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kpk2\Desktop\จัดทำแผน66\"/>
    </mc:Choice>
  </mc:AlternateContent>
  <xr:revisionPtr revIDLastSave="0" documentId="13_ncr:1_{C7572200-0008-4879-AFB3-EC8C3D46273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แผน ปี 2566" sheetId="20" r:id="rId1"/>
    <sheet name="แผน2564-2565 (2)" sheetId="19" r:id="rId2"/>
    <sheet name="แผน2564-2565" sheetId="18" r:id="rId3"/>
    <sheet name="แผน63" sheetId="17" r:id="rId4"/>
    <sheet name="ส่วนต่างงบ61" sheetId="16" state="hidden" r:id="rId5"/>
    <sheet name="แผน61 แก้ไข(7)" sheetId="15" state="hidden" r:id="rId6"/>
    <sheet name="ส่งสรุปงาน60" sheetId="13" state="hidden" r:id="rId7"/>
    <sheet name="แผน60 แก้ไข(5)" sheetId="12" r:id="rId8"/>
    <sheet name="แผน60 แก้ไข(4)" sheetId="10" state="hidden" r:id="rId9"/>
    <sheet name="แผน60 แก้ไข(3)" sheetId="9" state="hidden" r:id="rId10"/>
    <sheet name="แผน60 แก้ไข(2)" sheetId="8" state="hidden" r:id="rId11"/>
    <sheet name="แผน60" sheetId="2" state="hidden" r:id="rId12"/>
    <sheet name="แผน59 (2)" sheetId="3" state="hidden" r:id="rId13"/>
    <sheet name="คำนวณเงิน" sheetId="4" state="hidden" r:id="rId14"/>
    <sheet name="2560 คำนวณ" sheetId="7" state="hidden" r:id="rId15"/>
    <sheet name="Sheet1" sheetId="11" state="hidden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7" i="20" l="1"/>
  <c r="L79" i="20"/>
  <c r="M79" i="20" s="1"/>
  <c r="M78" i="20"/>
  <c r="M77" i="20"/>
  <c r="R72" i="20"/>
  <c r="O72" i="20"/>
  <c r="L72" i="20"/>
  <c r="M72" i="20" s="1"/>
  <c r="C72" i="20"/>
  <c r="M71" i="20"/>
  <c r="C71" i="20"/>
  <c r="M70" i="20"/>
  <c r="C68" i="20"/>
  <c r="D65" i="20"/>
  <c r="C65" i="20"/>
  <c r="E84" i="19"/>
  <c r="L76" i="19"/>
  <c r="M76" i="19" s="1"/>
  <c r="M75" i="19"/>
  <c r="M74" i="19"/>
  <c r="R69" i="19"/>
  <c r="O69" i="19"/>
  <c r="S69" i="19" s="1"/>
  <c r="L69" i="19"/>
  <c r="M69" i="19" s="1"/>
  <c r="C69" i="19"/>
  <c r="M68" i="19"/>
  <c r="C68" i="19"/>
  <c r="M67" i="19"/>
  <c r="C65" i="19"/>
  <c r="D62" i="19"/>
  <c r="C62" i="19"/>
  <c r="C66" i="19" s="1"/>
  <c r="H58" i="19"/>
  <c r="H57" i="19"/>
  <c r="I56" i="19"/>
  <c r="H50" i="19"/>
  <c r="H42" i="19"/>
  <c r="H37" i="19"/>
  <c r="H34" i="19"/>
  <c r="H10" i="19"/>
  <c r="H3" i="19"/>
  <c r="I58" i="18"/>
  <c r="I57" i="18"/>
  <c r="J56" i="18"/>
  <c r="N53" i="18"/>
  <c r="M51" i="18"/>
  <c r="I50" i="18"/>
  <c r="I42" i="18"/>
  <c r="I37" i="18"/>
  <c r="I34" i="18"/>
  <c r="K25" i="18"/>
  <c r="V18" i="18"/>
  <c r="I10" i="18"/>
  <c r="I3" i="18"/>
  <c r="E84" i="18"/>
  <c r="F84" i="18" s="1"/>
  <c r="F83" i="18"/>
  <c r="F82" i="18"/>
  <c r="F77" i="18"/>
  <c r="M76" i="18"/>
  <c r="N76" i="18" s="1"/>
  <c r="F76" i="18"/>
  <c r="N75" i="18"/>
  <c r="F75" i="18"/>
  <c r="N74" i="18"/>
  <c r="S69" i="18"/>
  <c r="P69" i="18"/>
  <c r="M69" i="18"/>
  <c r="N69" i="18" s="1"/>
  <c r="C69" i="18"/>
  <c r="N68" i="18"/>
  <c r="C68" i="18"/>
  <c r="N67" i="18"/>
  <c r="C65" i="18"/>
  <c r="D62" i="18"/>
  <c r="C62" i="18"/>
  <c r="E85" i="17"/>
  <c r="F85" i="17" s="1"/>
  <c r="F84" i="17"/>
  <c r="F83" i="17"/>
  <c r="E78" i="17"/>
  <c r="F78" i="17" s="1"/>
  <c r="F77" i="17"/>
  <c r="F76" i="17"/>
  <c r="S72" i="20" l="1"/>
  <c r="C69" i="20"/>
  <c r="C70" i="20" s="1"/>
  <c r="M80" i="20"/>
  <c r="M73" i="20"/>
  <c r="C67" i="19"/>
  <c r="M77" i="19"/>
  <c r="M70" i="19"/>
  <c r="C66" i="18"/>
  <c r="C67" i="18" s="1"/>
  <c r="F85" i="18"/>
  <c r="F78" i="18"/>
  <c r="N77" i="18"/>
  <c r="N70" i="18"/>
  <c r="T69" i="18"/>
  <c r="F86" i="17"/>
  <c r="F79" i="17"/>
  <c r="M77" i="17"/>
  <c r="N77" i="17" s="1"/>
  <c r="N76" i="17"/>
  <c r="N75" i="17"/>
  <c r="S70" i="17"/>
  <c r="P70" i="17"/>
  <c r="M70" i="17"/>
  <c r="N70" i="17" s="1"/>
  <c r="C70" i="17"/>
  <c r="N69" i="17"/>
  <c r="C69" i="17"/>
  <c r="N68" i="17"/>
  <c r="C66" i="17"/>
  <c r="D63" i="17"/>
  <c r="C63" i="17"/>
  <c r="C67" i="17" l="1"/>
  <c r="C68" i="17" s="1"/>
  <c r="T70" i="17"/>
  <c r="N71" i="17"/>
  <c r="N78" i="17"/>
  <c r="C58" i="16"/>
  <c r="C57" i="16"/>
  <c r="C54" i="16"/>
  <c r="D51" i="16"/>
  <c r="C51" i="16"/>
  <c r="C55" i="16" l="1"/>
  <c r="C56" i="16" s="1"/>
  <c r="D49" i="15"/>
  <c r="C49" i="15"/>
  <c r="M63" i="15" l="1"/>
  <c r="N63" i="15" s="1"/>
  <c r="M56" i="15"/>
  <c r="N56" i="15" s="1"/>
  <c r="N62" i="15"/>
  <c r="N61" i="15"/>
  <c r="S56" i="15"/>
  <c r="P56" i="15"/>
  <c r="T56" i="15" s="1"/>
  <c r="N55" i="15"/>
  <c r="N54" i="15"/>
  <c r="L15" i="4"/>
  <c r="I15" i="4"/>
  <c r="G15" i="4"/>
  <c r="G14" i="4"/>
  <c r="G13" i="4"/>
  <c r="C56" i="15"/>
  <c r="C55" i="15"/>
  <c r="C52" i="15"/>
  <c r="C53" i="15" s="1"/>
  <c r="C77" i="13"/>
  <c r="C76" i="13"/>
  <c r="C73" i="13"/>
  <c r="D70" i="13"/>
  <c r="C70" i="13"/>
  <c r="C74" i="13" s="1"/>
  <c r="G16" i="4" l="1"/>
  <c r="M15" i="4"/>
  <c r="N64" i="15"/>
  <c r="N57" i="15"/>
  <c r="C54" i="15"/>
  <c r="C75" i="13"/>
  <c r="C78" i="12"/>
  <c r="C77" i="12"/>
  <c r="C74" i="12"/>
  <c r="Q71" i="12"/>
  <c r="D71" i="12"/>
  <c r="C71" i="12"/>
  <c r="Q70" i="12"/>
  <c r="Q69" i="12"/>
  <c r="R69" i="12" s="1"/>
  <c r="Q68" i="12"/>
  <c r="R68" i="12" s="1"/>
  <c r="Q67" i="12"/>
  <c r="R67" i="12" s="1"/>
  <c r="Q66" i="12"/>
  <c r="R66" i="12" s="1"/>
  <c r="Q65" i="12"/>
  <c r="R65" i="12" s="1"/>
  <c r="Q64" i="12"/>
  <c r="R64" i="12" s="1"/>
  <c r="Q63" i="12"/>
  <c r="R63" i="12" s="1"/>
  <c r="Q62" i="12"/>
  <c r="R62" i="12" s="1"/>
  <c r="Q61" i="12"/>
  <c r="R61" i="12" s="1"/>
  <c r="Q60" i="12"/>
  <c r="R60" i="12" s="1"/>
  <c r="Q59" i="12"/>
  <c r="R59" i="12" s="1"/>
  <c r="Q58" i="12"/>
  <c r="R58" i="12" s="1"/>
  <c r="Q57" i="12"/>
  <c r="R57" i="12" s="1"/>
  <c r="Q56" i="12"/>
  <c r="R56" i="12" s="1"/>
  <c r="Q55" i="12"/>
  <c r="R55" i="12" s="1"/>
  <c r="Q54" i="12"/>
  <c r="R54" i="12" s="1"/>
  <c r="Q53" i="12"/>
  <c r="R53" i="12" s="1"/>
  <c r="Q52" i="12"/>
  <c r="R52" i="12" s="1"/>
  <c r="Q51" i="12"/>
  <c r="R51" i="12" s="1"/>
  <c r="Q50" i="12"/>
  <c r="R50" i="12" s="1"/>
  <c r="Q49" i="12"/>
  <c r="R49" i="12" s="1"/>
  <c r="Q48" i="12"/>
  <c r="R48" i="12" s="1"/>
  <c r="Q47" i="12"/>
  <c r="R47" i="12" s="1"/>
  <c r="Q46" i="12"/>
  <c r="R46" i="12" s="1"/>
  <c r="Q45" i="12"/>
  <c r="R45" i="12" s="1"/>
  <c r="Q44" i="12"/>
  <c r="R44" i="12" s="1"/>
  <c r="Q43" i="12"/>
  <c r="R43" i="12" s="1"/>
  <c r="Q42" i="12"/>
  <c r="R42" i="12" s="1"/>
  <c r="Q41" i="12"/>
  <c r="R41" i="12" s="1"/>
  <c r="Q40" i="12"/>
  <c r="R40" i="12" s="1"/>
  <c r="Q39" i="12"/>
  <c r="R39" i="12" s="1"/>
  <c r="Q38" i="12"/>
  <c r="R38" i="12" s="1"/>
  <c r="Q37" i="12"/>
  <c r="R37" i="12" s="1"/>
  <c r="Q36" i="12"/>
  <c r="R36" i="12" s="1"/>
  <c r="Q35" i="12"/>
  <c r="R35" i="12" s="1"/>
  <c r="Q34" i="12"/>
  <c r="R34" i="12" s="1"/>
  <c r="Q33" i="12"/>
  <c r="R33" i="12" s="1"/>
  <c r="Q32" i="12"/>
  <c r="R32" i="12" s="1"/>
  <c r="Q31" i="12"/>
  <c r="R31" i="12" s="1"/>
  <c r="Q30" i="12"/>
  <c r="R30" i="12" s="1"/>
  <c r="Q29" i="12"/>
  <c r="R29" i="12" s="1"/>
  <c r="Q28" i="12"/>
  <c r="R28" i="12" s="1"/>
  <c r="Q27" i="12"/>
  <c r="R27" i="12" s="1"/>
  <c r="Q26" i="12"/>
  <c r="R26" i="12" s="1"/>
  <c r="Q25" i="12"/>
  <c r="R25" i="12" s="1"/>
  <c r="Q24" i="12"/>
  <c r="R24" i="12" s="1"/>
  <c r="Q23" i="12"/>
  <c r="R23" i="12" s="1"/>
  <c r="Q22" i="12"/>
  <c r="R22" i="12" s="1"/>
  <c r="Q21" i="12"/>
  <c r="R21" i="12" s="1"/>
  <c r="Q20" i="12"/>
  <c r="R20" i="12" s="1"/>
  <c r="Q19" i="12"/>
  <c r="R19" i="12" s="1"/>
  <c r="Q18" i="12"/>
  <c r="R18" i="12" s="1"/>
  <c r="Q17" i="12"/>
  <c r="R17" i="12" s="1"/>
  <c r="Q16" i="12"/>
  <c r="R16" i="12" s="1"/>
  <c r="Q15" i="12"/>
  <c r="R15" i="12" s="1"/>
  <c r="Q14" i="12"/>
  <c r="R14" i="12" s="1"/>
  <c r="Q13" i="12"/>
  <c r="R13" i="12" s="1"/>
  <c r="Q12" i="12"/>
  <c r="R12" i="12" s="1"/>
  <c r="Q11" i="12"/>
  <c r="R11" i="12" s="1"/>
  <c r="Q10" i="12"/>
  <c r="R10" i="12" s="1"/>
  <c r="Q9" i="12"/>
  <c r="R9" i="12" s="1"/>
  <c r="Q8" i="12"/>
  <c r="R8" i="12" s="1"/>
  <c r="Q7" i="12"/>
  <c r="R7" i="12" s="1"/>
  <c r="Q6" i="12"/>
  <c r="R6" i="12" s="1"/>
  <c r="Q5" i="12"/>
  <c r="R5" i="12" s="1"/>
  <c r="Q4" i="12"/>
  <c r="R4" i="12" s="1"/>
  <c r="Q3" i="12"/>
  <c r="R3" i="12" s="1"/>
  <c r="C75" i="12" l="1"/>
  <c r="C76" i="12" s="1"/>
  <c r="R72" i="12"/>
  <c r="Q72" i="12"/>
  <c r="B12" i="11"/>
  <c r="Q4" i="10" l="1"/>
  <c r="Q5" i="10"/>
  <c r="Q6" i="10"/>
  <c r="Q7" i="10"/>
  <c r="Q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3" i="10"/>
  <c r="Q72" i="10" l="1"/>
  <c r="C78" i="10"/>
  <c r="C77" i="10"/>
  <c r="C74" i="10"/>
  <c r="D71" i="10"/>
  <c r="C71" i="10"/>
  <c r="C75" i="10" s="1"/>
  <c r="C76" i="10" l="1"/>
  <c r="C76" i="9"/>
  <c r="C75" i="9"/>
  <c r="C72" i="9"/>
  <c r="D69" i="9"/>
  <c r="C69" i="9"/>
  <c r="C73" i="9" l="1"/>
  <c r="C74" i="9" s="1"/>
  <c r="D77" i="2"/>
  <c r="D69" i="8" l="1"/>
  <c r="C76" i="8"/>
  <c r="C75" i="8"/>
  <c r="C72" i="8"/>
  <c r="C69" i="8"/>
  <c r="C73" i="8" l="1"/>
  <c r="C74" i="8" s="1"/>
  <c r="G8" i="7"/>
  <c r="G7" i="7"/>
  <c r="G6" i="7"/>
  <c r="G9" i="7" l="1"/>
  <c r="G8" i="4" l="1"/>
  <c r="G7" i="4"/>
  <c r="G6" i="4"/>
  <c r="C37" i="3"/>
  <c r="C35" i="3"/>
  <c r="C33" i="3"/>
  <c r="C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C86" i="2"/>
  <c r="C84" i="2"/>
  <c r="C80" i="2"/>
  <c r="C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2" i="2"/>
  <c r="E60" i="2"/>
  <c r="E58" i="2"/>
  <c r="E56" i="2"/>
  <c r="E53" i="2"/>
  <c r="E49" i="2"/>
  <c r="E46" i="2"/>
  <c r="E43" i="2"/>
  <c r="E40" i="2"/>
  <c r="E28" i="2"/>
  <c r="E20" i="2"/>
  <c r="E18" i="2"/>
  <c r="E13" i="2"/>
  <c r="E8" i="2"/>
  <c r="E2" i="2"/>
  <c r="C82" i="2" l="1"/>
  <c r="G9" i="4"/>
  <c r="C34" i="3"/>
</calcChain>
</file>

<file path=xl/sharedStrings.xml><?xml version="1.0" encoding="utf-8"?>
<sst xmlns="http://schemas.openxmlformats.org/spreadsheetml/2006/main" count="1837" uniqueCount="400">
  <si>
    <t>พัฒนาระบบประกันคุณภาพการศึกษา</t>
  </si>
  <si>
    <t>ยกผลสัมฤทธิ์ทางการเรียน</t>
  </si>
  <si>
    <t>ส่งเสริมการอ่าน และการแก้ปัญหาการอ่านไม่ออก เขียนไม่ถูกต้องเพื่อยกผลสัมฤทธิ์ทางการเรียน ตามหลักปรัชญาของเศรษฐกิจพอเพียง</t>
  </si>
  <si>
    <t>พัฒนาระบบดูแลช่วยเหลือนักเรียน</t>
  </si>
  <si>
    <t>พัฒนาอาคารสถานที่</t>
  </si>
  <si>
    <t>นิเทศภายใน</t>
  </si>
  <si>
    <t>ส่งเสริมสุขภาพ จัดซื้อยาและเวชภัณฑ์</t>
  </si>
  <si>
    <t>การแข่งขันกีฬาภายใน</t>
  </si>
  <si>
    <t>พัฒนาระบบงานพัสดุและสินทรัพย์</t>
  </si>
  <si>
    <t>ส่งเสริมสุขภาพ อย.น้อย</t>
  </si>
  <si>
    <t>พัฒนาผลสัมฤทธิ์ทางการเรียน สาระศิลปะ</t>
  </si>
  <si>
    <t>ยกผลสัมฤทธิ์ทางการเรียน สาระต่างประเทศ</t>
  </si>
  <si>
    <t>ส่งเสริมการเรียนการสอน กิจกรรมพัฒนาผุ้เรียน</t>
  </si>
  <si>
    <t>วันคริสต์มาส</t>
  </si>
  <si>
    <t>English camp asaen</t>
  </si>
  <si>
    <t>ส่งเสริมความเป็นเลิศ ทางวิชาการ</t>
  </si>
  <si>
    <t>วันวิทยาศาสตร์</t>
  </si>
  <si>
    <t>พัฒนาระบบสนเทศ</t>
  </si>
  <si>
    <t>พัฒนาสำนักงาน</t>
  </si>
  <si>
    <t>วันสุนทรภู่ วันภาษาไทย</t>
  </si>
  <si>
    <t>พัฒนาบุคลากร</t>
  </si>
  <si>
    <t>ส่งเสริมการใช้ห้องสมุด</t>
  </si>
  <si>
    <t>แรลลีอาเซียน</t>
  </si>
  <si>
    <t>แข็งขันทักษะคอมฯ</t>
  </si>
  <si>
    <t>สังคมศึกษา</t>
  </si>
  <si>
    <t>สาระการงาน</t>
  </si>
  <si>
    <t>แนะแนว</t>
  </si>
  <si>
    <t>โรงเรียนสีขาว</t>
  </si>
  <si>
    <t>รวม</t>
  </si>
  <si>
    <t>ยอดเงินอุดหนุน 70%</t>
  </si>
  <si>
    <t>ที่</t>
  </si>
  <si>
    <t>รายการ</t>
  </si>
  <si>
    <t>งบที่ใช้ไป</t>
  </si>
  <si>
    <t>งบประมาณที่ได้รับ</t>
  </si>
  <si>
    <t>คงเหลือ</t>
  </si>
  <si>
    <t>ยอดเงินอุดหนุนสุทธิ</t>
  </si>
  <si>
    <t>รายจ่ายประจำ20%</t>
  </si>
  <si>
    <t>งบสำรองจ่าย10%</t>
  </si>
  <si>
    <t>งบเหลือจากโครงการ</t>
  </si>
  <si>
    <t>ระดับมัธยมศึกษาตอนต้น</t>
  </si>
  <si>
    <t>ระดับมัธยมศึกษาตอนปลาย</t>
  </si>
  <si>
    <t>จำนวนเงิน</t>
  </si>
  <si>
    <t>จำนวน นร.</t>
  </si>
  <si>
    <t>งบประมาณ</t>
  </si>
  <si>
    <t>นร.ต่ำกว่า120 จัดสรร500/ปี</t>
  </si>
  <si>
    <t>แผนงานปี2559</t>
  </si>
  <si>
    <t>งบประมาณเงินอุดหนุนรายหัว ปี2560</t>
  </si>
  <si>
    <t>กีฬาภายใน</t>
  </si>
  <si>
    <t>อ.อนุวัตร</t>
  </si>
  <si>
    <t>โครงการตาม มาตราฐานที่ 1</t>
  </si>
  <si>
    <t>โครงการตาม มาตราฐานที่ 2</t>
  </si>
  <si>
    <t>โครงการตาม มาตราฐานที่ 3</t>
  </si>
  <si>
    <t>โครงการตาม มาตราฐานที่ 4</t>
  </si>
  <si>
    <t>โครงการตาม มาตราฐานที่ 5</t>
  </si>
  <si>
    <t>โครงการตาม มาตราฐานที่ 6</t>
  </si>
  <si>
    <t>โครงการตาม มาตราฐานที่ 7</t>
  </si>
  <si>
    <t>โครงการตาม มาตราฐานที่ 8</t>
  </si>
  <si>
    <t>โครงการตาม มาตราฐานที่ 9</t>
  </si>
  <si>
    <t>โครงการตาม มาตราฐานที่ 10</t>
  </si>
  <si>
    <t>โครงการตาม มาตราฐานที่ 11</t>
  </si>
  <si>
    <t>โครงการตาม มาตราฐานที่ 12</t>
  </si>
  <si>
    <t>โครงการตาม มาตราฐานที่ 13</t>
  </si>
  <si>
    <t>โครงการตาม มาตราฐานที่ 15</t>
  </si>
  <si>
    <t>ส่งเสริมกีฬา</t>
  </si>
  <si>
    <t>ศิลป</t>
  </si>
  <si>
    <t>นาฏ</t>
  </si>
  <si>
    <t>ค่ายคุณธรรม</t>
  </si>
  <si>
    <t>วันสำคัญ(สังคม)</t>
  </si>
  <si>
    <t>ศึกษาดูงานนักเรียน</t>
  </si>
  <si>
    <t>งบเรียนฟรี</t>
  </si>
  <si>
    <t>งบอื่นๆ</t>
  </si>
  <si>
    <t>จังหวัดสะอาด(คัดแยกขยะ)</t>
  </si>
  <si>
    <t>งบ อบต.</t>
  </si>
  <si>
    <t>วันวิทย์ เกษต</t>
  </si>
  <si>
    <t>กิจกรรมห้องสมุด พัฒนาห้องสมุด</t>
  </si>
  <si>
    <t>การสอนแบบโครงงาน</t>
  </si>
  <si>
    <t>5.1.1 กลุ่มสาระการเรียนรู้ภาษาไทย</t>
  </si>
  <si>
    <t>5.1.2 กลุ่มสาระการเรียนรู้คณิตศาสตร์</t>
  </si>
  <si>
    <t>5.1.3 กลุ่มสาระการเรียนรู้วิทยาศาสตร์</t>
  </si>
  <si>
    <t>5.1.4 กลุ่มสาระการเรียนรู้สังคมศึกษา ศาสนา และวัฒนธรรม</t>
  </si>
  <si>
    <t>5.1.5 กลุ่มสาระการเรียนรู้สุขศึกษา พลศึกษา</t>
  </si>
  <si>
    <t>5.1.6 กลุ่มสาระการเรียนรู้ศิลปะ</t>
  </si>
  <si>
    <t>5.1.7 กลุ่มสาระการเรียนรู้การงานพื้นฐานอาชีพและเทคโนโลยี</t>
  </si>
  <si>
    <t>5.1.8 กลุ่มสาระการเรียนรู้ภาษาต่างประเทศ</t>
  </si>
  <si>
    <t>5.1.9 กิจกรรมพัฒนาผู้เรียน</t>
  </si>
  <si>
    <t>ห้อง</t>
  </si>
  <si>
    <t>ห้องคณิต</t>
  </si>
  <si>
    <t>เตา งานเกษตร</t>
  </si>
  <si>
    <t>สารเคมี</t>
  </si>
  <si>
    <t>ห้องปฏิบัติการ</t>
  </si>
  <si>
    <t>พัฒนา) โครงการพัฒนาครูและบุคลากรทางการศึกษาให้สามารถจัดกิจกรรมการเรียนการสอนได้อย่างมีคุณภาพ</t>
  </si>
  <si>
    <t>การจัดทำแผนกลยุทธ</t>
  </si>
  <si>
    <t>พัฒนาอาคารสถานที่และส่งเสริมสุขภาพ</t>
  </si>
  <si>
    <t>แหล่งเรียนรู้ พอเพียง ภูมิปัญญาท้องถิ่น</t>
  </si>
  <si>
    <t>โครงการ ส่งเสริมพัฒนาผู้เรียนให้มีความสามารถในการสื่อสารด้านภาษาอังกฤษ</t>
  </si>
  <si>
    <t>พัฒนาหลักสูตร</t>
  </si>
  <si>
    <t>นิเทศติดตาม</t>
  </si>
  <si>
    <t>พัฒนาระบบการประกันคุณภาพภายในสถานศึกษา</t>
  </si>
  <si>
    <t>โครงการตาม มาตราฐานที่ 14(ใช้ ม13)</t>
  </si>
  <si>
    <t>สเต็มศึกษา</t>
  </si>
  <si>
    <t>ระบบดูแล(สถานศึกษา.สีขาว ทูบี)</t>
  </si>
  <si>
    <t>ยกผลสัมฤทธิ์ทางการเรียน onet</t>
  </si>
  <si>
    <t>โรงเรียนคุณธรรม</t>
  </si>
  <si>
    <t>แข่งขันทักษะทางวิชาการ</t>
  </si>
  <si>
    <t>วัสดุอุปกรณ์วัดผลประเมินผล</t>
  </si>
  <si>
    <t>กิจกรรมปรับปรุงภฺมิทัศ</t>
  </si>
  <si>
    <t>วันไหว้ครู</t>
  </si>
  <si>
    <t>วันคล้าย ลส</t>
  </si>
  <si>
    <t>ต่อต้านยาเสพติด</t>
  </si>
  <si>
    <t>ปฐมนิเทศและปัจฉิม</t>
  </si>
  <si>
    <t>เข้าค่าย ลส</t>
  </si>
  <si>
    <t>แนะแนวศึกษาต่อ</t>
  </si>
  <si>
    <r>
      <t xml:space="preserve">โครงการ </t>
    </r>
    <r>
      <rPr>
        <sz val="16"/>
        <color theme="1"/>
        <rFont val="TH SarabunPSK"/>
        <family val="2"/>
      </rPr>
      <t>พัฒนาผู้บริหารด้านการปฏิบัติงาน</t>
    </r>
  </si>
  <si>
    <r>
      <t xml:space="preserve">โครงการ </t>
    </r>
    <r>
      <rPr>
        <sz val="16"/>
        <color theme="1"/>
        <rFont val="TH SarabunPSK"/>
        <family val="2"/>
      </rPr>
      <t xml:space="preserve">สร้างเครือข่ายเพื่อการพัฒนาคุณภาพการจัดการศึกษา </t>
    </r>
  </si>
  <si>
    <t xml:space="preserve">ขั้นพื้นฐาน ผู้ปกครอง ชุมชน </t>
  </si>
  <si>
    <t>ผู้รับผิดชอบ</t>
  </si>
  <si>
    <t>1.4 ศิลป</t>
  </si>
  <si>
    <t>2.1 ค่ายคุณธรรม</t>
  </si>
  <si>
    <t>2.2 วันสำคัญ(สังคม)</t>
  </si>
  <si>
    <t>2.3 ศึกษาดูงานนักเรียน</t>
  </si>
  <si>
    <t>3.1 กิจกรรมห้องสมุด พัฒนาห้องสมุด</t>
  </si>
  <si>
    <t>3.2 การสอนแบบโครงงาน</t>
  </si>
  <si>
    <t xml:space="preserve"> โครงการตาม มาตราฐานที่ 4</t>
  </si>
  <si>
    <t>5.1 กลุ่มสาระการเรียนรู้ภาษาไทย</t>
  </si>
  <si>
    <t>5.2 กลุ่มสาระการเรียนรู้คณิตศาสตร์</t>
  </si>
  <si>
    <t>5.3 กลุ่มสาระการเรียนรู้วิทยาศาสตร์</t>
  </si>
  <si>
    <t>5.4 กลุ่มสาระการเรียนรู้สังคมศึกษา ศาสนา และวัฒนธรรม</t>
  </si>
  <si>
    <t>5.5 กลุ่มสาระการเรียนรู้สุขศึกษา พลศึกษา</t>
  </si>
  <si>
    <t>5.6 กลุ่มสาระการเรียนรู้ศิลปะ</t>
  </si>
  <si>
    <t>5.7 กลุ่มสาระการเรียนรู้การงานพื้นฐานอาชีพและเทคโนโลยี</t>
  </si>
  <si>
    <t>5.8 กลุ่มสาระการเรียนรู้ภาษาต่างประเทศ</t>
  </si>
  <si>
    <t>5.9 กิจกรรมพัฒนาผู้เรียน</t>
  </si>
  <si>
    <t>5.9.1 ปฐมนิเทศและปัจฉิม</t>
  </si>
  <si>
    <t>5.9.2 วันไหว้ครู</t>
  </si>
  <si>
    <t>5.9.3  วันคล้าย ลส</t>
  </si>
  <si>
    <t>5.9.4 ต่อต้านยาเสพติด</t>
  </si>
  <si>
    <t>5.9.5 เข้าค่าย ลส</t>
  </si>
  <si>
    <t>7.1 โครงการพัฒนาครูและบุคลากรทางการศึกษา</t>
  </si>
  <si>
    <t>8.2 การจัดทำแผนกลยุทธ</t>
  </si>
  <si>
    <r>
      <t xml:space="preserve">9.1 โครงการ </t>
    </r>
    <r>
      <rPr>
        <sz val="14"/>
        <color theme="1"/>
        <rFont val="TH SarabunPSK"/>
        <family val="2"/>
      </rPr>
      <t xml:space="preserve">สร้างเครือข่ายเพื่อการพัฒนาคุณภาพการจัดการศึกษา </t>
    </r>
  </si>
  <si>
    <t>10.1 ระบบดูแล(สถานศึกษา.สีขาว ทูบี)</t>
  </si>
  <si>
    <t>11.1 พัฒนาอาคารสถานที่และส่งเสริมสุขภาพ</t>
  </si>
  <si>
    <t>12.1 พัฒนาระบบการประกันคุณภาพภายในสถานศึกษา</t>
  </si>
  <si>
    <t>13.1 แหล่งเรียนรู้ พอเพียง ภูมิปัญญาท้องถิ่น</t>
  </si>
  <si>
    <t>15.1 โครงการ ส่งเสริมพัฒนาผู้เรียนให้มีความสามารถในการสื่อสารด้านภาษาอังกฤษ</t>
  </si>
  <si>
    <t>15.3 โรงเรียนคุณธรรม</t>
  </si>
  <si>
    <t>15.4 แข่งขันทักษะทางวิชาการ</t>
  </si>
  <si>
    <t>11.2 กิจกรรมปรับปรุงภฺมิทัศน์</t>
  </si>
  <si>
    <t>เรียนฟรี15ปี</t>
  </si>
  <si>
    <t>งบเรียนฟรี 15 ปี</t>
  </si>
  <si>
    <t>งบเหลือจากโครงการ หลังเพิ่มจากงบอื่นๆและงบเรียนฟรี15ปี</t>
  </si>
  <si>
    <t>อนุวัตร</t>
  </si>
  <si>
    <t>กรินทร์</t>
  </si>
  <si>
    <t>วัชระ</t>
  </si>
  <si>
    <t>เบญจพร</t>
  </si>
  <si>
    <t>นภาพร</t>
  </si>
  <si>
    <t>โชคดี</t>
  </si>
  <si>
    <t>เจนจิรา</t>
  </si>
  <si>
    <t>พรไพจิตร</t>
  </si>
  <si>
    <t>พรเทพ</t>
  </si>
  <si>
    <t>สวัสดิ์</t>
  </si>
  <si>
    <t>ฐปนีย์ดา</t>
  </si>
  <si>
    <t>11.3 พัฒนาระบบสารสนเทศ web server</t>
  </si>
  <si>
    <t>วัชระ, กรินทร์</t>
  </si>
  <si>
    <t>วัชระ,อนุวัตร</t>
  </si>
  <si>
    <t>โชคดี ,ปริญญ</t>
  </si>
  <si>
    <t>วัชระ,ปริญญ,เจนจิรา</t>
  </si>
  <si>
    <t>กรินทร์,เบญจพร</t>
  </si>
  <si>
    <t xml:space="preserve">5.1.1   วันสุนทรภู่,วันภาษาไทย                                          </t>
  </si>
  <si>
    <t>โชคดี,นภาพร</t>
  </si>
  <si>
    <t>โชคดี,พรไพจิตร</t>
  </si>
  <si>
    <t>วัชระ,พรเทพ</t>
  </si>
  <si>
    <r>
      <t xml:space="preserve">8.1 โครงการ </t>
    </r>
    <r>
      <rPr>
        <sz val="14"/>
        <color theme="1"/>
        <rFont val="TH SarabunPSK"/>
        <family val="2"/>
      </rPr>
      <t>พัฒนาผู้บริหารด้านการปฏิบัติงาน</t>
    </r>
  </si>
  <si>
    <t>ปริญญ์</t>
  </si>
  <si>
    <t>5.9.7 กิจกรรมแก้ปัญหาเด็กอ่านไม่ออกเขียนไม่ได้</t>
  </si>
  <si>
    <t>7.3 วิจัย</t>
  </si>
  <si>
    <t>5.3.1 กิจกรรมวัสดุอุปกรณ์ 8กลุ่มสาระ</t>
  </si>
  <si>
    <t>2.5 ทัศนศึกษาวันวิทย์</t>
  </si>
  <si>
    <t>2.4 ทัศนศึกษาดูงานเกษตร</t>
  </si>
  <si>
    <t>2.6 จังหวัดสะอาด(คัดแยกขยะ)</t>
  </si>
  <si>
    <t>1.1 กิจกรรมกีฬาภายใน</t>
  </si>
  <si>
    <t>1.2 กิจกรรมถนนสู่ดาวก้าวสู่นักกีฬา</t>
  </si>
  <si>
    <t>1.3 กิจกรรมดนตรีนาฏ</t>
  </si>
  <si>
    <t>(กิจกรรมยกผลสัมฤทธิ์ทางการเรียนสุขศึกษาและพลศึกษา)</t>
  </si>
  <si>
    <t>(กิจกรรมยกผลสัมฤทธิ์ทางการเรียนรู้ภาษาต่างประเทศ)</t>
  </si>
  <si>
    <t>7.2 กิจกรรมการจัดการเรียนรู้แบบสเต็มศึกษา</t>
  </si>
  <si>
    <t>15.2 กิจกรรมยกผลสัมฤทธิ์ทางการเรียน onet</t>
  </si>
  <si>
    <t>5.9.6 พัฒนางานทะเบียนวัดผลประเมินผลการเรียนรู้</t>
  </si>
  <si>
    <t>10.2 พัฒนาหลักสูตรสถานศึกษา</t>
  </si>
  <si>
    <t>10.3 กิจกรรมนิเทศภายในสถานศึกษา</t>
  </si>
  <si>
    <t>6.1 แนะแนวสัญจรเพื่อการศึกษาต่อ</t>
  </si>
  <si>
    <t>8.1 การจัดทำแผนกลยุทธ</t>
  </si>
  <si>
    <t>ยอดเงินเกินงบจากโครงการ</t>
  </si>
  <si>
    <t>งบที่เกินจากโครงการ หลังเพิ่มจากงบอื่นๆและงบเรียนฟรี15ปี</t>
  </si>
  <si>
    <t>1.2 กิจกรรมถนนสู่ดาวก้าวสู่นักกีฑา</t>
  </si>
  <si>
    <t>1.4 อบรมเชิงปฎิบัติการ การสน้างสรรค์งานศิลป์</t>
  </si>
  <si>
    <t>2.1 กิจกรรมค่ายส่งเสริมคุณธรรมจริยธรรม</t>
  </si>
  <si>
    <t>1.3 กิจกรรมดนตรีนาฏศิลป์</t>
  </si>
  <si>
    <t>2.2 กิจกรรมวันสำคัญ(กลุ่มสาระสังคม)</t>
  </si>
  <si>
    <t>2.3 ทัศนศึกษาแหล่งเรียนรู้</t>
  </si>
  <si>
    <t>2.6 โครงการเรียนรู้สภาพแวดล้อมที่ส่งเสริมให้ผู้เรียนได้พัฒนา</t>
  </si>
  <si>
    <t>3.1 โครงการรักการอ่าน</t>
  </si>
  <si>
    <t>3.2 ส่งเสริมการสอนแบบโครงงาน</t>
  </si>
  <si>
    <t>5.9.2 กิจกรรมวันไหว้ครู</t>
  </si>
  <si>
    <t>5.9.1 กิจกรรมปฐมนิเทศนักเรียน</t>
  </si>
  <si>
    <t>5.9.1.1 กิจกรรมปัจฉิมนิเทศนักเรียน ม.3 ม.6</t>
  </si>
  <si>
    <t>5.9.3  กิจกรรมวันคล้ายวันสถาปนาลูกเสือแห่งชาติ</t>
  </si>
  <si>
    <t>5.9.5 กิจกรรมเดินทางไกลเข้าค่ายพักแรมลูกเสือ</t>
  </si>
  <si>
    <t>5.9.4 กิจกรรมรณรงค์ต่อต้านยาเสพติด</t>
  </si>
  <si>
    <t>7.3 โครงการวิจัยในโรงเรียน</t>
  </si>
  <si>
    <t>10.1 โครงการสถานศึกษาสีขาว</t>
  </si>
  <si>
    <t>10.1.1 โครงการพัฒนาระบบดูแลช่วยเหลือนักเรียน</t>
  </si>
  <si>
    <r>
      <t xml:space="preserve">9.1 โครงการ </t>
    </r>
    <r>
      <rPr>
        <sz val="12"/>
        <color theme="1"/>
        <rFont val="TH SarabunPSK"/>
        <family val="2"/>
      </rPr>
      <t xml:space="preserve">สร้างเครือข่ายเพื่อการพัฒนาคุณภาพการจัดการศึกษา </t>
    </r>
  </si>
  <si>
    <r>
      <t xml:space="preserve">9.1 โครงการ </t>
    </r>
    <r>
      <rPr>
        <sz val="16"/>
        <color theme="1"/>
        <rFont val="TH SarabunPSK"/>
        <family val="2"/>
      </rPr>
      <t xml:space="preserve">สร้างเครือข่ายเพื่อการพัฒนาคุณภาพการจัดการศึกษา </t>
    </r>
  </si>
  <si>
    <t>ค่าไปราชการ</t>
  </si>
  <si>
    <t>รายการไปราชการ</t>
  </si>
  <si>
    <t>กริน</t>
  </si>
  <si>
    <t>ประชุมบ</t>
  </si>
  <si>
    <t>o-net</t>
  </si>
  <si>
    <t>หัตถกรรม</t>
  </si>
  <si>
    <t>ส่วนต่าง</t>
  </si>
  <si>
    <t>งบประมาณปี 60</t>
  </si>
  <si>
    <t>ม.1</t>
  </si>
  <si>
    <t>ม.2</t>
  </si>
  <si>
    <t>คน</t>
  </si>
  <si>
    <t>ม.3</t>
  </si>
  <si>
    <t>ม.4</t>
  </si>
  <si>
    <t>ม.5</t>
  </si>
  <si>
    <t>ม.6</t>
  </si>
  <si>
    <t>งบประมาณเงินอุดหนุนรายหัว ปี2561</t>
  </si>
  <si>
    <t>งบประมาณปี 61</t>
  </si>
  <si>
    <t>ส่งสรุปงาน 60</t>
  </si>
  <si>
    <t>เอกสาร</t>
  </si>
  <si>
    <t>√</t>
  </si>
  <si>
    <t>1 เล่ม</t>
  </si>
  <si>
    <t>หมายเหตุ</t>
  </si>
  <si>
    <t>2.6 โครงการเรียนรู้สภาพแวดล้อมที่ส่งเสริมให้ผู้เรียน</t>
  </si>
  <si>
    <t>5.7 กลุ่มสาระการเรียนรู้การงานพื้นฐานอาชีพฯ</t>
  </si>
  <si>
    <t>5.4 กลุ่มสาระการเรียนรู้สังคมศึกษาฯ</t>
  </si>
  <si>
    <t>กิจกรรมกีฬาภายใน</t>
  </si>
  <si>
    <t xml:space="preserve"> กิจกรรมถนนสู่ดาวก้าวสู่นักกีฑา</t>
  </si>
  <si>
    <t xml:space="preserve"> กิจกรรมดนตรี</t>
  </si>
  <si>
    <t>กิจกรรมค่ายส่งเสริมคุณธรรมจริยธรรม</t>
  </si>
  <si>
    <t>กิจกรรมวันสำคัญ(กลุ่มสาระสังคม)</t>
  </si>
  <si>
    <t xml:space="preserve"> โครงการทัศนศึกษาแหล่งเรียนรู้</t>
  </si>
  <si>
    <t xml:space="preserve"> โครงการทัศนศึกษาวันวิทย์</t>
  </si>
  <si>
    <t>โครงการเรียนรู้สภาพแวดล้อมที่ส่งเสริมให้ผู้เรียนได้พัฒนา</t>
  </si>
  <si>
    <t xml:space="preserve">  โครงการส่งเสริมการสอนแบบโครงงาน</t>
  </si>
  <si>
    <t xml:space="preserve"> โครงการกลุ่มสาระการเรียนรู้ภาษาไทย( วันสุนทรภู่,วันภาษาไทย )</t>
  </si>
  <si>
    <t xml:space="preserve"> โครงการกลุ่มสาระการเรียนรู้คณิตศาสตร์</t>
  </si>
  <si>
    <t xml:space="preserve">  โครงการกลุ่มสาระการเรียนรู้วิทยาศาสตร์</t>
  </si>
  <si>
    <t xml:space="preserve"> โครงการ กลุ่มสาระการเรียนรู้สังคมศึกษา ศาสนา และวัฒนธรรม</t>
  </si>
  <si>
    <t xml:space="preserve">  โครงการกลุ่มสาระการเรียนรู้สุขศึกษา พลศึกษา</t>
  </si>
  <si>
    <t xml:space="preserve">  โครงการกลุ่มสาระการเรียนรู้ศิลปะ</t>
  </si>
  <si>
    <t xml:space="preserve">  โครงการกลุ่มสาระการเรียนรู้การงานพื้นฐานอาชีพและเทคโนโลยี</t>
  </si>
  <si>
    <t xml:space="preserve">  โครงการกลุ่มสาระการเรียนรู้ภาษาต่างประเทศ(ยกผลสัมฤทธิ์)</t>
  </si>
  <si>
    <t xml:space="preserve"> กิจกรรมปฐมนิเทศนักเรียน</t>
  </si>
  <si>
    <t xml:space="preserve"> กิจกรรมปัจฉิมนิเทศนักเรียน ม.3 ม.6</t>
  </si>
  <si>
    <t xml:space="preserve"> กิจกรรมวันไหว้ครู</t>
  </si>
  <si>
    <t>กิจกรรมวันคล้ายวันสถาปนาลูกเสือแห่งชาติ</t>
  </si>
  <si>
    <t>กิจกรรมรณรงค์ต่อต้านยาเสพติด</t>
  </si>
  <si>
    <t>กิจกรรมเดินทางไกลเข้าค่ายพักแรมลูกเสือ</t>
  </si>
  <si>
    <t xml:space="preserve"> โครงการพัฒนางานทะเบียนวัดผลประเมินผลการเรียนรู้</t>
  </si>
  <si>
    <t xml:space="preserve"> กิจกรรมแก้ปัญหาเด็กอ่านไม่ออกเขียนไม่ได้</t>
  </si>
  <si>
    <t xml:space="preserve">  โครงการแนะแนวสัญจรเพื่อการศึกษาต่อ</t>
  </si>
  <si>
    <t>โครงการพัฒนาครูและบุคลากรทางการศึกษา</t>
  </si>
  <si>
    <t xml:space="preserve">  โครงการกิจกรรมการจัดการเรียนรู้แบบสเต็มศึกษา</t>
  </si>
  <si>
    <t>โครงการวิจัยในโรงเรียน</t>
  </si>
  <si>
    <t xml:space="preserve"> โครงการ การจัดทำแผนกลยุทธ</t>
  </si>
  <si>
    <t xml:space="preserve">โครงการ สร้างเครือข่ายเพื่อการพัฒนาคุณภาพการจัดการศึกษา </t>
  </si>
  <si>
    <t>โครงการสถานศึกษาสีขาว</t>
  </si>
  <si>
    <t>โครงการพัฒนาระบบดูแลช่วยเหลือนักเรียน</t>
  </si>
  <si>
    <t xml:space="preserve"> โครงการพัฒนาหลักสูตรสถานศึกษา</t>
  </si>
  <si>
    <t>กิจกรรมนิเทศภายในสถานศึกษา</t>
  </si>
  <si>
    <t xml:space="preserve"> โครงการ พัฒนาอาคารสถานที่</t>
  </si>
  <si>
    <t xml:space="preserve"> โครงการส่งเสริมสุขภาพ</t>
  </si>
  <si>
    <t xml:space="preserve"> โครงการพัฒนาระบบสารสนเทศ </t>
  </si>
  <si>
    <t xml:space="preserve"> โครงการแหล่งเรียนรู้ พอเพียง ภูมิปัญญาท้องถิ่น</t>
  </si>
  <si>
    <t xml:space="preserve"> โครงการ ส่งเสริมพัฒนาผู้เรียนรายบุคคลให้มีความสามารถในการสื่อสารด้านภาษาอังกฤษ</t>
  </si>
  <si>
    <t xml:space="preserve"> โครงการกิจกรรมยกผลสัมฤทธิ์ทางการเรียน onet</t>
  </si>
  <si>
    <t>โครงการ โรงเรียนคุณธรรม</t>
  </si>
  <si>
    <t>โครงการรักการอ่าน</t>
  </si>
  <si>
    <t xml:space="preserve"> โครงการ แข่งขันทักษะทางวิชาการ</t>
  </si>
  <si>
    <t>อนุวัตร ศรีพระนาม</t>
  </si>
  <si>
    <t>ขนิษฐา ค่ายหนองสวง</t>
  </si>
  <si>
    <t>พรเทพ พวงเพียงงาม</t>
  </si>
  <si>
    <t>เบญจพร ฐานสมุทร</t>
  </si>
  <si>
    <t>วัชระ ยุชิ/ขนิษฐา ค่ายหนองสวง</t>
  </si>
  <si>
    <t>สวัสดิ์ เทศารินทร์</t>
  </si>
  <si>
    <t>โชคดี  วงษ์หาญ,นภาพร ม่วงศรีพิทักษ์</t>
  </si>
  <si>
    <t>เจนจิรา ศักดา</t>
  </si>
  <si>
    <t>ปริญญ์  ศรีวรสาร/ที่ปรึกษา</t>
  </si>
  <si>
    <t>พรไพจิตร สุวรรณศักดิ์</t>
  </si>
  <si>
    <t>เบญจพร  ฐานสมุทร</t>
  </si>
  <si>
    <t>อนุวัตร  ศรีพระนาม</t>
  </si>
  <si>
    <t>โชคดี วงษ์หาญ/ฐปนีย์ดา สัมฤทธิรินทร์</t>
  </si>
  <si>
    <t>วัชระ  ยุชิ,พรเทพ  พวงเพียงงาม</t>
  </si>
  <si>
    <t>วัชระ  ยุชิ</t>
  </si>
  <si>
    <t>โชคดี  วงษ์หาญ/ปริญญ์  ศรีวรสาร</t>
  </si>
  <si>
    <t xml:space="preserve">วัชระ ยุชิ </t>
  </si>
  <si>
    <t>วัชระ ยุชิ</t>
  </si>
  <si>
    <t>นภาพร ม่วงศรีพิทักษ์</t>
  </si>
  <si>
    <t>โชคดี วงษ์หาญ</t>
  </si>
  <si>
    <t>,ปริญญ,</t>
  </si>
  <si>
    <t>พรเทพ  พวงเพียงงาม</t>
  </si>
  <si>
    <t>จัดสรรงบปี62</t>
  </si>
  <si>
    <t>โครงการกลุ่มสาระสุขศึกษาและพละศึกษา</t>
  </si>
  <si>
    <t>โครงการพัฒนาผู้เรียน</t>
  </si>
  <si>
    <t xml:space="preserve">    1.2 กิจกรรมถนนสู่ดาวก้าวสู่นักกีฑา</t>
  </si>
  <si>
    <t xml:space="preserve">    1.1 กิจกรรมกีฬาภายใน</t>
  </si>
  <si>
    <t xml:space="preserve">    3.1 กิจกรรมเข้าค่ายคุณธรรมจริยธรรม</t>
  </si>
  <si>
    <t xml:space="preserve">    3.2 กิจกรรมปฐมนิเทศนักเรียน</t>
  </si>
  <si>
    <t xml:space="preserve">    3.3 กิจกรรมปัจฉิมนิเทศนักเรียน ม.3 ม.6</t>
  </si>
  <si>
    <t xml:space="preserve">    3.5 กิจกรรมวันคล้ายวันสถาปนาลูกเสือแห่งชาติ</t>
  </si>
  <si>
    <t xml:space="preserve">    3.4 กิจกรรมวันไหว้ครู</t>
  </si>
  <si>
    <t xml:space="preserve">    2.1 กิจกรรมวันสำคัญ(กลุ่มสาระสังคม)</t>
  </si>
  <si>
    <t xml:space="preserve">    3.6 กิจกรรมวชิรวุธรำลึก</t>
  </si>
  <si>
    <t xml:space="preserve">    3.7 กิจกรรมเดินทางไกลเข้าค่ายพักแรมลูกเสือ</t>
  </si>
  <si>
    <t xml:space="preserve">   3.8 กิจกรรมทัศนศึกษา</t>
  </si>
  <si>
    <t xml:space="preserve">   3.9 กิจกรรมอ่านไม่ออก เขียนไม่ได้</t>
  </si>
  <si>
    <t>โครงการพัฒนาอาคารสถานที่และสิ่งแวดล้อม</t>
  </si>
  <si>
    <t xml:space="preserve">   4.1 กิจกรรมพัฒนาอาคารสถานที่ </t>
  </si>
  <si>
    <t xml:space="preserve">   4.2 กิจกรรมพัฒนาสภาพแวล้อมสู่การเรียนรู้</t>
  </si>
  <si>
    <t>โครงการสถานศึกษาพอเพียง</t>
  </si>
  <si>
    <t xml:space="preserve">โครงการพัฒนาห้องสมุด </t>
  </si>
  <si>
    <t>โครงการสถานศึกษาสีขาวปลอดยาสพติดและอบายมุข</t>
  </si>
  <si>
    <t xml:space="preserve">   7.1 กิจกรรมรณรงค์ต่อต้านยาเสพติด</t>
  </si>
  <si>
    <t xml:space="preserve">   7.3 กิจกรรมพัฒนาระบบดูแลช่วยเหลือนักเรียน (เยี่ยมบ้าน คัดกรอง ประชุมผู้ปกครอง)</t>
  </si>
  <si>
    <t xml:space="preserve"> โครงการกลุ่มสาระการเรียนรู้ภาษาไทย</t>
  </si>
  <si>
    <t xml:space="preserve">   8.1 กิจกรรมวันสุนทรภู่,วันภาษาไทย</t>
  </si>
  <si>
    <t xml:space="preserve">   10.1 กิจกรรมวันวิทยาศาสตร์ (ทัศนศึกษา)</t>
  </si>
  <si>
    <t xml:space="preserve">   10.2 กิจกรรมพัมนาห้องเรียนวิทย์ และคอมพิวเตอร์</t>
  </si>
  <si>
    <t>โครงการแข่งขันทักษะทางวิชาการ</t>
  </si>
  <si>
    <t xml:space="preserve">โครงการกลุ่มสาระการเรียนรู้การงานพื้นฐานอาชีพ </t>
  </si>
  <si>
    <t>โครงการกลุ่มสาระการเรียนรู้ศิลปะ</t>
  </si>
  <si>
    <t xml:space="preserve">โครงการกลุ่มสาระการเรียนรู้วิทยาศาสตร์ </t>
  </si>
  <si>
    <t>โครงการกลุ่มสาระการเรียนรู้คณิตศาสตร์</t>
  </si>
  <si>
    <t>โครงการประกันคุณภาพการศึกษา</t>
  </si>
  <si>
    <t xml:space="preserve"> โครงการบริหารงบประมาณ</t>
  </si>
  <si>
    <t>โครงการบริหารงานบุคคล</t>
  </si>
  <si>
    <t>โครงการกลุ่มสาระภาษาต่างประเทศ</t>
  </si>
  <si>
    <t xml:space="preserve">    15.1 กิจกรรมแนะแนวสัญจรเพื่อการศึกษาต่อ</t>
  </si>
  <si>
    <t xml:space="preserve">    15.2 กิจกรรมการจัดการเรียนรู้แบบสเต็มศึกษา</t>
  </si>
  <si>
    <t xml:space="preserve">    15.3 กิจกรรมการจัดการเรียนรู้ Active Learning</t>
  </si>
  <si>
    <t xml:space="preserve">    15.4 กิจกรรมวิจัยในชั้นเรียน</t>
  </si>
  <si>
    <t xml:space="preserve">    15.5 กิจกรรมพัฒนาหลักสูตรสถานศึกษา</t>
  </si>
  <si>
    <t xml:space="preserve">    15.6 กิจกรรมพัฒนางานทะเบียนวัดผลประเมินผลการเรียนรู้</t>
  </si>
  <si>
    <t xml:space="preserve">    15.7 กิจกรรมยกผลสัมฤทธิ์ทางการเรียน onet</t>
  </si>
  <si>
    <t xml:space="preserve">    15.8 กิจกรรมนิเทศภายในสถานศึกษา</t>
  </si>
  <si>
    <t xml:space="preserve">    16.1 ระบบประกันคุณภาพ</t>
  </si>
  <si>
    <t xml:space="preserve">    16.2 เตรียมรับการประเมินภายนอก</t>
  </si>
  <si>
    <t xml:space="preserve">    18.1 กิจกรรมพัฒนาครและบุคลากร</t>
  </si>
  <si>
    <t xml:space="preserve">    18.2 กิจกรรมพัฒนาจ้างเหมานักการ</t>
  </si>
  <si>
    <t xml:space="preserve">    18.3 กิจกรรมอบรม สัมมนา OD</t>
  </si>
  <si>
    <t xml:space="preserve"> โครงการบริหารงานทั่วไป</t>
  </si>
  <si>
    <t xml:space="preserve">    19.1 กิจกรรมส่งเสริมสุขภาพและอนามัย</t>
  </si>
  <si>
    <t xml:space="preserve">    19.2 กิจกรรมปฏิคม</t>
  </si>
  <si>
    <t>โครงการโรงเรียนคุณธรรม</t>
  </si>
  <si>
    <t>โครงการโรงเรียนสุจริต</t>
  </si>
  <si>
    <t>ฝ่ายงาน</t>
  </si>
  <si>
    <t>อ.แคทรียา</t>
  </si>
  <si>
    <t>อ.ปริญญ์</t>
  </si>
  <si>
    <t>อ.พรไพจิตร</t>
  </si>
  <si>
    <t>อ.พรเทพ</t>
  </si>
  <si>
    <t>อ.สวัสดิ์</t>
  </si>
  <si>
    <t>อ.ขนิษฐา</t>
  </si>
  <si>
    <t>อ.ฐปนีย์ดา</t>
  </si>
  <si>
    <t>อ.นภาพร</t>
  </si>
  <si>
    <t>อ.เบญจพร</t>
  </si>
  <si>
    <t>โครงการบริหารงานวิชาการ</t>
  </si>
  <si>
    <t>อ.ศิริการณ์</t>
  </si>
  <si>
    <t>โครงการกลุ่มสาระการเรียนรู้สังคมศึกษา</t>
  </si>
  <si>
    <t xml:space="preserve">   7.2 กิจกรรมห้องเรียนสีขาว+โครงงานห้องเรียนปลอดบุหรี่</t>
  </si>
  <si>
    <t xml:space="preserve">    19.3 ประชุมคณะกรรมการสถานศึกษาขั้นพื้นฐาน</t>
  </si>
  <si>
    <t>ส่งโครงการ</t>
  </si>
  <si>
    <t>P</t>
  </si>
  <si>
    <t>อ.ศิรดา</t>
  </si>
  <si>
    <r>
      <t xml:space="preserve"> </t>
    </r>
    <r>
      <rPr>
        <sz val="14"/>
        <color theme="1"/>
        <rFont val="TH SarabunPSK"/>
        <family val="2"/>
      </rPr>
      <t xml:space="preserve">   17.1 กิจกรรมการจัดทำแผน</t>
    </r>
  </si>
  <si>
    <r>
      <t xml:space="preserve">  </t>
    </r>
    <r>
      <rPr>
        <sz val="14"/>
        <color theme="1"/>
        <rFont val="TH SarabunPSK"/>
        <family val="2"/>
      </rPr>
      <t xml:space="preserve">  17.2 กิจกรรมพัฒนาระบบสารสนเทศ</t>
    </r>
  </si>
  <si>
    <r>
      <t xml:space="preserve"> </t>
    </r>
    <r>
      <rPr>
        <sz val="14"/>
        <color theme="1"/>
        <rFont val="TH SarabunPSK"/>
        <family val="2"/>
      </rPr>
      <t xml:space="preserve">   17.3 กิจกรรมจัดซื้อวัสดุสำนักงาน</t>
    </r>
  </si>
  <si>
    <t>งบประมาณเงินอุดหนุนรายหัว ปี2563</t>
  </si>
  <si>
    <t>ปีการศึกษา 2565</t>
  </si>
  <si>
    <t>งบประมาณเงินอุดหนุนรายหัว ปี2565</t>
  </si>
  <si>
    <t>อ.ทิวาพร</t>
  </si>
  <si>
    <t xml:space="preserve">    18.1 กิจกรรมพัฒนาครูและบุคลากร</t>
  </si>
  <si>
    <t>แคทรียา</t>
  </si>
  <si>
    <t>ขนิษฐา</t>
  </si>
  <si>
    <t>นภัสรา</t>
  </si>
  <si>
    <t>อรณี</t>
  </si>
  <si>
    <t>รายจ่าย</t>
  </si>
  <si>
    <t>งบประมาณปี 66</t>
  </si>
  <si>
    <t>จัดสรร</t>
  </si>
  <si>
    <t>งบประมาณเงินอุดหนุนรายหัว ปี2566</t>
  </si>
  <si>
    <t>ปีการศึกษา 2566</t>
  </si>
  <si>
    <t xml:space="preserve">    1.2 กิจกรรมกีฬาเพื่อความเป็นเลิศ</t>
  </si>
  <si>
    <t>โครงการรถรับส่ง</t>
  </si>
  <si>
    <t>โครงการสาธารณูปโภค</t>
  </si>
  <si>
    <t>ü</t>
  </si>
  <si>
    <t>3.9 กิจกรรมซ่อมเสริม</t>
  </si>
  <si>
    <t>3.10 กิจกรรมลดเวลาเรียนเพิ่มเวลารู้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</si>
</sst>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45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24"/>
      <color theme="1"/>
      <name val="Tahoma"/>
      <family val="2"/>
      <charset val="222"/>
      <scheme val="minor"/>
    </font>
    <font>
      <sz val="14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sz val="20"/>
      <color theme="1"/>
      <name val="TH SarabunPSK"/>
      <family val="2"/>
    </font>
    <font>
      <sz val="20"/>
      <color theme="1"/>
      <name val="Tahoma"/>
      <family val="2"/>
      <charset val="222"/>
      <scheme val="minor"/>
    </font>
    <font>
      <sz val="22"/>
      <color theme="1"/>
      <name val="TH SarabunPSK"/>
      <family val="2"/>
    </font>
    <font>
      <b/>
      <sz val="22"/>
      <color theme="1"/>
      <name val="TH SarabunPSK"/>
      <family val="2"/>
    </font>
    <font>
      <sz val="24"/>
      <color theme="1"/>
      <name val="TH SarabunPSK"/>
      <family val="2"/>
    </font>
    <font>
      <b/>
      <sz val="24"/>
      <color theme="1"/>
      <name val="TH SarabunPSK"/>
      <family val="2"/>
    </font>
    <font>
      <sz val="24"/>
      <color rgb="FFFF0000"/>
      <name val="TH SarabunPSK"/>
      <family val="2"/>
    </font>
    <font>
      <b/>
      <sz val="24"/>
      <color theme="0"/>
      <name val="TH SarabunPSK"/>
      <family val="2"/>
    </font>
    <font>
      <sz val="24"/>
      <color rgb="FFFF0000"/>
      <name val="Tahoma"/>
      <family val="2"/>
      <charset val="222"/>
      <scheme val="minor"/>
    </font>
    <font>
      <b/>
      <sz val="14"/>
      <color rgb="FFFF0000"/>
      <name val="TH SarabunPSK"/>
      <family val="2"/>
    </font>
    <font>
      <sz val="14"/>
      <color theme="1"/>
      <name val="AngsanaUPC"/>
      <family val="1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b/>
      <sz val="12"/>
      <color rgb="FFFF0000"/>
      <name val="TH SarabunPSK"/>
      <family val="2"/>
    </font>
    <font>
      <sz val="12"/>
      <color theme="1"/>
      <name val="Tahoma"/>
      <family val="2"/>
      <charset val="222"/>
      <scheme val="minor"/>
    </font>
    <font>
      <sz val="12"/>
      <color theme="1"/>
      <name val="AngsanaUPC"/>
      <family val="1"/>
    </font>
    <font>
      <b/>
      <sz val="16"/>
      <color rgb="FFFF0000"/>
      <name val="TH SarabunPSK"/>
      <family val="2"/>
    </font>
    <font>
      <sz val="16"/>
      <color theme="1"/>
      <name val="AngsanaUPC"/>
      <family val="1"/>
    </font>
    <font>
      <sz val="16"/>
      <color theme="1"/>
      <name val="Tahoma"/>
      <family val="2"/>
      <charset val="222"/>
      <scheme val="minor"/>
    </font>
    <font>
      <sz val="16"/>
      <color theme="1"/>
      <name val="2005_iannnnnGMO"/>
    </font>
    <font>
      <sz val="20"/>
      <color theme="1"/>
      <name val="TH SarabunPSK"/>
      <family val="2"/>
    </font>
    <font>
      <sz val="14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4"/>
      <color rgb="FFFF0000"/>
      <name val="TH SarabunPSK"/>
      <family val="2"/>
    </font>
    <font>
      <sz val="12"/>
      <color theme="1"/>
      <name val="Tahoma"/>
      <family val="2"/>
    </font>
    <font>
      <b/>
      <sz val="14"/>
      <color theme="1"/>
      <name val="AngsanaUPC"/>
      <family val="1"/>
    </font>
    <font>
      <sz val="16"/>
      <color theme="1"/>
      <name val="TH Sarabun New"/>
      <family val="2"/>
    </font>
    <font>
      <sz val="20"/>
      <color theme="1"/>
      <name val="Wingdings 2"/>
      <family val="1"/>
      <charset val="2"/>
    </font>
    <font>
      <sz val="14"/>
      <color theme="1"/>
      <name val="TH Sarabun New"/>
      <family val="2"/>
    </font>
    <font>
      <b/>
      <sz val="14"/>
      <color theme="1"/>
      <name val="TH Sarabun New"/>
      <family val="2"/>
      <charset val="222"/>
    </font>
    <font>
      <sz val="14"/>
      <color theme="1"/>
      <name val="TH Sarabun New"/>
      <family val="2"/>
      <charset val="222"/>
    </font>
    <font>
      <sz val="14"/>
      <color theme="1"/>
      <name val="TH SarabunPSK"/>
      <family val="2"/>
      <charset val="222"/>
    </font>
    <font>
      <b/>
      <sz val="14"/>
      <color theme="1"/>
      <name val="TH SarabunPSK"/>
      <family val="2"/>
      <charset val="222"/>
    </font>
    <font>
      <sz val="22"/>
      <color theme="1"/>
      <name val="Wingdings 2"/>
      <family val="1"/>
      <charset val="2"/>
    </font>
    <font>
      <sz val="11"/>
      <color theme="1"/>
      <name val="TH SarabunPSK"/>
      <family val="2"/>
    </font>
    <font>
      <sz val="18"/>
      <color theme="1"/>
      <name val="TH SarabunPSK"/>
      <family val="2"/>
    </font>
    <font>
      <sz val="14"/>
      <color theme="1"/>
      <name val="Wingdings"/>
      <charset val="2"/>
    </font>
  </fonts>
  <fills count="2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187" fontId="5" fillId="0" borderId="1" xfId="1" applyNumberFormat="1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/>
    <xf numFmtId="0" fontId="9" fillId="0" borderId="0" xfId="0" applyFont="1"/>
    <xf numFmtId="0" fontId="9" fillId="7" borderId="0" xfId="0" applyFont="1" applyFill="1"/>
    <xf numFmtId="43" fontId="9" fillId="7" borderId="0" xfId="0" applyNumberFormat="1" applyFont="1" applyFill="1"/>
    <xf numFmtId="0" fontId="11" fillId="0" borderId="2" xfId="0" applyFont="1" applyBorder="1" applyAlignment="1">
      <alignment vertical="center" wrapText="1"/>
    </xf>
    <xf numFmtId="0" fontId="10" fillId="0" borderId="0" xfId="0" applyFont="1"/>
    <xf numFmtId="0" fontId="12" fillId="5" borderId="1" xfId="0" applyFont="1" applyFill="1" applyBorder="1" applyAlignment="1">
      <alignment horizontal="center"/>
    </xf>
    <xf numFmtId="0" fontId="12" fillId="5" borderId="1" xfId="0" applyFont="1" applyFill="1" applyBorder="1"/>
    <xf numFmtId="0" fontId="12" fillId="0" borderId="2" xfId="0" applyFont="1" applyBorder="1"/>
    <xf numFmtId="0" fontId="13" fillId="0" borderId="2" xfId="0" applyFont="1" applyBorder="1" applyAlignment="1">
      <alignment vertical="center" wrapText="1"/>
    </xf>
    <xf numFmtId="3" fontId="12" fillId="4" borderId="2" xfId="0" applyNumberFormat="1" applyFont="1" applyFill="1" applyBorder="1" applyAlignment="1">
      <alignment horizontal="center" vertical="center" wrapText="1"/>
    </xf>
    <xf numFmtId="3" fontId="12" fillId="8" borderId="2" xfId="0" applyNumberFormat="1" applyFont="1" applyFill="1" applyBorder="1"/>
    <xf numFmtId="0" fontId="12" fillId="0" borderId="1" xfId="0" applyFont="1" applyBorder="1"/>
    <xf numFmtId="0" fontId="13" fillId="0" borderId="1" xfId="0" applyFont="1" applyBorder="1" applyAlignment="1">
      <alignment vertical="center" wrapText="1"/>
    </xf>
    <xf numFmtId="3" fontId="12" fillId="4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4" fillId="0" borderId="1" xfId="0" applyFont="1" applyBorder="1" applyAlignment="1">
      <alignment vertical="center" wrapText="1"/>
    </xf>
    <xf numFmtId="3" fontId="12" fillId="2" borderId="1" xfId="0" applyNumberFormat="1" applyFont="1" applyFill="1" applyBorder="1"/>
    <xf numFmtId="0" fontId="12" fillId="4" borderId="1" xfId="0" applyFont="1" applyFill="1" applyBorder="1" applyAlignment="1">
      <alignment vertical="center" wrapText="1"/>
    </xf>
    <xf numFmtId="187" fontId="12" fillId="4" borderId="1" xfId="1" applyNumberFormat="1" applyFont="1" applyFill="1" applyBorder="1" applyAlignment="1">
      <alignment horizontal="center" vertical="center" wrapText="1"/>
    </xf>
    <xf numFmtId="43" fontId="12" fillId="0" borderId="0" xfId="1" applyFont="1"/>
    <xf numFmtId="0" fontId="12" fillId="7" borderId="0" xfId="0" applyFont="1" applyFill="1" applyAlignment="1">
      <alignment vertical="center" wrapText="1"/>
    </xf>
    <xf numFmtId="187" fontId="12" fillId="7" borderId="0" xfId="0" applyNumberFormat="1" applyFont="1" applyFill="1"/>
    <xf numFmtId="187" fontId="12" fillId="0" borderId="0" xfId="0" applyNumberFormat="1" applyFont="1"/>
    <xf numFmtId="0" fontId="12" fillId="2" borderId="0" xfId="0" applyFont="1" applyFill="1"/>
    <xf numFmtId="43" fontId="13" fillId="2" borderId="0" xfId="0" applyNumberFormat="1" applyFont="1" applyFill="1"/>
    <xf numFmtId="0" fontId="5" fillId="7" borderId="0" xfId="0" applyFont="1" applyFill="1"/>
    <xf numFmtId="43" fontId="5" fillId="7" borderId="0" xfId="0" applyNumberFormat="1" applyFont="1" applyFill="1"/>
    <xf numFmtId="3" fontId="13" fillId="4" borderId="2" xfId="0" applyNumberFormat="1" applyFont="1" applyFill="1" applyBorder="1" applyAlignment="1">
      <alignment horizontal="center" vertical="center" wrapText="1"/>
    </xf>
    <xf numFmtId="3" fontId="13" fillId="10" borderId="2" xfId="0" applyNumberFormat="1" applyFont="1" applyFill="1" applyBorder="1"/>
    <xf numFmtId="3" fontId="15" fillId="9" borderId="1" xfId="0" applyNumberFormat="1" applyFont="1" applyFill="1" applyBorder="1"/>
    <xf numFmtId="3" fontId="13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3" fontId="13" fillId="2" borderId="1" xfId="0" applyNumberFormat="1" applyFont="1" applyFill="1" applyBorder="1"/>
    <xf numFmtId="0" fontId="13" fillId="9" borderId="1" xfId="0" applyFont="1" applyFill="1" applyBorder="1"/>
    <xf numFmtId="0" fontId="12" fillId="6" borderId="1" xfId="0" applyFont="1" applyFill="1" applyBorder="1" applyAlignment="1">
      <alignment vertical="center" wrapText="1"/>
    </xf>
    <xf numFmtId="187" fontId="13" fillId="6" borderId="1" xfId="1" applyNumberFormat="1" applyFont="1" applyFill="1" applyBorder="1" applyAlignment="1">
      <alignment horizontal="center" vertical="center" wrapText="1"/>
    </xf>
    <xf numFmtId="187" fontId="13" fillId="7" borderId="0" xfId="0" applyNumberFormat="1" applyFont="1" applyFill="1"/>
    <xf numFmtId="0" fontId="13" fillId="0" borderId="0" xfId="0" applyFont="1"/>
    <xf numFmtId="187" fontId="13" fillId="0" borderId="0" xfId="0" applyNumberFormat="1" applyFont="1"/>
    <xf numFmtId="0" fontId="16" fillId="0" borderId="1" xfId="0" applyFont="1" applyBorder="1"/>
    <xf numFmtId="0" fontId="5" fillId="11" borderId="1" xfId="0" applyFont="1" applyFill="1" applyBorder="1"/>
    <xf numFmtId="187" fontId="5" fillId="11" borderId="1" xfId="1" applyNumberFormat="1" applyFont="1" applyFill="1" applyBorder="1"/>
    <xf numFmtId="0" fontId="5" fillId="10" borderId="1" xfId="0" applyFont="1" applyFill="1" applyBorder="1"/>
    <xf numFmtId="187" fontId="5" fillId="10" borderId="1" xfId="1" applyNumberFormat="1" applyFont="1" applyFill="1" applyBorder="1"/>
    <xf numFmtId="0" fontId="5" fillId="10" borderId="0" xfId="0" applyFont="1" applyFill="1"/>
    <xf numFmtId="3" fontId="14" fillId="3" borderId="1" xfId="0" applyNumberFormat="1" applyFont="1" applyFill="1" applyBorder="1"/>
    <xf numFmtId="0" fontId="14" fillId="0" borderId="1" xfId="0" applyFont="1" applyBorder="1"/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87" fontId="12" fillId="10" borderId="0" xfId="0" applyNumberFormat="1" applyFont="1" applyFill="1"/>
    <xf numFmtId="0" fontId="12" fillId="9" borderId="5" xfId="0" applyFont="1" applyFill="1" applyBorder="1" applyAlignment="1">
      <alignment horizontal="center"/>
    </xf>
    <xf numFmtId="0" fontId="7" fillId="0" borderId="1" xfId="0" applyFont="1" applyBorder="1"/>
    <xf numFmtId="0" fontId="12" fillId="9" borderId="0" xfId="0" applyFont="1" applyFill="1" applyAlignment="1">
      <alignment horizontal="center"/>
    </xf>
    <xf numFmtId="0" fontId="3" fillId="0" borderId="7" xfId="0" applyFont="1" applyBorder="1"/>
    <xf numFmtId="0" fontId="7" fillId="14" borderId="1" xfId="0" applyFont="1" applyFill="1" applyBorder="1" applyAlignment="1">
      <alignment vertical="center" wrapText="1"/>
    </xf>
    <xf numFmtId="3" fontId="7" fillId="9" borderId="8" xfId="0" applyNumberFormat="1" applyFont="1" applyFill="1" applyBorder="1" applyAlignment="1">
      <alignment horizontal="center" vertical="center" wrapText="1"/>
    </xf>
    <xf numFmtId="3" fontId="7" fillId="9" borderId="2" xfId="0" applyNumberFormat="1" applyFont="1" applyFill="1" applyBorder="1" applyAlignment="1">
      <alignment horizontal="center"/>
    </xf>
    <xf numFmtId="3" fontId="17" fillId="9" borderId="1" xfId="0" applyNumberFormat="1" applyFont="1" applyFill="1" applyBorder="1"/>
    <xf numFmtId="0" fontId="7" fillId="0" borderId="1" xfId="0" applyFont="1" applyBorder="1" applyAlignment="1">
      <alignment horizontal="left" vertical="center" wrapText="1"/>
    </xf>
    <xf numFmtId="3" fontId="7" fillId="9" borderId="1" xfId="0" applyNumberFormat="1" applyFont="1" applyFill="1" applyBorder="1"/>
    <xf numFmtId="0" fontId="3" fillId="0" borderId="9" xfId="0" applyFont="1" applyBorder="1"/>
    <xf numFmtId="3" fontId="7" fillId="9" borderId="10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3" fontId="7" fillId="9" borderId="1" xfId="0" applyNumberFormat="1" applyFont="1" applyFill="1" applyBorder="1" applyAlignment="1">
      <alignment horizontal="center" vertical="center" wrapText="1"/>
    </xf>
    <xf numFmtId="3" fontId="7" fillId="9" borderId="1" xfId="0" applyNumberFormat="1" applyFont="1" applyFill="1" applyBorder="1" applyAlignment="1">
      <alignment horizontal="center"/>
    </xf>
    <xf numFmtId="0" fontId="3" fillId="0" borderId="1" xfId="0" applyFont="1" applyBorder="1"/>
    <xf numFmtId="0" fontId="7" fillId="0" borderId="2" xfId="0" applyFont="1" applyBorder="1" applyAlignment="1">
      <alignment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3" fillId="0" borderId="0" xfId="0" applyFont="1"/>
    <xf numFmtId="0" fontId="7" fillId="12" borderId="1" xfId="0" applyFont="1" applyFill="1" applyBorder="1" applyAlignment="1">
      <alignment vertical="center" wrapText="1"/>
    </xf>
    <xf numFmtId="3" fontId="7" fillId="12" borderId="1" xfId="0" applyNumberFormat="1" applyFont="1" applyFill="1" applyBorder="1" applyAlignment="1">
      <alignment horizontal="center"/>
    </xf>
    <xf numFmtId="0" fontId="7" fillId="9" borderId="1" xfId="0" applyFont="1" applyFill="1" applyBorder="1"/>
    <xf numFmtId="0" fontId="3" fillId="15" borderId="1" xfId="0" applyFont="1" applyFill="1" applyBorder="1" applyAlignment="1">
      <alignment vertical="center" wrapText="1"/>
    </xf>
    <xf numFmtId="187" fontId="7" fillId="15" borderId="1" xfId="1" applyNumberFormat="1" applyFont="1" applyFill="1" applyBorder="1" applyAlignment="1">
      <alignment horizontal="center" vertical="center" wrapText="1"/>
    </xf>
    <xf numFmtId="43" fontId="3" fillId="0" borderId="0" xfId="1" applyFont="1"/>
    <xf numFmtId="0" fontId="3" fillId="16" borderId="1" xfId="0" applyFont="1" applyFill="1" applyBorder="1" applyAlignment="1">
      <alignment vertical="center" wrapText="1"/>
    </xf>
    <xf numFmtId="187" fontId="7" fillId="16" borderId="1" xfId="0" applyNumberFormat="1" applyFont="1" applyFill="1" applyBorder="1"/>
    <xf numFmtId="187" fontId="7" fillId="9" borderId="1" xfId="0" applyNumberFormat="1" applyFont="1" applyFill="1" applyBorder="1"/>
    <xf numFmtId="187" fontId="3" fillId="9" borderId="0" xfId="0" applyNumberFormat="1" applyFont="1" applyFill="1"/>
    <xf numFmtId="0" fontId="18" fillId="17" borderId="1" xfId="0" applyFont="1" applyFill="1" applyBorder="1"/>
    <xf numFmtId="187" fontId="7" fillId="17" borderId="1" xfId="0" applyNumberFormat="1" applyFont="1" applyFill="1" applyBorder="1"/>
    <xf numFmtId="0" fontId="3" fillId="10" borderId="1" xfId="0" applyFont="1" applyFill="1" applyBorder="1"/>
    <xf numFmtId="43" fontId="7" fillId="10" borderId="1" xfId="0" applyNumberFormat="1" applyFont="1" applyFill="1" applyBorder="1"/>
    <xf numFmtId="0" fontId="18" fillId="18" borderId="1" xfId="0" applyFont="1" applyFill="1" applyBorder="1"/>
    <xf numFmtId="43" fontId="18" fillId="18" borderId="1" xfId="0" applyNumberFormat="1" applyFont="1" applyFill="1" applyBorder="1"/>
    <xf numFmtId="0" fontId="18" fillId="13" borderId="1" xfId="0" applyFont="1" applyFill="1" applyBorder="1"/>
    <xf numFmtId="187" fontId="18" fillId="13" borderId="1" xfId="1" applyNumberFormat="1" applyFont="1" applyFill="1" applyBorder="1"/>
    <xf numFmtId="0" fontId="18" fillId="9" borderId="0" xfId="0" applyFont="1" applyFill="1"/>
    <xf numFmtId="187" fontId="18" fillId="9" borderId="0" xfId="0" applyNumberFormat="1" applyFont="1" applyFill="1"/>
    <xf numFmtId="0" fontId="3" fillId="19" borderId="1" xfId="0" applyFont="1" applyFill="1" applyBorder="1" applyAlignment="1">
      <alignment horizontal="center"/>
    </xf>
    <xf numFmtId="0" fontId="3" fillId="19" borderId="11" xfId="0" applyFont="1" applyFill="1" applyBorder="1" applyAlignment="1">
      <alignment horizontal="center"/>
    </xf>
    <xf numFmtId="0" fontId="19" fillId="19" borderId="1" xfId="0" applyFont="1" applyFill="1" applyBorder="1" applyAlignment="1">
      <alignment horizontal="center"/>
    </xf>
    <xf numFmtId="0" fontId="19" fillId="19" borderId="11" xfId="0" applyFont="1" applyFill="1" applyBorder="1" applyAlignment="1">
      <alignment horizontal="center"/>
    </xf>
    <xf numFmtId="0" fontId="19" fillId="9" borderId="1" xfId="0" applyFont="1" applyFill="1" applyBorder="1" applyAlignment="1">
      <alignment horizontal="center"/>
    </xf>
    <xf numFmtId="0" fontId="19" fillId="0" borderId="7" xfId="0" applyFont="1" applyBorder="1"/>
    <xf numFmtId="0" fontId="20" fillId="14" borderId="1" xfId="0" applyFont="1" applyFill="1" applyBorder="1" applyAlignment="1">
      <alignment vertical="center" wrapText="1"/>
    </xf>
    <xf numFmtId="3" fontId="20" fillId="9" borderId="8" xfId="0" applyNumberFormat="1" applyFont="1" applyFill="1" applyBorder="1" applyAlignment="1">
      <alignment horizontal="center" vertical="center" wrapText="1"/>
    </xf>
    <xf numFmtId="3" fontId="20" fillId="9" borderId="2" xfId="0" applyNumberFormat="1" applyFont="1" applyFill="1" applyBorder="1" applyAlignment="1">
      <alignment horizontal="center"/>
    </xf>
    <xf numFmtId="3" fontId="21" fillId="9" borderId="1" xfId="0" applyNumberFormat="1" applyFont="1" applyFill="1" applyBorder="1"/>
    <xf numFmtId="0" fontId="20" fillId="0" borderId="1" xfId="0" applyFont="1" applyBorder="1" applyAlignment="1">
      <alignment horizontal="left" vertical="center" wrapText="1"/>
    </xf>
    <xf numFmtId="3" fontId="20" fillId="9" borderId="1" xfId="0" applyNumberFormat="1" applyFont="1" applyFill="1" applyBorder="1"/>
    <xf numFmtId="0" fontId="19" fillId="0" borderId="9" xfId="0" applyFont="1" applyBorder="1"/>
    <xf numFmtId="3" fontId="20" fillId="9" borderId="10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3" fontId="20" fillId="9" borderId="1" xfId="0" applyNumberFormat="1" applyFont="1" applyFill="1" applyBorder="1" applyAlignment="1">
      <alignment horizontal="center" vertical="center" wrapText="1"/>
    </xf>
    <xf numFmtId="3" fontId="20" fillId="9" borderId="1" xfId="0" applyNumberFormat="1" applyFont="1" applyFill="1" applyBorder="1" applyAlignment="1">
      <alignment horizontal="center"/>
    </xf>
    <xf numFmtId="0" fontId="20" fillId="0" borderId="1" xfId="0" applyFont="1" applyBorder="1"/>
    <xf numFmtId="0" fontId="19" fillId="0" borderId="1" xfId="0" applyFont="1" applyBorder="1"/>
    <xf numFmtId="0" fontId="19" fillId="0" borderId="0" xfId="0" applyFont="1"/>
    <xf numFmtId="0" fontId="20" fillId="12" borderId="1" xfId="0" applyFont="1" applyFill="1" applyBorder="1" applyAlignment="1">
      <alignment vertical="center" wrapText="1"/>
    </xf>
    <xf numFmtId="3" fontId="20" fillId="12" borderId="1" xfId="0" applyNumberFormat="1" applyFont="1" applyFill="1" applyBorder="1" applyAlignment="1">
      <alignment horizontal="center"/>
    </xf>
    <xf numFmtId="0" fontId="20" fillId="9" borderId="1" xfId="0" applyFont="1" applyFill="1" applyBorder="1"/>
    <xf numFmtId="0" fontId="22" fillId="0" borderId="0" xfId="0" applyFont="1"/>
    <xf numFmtId="0" fontId="19" fillId="15" borderId="1" xfId="0" applyFont="1" applyFill="1" applyBorder="1" applyAlignment="1">
      <alignment vertical="center" wrapText="1"/>
    </xf>
    <xf numFmtId="187" fontId="20" fillId="15" borderId="1" xfId="1" applyNumberFormat="1" applyFont="1" applyFill="1" applyBorder="1" applyAlignment="1">
      <alignment horizontal="center" vertical="center" wrapText="1"/>
    </xf>
    <xf numFmtId="43" fontId="19" fillId="0" borderId="0" xfId="1" applyFont="1"/>
    <xf numFmtId="0" fontId="19" fillId="16" borderId="1" xfId="0" applyFont="1" applyFill="1" applyBorder="1" applyAlignment="1">
      <alignment vertical="center" wrapText="1"/>
    </xf>
    <xf numFmtId="187" fontId="20" fillId="16" borderId="1" xfId="0" applyNumberFormat="1" applyFont="1" applyFill="1" applyBorder="1"/>
    <xf numFmtId="187" fontId="20" fillId="9" borderId="1" xfId="0" applyNumberFormat="1" applyFont="1" applyFill="1" applyBorder="1"/>
    <xf numFmtId="187" fontId="19" fillId="9" borderId="0" xfId="0" applyNumberFormat="1" applyFont="1" applyFill="1"/>
    <xf numFmtId="0" fontId="23" fillId="17" borderId="1" xfId="0" applyFont="1" applyFill="1" applyBorder="1"/>
    <xf numFmtId="187" fontId="20" fillId="17" borderId="1" xfId="0" applyNumberFormat="1" applyFont="1" applyFill="1" applyBorder="1"/>
    <xf numFmtId="0" fontId="19" fillId="10" borderId="1" xfId="0" applyFont="1" applyFill="1" applyBorder="1"/>
    <xf numFmtId="43" fontId="20" fillId="10" borderId="1" xfId="0" applyNumberFormat="1" applyFont="1" applyFill="1" applyBorder="1"/>
    <xf numFmtId="0" fontId="23" fillId="18" borderId="1" xfId="0" applyFont="1" applyFill="1" applyBorder="1"/>
    <xf numFmtId="43" fontId="23" fillId="18" borderId="1" xfId="0" applyNumberFormat="1" applyFont="1" applyFill="1" applyBorder="1"/>
    <xf numFmtId="0" fontId="23" fillId="13" borderId="1" xfId="0" applyFont="1" applyFill="1" applyBorder="1"/>
    <xf numFmtId="187" fontId="23" fillId="13" borderId="1" xfId="1" applyNumberFormat="1" applyFont="1" applyFill="1" applyBorder="1"/>
    <xf numFmtId="0" fontId="23" fillId="9" borderId="0" xfId="0" applyFont="1" applyFill="1"/>
    <xf numFmtId="187" fontId="23" fillId="9" borderId="0" xfId="0" applyNumberFormat="1" applyFont="1" applyFill="1"/>
    <xf numFmtId="0" fontId="23" fillId="0" borderId="1" xfId="0" applyFont="1" applyBorder="1"/>
    <xf numFmtId="0" fontId="2" fillId="19" borderId="1" xfId="0" applyFont="1" applyFill="1" applyBorder="1" applyAlignment="1">
      <alignment horizontal="center"/>
    </xf>
    <xf numFmtId="0" fontId="2" fillId="19" borderId="11" xfId="0" applyFont="1" applyFill="1" applyBorder="1" applyAlignment="1">
      <alignment horizontal="center"/>
    </xf>
    <xf numFmtId="0" fontId="2" fillId="0" borderId="7" xfId="0" applyFont="1" applyBorder="1"/>
    <xf numFmtId="0" fontId="4" fillId="14" borderId="1" xfId="0" applyFont="1" applyFill="1" applyBorder="1" applyAlignment="1">
      <alignment vertical="center" wrapText="1"/>
    </xf>
    <xf numFmtId="3" fontId="4" fillId="9" borderId="8" xfId="0" applyNumberFormat="1" applyFont="1" applyFill="1" applyBorder="1" applyAlignment="1">
      <alignment horizontal="center" vertical="center" wrapText="1"/>
    </xf>
    <xf numFmtId="3" fontId="4" fillId="9" borderId="2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3" fontId="4" fillId="9" borderId="1" xfId="0" applyNumberFormat="1" applyFont="1" applyFill="1" applyBorder="1"/>
    <xf numFmtId="0" fontId="2" fillId="0" borderId="9" xfId="0" applyFont="1" applyBorder="1"/>
    <xf numFmtId="3" fontId="4" fillId="9" borderId="1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3" fontId="4" fillId="9" borderId="1" xfId="0" applyNumberFormat="1" applyFont="1" applyFill="1" applyBorder="1" applyAlignment="1">
      <alignment horizontal="center" vertical="center" wrapText="1"/>
    </xf>
    <xf numFmtId="3" fontId="4" fillId="9" borderId="1" xfId="0" applyNumberFormat="1" applyFont="1" applyFill="1" applyBorder="1" applyAlignment="1">
      <alignment horizontal="center"/>
    </xf>
    <xf numFmtId="0" fontId="4" fillId="0" borderId="1" xfId="0" applyFont="1" applyBorder="1"/>
    <xf numFmtId="0" fontId="2" fillId="0" borderId="1" xfId="0" applyFont="1" applyBorder="1"/>
    <xf numFmtId="0" fontId="4" fillId="12" borderId="1" xfId="0" applyFont="1" applyFill="1" applyBorder="1" applyAlignment="1">
      <alignment vertical="center" wrapText="1"/>
    </xf>
    <xf numFmtId="3" fontId="4" fillId="12" borderId="1" xfId="0" applyNumberFormat="1" applyFont="1" applyFill="1" applyBorder="1" applyAlignment="1">
      <alignment horizontal="center"/>
    </xf>
    <xf numFmtId="0" fontId="4" fillId="9" borderId="1" xfId="0" applyFont="1" applyFill="1" applyBorder="1"/>
    <xf numFmtId="0" fontId="2" fillId="15" borderId="1" xfId="0" applyFont="1" applyFill="1" applyBorder="1" applyAlignment="1">
      <alignment vertical="center" wrapText="1"/>
    </xf>
    <xf numFmtId="187" fontId="4" fillId="15" borderId="1" xfId="1" applyNumberFormat="1" applyFont="1" applyFill="1" applyBorder="1" applyAlignment="1">
      <alignment horizontal="center" vertical="center" wrapText="1"/>
    </xf>
    <xf numFmtId="43" fontId="2" fillId="0" borderId="0" xfId="1" applyFont="1"/>
    <xf numFmtId="0" fontId="2" fillId="16" borderId="1" xfId="0" applyFont="1" applyFill="1" applyBorder="1" applyAlignment="1">
      <alignment vertical="center" wrapText="1"/>
    </xf>
    <xf numFmtId="187" fontId="4" fillId="16" borderId="1" xfId="0" applyNumberFormat="1" applyFont="1" applyFill="1" applyBorder="1"/>
    <xf numFmtId="187" fontId="4" fillId="9" borderId="1" xfId="0" applyNumberFormat="1" applyFont="1" applyFill="1" applyBorder="1"/>
    <xf numFmtId="187" fontId="2" fillId="9" borderId="0" xfId="0" applyNumberFormat="1" applyFont="1" applyFill="1"/>
    <xf numFmtId="0" fontId="25" fillId="17" borderId="1" xfId="0" applyFont="1" applyFill="1" applyBorder="1"/>
    <xf numFmtId="187" fontId="4" fillId="17" borderId="1" xfId="0" applyNumberFormat="1" applyFont="1" applyFill="1" applyBorder="1"/>
    <xf numFmtId="0" fontId="2" fillId="10" borderId="1" xfId="0" applyFont="1" applyFill="1" applyBorder="1"/>
    <xf numFmtId="43" fontId="4" fillId="10" borderId="1" xfId="0" applyNumberFormat="1" applyFont="1" applyFill="1" applyBorder="1"/>
    <xf numFmtId="0" fontId="26" fillId="0" borderId="0" xfId="0" applyFont="1"/>
    <xf numFmtId="0" fontId="25" fillId="18" borderId="1" xfId="0" applyFont="1" applyFill="1" applyBorder="1"/>
    <xf numFmtId="43" fontId="25" fillId="18" borderId="1" xfId="0" applyNumberFormat="1" applyFont="1" applyFill="1" applyBorder="1"/>
    <xf numFmtId="0" fontId="25" fillId="13" borderId="1" xfId="0" applyFont="1" applyFill="1" applyBorder="1"/>
    <xf numFmtId="187" fontId="25" fillId="13" borderId="1" xfId="1" applyNumberFormat="1" applyFont="1" applyFill="1" applyBorder="1"/>
    <xf numFmtId="0" fontId="25" fillId="9" borderId="0" xfId="0" applyFont="1" applyFill="1"/>
    <xf numFmtId="187" fontId="25" fillId="9" borderId="0" xfId="0" applyNumberFormat="1" applyFont="1" applyFill="1"/>
    <xf numFmtId="0" fontId="4" fillId="20" borderId="1" xfId="0" applyFont="1" applyFill="1" applyBorder="1" applyAlignment="1">
      <alignment vertical="center" wrapText="1"/>
    </xf>
    <xf numFmtId="43" fontId="0" fillId="0" borderId="0" xfId="1" applyFont="1"/>
    <xf numFmtId="187" fontId="25" fillId="0" borderId="1" xfId="1" applyNumberFormat="1" applyFont="1" applyBorder="1"/>
    <xf numFmtId="187" fontId="0" fillId="0" borderId="1" xfId="1" applyNumberFormat="1" applyFont="1" applyBorder="1"/>
    <xf numFmtId="187" fontId="0" fillId="0" borderId="9" xfId="1" applyNumberFormat="1" applyFont="1" applyBorder="1"/>
    <xf numFmtId="43" fontId="0" fillId="21" borderId="1" xfId="1" applyFont="1" applyFill="1" applyBorder="1"/>
    <xf numFmtId="187" fontId="0" fillId="17" borderId="1" xfId="1" applyNumberFormat="1" applyFont="1" applyFill="1" applyBorder="1"/>
    <xf numFmtId="187" fontId="0" fillId="17" borderId="9" xfId="1" applyNumberFormat="1" applyFont="1" applyFill="1" applyBorder="1"/>
    <xf numFmtId="43" fontId="0" fillId="17" borderId="1" xfId="1" applyFont="1" applyFill="1" applyBorder="1"/>
    <xf numFmtId="3" fontId="4" fillId="17" borderId="8" xfId="0" applyNumberFormat="1" applyFont="1" applyFill="1" applyBorder="1" applyAlignment="1">
      <alignment horizontal="center" vertical="center" wrapText="1"/>
    </xf>
    <xf numFmtId="3" fontId="4" fillId="17" borderId="2" xfId="0" applyNumberFormat="1" applyFont="1" applyFill="1" applyBorder="1" applyAlignment="1">
      <alignment horizontal="center"/>
    </xf>
    <xf numFmtId="3" fontId="24" fillId="17" borderId="1" xfId="0" applyNumberFormat="1" applyFont="1" applyFill="1" applyBorder="1"/>
    <xf numFmtId="187" fontId="25" fillId="17" borderId="1" xfId="1" applyNumberFormat="1" applyFont="1" applyFill="1" applyBorder="1"/>
    <xf numFmtId="3" fontId="4" fillId="17" borderId="10" xfId="0" applyNumberFormat="1" applyFont="1" applyFill="1" applyBorder="1" applyAlignment="1">
      <alignment horizontal="center" vertical="center" wrapText="1"/>
    </xf>
    <xf numFmtId="3" fontId="4" fillId="17" borderId="1" xfId="0" applyNumberFormat="1" applyFont="1" applyFill="1" applyBorder="1"/>
    <xf numFmtId="3" fontId="4" fillId="17" borderId="1" xfId="0" applyNumberFormat="1" applyFont="1" applyFill="1" applyBorder="1" applyAlignment="1">
      <alignment horizontal="center" vertical="center" wrapText="1"/>
    </xf>
    <xf numFmtId="3" fontId="4" fillId="17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9" xfId="0" applyFont="1" applyFill="1" applyBorder="1" applyAlignment="1">
      <alignment horizontal="center"/>
    </xf>
    <xf numFmtId="187" fontId="27" fillId="0" borderId="0" xfId="1" applyNumberFormat="1" applyFont="1"/>
    <xf numFmtId="0" fontId="28" fillId="0" borderId="1" xfId="0" applyFont="1" applyBorder="1"/>
    <xf numFmtId="0" fontId="28" fillId="20" borderId="1" xfId="0" applyFont="1" applyFill="1" applyBorder="1"/>
    <xf numFmtId="0" fontId="3" fillId="2" borderId="9" xfId="0" applyFont="1" applyFill="1" applyBorder="1" applyAlignment="1">
      <alignment horizontal="center"/>
    </xf>
    <xf numFmtId="3" fontId="7" fillId="17" borderId="8" xfId="0" applyNumberFormat="1" applyFont="1" applyFill="1" applyBorder="1" applyAlignment="1">
      <alignment horizontal="center" vertical="center" wrapText="1"/>
    </xf>
    <xf numFmtId="3" fontId="7" fillId="17" borderId="2" xfId="0" applyNumberFormat="1" applyFont="1" applyFill="1" applyBorder="1" applyAlignment="1">
      <alignment horizontal="center"/>
    </xf>
    <xf numFmtId="3" fontId="17" fillId="17" borderId="1" xfId="0" applyNumberFormat="1" applyFont="1" applyFill="1" applyBorder="1"/>
    <xf numFmtId="187" fontId="18" fillId="17" borderId="1" xfId="1" applyNumberFormat="1" applyFont="1" applyFill="1" applyBorder="1"/>
    <xf numFmtId="187" fontId="6" fillId="17" borderId="1" xfId="1" applyNumberFormat="1" applyFont="1" applyFill="1" applyBorder="1"/>
    <xf numFmtId="187" fontId="6" fillId="17" borderId="9" xfId="1" applyNumberFormat="1" applyFont="1" applyFill="1" applyBorder="1"/>
    <xf numFmtId="3" fontId="7" fillId="17" borderId="10" xfId="0" applyNumberFormat="1" applyFont="1" applyFill="1" applyBorder="1" applyAlignment="1">
      <alignment horizontal="center" vertical="center" wrapText="1"/>
    </xf>
    <xf numFmtId="3" fontId="7" fillId="17" borderId="1" xfId="0" applyNumberFormat="1" applyFont="1" applyFill="1" applyBorder="1"/>
    <xf numFmtId="3" fontId="7" fillId="17" borderId="1" xfId="0" applyNumberFormat="1" applyFont="1" applyFill="1" applyBorder="1" applyAlignment="1">
      <alignment horizontal="center" vertical="center" wrapText="1"/>
    </xf>
    <xf numFmtId="3" fontId="7" fillId="17" borderId="1" xfId="0" applyNumberFormat="1" applyFont="1" applyFill="1" applyBorder="1" applyAlignment="1">
      <alignment horizontal="center"/>
    </xf>
    <xf numFmtId="0" fontId="7" fillId="20" borderId="1" xfId="0" applyFont="1" applyFill="1" applyBorder="1" applyAlignment="1">
      <alignment vertical="center" wrapText="1"/>
    </xf>
    <xf numFmtId="187" fontId="6" fillId="0" borderId="0" xfId="1" applyNumberFormat="1" applyFont="1"/>
    <xf numFmtId="187" fontId="22" fillId="21" borderId="1" xfId="1" applyNumberFormat="1" applyFont="1" applyFill="1" applyBorder="1"/>
    <xf numFmtId="0" fontId="22" fillId="10" borderId="1" xfId="0" applyFont="1" applyFill="1" applyBorder="1"/>
    <xf numFmtId="187" fontId="22" fillId="17" borderId="1" xfId="1" applyNumberFormat="1" applyFont="1" applyFill="1" applyBorder="1"/>
    <xf numFmtId="187" fontId="29" fillId="0" borderId="1" xfId="1" applyNumberFormat="1" applyFont="1" applyBorder="1"/>
    <xf numFmtId="187" fontId="29" fillId="0" borderId="9" xfId="1" applyNumberFormat="1" applyFont="1" applyBorder="1"/>
    <xf numFmtId="187" fontId="30" fillId="21" borderId="1" xfId="1" applyNumberFormat="1" applyFont="1" applyFill="1" applyBorder="1"/>
    <xf numFmtId="43" fontId="30" fillId="10" borderId="1" xfId="0" applyNumberFormat="1" applyFont="1" applyFill="1" applyBorder="1"/>
    <xf numFmtId="0" fontId="29" fillId="0" borderId="0" xfId="0" applyFont="1"/>
    <xf numFmtId="187" fontId="29" fillId="17" borderId="1" xfId="1" applyNumberFormat="1" applyFont="1" applyFill="1" applyBorder="1"/>
    <xf numFmtId="187" fontId="29" fillId="17" borderId="9" xfId="1" applyNumberFormat="1" applyFont="1" applyFill="1" applyBorder="1"/>
    <xf numFmtId="187" fontId="30" fillId="17" borderId="1" xfId="1" applyNumberFormat="1" applyFont="1" applyFill="1" applyBorder="1"/>
    <xf numFmtId="43" fontId="30" fillId="0" borderId="0" xfId="0" applyNumberFormat="1" applyFont="1"/>
    <xf numFmtId="0" fontId="30" fillId="0" borderId="0" xfId="0" applyFont="1"/>
    <xf numFmtId="0" fontId="29" fillId="0" borderId="1" xfId="0" applyFont="1" applyBorder="1"/>
    <xf numFmtId="187" fontId="29" fillId="0" borderId="0" xfId="1" applyNumberFormat="1" applyFont="1"/>
    <xf numFmtId="0" fontId="29" fillId="17" borderId="1" xfId="0" applyFont="1" applyFill="1" applyBorder="1"/>
    <xf numFmtId="0" fontId="0" fillId="0" borderId="1" xfId="0" applyBorder="1"/>
    <xf numFmtId="0" fontId="19" fillId="22" borderId="1" xfId="0" applyFont="1" applyFill="1" applyBorder="1" applyAlignment="1">
      <alignment horizontal="center"/>
    </xf>
    <xf numFmtId="0" fontId="0" fillId="22" borderId="1" xfId="0" applyFill="1" applyBorder="1"/>
    <xf numFmtId="0" fontId="16" fillId="0" borderId="0" xfId="0" applyFont="1"/>
    <xf numFmtId="187" fontId="5" fillId="10" borderId="0" xfId="1" applyNumberFormat="1" applyFont="1" applyFill="1"/>
    <xf numFmtId="0" fontId="3" fillId="10" borderId="0" xfId="0" applyFont="1" applyFill="1"/>
    <xf numFmtId="0" fontId="31" fillId="0" borderId="0" xfId="0" applyFont="1"/>
    <xf numFmtId="0" fontId="31" fillId="0" borderId="1" xfId="0" applyFont="1" applyBorder="1"/>
    <xf numFmtId="0" fontId="3" fillId="11" borderId="1" xfId="0" applyFont="1" applyFill="1" applyBorder="1"/>
    <xf numFmtId="187" fontId="3" fillId="11" borderId="1" xfId="1" applyNumberFormat="1" applyFont="1" applyFill="1" applyBorder="1"/>
    <xf numFmtId="187" fontId="3" fillId="10" borderId="1" xfId="1" applyNumberFormat="1" applyFont="1" applyFill="1" applyBorder="1"/>
    <xf numFmtId="187" fontId="3" fillId="0" borderId="1" xfId="1" applyNumberFormat="1" applyFont="1" applyBorder="1"/>
    <xf numFmtId="0" fontId="7" fillId="22" borderId="1" xfId="0" applyFont="1" applyFill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20" fillId="22" borderId="1" xfId="0" applyFont="1" applyFill="1" applyBorder="1" applyAlignment="1">
      <alignment horizontal="center"/>
    </xf>
    <xf numFmtId="187" fontId="22" fillId="9" borderId="1" xfId="1" applyNumberFormat="1" applyFont="1" applyFill="1" applyBorder="1"/>
    <xf numFmtId="0" fontId="22" fillId="9" borderId="1" xfId="0" applyFont="1" applyFill="1" applyBorder="1"/>
    <xf numFmtId="187" fontId="30" fillId="9" borderId="1" xfId="1" applyNumberFormat="1" applyFont="1" applyFill="1" applyBorder="1"/>
    <xf numFmtId="43" fontId="30" fillId="9" borderId="1" xfId="0" applyNumberFormat="1" applyFont="1" applyFill="1" applyBorder="1"/>
    <xf numFmtId="0" fontId="3" fillId="0" borderId="1" xfId="0" applyFont="1" applyBorder="1" applyAlignment="1">
      <alignment horizontal="left" vertical="center" wrapText="1"/>
    </xf>
    <xf numFmtId="3" fontId="3" fillId="9" borderId="8" xfId="0" applyNumberFormat="1" applyFont="1" applyFill="1" applyBorder="1" applyAlignment="1">
      <alignment horizontal="center" vertical="center" wrapText="1"/>
    </xf>
    <xf numFmtId="3" fontId="3" fillId="9" borderId="2" xfId="0" applyNumberFormat="1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3" fontId="3" fillId="9" borderId="10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3" fontId="3" fillId="9" borderId="1" xfId="0" applyNumberFormat="1" applyFont="1" applyFill="1" applyBorder="1" applyAlignment="1">
      <alignment horizontal="center" vertical="center" wrapText="1"/>
    </xf>
    <xf numFmtId="3" fontId="3" fillId="9" borderId="1" xfId="0" applyNumberFormat="1" applyFont="1" applyFill="1" applyBorder="1" applyAlignment="1">
      <alignment horizontal="center"/>
    </xf>
    <xf numFmtId="0" fontId="19" fillId="0" borderId="7" xfId="0" applyFont="1" applyBorder="1" applyAlignment="1">
      <alignment horizontal="center"/>
    </xf>
    <xf numFmtId="3" fontId="3" fillId="9" borderId="1" xfId="0" applyNumberFormat="1" applyFont="1" applyFill="1" applyBorder="1"/>
    <xf numFmtId="3" fontId="3" fillId="9" borderId="2" xfId="0" applyNumberFormat="1" applyFont="1" applyFill="1" applyBorder="1"/>
    <xf numFmtId="0" fontId="34" fillId="0" borderId="0" xfId="0" applyFont="1"/>
    <xf numFmtId="0" fontId="34" fillId="0" borderId="1" xfId="0" applyFont="1" applyBorder="1"/>
    <xf numFmtId="0" fontId="2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3" fontId="3" fillId="9" borderId="2" xfId="0" applyNumberFormat="1" applyFont="1" applyFill="1" applyBorder="1" applyAlignment="1">
      <alignment horizontal="left"/>
    </xf>
    <xf numFmtId="187" fontId="2" fillId="22" borderId="1" xfId="1" applyNumberFormat="1" applyFont="1" applyFill="1" applyBorder="1" applyAlignment="1">
      <alignment horizontal="center" vertical="center"/>
    </xf>
    <xf numFmtId="187" fontId="2" fillId="0" borderId="0" xfId="1" applyNumberFormat="1" applyFont="1" applyAlignment="1">
      <alignment horizontal="center" vertical="center"/>
    </xf>
    <xf numFmtId="187" fontId="4" fillId="16" borderId="1" xfId="1" applyNumberFormat="1" applyFont="1" applyFill="1" applyBorder="1" applyAlignment="1">
      <alignment horizontal="center" vertical="center"/>
    </xf>
    <xf numFmtId="187" fontId="4" fillId="9" borderId="1" xfId="1" applyNumberFormat="1" applyFont="1" applyFill="1" applyBorder="1" applyAlignment="1">
      <alignment horizontal="center" vertical="center"/>
    </xf>
    <xf numFmtId="187" fontId="4" fillId="17" borderId="1" xfId="1" applyNumberFormat="1" applyFont="1" applyFill="1" applyBorder="1" applyAlignment="1">
      <alignment horizontal="center" vertical="center"/>
    </xf>
    <xf numFmtId="187" fontId="4" fillId="10" borderId="1" xfId="1" applyNumberFormat="1" applyFont="1" applyFill="1" applyBorder="1" applyAlignment="1">
      <alignment horizontal="center" vertical="center"/>
    </xf>
    <xf numFmtId="187" fontId="25" fillId="18" borderId="1" xfId="1" applyNumberFormat="1" applyFont="1" applyFill="1" applyBorder="1" applyAlignment="1">
      <alignment horizontal="center" vertical="center"/>
    </xf>
    <xf numFmtId="187" fontId="25" fillId="13" borderId="1" xfId="1" applyNumberFormat="1" applyFont="1" applyFill="1" applyBorder="1" applyAlignment="1">
      <alignment horizontal="center" vertical="center"/>
    </xf>
    <xf numFmtId="187" fontId="25" fillId="9" borderId="0" xfId="1" applyNumberFormat="1" applyFont="1" applyFill="1" applyAlignment="1">
      <alignment horizontal="center" vertical="center"/>
    </xf>
    <xf numFmtId="187" fontId="26" fillId="0" borderId="0" xfId="1" applyNumberFormat="1" applyFont="1" applyAlignment="1">
      <alignment horizontal="center" vertical="center"/>
    </xf>
    <xf numFmtId="3" fontId="3" fillId="13" borderId="1" xfId="0" applyNumberFormat="1" applyFont="1" applyFill="1" applyBorder="1" applyAlignment="1">
      <alignment horizontal="center"/>
    </xf>
    <xf numFmtId="0" fontId="35" fillId="0" borderId="1" xfId="0" applyFont="1" applyBorder="1"/>
    <xf numFmtId="0" fontId="36" fillId="0" borderId="1" xfId="0" applyFont="1" applyBorder="1" applyAlignment="1">
      <alignment horizontal="center"/>
    </xf>
    <xf numFmtId="0" fontId="37" fillId="23" borderId="1" xfId="0" applyFont="1" applyFill="1" applyBorder="1"/>
    <xf numFmtId="187" fontId="36" fillId="0" borderId="1" xfId="1" applyNumberFormat="1" applyFont="1" applyBorder="1" applyAlignment="1">
      <alignment horizontal="center" vertical="center"/>
    </xf>
    <xf numFmtId="3" fontId="36" fillId="9" borderId="1" xfId="0" applyNumberFormat="1" applyFont="1" applyFill="1" applyBorder="1" applyAlignment="1">
      <alignment horizontal="center"/>
    </xf>
    <xf numFmtId="3" fontId="38" fillId="15" borderId="1" xfId="0" applyNumberFormat="1" applyFont="1" applyFill="1" applyBorder="1"/>
    <xf numFmtId="0" fontId="39" fillId="13" borderId="1" xfId="0" applyFont="1" applyFill="1" applyBorder="1" applyAlignment="1">
      <alignment horizontal="left" vertical="center" wrapText="1"/>
    </xf>
    <xf numFmtId="187" fontId="36" fillId="13" borderId="1" xfId="1" applyNumberFormat="1" applyFont="1" applyFill="1" applyBorder="1" applyAlignment="1">
      <alignment horizontal="center" vertical="center" wrapText="1"/>
    </xf>
    <xf numFmtId="3" fontId="39" fillId="15" borderId="1" xfId="0" applyNumberFormat="1" applyFont="1" applyFill="1" applyBorder="1"/>
    <xf numFmtId="187" fontId="3" fillId="13" borderId="1" xfId="1" applyNumberFormat="1" applyFont="1" applyFill="1" applyBorder="1" applyAlignment="1">
      <alignment horizontal="center" vertical="center" wrapText="1"/>
    </xf>
    <xf numFmtId="0" fontId="40" fillId="23" borderId="1" xfId="0" applyFont="1" applyFill="1" applyBorder="1" applyAlignment="1">
      <alignment horizontal="left" vertical="center" wrapText="1"/>
    </xf>
    <xf numFmtId="187" fontId="3" fillId="9" borderId="1" xfId="1" applyNumberFormat="1" applyFont="1" applyFill="1" applyBorder="1" applyAlignment="1">
      <alignment horizontal="center" vertical="center" wrapText="1"/>
    </xf>
    <xf numFmtId="0" fontId="39" fillId="13" borderId="1" xfId="0" applyFont="1" applyFill="1" applyBorder="1" applyAlignment="1">
      <alignment vertical="center" wrapText="1"/>
    </xf>
    <xf numFmtId="0" fontId="6" fillId="0" borderId="1" xfId="0" applyFont="1" applyBorder="1"/>
    <xf numFmtId="187" fontId="6" fillId="0" borderId="1" xfId="1" applyNumberFormat="1" applyFont="1" applyBorder="1" applyAlignment="1">
      <alignment horizontal="center" vertical="center"/>
    </xf>
    <xf numFmtId="0" fontId="40" fillId="23" borderId="1" xfId="0" applyFont="1" applyFill="1" applyBorder="1" applyAlignment="1">
      <alignment vertical="center" wrapText="1"/>
    </xf>
    <xf numFmtId="3" fontId="39" fillId="15" borderId="2" xfId="0" applyNumberFormat="1" applyFont="1" applyFill="1" applyBorder="1"/>
    <xf numFmtId="0" fontId="3" fillId="0" borderId="1" xfId="0" applyFont="1" applyBorder="1" applyAlignment="1">
      <alignment horizontal="center" vertical="top"/>
    </xf>
    <xf numFmtId="0" fontId="40" fillId="23" borderId="1" xfId="0" applyFont="1" applyFill="1" applyBorder="1" applyAlignment="1">
      <alignment wrapText="1"/>
    </xf>
    <xf numFmtId="0" fontId="39" fillId="13" borderId="1" xfId="0" applyFont="1" applyFill="1" applyBorder="1" applyAlignment="1">
      <alignment wrapText="1"/>
    </xf>
    <xf numFmtId="187" fontId="36" fillId="13" borderId="1" xfId="1" applyNumberFormat="1" applyFont="1" applyFill="1" applyBorder="1" applyAlignment="1">
      <alignment horizontal="center" vertical="center"/>
    </xf>
    <xf numFmtId="0" fontId="39" fillId="13" borderId="1" xfId="0" applyFont="1" applyFill="1" applyBorder="1"/>
    <xf numFmtId="187" fontId="3" fillId="13" borderId="1" xfId="1" applyNumberFormat="1" applyFont="1" applyFill="1" applyBorder="1" applyAlignment="1">
      <alignment horizontal="center" vertical="center"/>
    </xf>
    <xf numFmtId="0" fontId="38" fillId="13" borderId="1" xfId="0" applyFont="1" applyFill="1" applyBorder="1"/>
    <xf numFmtId="0" fontId="40" fillId="23" borderId="1" xfId="0" applyFont="1" applyFill="1" applyBorder="1"/>
    <xf numFmtId="0" fontId="40" fillId="13" borderId="1" xfId="0" applyFont="1" applyFill="1" applyBorder="1" applyAlignment="1">
      <alignment vertical="center" wrapText="1"/>
    </xf>
    <xf numFmtId="0" fontId="39" fillId="13" borderId="1" xfId="0" applyFont="1" applyFill="1" applyBorder="1" applyAlignment="1">
      <alignment horizontal="left"/>
    </xf>
    <xf numFmtId="187" fontId="3" fillId="13" borderId="1" xfId="1" applyNumberFormat="1" applyFont="1" applyFill="1" applyBorder="1" applyAlignment="1">
      <alignment horizontal="left" vertical="center" wrapText="1"/>
    </xf>
    <xf numFmtId="0" fontId="36" fillId="13" borderId="0" xfId="0" applyFont="1" applyFill="1" applyAlignment="1">
      <alignment horizontal="left"/>
    </xf>
    <xf numFmtId="187" fontId="7" fillId="12" borderId="1" xfId="1" applyNumberFormat="1" applyFont="1" applyFill="1" applyBorder="1" applyAlignment="1">
      <alignment horizontal="center" vertical="center"/>
    </xf>
    <xf numFmtId="0" fontId="37" fillId="2" borderId="1" xfId="0" applyFont="1" applyFill="1" applyBorder="1"/>
    <xf numFmtId="0" fontId="40" fillId="2" borderId="1" xfId="0" applyFont="1" applyFill="1" applyBorder="1" applyAlignment="1">
      <alignment horizontal="left" vertical="center" wrapText="1"/>
    </xf>
    <xf numFmtId="0" fontId="40" fillId="2" borderId="1" xfId="0" applyFont="1" applyFill="1" applyBorder="1" applyAlignment="1">
      <alignment vertical="center" wrapText="1"/>
    </xf>
    <xf numFmtId="0" fontId="40" fillId="2" borderId="1" xfId="0" applyFont="1" applyFill="1" applyBorder="1" applyAlignment="1">
      <alignment wrapText="1"/>
    </xf>
    <xf numFmtId="0" fontId="40" fillId="2" borderId="1" xfId="0" applyFont="1" applyFill="1" applyBorder="1"/>
    <xf numFmtId="0" fontId="3" fillId="2" borderId="0" xfId="0" applyFont="1" applyFill="1"/>
    <xf numFmtId="0" fontId="19" fillId="24" borderId="1" xfId="0" applyFont="1" applyFill="1" applyBorder="1" applyAlignment="1">
      <alignment vertical="center" wrapText="1"/>
    </xf>
    <xf numFmtId="187" fontId="4" fillId="24" borderId="1" xfId="1" applyNumberFormat="1" applyFont="1" applyFill="1" applyBorder="1" applyAlignment="1">
      <alignment horizontal="center" vertical="center" wrapText="1"/>
    </xf>
    <xf numFmtId="187" fontId="3" fillId="22" borderId="1" xfId="1" applyNumberFormat="1" applyFont="1" applyFill="1" applyBorder="1" applyAlignment="1">
      <alignment horizontal="center" vertical="center"/>
    </xf>
    <xf numFmtId="3" fontId="3" fillId="9" borderId="1" xfId="0" applyNumberFormat="1" applyFont="1" applyFill="1" applyBorder="1" applyAlignment="1">
      <alignment horizontal="left"/>
    </xf>
    <xf numFmtId="0" fontId="41" fillId="0" borderId="0" xfId="0" applyFont="1"/>
    <xf numFmtId="0" fontId="41" fillId="0" borderId="1" xfId="0" applyFont="1" applyBorder="1"/>
    <xf numFmtId="0" fontId="42" fillId="0" borderId="0" xfId="0" applyFont="1"/>
    <xf numFmtId="0" fontId="42" fillId="22" borderId="1" xfId="0" applyFont="1" applyFill="1" applyBorder="1"/>
    <xf numFmtId="0" fontId="42" fillId="0" borderId="1" xfId="0" applyFont="1" applyBorder="1"/>
    <xf numFmtId="0" fontId="42" fillId="0" borderId="0" xfId="0" applyFont="1" applyFill="1" applyBorder="1"/>
    <xf numFmtId="0" fontId="3" fillId="0" borderId="10" xfId="0" applyFont="1" applyBorder="1"/>
    <xf numFmtId="0" fontId="36" fillId="0" borderId="0" xfId="0" applyFont="1"/>
    <xf numFmtId="0" fontId="3" fillId="0" borderId="0" xfId="0" applyFont="1" applyFill="1" applyBorder="1"/>
    <xf numFmtId="0" fontId="3" fillId="0" borderId="10" xfId="0" applyFont="1" applyBorder="1" applyAlignment="1">
      <alignment horizontal="left" vertical="center"/>
    </xf>
    <xf numFmtId="0" fontId="3" fillId="2" borderId="1" xfId="0" applyFont="1" applyFill="1" applyBorder="1"/>
    <xf numFmtId="0" fontId="3" fillId="2" borderId="10" xfId="0" applyFont="1" applyFill="1" applyBorder="1"/>
    <xf numFmtId="0" fontId="0" fillId="2" borderId="0" xfId="0" applyFill="1"/>
    <xf numFmtId="0" fontId="3" fillId="2" borderId="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 vertical="center"/>
    </xf>
    <xf numFmtId="0" fontId="3" fillId="9" borderId="1" xfId="0" applyFont="1" applyFill="1" applyBorder="1"/>
    <xf numFmtId="0" fontId="43" fillId="5" borderId="0" xfId="0" applyFont="1" applyFill="1"/>
    <xf numFmtId="0" fontId="3" fillId="9" borderId="0" xfId="0" applyFont="1" applyFill="1"/>
    <xf numFmtId="0" fontId="3" fillId="9" borderId="10" xfId="0" applyFont="1" applyFill="1" applyBorder="1"/>
    <xf numFmtId="0" fontId="3" fillId="9" borderId="10" xfId="0" applyFont="1" applyFill="1" applyBorder="1" applyAlignment="1">
      <alignment horizontal="left" vertical="center"/>
    </xf>
    <xf numFmtId="0" fontId="19" fillId="9" borderId="1" xfId="0" applyFont="1" applyFill="1" applyBorder="1"/>
    <xf numFmtId="0" fontId="3" fillId="9" borderId="1" xfId="0" applyFont="1" applyFill="1" applyBorder="1" applyAlignment="1">
      <alignment horizontal="left"/>
    </xf>
    <xf numFmtId="0" fontId="43" fillId="25" borderId="0" xfId="0" applyFont="1" applyFill="1"/>
    <xf numFmtId="0" fontId="3" fillId="2" borderId="1" xfId="0" applyFont="1" applyFill="1" applyBorder="1" applyAlignment="1">
      <alignment vertical="center" wrapText="1"/>
    </xf>
    <xf numFmtId="187" fontId="3" fillId="8" borderId="1" xfId="1" applyNumberFormat="1" applyFont="1" applyFill="1" applyBorder="1" applyAlignment="1">
      <alignment horizontal="center" vertical="center" wrapText="1"/>
    </xf>
    <xf numFmtId="0" fontId="2" fillId="22" borderId="1" xfId="0" applyFont="1" applyFill="1" applyBorder="1"/>
    <xf numFmtId="0" fontId="44" fillId="0" borderId="1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29899-6FE3-4BD0-AAAA-11D6B58C593E}">
  <dimension ref="A1:U88"/>
  <sheetViews>
    <sheetView tabSelected="1" topLeftCell="A28" zoomScaleNormal="100" workbookViewId="0">
      <selection activeCell="E37" sqref="E37"/>
    </sheetView>
  </sheetViews>
  <sheetFormatPr defaultRowHeight="20"/>
  <cols>
    <col min="1" max="1" width="5" customWidth="1"/>
    <col min="2" max="2" width="40.1640625" customWidth="1"/>
    <col min="3" max="3" width="11.83203125" style="287" customWidth="1"/>
    <col min="4" max="4" width="7.4140625" customWidth="1"/>
    <col min="5" max="5" width="13" customWidth="1"/>
    <col min="6" max="6" width="0.1640625" style="331" customWidth="1"/>
    <col min="7" max="7" width="8.6640625" style="331" customWidth="1"/>
    <col min="8" max="8" width="14.6640625" style="331" customWidth="1"/>
    <col min="9" max="9" width="8.5" style="331" customWidth="1"/>
    <col min="10" max="10" width="7.83203125" style="331" customWidth="1"/>
    <col min="11" max="11" width="22.75" style="331" customWidth="1"/>
    <col min="12" max="12" width="8.58203125" style="331" customWidth="1"/>
    <col min="13" max="13" width="17.83203125" style="331" customWidth="1"/>
    <col min="14" max="17" width="8.6640625" hidden="1" customWidth="1"/>
    <col min="18" max="18" width="13.08203125" customWidth="1"/>
    <col min="19" max="19" width="16.25" customWidth="1"/>
    <col min="20" max="20" width="18" customWidth="1"/>
  </cols>
  <sheetData>
    <row r="1" spans="1:17" ht="27">
      <c r="A1" s="111" t="s">
        <v>30</v>
      </c>
      <c r="B1" s="112" t="s">
        <v>31</v>
      </c>
      <c r="C1" s="327" t="s">
        <v>393</v>
      </c>
      <c r="D1" s="241" t="s">
        <v>70</v>
      </c>
      <c r="E1" s="241" t="s">
        <v>115</v>
      </c>
      <c r="F1" s="351" t="s">
        <v>391</v>
      </c>
      <c r="G1" s="354" t="s">
        <v>374</v>
      </c>
      <c r="H1" s="332"/>
      <c r="I1" s="332"/>
      <c r="J1" s="332"/>
      <c r="K1" s="332"/>
      <c r="L1" s="332"/>
    </row>
    <row r="2" spans="1:17" s="271" customFormat="1" ht="24">
      <c r="A2" s="290">
        <v>1</v>
      </c>
      <c r="B2" s="319" t="s">
        <v>306</v>
      </c>
      <c r="C2" s="292"/>
      <c r="D2" s="293"/>
      <c r="E2" s="294"/>
      <c r="F2" s="335"/>
      <c r="G2" s="355" t="s">
        <v>397</v>
      </c>
      <c r="H2" s="85"/>
      <c r="I2" s="85"/>
      <c r="J2" s="85"/>
      <c r="K2" s="85"/>
      <c r="L2" s="85"/>
      <c r="M2" s="88"/>
      <c r="N2" s="336"/>
      <c r="O2" s="336"/>
      <c r="P2" s="336"/>
      <c r="Q2" s="336"/>
    </row>
    <row r="3" spans="1:17" ht="21">
      <c r="A3" s="275"/>
      <c r="B3" s="295" t="s">
        <v>309</v>
      </c>
      <c r="C3" s="296">
        <v>20000</v>
      </c>
      <c r="D3" s="267"/>
      <c r="E3" s="294" t="s">
        <v>370</v>
      </c>
      <c r="F3" s="346"/>
      <c r="G3" s="344"/>
      <c r="H3" s="344"/>
      <c r="I3" s="344"/>
      <c r="J3" s="344"/>
      <c r="K3" s="344"/>
      <c r="L3" s="85"/>
      <c r="M3" s="88"/>
      <c r="N3" s="6"/>
      <c r="O3" s="6"/>
      <c r="P3" s="6"/>
      <c r="Q3" s="6"/>
    </row>
    <row r="4" spans="1:17" ht="21">
      <c r="A4" s="275"/>
      <c r="B4" s="295" t="s">
        <v>394</v>
      </c>
      <c r="C4" s="298">
        <v>5000</v>
      </c>
      <c r="D4" s="267"/>
      <c r="E4" s="294" t="s">
        <v>370</v>
      </c>
      <c r="F4" s="346"/>
      <c r="G4" s="344"/>
      <c r="H4" s="344"/>
      <c r="I4" s="344"/>
      <c r="J4" s="344"/>
      <c r="K4" s="344"/>
      <c r="L4" s="85"/>
      <c r="M4" s="88"/>
      <c r="N4" s="6"/>
      <c r="O4" s="6"/>
      <c r="P4" s="6"/>
      <c r="Q4" s="6"/>
    </row>
    <row r="5" spans="1:17" ht="21">
      <c r="A5" s="275">
        <v>2</v>
      </c>
      <c r="B5" s="320" t="s">
        <v>371</v>
      </c>
      <c r="C5" s="300"/>
      <c r="D5" s="267"/>
      <c r="E5" s="297"/>
      <c r="F5" s="346"/>
      <c r="G5" s="344"/>
      <c r="H5" s="344"/>
      <c r="I5" s="344"/>
      <c r="J5" s="344"/>
      <c r="K5" s="344"/>
      <c r="L5" s="85"/>
      <c r="M5" s="88"/>
      <c r="N5" s="6"/>
      <c r="O5" s="6"/>
      <c r="P5" s="6"/>
      <c r="Q5" s="6"/>
    </row>
    <row r="6" spans="1:17" ht="21">
      <c r="A6" s="275"/>
      <c r="B6" s="301" t="s">
        <v>315</v>
      </c>
      <c r="C6" s="298">
        <v>15000</v>
      </c>
      <c r="D6" s="302"/>
      <c r="E6" s="297" t="s">
        <v>368</v>
      </c>
      <c r="F6" s="346"/>
      <c r="G6" s="355" t="s">
        <v>397</v>
      </c>
      <c r="H6" s="344"/>
      <c r="I6" s="344"/>
      <c r="J6" s="344"/>
      <c r="K6" s="344"/>
      <c r="L6" s="85"/>
      <c r="M6" s="88"/>
      <c r="N6" s="6"/>
      <c r="O6" s="6"/>
      <c r="P6" s="6"/>
      <c r="Q6" s="6"/>
    </row>
    <row r="7" spans="1:17" ht="21">
      <c r="A7" s="275">
        <v>3</v>
      </c>
      <c r="B7" s="320" t="s">
        <v>307</v>
      </c>
      <c r="C7" s="303"/>
      <c r="D7" s="267"/>
      <c r="E7" s="297"/>
      <c r="F7" s="347"/>
      <c r="G7" s="344"/>
      <c r="H7" s="344"/>
      <c r="I7" s="344"/>
      <c r="J7" s="344"/>
      <c r="K7" s="344"/>
      <c r="L7" s="85"/>
      <c r="M7" s="88"/>
      <c r="N7" s="6"/>
      <c r="O7" s="6"/>
      <c r="P7" s="6"/>
      <c r="Q7" s="6"/>
    </row>
    <row r="8" spans="1:17" ht="21">
      <c r="A8" s="275"/>
      <c r="B8" s="301" t="s">
        <v>310</v>
      </c>
      <c r="C8" s="298"/>
      <c r="D8" s="288">
        <v>20000</v>
      </c>
      <c r="E8" s="297" t="s">
        <v>159</v>
      </c>
      <c r="F8" s="347"/>
      <c r="G8" s="355" t="s">
        <v>397</v>
      </c>
      <c r="H8" s="344"/>
      <c r="I8" s="344"/>
      <c r="J8" s="344"/>
      <c r="K8" s="344"/>
      <c r="L8" s="85"/>
      <c r="M8" s="88"/>
      <c r="N8" s="6"/>
      <c r="O8" s="6"/>
      <c r="P8" s="6"/>
      <c r="Q8" s="6"/>
    </row>
    <row r="9" spans="1:17" ht="21">
      <c r="A9" s="275"/>
      <c r="B9" s="301" t="s">
        <v>311</v>
      </c>
      <c r="C9" s="298">
        <v>5000</v>
      </c>
      <c r="D9" s="267"/>
      <c r="E9" s="297" t="s">
        <v>386</v>
      </c>
      <c r="F9" s="347"/>
      <c r="G9" s="355" t="s">
        <v>397</v>
      </c>
      <c r="H9" s="344"/>
      <c r="I9" s="344"/>
      <c r="J9" s="344"/>
      <c r="K9" s="344"/>
      <c r="L9" s="85"/>
      <c r="M9" s="88"/>
      <c r="N9" s="6"/>
      <c r="O9" s="6"/>
      <c r="P9" s="6"/>
      <c r="Q9" s="6"/>
    </row>
    <row r="10" spans="1:17" ht="21">
      <c r="A10" s="275"/>
      <c r="B10" s="301" t="s">
        <v>312</v>
      </c>
      <c r="C10" s="298">
        <v>7000</v>
      </c>
      <c r="D10" s="267"/>
      <c r="E10" s="297" t="s">
        <v>387</v>
      </c>
      <c r="F10" s="347"/>
      <c r="G10" s="355" t="s">
        <v>397</v>
      </c>
      <c r="H10" s="344"/>
      <c r="I10" s="344"/>
      <c r="J10" s="344"/>
      <c r="K10" s="344"/>
      <c r="L10" s="85"/>
      <c r="M10" s="88"/>
      <c r="N10" s="6"/>
      <c r="O10" s="6"/>
      <c r="P10" s="6"/>
      <c r="Q10" s="6"/>
    </row>
    <row r="11" spans="1:17" ht="21">
      <c r="A11" s="275"/>
      <c r="B11" s="301" t="s">
        <v>314</v>
      </c>
      <c r="C11" s="298">
        <v>3000</v>
      </c>
      <c r="D11" s="267"/>
      <c r="E11" s="297" t="s">
        <v>386</v>
      </c>
      <c r="F11" s="347"/>
      <c r="G11" s="355" t="s">
        <v>397</v>
      </c>
      <c r="H11" s="344"/>
      <c r="I11" s="344"/>
      <c r="J11" s="344"/>
      <c r="K11" s="344"/>
      <c r="L11" s="85"/>
      <c r="M11" s="88"/>
      <c r="N11" s="6"/>
      <c r="O11" s="6"/>
      <c r="P11" s="6"/>
      <c r="Q11" s="6"/>
    </row>
    <row r="12" spans="1:17" ht="21">
      <c r="A12" s="275"/>
      <c r="B12" s="301" t="s">
        <v>313</v>
      </c>
      <c r="C12" s="298">
        <v>550</v>
      </c>
      <c r="D12" s="267"/>
      <c r="E12" s="297" t="s">
        <v>388</v>
      </c>
      <c r="F12" s="347"/>
      <c r="G12" s="355" t="s">
        <v>397</v>
      </c>
      <c r="H12" s="85"/>
      <c r="I12" s="85"/>
      <c r="J12" s="85"/>
      <c r="K12" s="85"/>
      <c r="L12" s="85"/>
      <c r="M12" s="88"/>
      <c r="N12" s="6"/>
      <c r="O12" s="6"/>
      <c r="P12" s="6"/>
      <c r="Q12" s="6"/>
    </row>
    <row r="13" spans="1:17" ht="21">
      <c r="A13" s="275"/>
      <c r="B13" s="301" t="s">
        <v>316</v>
      </c>
      <c r="C13" s="298">
        <v>550</v>
      </c>
      <c r="D13" s="267"/>
      <c r="E13" s="297" t="s">
        <v>388</v>
      </c>
      <c r="F13" s="347"/>
      <c r="G13" s="355" t="s">
        <v>397</v>
      </c>
      <c r="H13" s="85"/>
      <c r="I13" s="85"/>
      <c r="J13" s="85"/>
      <c r="K13" s="85"/>
      <c r="L13" s="85"/>
      <c r="M13" s="88"/>
      <c r="N13" s="6"/>
      <c r="O13" s="6"/>
      <c r="P13" s="6"/>
      <c r="Q13" s="6"/>
    </row>
    <row r="14" spans="1:17" ht="21">
      <c r="A14" s="275"/>
      <c r="B14" s="301" t="s">
        <v>317</v>
      </c>
      <c r="C14" s="298">
        <v>20000</v>
      </c>
      <c r="D14" s="267"/>
      <c r="E14" s="297" t="s">
        <v>388</v>
      </c>
      <c r="F14" s="347"/>
      <c r="G14" s="355" t="s">
        <v>397</v>
      </c>
      <c r="H14" s="85"/>
      <c r="I14" s="85"/>
      <c r="J14" s="85"/>
      <c r="K14" s="85"/>
      <c r="L14" s="85"/>
      <c r="M14" s="88"/>
      <c r="N14" s="6"/>
      <c r="O14" s="6"/>
      <c r="P14" s="6"/>
      <c r="Q14" s="6"/>
    </row>
    <row r="15" spans="1:17" ht="21">
      <c r="A15" s="275"/>
      <c r="B15" s="301" t="s">
        <v>318</v>
      </c>
      <c r="C15" s="298"/>
      <c r="D15" s="288">
        <v>20000</v>
      </c>
      <c r="E15" s="297" t="s">
        <v>159</v>
      </c>
      <c r="F15" s="347"/>
      <c r="G15" s="355" t="s">
        <v>397</v>
      </c>
      <c r="H15" s="85"/>
      <c r="I15" s="85"/>
      <c r="J15" s="85"/>
      <c r="K15" s="85"/>
      <c r="L15" s="85"/>
      <c r="M15" s="88"/>
      <c r="N15" s="6"/>
      <c r="O15" s="6"/>
      <c r="P15" s="6"/>
      <c r="Q15" s="6"/>
    </row>
    <row r="16" spans="1:17" ht="21">
      <c r="A16" s="275"/>
      <c r="B16" s="301" t="s">
        <v>398</v>
      </c>
      <c r="C16" s="298">
        <v>5000</v>
      </c>
      <c r="D16" s="288"/>
      <c r="E16" s="297" t="s">
        <v>388</v>
      </c>
      <c r="F16" s="347"/>
      <c r="G16" s="355" t="s">
        <v>397</v>
      </c>
      <c r="H16" s="85"/>
      <c r="I16" s="85"/>
      <c r="J16" s="85"/>
      <c r="K16" s="85"/>
      <c r="L16" s="85"/>
      <c r="M16" s="88"/>
      <c r="N16" s="6"/>
      <c r="O16" s="6"/>
      <c r="P16" s="6"/>
      <c r="Q16" s="6"/>
    </row>
    <row r="17" spans="1:21" ht="21">
      <c r="A17" s="275"/>
      <c r="B17" s="301" t="s">
        <v>399</v>
      </c>
      <c r="C17" s="298">
        <v>6000</v>
      </c>
      <c r="D17" s="288"/>
      <c r="E17" s="297" t="s">
        <v>388</v>
      </c>
      <c r="F17" s="347"/>
      <c r="G17" s="355" t="s">
        <v>397</v>
      </c>
      <c r="H17" s="85"/>
      <c r="I17" s="85"/>
      <c r="J17" s="85"/>
      <c r="K17" s="85"/>
      <c r="L17" s="85"/>
      <c r="M17" s="88"/>
      <c r="N17" s="6"/>
      <c r="O17" s="6"/>
      <c r="P17" s="6"/>
      <c r="Q17" s="6"/>
    </row>
    <row r="18" spans="1:21" ht="21">
      <c r="A18" s="275"/>
      <c r="B18" s="301" t="s">
        <v>319</v>
      </c>
      <c r="C18" s="298">
        <v>5000</v>
      </c>
      <c r="D18" s="267"/>
      <c r="E18" s="297" t="s">
        <v>388</v>
      </c>
      <c r="F18" s="347"/>
      <c r="G18" s="355" t="s">
        <v>397</v>
      </c>
      <c r="H18" s="85"/>
      <c r="I18" s="85"/>
      <c r="J18" s="85"/>
      <c r="K18" s="85"/>
      <c r="L18" s="85"/>
      <c r="M18" s="88"/>
      <c r="N18" s="6"/>
      <c r="O18" s="6"/>
      <c r="P18" s="6"/>
      <c r="Q18" s="6"/>
    </row>
    <row r="19" spans="1:21" ht="21">
      <c r="A19" s="275">
        <v>4</v>
      </c>
      <c r="B19" s="321" t="s">
        <v>320</v>
      </c>
      <c r="C19" s="300"/>
      <c r="D19" s="267"/>
      <c r="E19" s="297"/>
      <c r="F19" s="347"/>
      <c r="G19" s="85"/>
      <c r="H19" s="85"/>
      <c r="I19" s="85"/>
      <c r="J19" s="85"/>
      <c r="K19" s="85"/>
      <c r="L19" s="85"/>
      <c r="M19" s="88"/>
      <c r="N19" s="6"/>
      <c r="O19" s="6"/>
      <c r="P19" s="6"/>
      <c r="Q19" s="6"/>
    </row>
    <row r="20" spans="1:21" ht="21">
      <c r="A20" s="275"/>
      <c r="B20" s="301" t="s">
        <v>321</v>
      </c>
      <c r="C20" s="298">
        <v>50000</v>
      </c>
      <c r="D20" s="267"/>
      <c r="E20" s="297" t="s">
        <v>363</v>
      </c>
      <c r="F20" s="347"/>
      <c r="G20" s="85"/>
      <c r="H20" s="85"/>
      <c r="I20" s="85"/>
      <c r="J20" s="85"/>
      <c r="K20" s="85"/>
      <c r="L20" s="85"/>
      <c r="M20" s="88"/>
      <c r="N20" s="337">
        <v>3000</v>
      </c>
      <c r="O20" s="337">
        <v>120044</v>
      </c>
      <c r="P20" s="337">
        <v>32958</v>
      </c>
      <c r="Q20" s="337">
        <v>4000</v>
      </c>
      <c r="R20" s="334">
        <v>3000</v>
      </c>
      <c r="S20" s="334">
        <v>20000</v>
      </c>
      <c r="T20" s="334">
        <v>6000</v>
      </c>
      <c r="U20" s="341"/>
    </row>
    <row r="21" spans="1:21" ht="21">
      <c r="A21" s="275"/>
      <c r="B21" s="301" t="s">
        <v>322</v>
      </c>
      <c r="C21" s="298">
        <v>10000</v>
      </c>
      <c r="D21" s="267"/>
      <c r="E21" s="297" t="s">
        <v>363</v>
      </c>
      <c r="F21" s="347"/>
      <c r="G21" s="85"/>
      <c r="H21" s="85"/>
      <c r="I21" s="85"/>
      <c r="J21" s="85"/>
      <c r="K21" s="85"/>
      <c r="L21" s="85"/>
      <c r="M21" s="88"/>
      <c r="N21" s="6"/>
      <c r="O21" s="6"/>
      <c r="P21" s="6"/>
      <c r="Q21" s="6"/>
    </row>
    <row r="22" spans="1:21" ht="21">
      <c r="A22" s="275">
        <v>5</v>
      </c>
      <c r="B22" s="321" t="s">
        <v>323</v>
      </c>
      <c r="C22" s="298">
        <v>20000</v>
      </c>
      <c r="D22" s="267"/>
      <c r="E22" s="305" t="s">
        <v>367</v>
      </c>
      <c r="F22" s="347"/>
      <c r="G22" s="355" t="s">
        <v>397</v>
      </c>
      <c r="H22" s="85"/>
      <c r="I22" s="85"/>
      <c r="J22" s="85"/>
      <c r="K22" s="85"/>
      <c r="L22" s="85"/>
      <c r="M22" s="88"/>
      <c r="N22" s="6"/>
      <c r="O22" s="6"/>
      <c r="P22" s="6"/>
      <c r="Q22" s="6"/>
    </row>
    <row r="23" spans="1:21" ht="21">
      <c r="A23" s="275">
        <v>6</v>
      </c>
      <c r="B23" s="321" t="s">
        <v>324</v>
      </c>
      <c r="C23" s="298">
        <v>10000</v>
      </c>
      <c r="D23" s="267"/>
      <c r="E23" s="305" t="s">
        <v>360</v>
      </c>
      <c r="F23" s="347"/>
      <c r="G23" s="355" t="s">
        <v>397</v>
      </c>
      <c r="H23" s="85"/>
      <c r="I23" s="85"/>
      <c r="J23" s="85"/>
      <c r="K23" s="85"/>
      <c r="L23" s="85"/>
      <c r="M23" s="88"/>
      <c r="N23" s="6"/>
      <c r="O23" s="6"/>
      <c r="P23" s="6"/>
      <c r="Q23" s="6"/>
    </row>
    <row r="24" spans="1:21" ht="36.65" customHeight="1">
      <c r="A24" s="275">
        <v>7</v>
      </c>
      <c r="B24" s="321" t="s">
        <v>325</v>
      </c>
      <c r="C24" s="298">
        <v>15000</v>
      </c>
      <c r="D24" s="267"/>
      <c r="E24" s="294" t="s">
        <v>370</v>
      </c>
      <c r="F24" s="347"/>
      <c r="G24" s="85"/>
      <c r="H24" s="85"/>
      <c r="I24" s="85"/>
      <c r="J24" s="85"/>
      <c r="K24" s="85"/>
      <c r="L24" s="85"/>
      <c r="M24" s="88"/>
      <c r="N24" s="6"/>
      <c r="O24" s="6"/>
      <c r="P24" s="6"/>
      <c r="Q24" s="6"/>
    </row>
    <row r="25" spans="1:21" ht="21">
      <c r="A25" s="275"/>
      <c r="B25" s="301" t="s">
        <v>326</v>
      </c>
      <c r="C25" s="300"/>
      <c r="D25" s="267"/>
      <c r="E25" s="294" t="s">
        <v>370</v>
      </c>
      <c r="F25" s="347"/>
      <c r="G25" s="344"/>
      <c r="H25" s="344"/>
      <c r="I25" s="344"/>
      <c r="J25" s="344"/>
      <c r="K25" s="344"/>
      <c r="L25" s="344"/>
      <c r="M25" s="88"/>
      <c r="N25" s="6"/>
      <c r="O25" s="6"/>
      <c r="P25" s="6"/>
      <c r="Q25" s="6"/>
    </row>
    <row r="26" spans="1:21" ht="23" customHeight="1">
      <c r="A26" s="275"/>
      <c r="B26" s="301" t="s">
        <v>372</v>
      </c>
      <c r="C26" s="300"/>
      <c r="D26" s="267"/>
      <c r="E26" s="294" t="s">
        <v>370</v>
      </c>
      <c r="F26" s="347"/>
      <c r="G26" s="344"/>
      <c r="H26" s="344"/>
      <c r="I26" s="344"/>
      <c r="J26" s="344"/>
      <c r="K26" s="344"/>
      <c r="L26" s="344"/>
      <c r="M26" s="88"/>
      <c r="N26" s="6"/>
      <c r="O26" s="6"/>
      <c r="P26" s="6"/>
      <c r="Q26" s="6"/>
    </row>
    <row r="27" spans="1:21" ht="46.25" customHeight="1">
      <c r="A27" s="275"/>
      <c r="B27" s="301" t="s">
        <v>327</v>
      </c>
      <c r="C27" s="300"/>
      <c r="D27" s="267"/>
      <c r="E27" s="294" t="s">
        <v>370</v>
      </c>
      <c r="F27" s="347"/>
      <c r="G27" s="344"/>
      <c r="H27" s="344"/>
      <c r="I27" s="344"/>
      <c r="J27" s="344"/>
      <c r="K27" s="344"/>
      <c r="L27" s="344"/>
      <c r="M27" s="88"/>
      <c r="N27" s="6"/>
      <c r="O27" s="6"/>
      <c r="P27" s="6"/>
      <c r="Q27" s="6"/>
    </row>
    <row r="28" spans="1:21" ht="21">
      <c r="A28" s="306">
        <v>8</v>
      </c>
      <c r="B28" s="322" t="s">
        <v>328</v>
      </c>
      <c r="C28" s="300"/>
      <c r="D28" s="267"/>
      <c r="E28" s="297" t="s">
        <v>362</v>
      </c>
      <c r="F28" s="347"/>
      <c r="G28" s="355" t="s">
        <v>397</v>
      </c>
      <c r="H28" s="344"/>
      <c r="I28" s="344"/>
      <c r="J28" s="344"/>
      <c r="K28" s="344"/>
      <c r="L28" s="344"/>
      <c r="M28" s="88"/>
      <c r="N28" s="6"/>
      <c r="O28" s="6"/>
      <c r="P28" s="6"/>
      <c r="Q28" s="6"/>
    </row>
    <row r="29" spans="1:21" ht="21">
      <c r="A29" s="306"/>
      <c r="B29" s="308" t="s">
        <v>329</v>
      </c>
      <c r="C29" s="298">
        <v>5000</v>
      </c>
      <c r="D29" s="267"/>
      <c r="E29" s="297" t="s">
        <v>362</v>
      </c>
      <c r="F29" s="347"/>
      <c r="G29" s="355" t="s">
        <v>397</v>
      </c>
      <c r="H29" s="344"/>
      <c r="I29" s="344"/>
      <c r="J29" s="344"/>
      <c r="K29" s="344"/>
      <c r="L29" s="344"/>
      <c r="M29" s="88"/>
      <c r="N29" s="6"/>
      <c r="O29" s="6"/>
      <c r="P29" s="6"/>
      <c r="Q29" s="6"/>
    </row>
    <row r="30" spans="1:21" ht="21">
      <c r="A30" s="275">
        <v>9</v>
      </c>
      <c r="B30" s="321" t="s">
        <v>336</v>
      </c>
      <c r="C30" s="298">
        <v>3000</v>
      </c>
      <c r="D30" s="267"/>
      <c r="E30" s="297" t="s">
        <v>388</v>
      </c>
      <c r="F30" s="347"/>
      <c r="G30" s="355" t="s">
        <v>397</v>
      </c>
      <c r="H30" s="344"/>
      <c r="I30" s="344"/>
      <c r="J30" s="344"/>
      <c r="K30" s="344"/>
      <c r="L30" s="344"/>
      <c r="M30" s="88"/>
      <c r="N30" s="6"/>
      <c r="O30" s="6"/>
      <c r="P30" s="6"/>
      <c r="Q30" s="6"/>
    </row>
    <row r="31" spans="1:21" ht="21">
      <c r="A31" s="275">
        <v>10</v>
      </c>
      <c r="B31" s="321" t="s">
        <v>335</v>
      </c>
      <c r="C31" s="300"/>
      <c r="D31" s="267"/>
      <c r="E31" s="297"/>
      <c r="F31" s="347"/>
      <c r="G31" s="344"/>
      <c r="H31" s="344"/>
      <c r="I31" s="344"/>
      <c r="J31" s="344"/>
      <c r="K31" s="344"/>
      <c r="L31" s="344"/>
      <c r="M31" s="88"/>
      <c r="N31" s="6"/>
      <c r="O31" s="6"/>
      <c r="P31" s="6"/>
      <c r="Q31" s="6"/>
    </row>
    <row r="32" spans="1:21" ht="21">
      <c r="A32" s="275"/>
      <c r="B32" s="301" t="s">
        <v>330</v>
      </c>
      <c r="C32" s="300">
        <v>10000</v>
      </c>
      <c r="D32" s="267"/>
      <c r="E32" s="297" t="s">
        <v>376</v>
      </c>
      <c r="F32" s="347"/>
      <c r="G32" s="344"/>
      <c r="H32" s="344"/>
      <c r="I32" s="344"/>
      <c r="J32" s="344"/>
      <c r="K32" s="344"/>
      <c r="L32" s="344"/>
      <c r="M32" s="88"/>
      <c r="N32" s="6"/>
      <c r="O32" s="6"/>
      <c r="P32" s="6"/>
      <c r="Q32" s="6"/>
    </row>
    <row r="33" spans="1:17" ht="21">
      <c r="A33" s="275"/>
      <c r="B33" s="301" t="s">
        <v>331</v>
      </c>
      <c r="C33" s="298">
        <v>5000</v>
      </c>
      <c r="D33" s="267"/>
      <c r="E33" s="297" t="s">
        <v>364</v>
      </c>
      <c r="F33" s="347"/>
      <c r="G33" s="355" t="s">
        <v>397</v>
      </c>
      <c r="H33" s="344"/>
      <c r="I33" s="344"/>
      <c r="J33" s="344"/>
      <c r="K33" s="344"/>
      <c r="L33" s="344"/>
      <c r="M33" s="88"/>
      <c r="N33" s="6"/>
      <c r="O33" s="6"/>
      <c r="P33" s="6"/>
      <c r="Q33" s="6"/>
    </row>
    <row r="34" spans="1:17" ht="21">
      <c r="A34" s="275">
        <v>11</v>
      </c>
      <c r="B34" s="321" t="s">
        <v>334</v>
      </c>
      <c r="C34" s="298">
        <v>3000</v>
      </c>
      <c r="D34" s="267"/>
      <c r="E34" s="297" t="s">
        <v>365</v>
      </c>
      <c r="F34" s="347"/>
      <c r="G34" s="355" t="s">
        <v>397</v>
      </c>
      <c r="H34" s="344"/>
      <c r="I34" s="344"/>
      <c r="J34" s="344"/>
      <c r="K34" s="344"/>
      <c r="L34" s="344"/>
      <c r="M34" s="88"/>
      <c r="N34" s="6"/>
      <c r="O34" s="6"/>
      <c r="P34" s="6"/>
      <c r="Q34" s="6"/>
    </row>
    <row r="35" spans="1:17" ht="21">
      <c r="A35" s="306">
        <v>12</v>
      </c>
      <c r="B35" s="321" t="s">
        <v>333</v>
      </c>
      <c r="C35" s="298">
        <v>3000</v>
      </c>
      <c r="D35" s="267"/>
      <c r="E35" s="297" t="s">
        <v>383</v>
      </c>
      <c r="F35" s="347"/>
      <c r="G35" s="344"/>
      <c r="H35" s="344"/>
      <c r="I35" s="344"/>
      <c r="J35" s="344"/>
      <c r="K35" s="344"/>
      <c r="L35" s="344"/>
      <c r="M35" s="88"/>
      <c r="N35" s="6"/>
      <c r="O35" s="6"/>
      <c r="P35" s="6"/>
      <c r="Q35" s="6"/>
    </row>
    <row r="36" spans="1:17" ht="21">
      <c r="A36" s="275">
        <v>13</v>
      </c>
      <c r="B36" s="321" t="s">
        <v>332</v>
      </c>
      <c r="C36" s="298">
        <v>40000</v>
      </c>
      <c r="D36" s="267"/>
      <c r="E36" s="297" t="s">
        <v>363</v>
      </c>
      <c r="F36" s="347"/>
      <c r="G36" s="344"/>
      <c r="H36" s="344"/>
      <c r="I36" s="344"/>
      <c r="J36" s="344"/>
      <c r="K36" s="344"/>
      <c r="L36" s="344"/>
      <c r="M36" s="88"/>
      <c r="N36" s="6"/>
      <c r="O36" s="6"/>
      <c r="P36" s="6"/>
      <c r="Q36" s="6"/>
    </row>
    <row r="37" spans="1:17" ht="21">
      <c r="A37" s="275">
        <v>14</v>
      </c>
      <c r="B37" s="321" t="s">
        <v>340</v>
      </c>
      <c r="C37" s="298">
        <v>3000</v>
      </c>
      <c r="D37" s="267"/>
      <c r="E37" s="297"/>
      <c r="F37" s="347"/>
      <c r="G37" s="344"/>
      <c r="H37" s="344"/>
      <c r="I37" s="344"/>
      <c r="J37" s="344"/>
      <c r="K37" s="344"/>
      <c r="L37" s="344"/>
      <c r="M37" s="88"/>
      <c r="N37" s="6"/>
      <c r="O37" s="6"/>
      <c r="P37" s="6"/>
      <c r="Q37" s="6"/>
    </row>
    <row r="38" spans="1:17" ht="21">
      <c r="A38" s="275">
        <v>15</v>
      </c>
      <c r="B38" s="321" t="s">
        <v>369</v>
      </c>
      <c r="C38" s="300"/>
      <c r="D38" s="267"/>
      <c r="E38" s="297"/>
      <c r="F38" s="347"/>
      <c r="G38" s="344"/>
      <c r="H38" s="344"/>
      <c r="I38" s="344"/>
      <c r="J38" s="344"/>
      <c r="K38" s="344"/>
      <c r="L38" s="344"/>
      <c r="M38" s="88"/>
      <c r="N38" s="6"/>
      <c r="O38" s="6"/>
      <c r="P38" s="6"/>
      <c r="Q38" s="6"/>
    </row>
    <row r="39" spans="1:17" ht="21">
      <c r="A39" s="275"/>
      <c r="B39" s="301" t="s">
        <v>341</v>
      </c>
      <c r="C39" s="309">
        <v>7000</v>
      </c>
      <c r="D39" s="267"/>
      <c r="E39" s="297" t="s">
        <v>386</v>
      </c>
      <c r="F39" s="348"/>
      <c r="G39" s="355" t="s">
        <v>397</v>
      </c>
      <c r="H39" s="344"/>
      <c r="I39" s="344"/>
      <c r="J39" s="344"/>
      <c r="K39" s="344"/>
      <c r="L39" s="344"/>
      <c r="M39" s="88"/>
      <c r="N39" s="6"/>
      <c r="O39" s="6"/>
      <c r="P39" s="6"/>
      <c r="Q39" s="6"/>
    </row>
    <row r="40" spans="1:17" ht="21">
      <c r="A40" s="275"/>
      <c r="B40" s="301" t="s">
        <v>342</v>
      </c>
      <c r="C40" s="309">
        <v>2500</v>
      </c>
      <c r="D40" s="267"/>
      <c r="E40" s="297" t="s">
        <v>387</v>
      </c>
      <c r="F40" s="347"/>
      <c r="G40" s="355" t="s">
        <v>397</v>
      </c>
      <c r="H40" s="344"/>
      <c r="I40" s="344"/>
      <c r="J40" s="344"/>
      <c r="K40" s="344"/>
      <c r="L40" s="344"/>
      <c r="M40" s="88"/>
      <c r="N40" s="6"/>
      <c r="O40" s="6"/>
      <c r="P40" s="6"/>
      <c r="Q40" s="6"/>
    </row>
    <row r="41" spans="1:17" ht="21">
      <c r="A41" s="275"/>
      <c r="B41" s="310" t="s">
        <v>343</v>
      </c>
      <c r="C41" s="311">
        <v>2500</v>
      </c>
      <c r="D41" s="267"/>
      <c r="E41" s="297" t="s">
        <v>387</v>
      </c>
      <c r="F41" s="347"/>
      <c r="G41" s="355" t="s">
        <v>397</v>
      </c>
      <c r="H41" s="344"/>
      <c r="I41" s="344"/>
      <c r="J41" s="344"/>
      <c r="K41" s="344"/>
      <c r="L41" s="344"/>
      <c r="M41" s="88"/>
      <c r="N41" s="6"/>
      <c r="O41" s="6"/>
      <c r="P41" s="6"/>
      <c r="Q41" s="6"/>
    </row>
    <row r="42" spans="1:17" ht="21">
      <c r="A42" s="275"/>
      <c r="B42" s="301" t="s">
        <v>344</v>
      </c>
      <c r="C42" s="311">
        <v>1500</v>
      </c>
      <c r="D42" s="267"/>
      <c r="E42" s="297" t="s">
        <v>387</v>
      </c>
      <c r="F42" s="347"/>
      <c r="G42" s="355" t="s">
        <v>397</v>
      </c>
      <c r="H42" s="344"/>
      <c r="I42" s="344"/>
      <c r="J42" s="344"/>
      <c r="K42" s="344"/>
      <c r="L42" s="344"/>
      <c r="M42" s="88"/>
      <c r="N42" s="6"/>
      <c r="O42" s="6"/>
      <c r="P42" s="6"/>
      <c r="Q42" s="6"/>
    </row>
    <row r="43" spans="1:17" ht="21">
      <c r="A43" s="275"/>
      <c r="B43" s="310" t="s">
        <v>345</v>
      </c>
      <c r="C43" s="311">
        <v>2000</v>
      </c>
      <c r="D43" s="267"/>
      <c r="E43" s="297" t="s">
        <v>387</v>
      </c>
      <c r="F43" s="347"/>
      <c r="G43" s="355" t="s">
        <v>397</v>
      </c>
      <c r="H43" s="344"/>
      <c r="I43" s="344"/>
      <c r="J43" s="344"/>
      <c r="K43" s="344"/>
      <c r="L43" s="344"/>
      <c r="M43" s="88"/>
      <c r="N43" s="6"/>
      <c r="O43" s="6"/>
      <c r="P43" s="6"/>
      <c r="Q43" s="6"/>
    </row>
    <row r="44" spans="1:17" ht="23.4" customHeight="1">
      <c r="A44" s="275"/>
      <c r="B44" s="301" t="s">
        <v>346</v>
      </c>
      <c r="C44" s="298">
        <v>10000</v>
      </c>
      <c r="D44" s="267"/>
      <c r="E44" s="297" t="s">
        <v>386</v>
      </c>
      <c r="F44" s="347"/>
      <c r="G44" s="355" t="s">
        <v>397</v>
      </c>
      <c r="H44" s="344"/>
      <c r="I44" s="344"/>
      <c r="J44" s="344"/>
      <c r="K44" s="344"/>
      <c r="L44" s="344"/>
      <c r="M44" s="88"/>
      <c r="N44" s="6"/>
      <c r="O44" s="6"/>
      <c r="P44" s="6"/>
      <c r="Q44" s="6"/>
    </row>
    <row r="45" spans="1:17" ht="21">
      <c r="A45" s="275"/>
      <c r="B45" s="301" t="s">
        <v>347</v>
      </c>
      <c r="C45" s="298">
        <v>10000</v>
      </c>
      <c r="D45" s="267"/>
      <c r="E45" s="297" t="s">
        <v>386</v>
      </c>
      <c r="F45" s="347"/>
      <c r="G45" s="355" t="s">
        <v>397</v>
      </c>
      <c r="H45" s="344"/>
      <c r="I45" s="344"/>
      <c r="J45" s="344"/>
      <c r="K45" s="344"/>
      <c r="L45" s="344"/>
      <c r="M45" s="88"/>
      <c r="N45" s="6"/>
      <c r="O45" s="6"/>
      <c r="P45" s="6"/>
      <c r="Q45" s="6"/>
    </row>
    <row r="46" spans="1:17" ht="21">
      <c r="A46" s="275"/>
      <c r="B46" s="312" t="s">
        <v>348</v>
      </c>
      <c r="C46" s="298">
        <v>1000</v>
      </c>
      <c r="D46" s="267"/>
      <c r="E46" s="297" t="s">
        <v>159</v>
      </c>
      <c r="F46" s="347"/>
      <c r="G46" s="355" t="s">
        <v>397</v>
      </c>
      <c r="H46" s="344"/>
      <c r="I46" s="344"/>
      <c r="J46" s="344"/>
      <c r="K46" s="344"/>
      <c r="L46" s="344"/>
      <c r="M46" s="88"/>
      <c r="N46" s="6"/>
      <c r="O46" s="6"/>
      <c r="P46" s="6"/>
      <c r="Q46" s="6"/>
    </row>
    <row r="47" spans="1:17" ht="21">
      <c r="A47" s="275">
        <v>16</v>
      </c>
      <c r="B47" s="323" t="s">
        <v>337</v>
      </c>
      <c r="C47" s="300">
        <v>10000</v>
      </c>
      <c r="D47" s="267"/>
      <c r="E47" s="297" t="s">
        <v>367</v>
      </c>
      <c r="F47" s="347"/>
      <c r="G47" s="355" t="s">
        <v>397</v>
      </c>
      <c r="H47" s="344"/>
      <c r="I47" s="344"/>
      <c r="J47" s="344"/>
      <c r="K47" s="344"/>
      <c r="L47" s="344"/>
      <c r="M47" s="88"/>
      <c r="N47" s="6"/>
      <c r="O47" s="6"/>
      <c r="P47" s="6"/>
      <c r="Q47" s="6"/>
    </row>
    <row r="48" spans="1:17" ht="21">
      <c r="A48" s="275"/>
      <c r="B48" s="310" t="s">
        <v>349</v>
      </c>
      <c r="C48" s="298"/>
      <c r="D48" s="267"/>
      <c r="E48" s="297" t="s">
        <v>367</v>
      </c>
      <c r="F48" s="347"/>
      <c r="G48" s="355" t="s">
        <v>397</v>
      </c>
      <c r="H48" s="344"/>
      <c r="I48" s="344"/>
      <c r="J48" s="344"/>
      <c r="K48" s="344"/>
      <c r="L48" s="344"/>
      <c r="M48" s="88"/>
      <c r="N48" s="6"/>
      <c r="O48" s="6"/>
      <c r="P48" s="6"/>
      <c r="Q48" s="6"/>
    </row>
    <row r="49" spans="1:17" ht="21">
      <c r="A49" s="275"/>
      <c r="B49" s="310" t="s">
        <v>350</v>
      </c>
      <c r="C49" s="298"/>
      <c r="D49" s="267"/>
      <c r="E49" s="297" t="s">
        <v>367</v>
      </c>
      <c r="F49" s="347"/>
      <c r="G49" s="355" t="s">
        <v>397</v>
      </c>
      <c r="H49" s="344"/>
      <c r="I49" s="344"/>
      <c r="J49" s="344"/>
      <c r="K49" s="344"/>
      <c r="L49" s="344"/>
      <c r="M49" s="88"/>
      <c r="N49" s="6"/>
      <c r="O49" s="6"/>
      <c r="P49" s="6"/>
      <c r="Q49" s="6"/>
    </row>
    <row r="50" spans="1:17" ht="21">
      <c r="A50" s="275">
        <v>17</v>
      </c>
      <c r="B50" s="321" t="s">
        <v>338</v>
      </c>
      <c r="C50" s="300"/>
      <c r="D50" s="267"/>
      <c r="E50" s="297" t="s">
        <v>364</v>
      </c>
      <c r="F50" s="347"/>
      <c r="G50" s="355" t="s">
        <v>397</v>
      </c>
      <c r="H50" s="344"/>
      <c r="I50" s="344"/>
      <c r="J50" s="344"/>
      <c r="K50" s="344"/>
      <c r="L50" s="344"/>
      <c r="M50" s="88"/>
      <c r="N50" s="6"/>
      <c r="O50" s="6"/>
      <c r="P50" s="6"/>
      <c r="Q50" s="6"/>
    </row>
    <row r="51" spans="1:17" ht="21">
      <c r="A51" s="275"/>
      <c r="B51" s="314" t="s">
        <v>377</v>
      </c>
      <c r="C51" s="298">
        <v>2000</v>
      </c>
      <c r="D51" s="267"/>
      <c r="E51" s="297" t="s">
        <v>364</v>
      </c>
      <c r="F51" s="347"/>
      <c r="G51" s="355" t="s">
        <v>397</v>
      </c>
      <c r="H51" s="344"/>
      <c r="I51" s="344"/>
      <c r="J51" s="344"/>
      <c r="K51" s="344"/>
      <c r="L51" s="344"/>
      <c r="M51" s="88"/>
      <c r="N51" s="6"/>
      <c r="O51" s="6"/>
      <c r="P51" s="6"/>
      <c r="Q51" s="6"/>
    </row>
    <row r="52" spans="1:17" ht="21">
      <c r="A52" s="275"/>
      <c r="B52" s="314" t="s">
        <v>378</v>
      </c>
      <c r="C52" s="298">
        <v>2000</v>
      </c>
      <c r="D52" s="267"/>
      <c r="E52" s="297" t="s">
        <v>364</v>
      </c>
      <c r="F52" s="347"/>
      <c r="G52" s="355" t="s">
        <v>397</v>
      </c>
      <c r="H52" s="344"/>
      <c r="I52" s="344"/>
      <c r="J52" s="344"/>
      <c r="K52" s="344"/>
      <c r="L52" s="344"/>
      <c r="M52" s="88"/>
      <c r="N52" s="6"/>
      <c r="O52" s="6"/>
      <c r="P52" s="6"/>
      <c r="Q52" s="6"/>
    </row>
    <row r="53" spans="1:17" ht="21">
      <c r="A53" s="275"/>
      <c r="B53" s="314" t="s">
        <v>379</v>
      </c>
      <c r="C53" s="298">
        <v>40000</v>
      </c>
      <c r="D53" s="267"/>
      <c r="E53" s="297" t="s">
        <v>376</v>
      </c>
      <c r="F53" s="347"/>
      <c r="G53" s="344"/>
      <c r="H53" s="344"/>
      <c r="I53" s="344"/>
      <c r="J53" s="344"/>
      <c r="K53" s="344"/>
      <c r="L53" s="344"/>
      <c r="M53" s="88"/>
      <c r="N53" s="6"/>
      <c r="O53" s="6"/>
      <c r="P53" s="6"/>
      <c r="Q53" s="6"/>
    </row>
    <row r="54" spans="1:17" ht="21">
      <c r="A54" s="275">
        <v>18</v>
      </c>
      <c r="B54" s="321" t="s">
        <v>339</v>
      </c>
      <c r="C54" s="300"/>
      <c r="D54" s="267"/>
      <c r="E54" s="297"/>
      <c r="F54" s="347"/>
      <c r="G54" s="344"/>
      <c r="H54" s="344"/>
      <c r="I54" s="344"/>
      <c r="J54" s="344"/>
      <c r="K54" s="344"/>
      <c r="L54" s="344"/>
      <c r="M54" s="88"/>
      <c r="N54" s="6"/>
      <c r="O54" s="6"/>
      <c r="P54" s="6"/>
      <c r="Q54" s="6"/>
    </row>
    <row r="55" spans="1:17" s="88" customFormat="1" ht="21">
      <c r="A55" s="275"/>
      <c r="B55" s="310" t="s">
        <v>384</v>
      </c>
      <c r="C55" s="298">
        <v>30000</v>
      </c>
      <c r="D55" s="267"/>
      <c r="E55" s="297" t="s">
        <v>362</v>
      </c>
      <c r="F55" s="347"/>
      <c r="G55" s="355" t="s">
        <v>397</v>
      </c>
      <c r="H55" s="344"/>
      <c r="I55" s="344"/>
      <c r="J55" s="344"/>
      <c r="K55" s="344"/>
      <c r="L55" s="344"/>
      <c r="M55" s="324"/>
    </row>
    <row r="56" spans="1:17" s="88" customFormat="1" ht="21">
      <c r="A56" s="275"/>
      <c r="B56" s="310"/>
      <c r="C56" s="298"/>
      <c r="D56" s="267"/>
      <c r="E56" s="297"/>
      <c r="F56" s="347"/>
      <c r="G56" s="344"/>
      <c r="H56" s="344"/>
      <c r="I56" s="344"/>
      <c r="J56" s="344"/>
      <c r="K56" s="344"/>
      <c r="L56" s="344"/>
    </row>
    <row r="57" spans="1:17" ht="21">
      <c r="A57" s="275">
        <v>19</v>
      </c>
      <c r="B57" s="321" t="s">
        <v>354</v>
      </c>
      <c r="C57" s="300"/>
      <c r="D57" s="267"/>
      <c r="E57" s="297"/>
      <c r="F57" s="347"/>
      <c r="G57" s="344"/>
      <c r="H57" s="344"/>
      <c r="I57" s="344"/>
      <c r="J57" s="344"/>
      <c r="K57" s="344"/>
      <c r="L57" s="344"/>
      <c r="M57" s="88"/>
      <c r="N57" s="6"/>
      <c r="O57" s="6"/>
      <c r="P57" s="6"/>
      <c r="Q57" s="6"/>
    </row>
    <row r="58" spans="1:17" ht="21">
      <c r="A58" s="275"/>
      <c r="B58" s="310" t="s">
        <v>355</v>
      </c>
      <c r="C58" s="298">
        <v>25000</v>
      </c>
      <c r="D58" s="267"/>
      <c r="E58" s="297" t="s">
        <v>370</v>
      </c>
      <c r="F58" s="347"/>
      <c r="G58" s="344"/>
      <c r="H58" s="344"/>
      <c r="I58" s="344"/>
      <c r="J58" s="344"/>
      <c r="K58" s="344"/>
      <c r="L58" s="344"/>
      <c r="M58" s="88"/>
      <c r="N58" s="6"/>
      <c r="O58" s="6"/>
      <c r="P58" s="6"/>
      <c r="Q58" s="6"/>
    </row>
    <row r="59" spans="1:17" s="276" customFormat="1" ht="21">
      <c r="A59" s="274"/>
      <c r="B59" s="315" t="s">
        <v>356</v>
      </c>
      <c r="C59" s="316">
        <v>5000</v>
      </c>
      <c r="D59" s="328"/>
      <c r="E59" s="297" t="s">
        <v>385</v>
      </c>
      <c r="F59" s="347"/>
      <c r="G59" s="355" t="s">
        <v>397</v>
      </c>
      <c r="H59" s="350"/>
      <c r="I59" s="350"/>
      <c r="J59" s="350"/>
      <c r="K59" s="350"/>
      <c r="L59" s="350"/>
    </row>
    <row r="60" spans="1:17" s="276" customFormat="1" ht="21">
      <c r="A60" s="274"/>
      <c r="B60" s="317" t="s">
        <v>373</v>
      </c>
      <c r="C60" s="316">
        <v>3000</v>
      </c>
      <c r="D60" s="328"/>
      <c r="E60" s="297" t="s">
        <v>367</v>
      </c>
      <c r="F60" s="347"/>
      <c r="G60" s="355" t="s">
        <v>397</v>
      </c>
      <c r="H60" s="350"/>
      <c r="I60" s="350"/>
      <c r="J60" s="350"/>
      <c r="K60" s="350"/>
      <c r="L60" s="350"/>
    </row>
    <row r="61" spans="1:17" ht="21">
      <c r="A61" s="275">
        <v>20</v>
      </c>
      <c r="B61" s="323" t="s">
        <v>357</v>
      </c>
      <c r="C61" s="298">
        <v>5000</v>
      </c>
      <c r="D61" s="267"/>
      <c r="E61" s="297" t="s">
        <v>368</v>
      </c>
      <c r="F61" s="347"/>
      <c r="G61" s="355" t="s">
        <v>397</v>
      </c>
      <c r="H61" s="85"/>
      <c r="I61" s="85"/>
      <c r="J61" s="85"/>
      <c r="K61" s="85"/>
      <c r="L61" s="85"/>
      <c r="M61" s="88"/>
      <c r="N61" s="6"/>
      <c r="O61" s="6"/>
      <c r="P61" s="6"/>
      <c r="Q61" s="6"/>
    </row>
    <row r="62" spans="1:17" ht="21">
      <c r="A62" s="275">
        <v>21</v>
      </c>
      <c r="B62" s="321" t="s">
        <v>358</v>
      </c>
      <c r="C62" s="298">
        <v>5000</v>
      </c>
      <c r="D62" s="267"/>
      <c r="E62" s="297" t="s">
        <v>368</v>
      </c>
      <c r="F62" s="347"/>
      <c r="G62" s="355" t="s">
        <v>397</v>
      </c>
      <c r="H62" s="85"/>
      <c r="I62" s="85"/>
      <c r="J62" s="85"/>
      <c r="K62" s="85"/>
      <c r="L62" s="85"/>
      <c r="M62" s="88"/>
      <c r="N62" s="6"/>
      <c r="O62" s="6"/>
      <c r="P62" s="6"/>
      <c r="Q62" s="6"/>
    </row>
    <row r="63" spans="1:17" ht="21">
      <c r="A63" s="275">
        <v>22</v>
      </c>
      <c r="B63" s="321" t="s">
        <v>396</v>
      </c>
      <c r="C63" s="298">
        <v>140000</v>
      </c>
      <c r="D63" s="262"/>
      <c r="E63" s="297" t="s">
        <v>364</v>
      </c>
      <c r="F63" s="347"/>
      <c r="G63" s="355" t="s">
        <v>397</v>
      </c>
      <c r="H63" s="85"/>
      <c r="I63" s="85"/>
      <c r="J63" s="85"/>
      <c r="K63" s="85"/>
      <c r="L63" s="85"/>
      <c r="M63" s="88"/>
      <c r="N63" s="6"/>
      <c r="O63" s="6"/>
      <c r="P63" s="6"/>
      <c r="Q63" s="6"/>
    </row>
    <row r="64" spans="1:17" ht="21">
      <c r="A64" s="275">
        <v>22</v>
      </c>
      <c r="B64" s="352" t="s">
        <v>395</v>
      </c>
      <c r="C64" s="353">
        <v>150000</v>
      </c>
      <c r="D64" s="262"/>
      <c r="E64" s="297" t="s">
        <v>364</v>
      </c>
      <c r="F64" s="349"/>
      <c r="G64" s="355" t="s">
        <v>397</v>
      </c>
      <c r="H64" s="333"/>
      <c r="I64" s="333"/>
      <c r="J64" s="333"/>
      <c r="K64" s="333"/>
      <c r="L64" s="333"/>
    </row>
    <row r="65" spans="1:19" ht="21">
      <c r="A65" s="88"/>
      <c r="B65" s="89" t="s">
        <v>28</v>
      </c>
      <c r="C65" s="318">
        <f>SUM(C3:C64)</f>
        <v>722600</v>
      </c>
      <c r="D65" s="90">
        <f>SUM(D2:D64)</f>
        <v>40000</v>
      </c>
      <c r="E65" s="91"/>
      <c r="F65" s="349"/>
      <c r="G65" s="333"/>
      <c r="H65" s="333"/>
      <c r="I65" s="333"/>
      <c r="J65" s="333"/>
      <c r="K65" s="333"/>
      <c r="L65" s="333"/>
    </row>
    <row r="66" spans="1:19" ht="24">
      <c r="A66" s="128"/>
      <c r="B66" s="128"/>
      <c r="C66" s="279"/>
      <c r="D66" s="128"/>
      <c r="E66" s="128"/>
      <c r="F66" s="128"/>
    </row>
    <row r="67" spans="1:19" ht="24">
      <c r="A67" s="128"/>
      <c r="B67" s="325" t="s">
        <v>35</v>
      </c>
      <c r="C67" s="326">
        <v>559416</v>
      </c>
      <c r="D67" s="135"/>
      <c r="E67" s="128"/>
      <c r="F67" s="128"/>
    </row>
    <row r="68" spans="1:19" ht="24">
      <c r="A68" s="128"/>
      <c r="B68" s="136" t="s">
        <v>29</v>
      </c>
      <c r="C68" s="280">
        <f>C67*70/100</f>
        <v>391591.2</v>
      </c>
      <c r="D68" s="128"/>
      <c r="E68" s="128"/>
      <c r="F68" s="128"/>
      <c r="H68" s="245" t="s">
        <v>382</v>
      </c>
      <c r="I68" s="245"/>
      <c r="J68" s="245"/>
      <c r="K68" s="245"/>
      <c r="L68" s="88"/>
      <c r="M68" s="88"/>
      <c r="N68" s="88"/>
      <c r="O68" s="246"/>
      <c r="P68" s="88"/>
      <c r="Q68" s="88"/>
      <c r="R68" s="88"/>
      <c r="S68" s="88"/>
    </row>
    <row r="69" spans="1:19" ht="24">
      <c r="A69" s="128"/>
      <c r="B69" s="127" t="s">
        <v>192</v>
      </c>
      <c r="C69" s="281">
        <f>C68-C65</f>
        <v>-331008.8</v>
      </c>
      <c r="D69" s="139"/>
      <c r="E69" s="128"/>
      <c r="F69" s="128"/>
      <c r="H69" s="88"/>
      <c r="I69" s="88"/>
      <c r="J69" s="88"/>
      <c r="K69" s="247" t="s">
        <v>41</v>
      </c>
      <c r="L69" s="247" t="s">
        <v>42</v>
      </c>
      <c r="M69" s="247" t="s">
        <v>43</v>
      </c>
      <c r="N69" s="88" t="s">
        <v>222</v>
      </c>
      <c r="O69" s="246">
        <v>36</v>
      </c>
      <c r="P69" s="88" t="s">
        <v>224</v>
      </c>
      <c r="Q69" s="88" t="s">
        <v>226</v>
      </c>
      <c r="R69" s="246">
        <v>4</v>
      </c>
      <c r="S69" s="88"/>
    </row>
    <row r="70" spans="1:19" ht="29">
      <c r="A70" s="128"/>
      <c r="B70" s="140" t="s">
        <v>193</v>
      </c>
      <c r="C70" s="282">
        <f>C73-D65+C69</f>
        <v>-260848.8</v>
      </c>
      <c r="D70" s="139"/>
      <c r="E70" s="329"/>
      <c r="F70" s="128"/>
      <c r="H70" s="248" t="s">
        <v>39</v>
      </c>
      <c r="I70" s="248"/>
      <c r="J70" s="248"/>
      <c r="K70" s="249">
        <v>3570</v>
      </c>
      <c r="L70" s="248">
        <v>84</v>
      </c>
      <c r="M70" s="249">
        <f>K70*L70</f>
        <v>299880</v>
      </c>
      <c r="N70" s="88" t="s">
        <v>223</v>
      </c>
      <c r="O70" s="246">
        <v>24</v>
      </c>
      <c r="P70" s="88"/>
      <c r="Q70" s="88" t="s">
        <v>227</v>
      </c>
      <c r="R70" s="246">
        <v>12</v>
      </c>
      <c r="S70" s="88"/>
    </row>
    <row r="71" spans="1:19" ht="24">
      <c r="A71" s="128"/>
      <c r="B71" s="142" t="s">
        <v>36</v>
      </c>
      <c r="C71" s="283">
        <f>C67*20/100</f>
        <v>111883.2</v>
      </c>
      <c r="D71" s="128"/>
      <c r="E71" s="128"/>
      <c r="F71" s="128"/>
      <c r="H71" s="101" t="s">
        <v>40</v>
      </c>
      <c r="I71" s="101"/>
      <c r="J71" s="101"/>
      <c r="K71" s="250">
        <v>3876</v>
      </c>
      <c r="L71" s="101">
        <v>36</v>
      </c>
      <c r="M71" s="250">
        <f>K71*L71</f>
        <v>139536</v>
      </c>
      <c r="N71" s="88" t="s">
        <v>225</v>
      </c>
      <c r="O71" s="246">
        <v>37</v>
      </c>
      <c r="P71" s="88"/>
      <c r="Q71" s="88" t="s">
        <v>228</v>
      </c>
      <c r="R71" s="246">
        <v>7</v>
      </c>
      <c r="S71" s="88"/>
    </row>
    <row r="72" spans="1:19" ht="23">
      <c r="A72" s="132"/>
      <c r="B72" s="144" t="s">
        <v>37</v>
      </c>
      <c r="C72" s="284">
        <f>C67*10/100</f>
        <v>55941.599999999999</v>
      </c>
      <c r="D72" s="132"/>
      <c r="E72" s="132"/>
      <c r="F72" s="128"/>
      <c r="H72" s="85" t="s">
        <v>44</v>
      </c>
      <c r="I72" s="85"/>
      <c r="J72" s="85"/>
      <c r="K72" s="251">
        <v>1000</v>
      </c>
      <c r="L72" s="85">
        <f>SUM(L70:L71)</f>
        <v>120</v>
      </c>
      <c r="M72" s="251">
        <f>K72*L72</f>
        <v>120000</v>
      </c>
      <c r="N72" s="88"/>
      <c r="O72" s="246">
        <f>SUM(O69:O71)</f>
        <v>97</v>
      </c>
      <c r="P72" s="88"/>
      <c r="Q72" s="88"/>
      <c r="R72" s="246">
        <f>SUM(R69:R71)</f>
        <v>23</v>
      </c>
      <c r="S72" s="88">
        <f>SUM(O72:R72)</f>
        <v>120</v>
      </c>
    </row>
    <row r="73" spans="1:19" ht="23">
      <c r="A73" s="132"/>
      <c r="B73" s="146" t="s">
        <v>149</v>
      </c>
      <c r="C73" s="285">
        <v>110160</v>
      </c>
      <c r="D73" s="132"/>
      <c r="E73" s="132"/>
      <c r="F73" s="128"/>
      <c r="H73" s="85"/>
      <c r="I73" s="85"/>
      <c r="J73" s="101" t="s">
        <v>28</v>
      </c>
      <c r="K73" s="101"/>
      <c r="L73" s="101"/>
      <c r="M73" s="250">
        <f>SUM(M70:M72)</f>
        <v>559416</v>
      </c>
      <c r="N73" s="88"/>
      <c r="O73" s="246"/>
      <c r="P73" s="88"/>
      <c r="Q73" s="88"/>
      <c r="R73" s="88"/>
      <c r="S73" s="88"/>
    </row>
    <row r="74" spans="1:19" ht="23">
      <c r="A74" s="132"/>
      <c r="B74" s="148"/>
      <c r="C74" s="286"/>
      <c r="D74" s="132"/>
      <c r="E74" s="132"/>
      <c r="F74" s="128"/>
    </row>
    <row r="75" spans="1:19" ht="21">
      <c r="A75" s="132"/>
      <c r="B75" s="132"/>
      <c r="D75" s="132"/>
      <c r="E75" s="132"/>
      <c r="F75" s="128"/>
      <c r="H75" s="245" t="s">
        <v>382</v>
      </c>
      <c r="I75" s="245"/>
      <c r="J75" s="245"/>
      <c r="K75" s="245"/>
      <c r="L75" s="88" t="s">
        <v>148</v>
      </c>
      <c r="M75" s="88"/>
    </row>
    <row r="76" spans="1:19" ht="21">
      <c r="A76" s="132"/>
      <c r="B76" s="245" t="s">
        <v>392</v>
      </c>
      <c r="C76" s="245"/>
      <c r="D76" s="245"/>
      <c r="E76" s="245"/>
      <c r="F76" s="88"/>
      <c r="H76" s="88"/>
      <c r="I76" s="88"/>
      <c r="J76" s="88"/>
      <c r="K76" s="247" t="s">
        <v>41</v>
      </c>
      <c r="L76" s="247" t="s">
        <v>42</v>
      </c>
      <c r="M76" s="247" t="s">
        <v>43</v>
      </c>
    </row>
    <row r="77" spans="1:19" ht="21">
      <c r="A77" s="132"/>
      <c r="B77" s="88"/>
      <c r="C77" s="88"/>
      <c r="D77" s="247" t="s">
        <v>41</v>
      </c>
      <c r="E77" s="247" t="s">
        <v>42</v>
      </c>
      <c r="H77" s="248" t="s">
        <v>39</v>
      </c>
      <c r="I77" s="248"/>
      <c r="J77" s="248"/>
      <c r="K77" s="249">
        <v>897</v>
      </c>
      <c r="L77" s="248">
        <v>84</v>
      </c>
      <c r="M77" s="249">
        <f>K77*L77</f>
        <v>75348</v>
      </c>
    </row>
    <row r="78" spans="1:19" ht="21">
      <c r="A78" s="132"/>
      <c r="B78" s="248" t="s">
        <v>39</v>
      </c>
      <c r="C78" s="248"/>
      <c r="D78" s="249">
        <v>3570</v>
      </c>
      <c r="E78" s="248">
        <v>84</v>
      </c>
      <c r="H78" s="101" t="s">
        <v>40</v>
      </c>
      <c r="I78" s="101"/>
      <c r="J78" s="101"/>
      <c r="K78" s="250">
        <v>967</v>
      </c>
      <c r="L78" s="101">
        <v>36</v>
      </c>
      <c r="M78" s="250">
        <f>K78*L78</f>
        <v>34812</v>
      </c>
    </row>
    <row r="79" spans="1:19" ht="21">
      <c r="A79" s="132"/>
      <c r="B79" s="101" t="s">
        <v>40</v>
      </c>
      <c r="C79" s="101"/>
      <c r="D79" s="250">
        <v>3876</v>
      </c>
      <c r="E79" s="101">
        <v>36</v>
      </c>
      <c r="H79" s="85" t="s">
        <v>44</v>
      </c>
      <c r="I79" s="85"/>
      <c r="J79" s="85"/>
      <c r="K79" s="251"/>
      <c r="L79" s="85">
        <f>SUM(L77:L78)</f>
        <v>120</v>
      </c>
      <c r="M79" s="251">
        <f>K79*L79</f>
        <v>0</v>
      </c>
    </row>
    <row r="80" spans="1:19" ht="21">
      <c r="A80" s="132"/>
      <c r="B80" s="85" t="s">
        <v>44</v>
      </c>
      <c r="C80" s="85"/>
      <c r="D80" s="251">
        <v>1000</v>
      </c>
      <c r="E80" s="85">
        <v>120</v>
      </c>
      <c r="H80" s="85"/>
      <c r="I80" s="85"/>
      <c r="J80" s="101" t="s">
        <v>28</v>
      </c>
      <c r="K80" s="101"/>
      <c r="L80" s="101"/>
      <c r="M80" s="250">
        <f>SUM(M77:M79)</f>
        <v>110160</v>
      </c>
    </row>
    <row r="81" spans="1:21" ht="21">
      <c r="B81" s="85"/>
      <c r="C81" s="101" t="s">
        <v>28</v>
      </c>
      <c r="D81" s="101"/>
      <c r="E81" s="101">
        <v>559416</v>
      </c>
    </row>
    <row r="82" spans="1:21" ht="17">
      <c r="C82"/>
    </row>
    <row r="83" spans="1:21" ht="21">
      <c r="B83" s="245" t="s">
        <v>392</v>
      </c>
      <c r="C83" s="245"/>
      <c r="D83" s="245"/>
      <c r="E83" s="324" t="s">
        <v>148</v>
      </c>
    </row>
    <row r="84" spans="1:21" s="331" customFormat="1" ht="21">
      <c r="A84"/>
      <c r="B84" s="88"/>
      <c r="C84" s="88"/>
      <c r="D84" s="247" t="s">
        <v>41</v>
      </c>
      <c r="E84" s="247" t="s">
        <v>42</v>
      </c>
      <c r="N84"/>
      <c r="O84"/>
      <c r="P84"/>
      <c r="Q84"/>
      <c r="R84"/>
      <c r="S84"/>
      <c r="T84"/>
      <c r="U84"/>
    </row>
    <row r="85" spans="1:21" s="331" customFormat="1" ht="21">
      <c r="A85"/>
      <c r="B85" s="248" t="s">
        <v>39</v>
      </c>
      <c r="C85" s="248"/>
      <c r="D85" s="249">
        <v>897</v>
      </c>
      <c r="E85" s="248">
        <v>84</v>
      </c>
      <c r="N85"/>
      <c r="O85"/>
      <c r="P85"/>
      <c r="Q85"/>
      <c r="R85"/>
      <c r="S85"/>
      <c r="T85"/>
      <c r="U85"/>
    </row>
    <row r="86" spans="1:21" s="331" customFormat="1" ht="21">
      <c r="A86"/>
      <c r="B86" s="101" t="s">
        <v>40</v>
      </c>
      <c r="C86" s="101"/>
      <c r="D86" s="250">
        <v>967</v>
      </c>
      <c r="E86" s="101">
        <v>36</v>
      </c>
      <c r="N86"/>
      <c r="O86"/>
      <c r="P86"/>
      <c r="Q86"/>
      <c r="R86"/>
      <c r="S86"/>
      <c r="T86"/>
      <c r="U86"/>
    </row>
    <row r="87" spans="1:21" s="331" customFormat="1" ht="21">
      <c r="A87"/>
      <c r="B87" s="85" t="s">
        <v>44</v>
      </c>
      <c r="C87" s="85"/>
      <c r="D87" s="251"/>
      <c r="E87" s="85">
        <f>SUM(E85:E86)</f>
        <v>120</v>
      </c>
      <c r="N87"/>
      <c r="O87"/>
      <c r="P87"/>
      <c r="Q87"/>
      <c r="R87"/>
      <c r="S87"/>
      <c r="T87"/>
      <c r="U87"/>
    </row>
    <row r="88" spans="1:21" s="331" customFormat="1" ht="21">
      <c r="A88"/>
      <c r="B88" s="85"/>
      <c r="C88" s="101" t="s">
        <v>28</v>
      </c>
      <c r="D88" s="101"/>
      <c r="E88" s="101">
        <v>110160</v>
      </c>
      <c r="N88"/>
      <c r="O88"/>
      <c r="P88"/>
      <c r="Q88"/>
      <c r="R88"/>
      <c r="S88"/>
      <c r="T88"/>
      <c r="U88"/>
    </row>
  </sheetData>
  <pageMargins left="0.23622047244094491" right="0.23622047244094491" top="0.74803149606299213" bottom="0.35433070866141736" header="0.31496062992125984" footer="0.11811023622047245"/>
  <pageSetup paperSize="9" orientation="portrait" horizontalDpi="4294967293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4"/>
  <sheetViews>
    <sheetView zoomScaleNormal="100" workbookViewId="0">
      <selection activeCell="F7" sqref="F7"/>
    </sheetView>
  </sheetViews>
  <sheetFormatPr defaultRowHeight="14"/>
  <cols>
    <col min="1" max="1" width="5" customWidth="1"/>
    <col min="2" max="2" width="36.6640625" customWidth="1"/>
    <col min="3" max="3" width="11.08203125" customWidth="1"/>
    <col min="4" max="4" width="6.1640625" customWidth="1"/>
    <col min="5" max="5" width="10.6640625" customWidth="1"/>
    <col min="6" max="6" width="7.4140625" customWidth="1"/>
  </cols>
  <sheetData>
    <row r="1" spans="1:7" ht="18.5">
      <c r="A1" s="111" t="s">
        <v>30</v>
      </c>
      <c r="B1" s="112" t="s">
        <v>31</v>
      </c>
      <c r="C1" s="111" t="s">
        <v>33</v>
      </c>
      <c r="D1" s="111" t="s">
        <v>70</v>
      </c>
      <c r="E1" s="111" t="s">
        <v>115</v>
      </c>
      <c r="F1" s="113" t="s">
        <v>32</v>
      </c>
      <c r="G1" s="113" t="s">
        <v>32</v>
      </c>
    </row>
    <row r="2" spans="1:7" ht="18.5">
      <c r="A2" s="114">
        <v>1</v>
      </c>
      <c r="B2" s="115" t="s">
        <v>49</v>
      </c>
      <c r="C2" s="116"/>
      <c r="D2" s="117"/>
      <c r="E2" s="118"/>
      <c r="F2" s="150"/>
      <c r="G2" s="150"/>
    </row>
    <row r="3" spans="1:7" ht="18.5">
      <c r="A3" s="114"/>
      <c r="B3" s="119" t="s">
        <v>180</v>
      </c>
      <c r="C3" s="116">
        <v>15000</v>
      </c>
      <c r="D3" s="117"/>
      <c r="E3" s="120" t="s">
        <v>151</v>
      </c>
      <c r="F3" s="150"/>
      <c r="G3" s="150"/>
    </row>
    <row r="4" spans="1:7" ht="18.5">
      <c r="A4" s="114"/>
      <c r="B4" s="119" t="s">
        <v>194</v>
      </c>
      <c r="C4" s="116">
        <v>3000</v>
      </c>
      <c r="D4" s="117"/>
      <c r="E4" s="120" t="s">
        <v>151</v>
      </c>
      <c r="F4" s="150"/>
      <c r="G4" s="150"/>
    </row>
    <row r="5" spans="1:7" ht="18.5">
      <c r="A5" s="114"/>
      <c r="B5" s="119" t="s">
        <v>197</v>
      </c>
      <c r="C5" s="116">
        <v>5000</v>
      </c>
      <c r="D5" s="117"/>
      <c r="E5" s="120" t="s">
        <v>152</v>
      </c>
      <c r="F5" s="150">
        <v>5000</v>
      </c>
      <c r="G5" s="150"/>
    </row>
    <row r="6" spans="1:7" ht="18.5">
      <c r="A6" s="114"/>
      <c r="B6" s="119" t="s">
        <v>195</v>
      </c>
      <c r="C6" s="116">
        <v>15000</v>
      </c>
      <c r="D6" s="117"/>
      <c r="E6" s="120" t="s">
        <v>152</v>
      </c>
      <c r="F6" s="150"/>
      <c r="G6" s="150"/>
    </row>
    <row r="7" spans="1:7" ht="18.5">
      <c r="A7" s="121">
        <v>2</v>
      </c>
      <c r="B7" s="115" t="s">
        <v>50</v>
      </c>
      <c r="C7" s="122"/>
      <c r="D7" s="117"/>
      <c r="E7" s="120"/>
      <c r="F7" s="150"/>
      <c r="G7" s="150"/>
    </row>
    <row r="8" spans="1:7" ht="18.5">
      <c r="A8" s="121"/>
      <c r="B8" s="123" t="s">
        <v>196</v>
      </c>
      <c r="C8" s="122"/>
      <c r="D8" s="117">
        <v>25000</v>
      </c>
      <c r="E8" s="120" t="s">
        <v>167</v>
      </c>
      <c r="F8" s="150">
        <v>44700</v>
      </c>
      <c r="G8" s="150"/>
    </row>
    <row r="9" spans="1:7" ht="18.5">
      <c r="A9" s="121"/>
      <c r="B9" s="123" t="s">
        <v>198</v>
      </c>
      <c r="C9" s="122">
        <v>25000</v>
      </c>
      <c r="D9" s="117"/>
      <c r="E9" s="120" t="s">
        <v>154</v>
      </c>
      <c r="F9" s="150"/>
      <c r="G9" s="150"/>
    </row>
    <row r="10" spans="1:7" ht="18.5">
      <c r="A10" s="121"/>
      <c r="B10" s="123" t="s">
        <v>199</v>
      </c>
      <c r="C10" s="122"/>
      <c r="D10" s="117">
        <v>27000</v>
      </c>
      <c r="E10" s="120" t="s">
        <v>152</v>
      </c>
      <c r="F10" s="150"/>
      <c r="G10" s="150"/>
    </row>
    <row r="11" spans="1:7" ht="18.5">
      <c r="A11" s="121"/>
      <c r="B11" s="123" t="s">
        <v>178</v>
      </c>
      <c r="C11" s="122">
        <v>4000</v>
      </c>
      <c r="D11" s="117"/>
      <c r="E11" s="120" t="s">
        <v>156</v>
      </c>
      <c r="F11" s="150"/>
      <c r="G11" s="150"/>
    </row>
    <row r="12" spans="1:7" ht="18.5">
      <c r="A12" s="121"/>
      <c r="B12" s="123" t="s">
        <v>177</v>
      </c>
      <c r="C12" s="122">
        <v>4000</v>
      </c>
      <c r="D12" s="117"/>
      <c r="E12" s="120" t="s">
        <v>160</v>
      </c>
      <c r="F12" s="150"/>
      <c r="G12" s="150"/>
    </row>
    <row r="13" spans="1:7" ht="18.5">
      <c r="A13" s="121"/>
      <c r="B13" s="123" t="s">
        <v>200</v>
      </c>
      <c r="C13" s="122"/>
      <c r="D13" s="117">
        <v>15000</v>
      </c>
      <c r="E13" s="120" t="s">
        <v>169</v>
      </c>
      <c r="F13" s="150">
        <v>1500</v>
      </c>
      <c r="G13" s="150"/>
    </row>
    <row r="14" spans="1:7" ht="18.5">
      <c r="A14" s="121">
        <v>3</v>
      </c>
      <c r="B14" s="115" t="s">
        <v>51</v>
      </c>
      <c r="C14" s="122"/>
      <c r="D14" s="117"/>
      <c r="E14" s="120"/>
      <c r="F14" s="150"/>
      <c r="G14" s="150"/>
    </row>
    <row r="15" spans="1:7" ht="18.5">
      <c r="A15" s="121"/>
      <c r="B15" s="123" t="s">
        <v>120</v>
      </c>
      <c r="C15" s="122">
        <v>10000</v>
      </c>
      <c r="D15" s="117"/>
      <c r="E15" s="120" t="s">
        <v>157</v>
      </c>
      <c r="F15" s="150"/>
      <c r="G15" s="150"/>
    </row>
    <row r="16" spans="1:7" ht="18.5">
      <c r="A16" s="121"/>
      <c r="B16" s="123" t="s">
        <v>201</v>
      </c>
      <c r="C16" s="122">
        <v>5000</v>
      </c>
      <c r="D16" s="117"/>
      <c r="E16" s="120" t="s">
        <v>157</v>
      </c>
      <c r="F16" s="150"/>
      <c r="G16" s="150"/>
    </row>
    <row r="17" spans="1:7" ht="18.5">
      <c r="A17" s="121"/>
      <c r="B17" s="123" t="s">
        <v>202</v>
      </c>
      <c r="C17" s="122">
        <v>13000</v>
      </c>
      <c r="D17" s="117"/>
      <c r="E17" s="120" t="s">
        <v>161</v>
      </c>
      <c r="F17" s="150"/>
      <c r="G17" s="150"/>
    </row>
    <row r="18" spans="1:7" ht="18.5">
      <c r="A18" s="121">
        <v>4</v>
      </c>
      <c r="B18" s="115" t="s">
        <v>122</v>
      </c>
      <c r="C18" s="122"/>
      <c r="D18" s="117"/>
      <c r="E18" s="120"/>
      <c r="F18" s="150"/>
      <c r="G18" s="150"/>
    </row>
    <row r="19" spans="1:7" ht="18.5">
      <c r="A19" s="121">
        <v>5</v>
      </c>
      <c r="B19" s="115" t="s">
        <v>53</v>
      </c>
      <c r="C19" s="122"/>
      <c r="D19" s="117"/>
      <c r="E19" s="120"/>
      <c r="F19" s="150"/>
      <c r="G19" s="150"/>
    </row>
    <row r="20" spans="1:7" ht="18.5">
      <c r="A20" s="121"/>
      <c r="B20" s="123" t="s">
        <v>123</v>
      </c>
      <c r="C20" s="122"/>
      <c r="D20" s="117"/>
      <c r="E20" s="120"/>
      <c r="F20" s="150"/>
      <c r="G20" s="150"/>
    </row>
    <row r="21" spans="1:7" ht="18.5">
      <c r="A21" s="121"/>
      <c r="B21" s="123" t="s">
        <v>168</v>
      </c>
      <c r="C21" s="122">
        <v>5000</v>
      </c>
      <c r="D21" s="117"/>
      <c r="E21" s="120" t="s">
        <v>158</v>
      </c>
      <c r="F21" s="150"/>
      <c r="G21" s="150"/>
    </row>
    <row r="22" spans="1:7" ht="18.5">
      <c r="A22" s="121"/>
      <c r="B22" s="123" t="s">
        <v>124</v>
      </c>
      <c r="C22" s="122">
        <v>5000</v>
      </c>
      <c r="D22" s="117"/>
      <c r="E22" s="120" t="s">
        <v>159</v>
      </c>
      <c r="F22" s="150"/>
      <c r="G22" s="150"/>
    </row>
    <row r="23" spans="1:7" ht="18.5">
      <c r="A23" s="121"/>
      <c r="B23" s="123" t="s">
        <v>125</v>
      </c>
      <c r="C23" s="122">
        <v>20000</v>
      </c>
      <c r="D23" s="117"/>
      <c r="E23" s="120" t="s">
        <v>160</v>
      </c>
      <c r="F23" s="150"/>
      <c r="G23" s="150"/>
    </row>
    <row r="24" spans="1:7" ht="18.5">
      <c r="A24" s="121"/>
      <c r="B24" s="123" t="s">
        <v>126</v>
      </c>
      <c r="C24" s="122"/>
      <c r="D24" s="117"/>
      <c r="E24" s="120" t="s">
        <v>154</v>
      </c>
      <c r="F24" s="150"/>
      <c r="G24" s="150"/>
    </row>
    <row r="25" spans="1:7" ht="18.5">
      <c r="A25" s="121"/>
      <c r="B25" s="123" t="s">
        <v>127</v>
      </c>
      <c r="C25" s="122">
        <v>5000</v>
      </c>
      <c r="D25" s="117"/>
      <c r="E25" s="120" t="s">
        <v>151</v>
      </c>
      <c r="F25" s="150"/>
      <c r="G25" s="150"/>
    </row>
    <row r="26" spans="1:7" ht="18.5">
      <c r="A26" s="121"/>
      <c r="B26" s="123" t="s">
        <v>183</v>
      </c>
      <c r="C26" s="122"/>
      <c r="D26" s="117"/>
      <c r="E26" s="120"/>
      <c r="F26" s="150"/>
      <c r="G26" s="150"/>
    </row>
    <row r="27" spans="1:7" ht="18.5">
      <c r="A27" s="121"/>
      <c r="B27" s="123" t="s">
        <v>128</v>
      </c>
      <c r="C27" s="122"/>
      <c r="D27" s="117"/>
      <c r="E27" s="120" t="s">
        <v>152</v>
      </c>
      <c r="F27" s="150"/>
      <c r="G27" s="150"/>
    </row>
    <row r="28" spans="1:7" ht="18.5">
      <c r="A28" s="121"/>
      <c r="B28" s="123" t="s">
        <v>129</v>
      </c>
      <c r="C28" s="122">
        <v>5000</v>
      </c>
      <c r="D28" s="117"/>
      <c r="E28" s="120" t="s">
        <v>161</v>
      </c>
      <c r="F28" s="150">
        <v>2250</v>
      </c>
      <c r="G28" s="150"/>
    </row>
    <row r="29" spans="1:7" ht="18.5">
      <c r="A29" s="121"/>
      <c r="B29" s="123" t="s">
        <v>130</v>
      </c>
      <c r="C29" s="122">
        <v>20000</v>
      </c>
      <c r="D29" s="117"/>
      <c r="E29" s="120" t="s">
        <v>166</v>
      </c>
      <c r="F29" s="150"/>
      <c r="G29" s="150"/>
    </row>
    <row r="30" spans="1:7" ht="18.5">
      <c r="A30" s="121"/>
      <c r="B30" s="123" t="s">
        <v>184</v>
      </c>
      <c r="C30" s="122"/>
      <c r="D30" s="117"/>
      <c r="E30" s="120"/>
      <c r="F30" s="150"/>
      <c r="G30" s="150"/>
    </row>
    <row r="31" spans="1:7" ht="18.5">
      <c r="A31" s="121"/>
      <c r="B31" s="115" t="s">
        <v>131</v>
      </c>
      <c r="C31" s="122"/>
      <c r="D31" s="117"/>
      <c r="E31" s="120"/>
      <c r="F31" s="150"/>
      <c r="G31" s="150"/>
    </row>
    <row r="32" spans="1:7" ht="18.5">
      <c r="A32" s="121"/>
      <c r="B32" s="123" t="s">
        <v>204</v>
      </c>
      <c r="C32" s="122">
        <v>6000</v>
      </c>
      <c r="D32" s="117"/>
      <c r="E32" s="120" t="s">
        <v>171</v>
      </c>
      <c r="F32" s="150">
        <v>6000</v>
      </c>
      <c r="G32" s="150"/>
    </row>
    <row r="33" spans="1:7" ht="18.5">
      <c r="A33" s="121"/>
      <c r="B33" s="123" t="s">
        <v>205</v>
      </c>
      <c r="C33" s="122">
        <v>4000</v>
      </c>
      <c r="D33" s="117"/>
      <c r="E33" s="120" t="s">
        <v>171</v>
      </c>
      <c r="F33" s="150"/>
      <c r="G33" s="150"/>
    </row>
    <row r="34" spans="1:7" ht="18.5">
      <c r="A34" s="121"/>
      <c r="B34" s="123" t="s">
        <v>203</v>
      </c>
      <c r="C34" s="122">
        <v>1500</v>
      </c>
      <c r="D34" s="117"/>
      <c r="E34" s="120" t="s">
        <v>152</v>
      </c>
      <c r="F34" s="150"/>
      <c r="G34" s="150"/>
    </row>
    <row r="35" spans="1:7" ht="18.5">
      <c r="A35" s="121"/>
      <c r="B35" s="123" t="s">
        <v>206</v>
      </c>
      <c r="C35" s="122">
        <v>1000</v>
      </c>
      <c r="D35" s="117"/>
      <c r="E35" s="120" t="s">
        <v>152</v>
      </c>
      <c r="F35" s="150"/>
      <c r="G35" s="150"/>
    </row>
    <row r="36" spans="1:7" ht="18.5">
      <c r="A36" s="121"/>
      <c r="B36" s="123" t="s">
        <v>208</v>
      </c>
      <c r="C36" s="122">
        <v>1000</v>
      </c>
      <c r="D36" s="117"/>
      <c r="E36" s="120" t="s">
        <v>173</v>
      </c>
      <c r="F36" s="150"/>
      <c r="G36" s="150"/>
    </row>
    <row r="37" spans="1:7" ht="18.5">
      <c r="A37" s="121"/>
      <c r="B37" s="123" t="s">
        <v>207</v>
      </c>
      <c r="C37" s="122"/>
      <c r="D37" s="117">
        <v>25000</v>
      </c>
      <c r="E37" s="120" t="s">
        <v>163</v>
      </c>
      <c r="F37" s="150"/>
      <c r="G37" s="150"/>
    </row>
    <row r="38" spans="1:7" ht="18.5">
      <c r="A38" s="121"/>
      <c r="B38" s="123" t="s">
        <v>187</v>
      </c>
      <c r="C38" s="122">
        <v>7920</v>
      </c>
      <c r="D38" s="117"/>
      <c r="E38" s="120" t="s">
        <v>164</v>
      </c>
      <c r="F38" s="150">
        <v>7920</v>
      </c>
      <c r="G38" s="150"/>
    </row>
    <row r="39" spans="1:7" ht="18.5">
      <c r="A39" s="121"/>
      <c r="B39" s="123" t="s">
        <v>174</v>
      </c>
      <c r="C39" s="122">
        <v>5000</v>
      </c>
      <c r="D39" s="117"/>
      <c r="E39" s="120" t="s">
        <v>159</v>
      </c>
      <c r="F39" s="150"/>
      <c r="G39" s="150"/>
    </row>
    <row r="40" spans="1:7" ht="18.5">
      <c r="A40" s="121">
        <v>6</v>
      </c>
      <c r="B40" s="115" t="s">
        <v>54</v>
      </c>
      <c r="C40" s="122"/>
      <c r="D40" s="117"/>
      <c r="E40" s="120"/>
      <c r="F40" s="150"/>
      <c r="G40" s="150"/>
    </row>
    <row r="41" spans="1:7" ht="18.5">
      <c r="A41" s="121"/>
      <c r="B41" s="123" t="s">
        <v>190</v>
      </c>
      <c r="C41" s="124">
        <v>5000</v>
      </c>
      <c r="D41" s="125"/>
      <c r="E41" s="120" t="s">
        <v>153</v>
      </c>
      <c r="F41" s="150"/>
      <c r="G41" s="150"/>
    </row>
    <row r="42" spans="1:7" ht="18.5">
      <c r="A42" s="121">
        <v>7</v>
      </c>
      <c r="B42" s="115" t="s">
        <v>55</v>
      </c>
      <c r="C42" s="124"/>
      <c r="D42" s="125"/>
      <c r="E42" s="120"/>
      <c r="F42" s="150"/>
      <c r="G42" s="150"/>
    </row>
    <row r="43" spans="1:7" ht="18.5">
      <c r="A43" s="121"/>
      <c r="B43" s="123" t="s">
        <v>137</v>
      </c>
      <c r="C43" s="124">
        <v>40000</v>
      </c>
      <c r="D43" s="125"/>
      <c r="E43" s="120" t="s">
        <v>158</v>
      </c>
      <c r="F43" s="150"/>
      <c r="G43" s="150"/>
    </row>
    <row r="44" spans="1:7" ht="18.5">
      <c r="A44" s="121"/>
      <c r="B44" s="123" t="s">
        <v>185</v>
      </c>
      <c r="C44" s="124"/>
      <c r="D44" s="125">
        <v>20000</v>
      </c>
      <c r="E44" s="120" t="s">
        <v>159</v>
      </c>
      <c r="F44" s="150"/>
      <c r="G44" s="150"/>
    </row>
    <row r="45" spans="1:7" ht="18.5">
      <c r="A45" s="121"/>
      <c r="B45" s="123" t="s">
        <v>209</v>
      </c>
      <c r="C45" s="124">
        <v>1000</v>
      </c>
      <c r="D45" s="125"/>
      <c r="E45" s="120" t="s">
        <v>153</v>
      </c>
      <c r="F45" s="150"/>
      <c r="G45" s="150"/>
    </row>
    <row r="46" spans="1:7" ht="18.5">
      <c r="A46" s="121">
        <v>8</v>
      </c>
      <c r="B46" s="115" t="s">
        <v>56</v>
      </c>
      <c r="C46" s="124"/>
      <c r="D46" s="125"/>
      <c r="E46" s="120"/>
      <c r="F46" s="150"/>
      <c r="G46" s="150"/>
    </row>
    <row r="47" spans="1:7" ht="18.5">
      <c r="A47" s="121"/>
      <c r="B47" s="126" t="s">
        <v>191</v>
      </c>
      <c r="C47" s="122">
        <v>5000</v>
      </c>
      <c r="D47" s="117"/>
      <c r="E47" s="120" t="s">
        <v>160</v>
      </c>
      <c r="F47" s="150"/>
      <c r="G47" s="150"/>
    </row>
    <row r="48" spans="1:7" ht="18.5">
      <c r="A48" s="121">
        <v>9</v>
      </c>
      <c r="B48" s="115" t="s">
        <v>57</v>
      </c>
      <c r="C48" s="122"/>
      <c r="D48" s="117"/>
      <c r="E48" s="120"/>
      <c r="F48" s="150"/>
      <c r="G48" s="150"/>
    </row>
    <row r="49" spans="1:7" ht="18.5">
      <c r="A49" s="121"/>
      <c r="B49" s="126" t="s">
        <v>212</v>
      </c>
      <c r="C49" s="122">
        <v>3000</v>
      </c>
      <c r="D49" s="117"/>
      <c r="E49" s="120" t="s">
        <v>155</v>
      </c>
      <c r="F49" s="150"/>
      <c r="G49" s="150"/>
    </row>
    <row r="50" spans="1:7" ht="18.5">
      <c r="A50" s="121">
        <v>10</v>
      </c>
      <c r="B50" s="115" t="s">
        <v>58</v>
      </c>
      <c r="C50" s="122"/>
      <c r="D50" s="117"/>
      <c r="E50" s="120"/>
      <c r="F50" s="150"/>
      <c r="G50" s="150"/>
    </row>
    <row r="51" spans="1:7" ht="18.5">
      <c r="A51" s="121"/>
      <c r="B51" s="123" t="s">
        <v>210</v>
      </c>
      <c r="C51" s="122">
        <v>10000</v>
      </c>
      <c r="D51" s="117"/>
      <c r="E51" s="120" t="s">
        <v>165</v>
      </c>
      <c r="F51" s="150"/>
      <c r="G51" s="150"/>
    </row>
    <row r="52" spans="1:7" ht="18.5">
      <c r="A52" s="121"/>
      <c r="B52" s="123" t="s">
        <v>211</v>
      </c>
      <c r="C52" s="122">
        <v>10000</v>
      </c>
      <c r="D52" s="117"/>
      <c r="E52" s="120"/>
      <c r="F52" s="150"/>
      <c r="G52" s="150"/>
    </row>
    <row r="53" spans="1:7" ht="18.5">
      <c r="A53" s="121"/>
      <c r="B53" s="127" t="s">
        <v>188</v>
      </c>
      <c r="C53" s="122">
        <v>2000</v>
      </c>
      <c r="D53" s="117"/>
      <c r="E53" s="120" t="s">
        <v>153</v>
      </c>
      <c r="F53" s="150"/>
      <c r="G53" s="150"/>
    </row>
    <row r="54" spans="1:7" ht="18.5">
      <c r="A54" s="121"/>
      <c r="B54" s="127" t="s">
        <v>189</v>
      </c>
      <c r="C54" s="122">
        <v>500</v>
      </c>
      <c r="D54" s="117"/>
      <c r="E54" s="120" t="s">
        <v>159</v>
      </c>
      <c r="F54" s="150"/>
      <c r="G54" s="150"/>
    </row>
    <row r="55" spans="1:7" ht="18.5">
      <c r="A55" s="121">
        <v>11</v>
      </c>
      <c r="B55" s="115" t="s">
        <v>59</v>
      </c>
      <c r="C55" s="122"/>
      <c r="D55" s="117"/>
      <c r="E55" s="120"/>
      <c r="F55" s="150"/>
      <c r="G55" s="150"/>
    </row>
    <row r="56" spans="1:7" ht="18.5">
      <c r="A56" s="121"/>
      <c r="B56" s="123" t="s">
        <v>141</v>
      </c>
      <c r="C56" s="122">
        <v>50000</v>
      </c>
      <c r="D56" s="117"/>
      <c r="E56" s="120" t="s">
        <v>156</v>
      </c>
      <c r="F56" s="150">
        <v>1500</v>
      </c>
      <c r="G56" s="150">
        <v>5500</v>
      </c>
    </row>
    <row r="57" spans="1:7" ht="18.5">
      <c r="A57" s="121"/>
      <c r="B57" s="123" t="s">
        <v>147</v>
      </c>
      <c r="C57" s="122"/>
      <c r="D57" s="117"/>
      <c r="E57" s="120" t="s">
        <v>156</v>
      </c>
      <c r="F57" s="150"/>
      <c r="G57" s="150"/>
    </row>
    <row r="58" spans="1:7" ht="18.5">
      <c r="A58" s="121"/>
      <c r="B58" s="123" t="s">
        <v>162</v>
      </c>
      <c r="C58" s="122">
        <v>10000</v>
      </c>
      <c r="D58" s="117"/>
      <c r="E58" s="120" t="s">
        <v>160</v>
      </c>
      <c r="F58" s="150"/>
      <c r="G58" s="150"/>
    </row>
    <row r="59" spans="1:7" ht="18.5">
      <c r="A59" s="121">
        <v>12</v>
      </c>
      <c r="B59" s="115" t="s">
        <v>60</v>
      </c>
      <c r="C59" s="122"/>
      <c r="D59" s="117"/>
      <c r="E59" s="120"/>
      <c r="F59" s="150"/>
      <c r="G59" s="150"/>
    </row>
    <row r="60" spans="1:7" ht="18.5">
      <c r="A60" s="121"/>
      <c r="B60" s="126" t="s">
        <v>142</v>
      </c>
      <c r="C60" s="122">
        <v>2000</v>
      </c>
      <c r="D60" s="117"/>
      <c r="E60" s="120" t="s">
        <v>159</v>
      </c>
      <c r="F60" s="150"/>
      <c r="G60" s="150"/>
    </row>
    <row r="61" spans="1:7" ht="18.5">
      <c r="A61" s="121">
        <v>13</v>
      </c>
      <c r="B61" s="115" t="s">
        <v>61</v>
      </c>
      <c r="C61" s="122"/>
      <c r="D61" s="117"/>
      <c r="E61" s="120"/>
      <c r="F61" s="150"/>
      <c r="G61" s="150"/>
    </row>
    <row r="62" spans="1:7" ht="18.5">
      <c r="A62" s="121"/>
      <c r="B62" s="123" t="s">
        <v>143</v>
      </c>
      <c r="C62" s="122">
        <v>30000</v>
      </c>
      <c r="D62" s="117"/>
      <c r="E62" s="120" t="s">
        <v>169</v>
      </c>
      <c r="F62" s="150">
        <v>510</v>
      </c>
      <c r="G62" s="150">
        <v>2961</v>
      </c>
    </row>
    <row r="63" spans="1:7" ht="18.5">
      <c r="A63" s="121">
        <v>14</v>
      </c>
      <c r="B63" s="115" t="s">
        <v>98</v>
      </c>
      <c r="C63" s="122"/>
      <c r="D63" s="117"/>
      <c r="E63" s="120"/>
      <c r="F63" s="150"/>
      <c r="G63" s="150"/>
    </row>
    <row r="64" spans="1:7" ht="18.5">
      <c r="A64" s="121">
        <v>15</v>
      </c>
      <c r="B64" s="115" t="s">
        <v>62</v>
      </c>
      <c r="C64" s="122"/>
      <c r="D64" s="117"/>
      <c r="E64" s="120"/>
      <c r="F64" s="150"/>
      <c r="G64" s="150"/>
    </row>
    <row r="65" spans="1:7" ht="37">
      <c r="A65" s="121"/>
      <c r="B65" s="123" t="s">
        <v>144</v>
      </c>
      <c r="C65" s="122">
        <v>5000</v>
      </c>
      <c r="D65" s="117"/>
      <c r="E65" s="120" t="s">
        <v>166</v>
      </c>
      <c r="F65" s="150"/>
      <c r="G65" s="150"/>
    </row>
    <row r="66" spans="1:7" ht="18.5">
      <c r="A66" s="121"/>
      <c r="B66" s="123" t="s">
        <v>186</v>
      </c>
      <c r="C66" s="122">
        <v>10000</v>
      </c>
      <c r="D66" s="117"/>
      <c r="E66" s="120" t="s">
        <v>159</v>
      </c>
      <c r="F66" s="150"/>
      <c r="G66" s="150"/>
    </row>
    <row r="67" spans="1:7" ht="18.5">
      <c r="A67" s="121"/>
      <c r="B67" s="123" t="s">
        <v>145</v>
      </c>
      <c r="C67" s="122"/>
      <c r="D67" s="117">
        <v>1000</v>
      </c>
      <c r="E67" s="120" t="s">
        <v>155</v>
      </c>
      <c r="F67" s="150">
        <v>1000</v>
      </c>
      <c r="G67" s="150"/>
    </row>
    <row r="68" spans="1:7" ht="18.5">
      <c r="A68" s="121"/>
      <c r="B68" s="123" t="s">
        <v>146</v>
      </c>
      <c r="C68" s="122">
        <v>20000</v>
      </c>
      <c r="D68" s="117"/>
      <c r="E68" s="120" t="s">
        <v>159</v>
      </c>
      <c r="F68" s="150"/>
      <c r="G68" s="150"/>
    </row>
    <row r="69" spans="1:7" ht="18.5">
      <c r="A69" s="128"/>
      <c r="B69" s="129" t="s">
        <v>28</v>
      </c>
      <c r="C69" s="130">
        <f>SUM(C2:C68)</f>
        <v>388920</v>
      </c>
      <c r="D69" s="130">
        <f>SUM(D2:D68)</f>
        <v>113000</v>
      </c>
      <c r="E69" s="131"/>
      <c r="F69" s="150"/>
      <c r="G69" s="150"/>
    </row>
    <row r="70" spans="1:7" ht="18.5">
      <c r="A70" s="128"/>
      <c r="B70" s="128"/>
      <c r="C70" s="128"/>
      <c r="D70" s="128"/>
      <c r="E70" s="128"/>
      <c r="F70" s="132"/>
      <c r="G70" s="132"/>
    </row>
    <row r="71" spans="1:7" ht="18.5">
      <c r="A71" s="128"/>
      <c r="B71" s="133" t="s">
        <v>35</v>
      </c>
      <c r="C71" s="134">
        <v>555600</v>
      </c>
      <c r="D71" s="135"/>
      <c r="E71" s="128"/>
      <c r="F71" s="132"/>
      <c r="G71" s="132"/>
    </row>
    <row r="72" spans="1:7" ht="18.5">
      <c r="A72" s="128"/>
      <c r="B72" s="136" t="s">
        <v>29</v>
      </c>
      <c r="C72" s="137">
        <f>C71*70/100</f>
        <v>388920</v>
      </c>
      <c r="D72" s="128"/>
      <c r="E72" s="128"/>
      <c r="F72" s="132"/>
      <c r="G72" s="132"/>
    </row>
    <row r="73" spans="1:7" ht="18.5">
      <c r="A73" s="128"/>
      <c r="B73" s="127" t="s">
        <v>192</v>
      </c>
      <c r="C73" s="138">
        <f>C72-C69</f>
        <v>0</v>
      </c>
      <c r="D73" s="139"/>
      <c r="E73" s="128"/>
      <c r="F73" s="132"/>
      <c r="G73" s="132"/>
    </row>
    <row r="74" spans="1:7" ht="18.5">
      <c r="A74" s="128"/>
      <c r="B74" s="140" t="s">
        <v>193</v>
      </c>
      <c r="C74" s="141">
        <f>C77-D69+C73</f>
        <v>-4100</v>
      </c>
      <c r="D74" s="139"/>
      <c r="E74" s="128"/>
      <c r="F74" s="132"/>
      <c r="G74" s="132"/>
    </row>
    <row r="75" spans="1:7" ht="18.5">
      <c r="A75" s="128"/>
      <c r="B75" s="142" t="s">
        <v>36</v>
      </c>
      <c r="C75" s="143">
        <f>C71*20/100</f>
        <v>111120</v>
      </c>
      <c r="D75" s="128"/>
      <c r="E75" s="128"/>
      <c r="F75" s="132"/>
      <c r="G75" s="132"/>
    </row>
    <row r="76" spans="1:7" ht="17.5">
      <c r="A76" s="132"/>
      <c r="B76" s="144" t="s">
        <v>37</v>
      </c>
      <c r="C76" s="145">
        <f>C71*10/100</f>
        <v>55560</v>
      </c>
      <c r="D76" s="132"/>
      <c r="E76" s="132"/>
      <c r="F76" s="132"/>
      <c r="G76" s="132"/>
    </row>
    <row r="77" spans="1:7" ht="17.5">
      <c r="A77" s="132"/>
      <c r="B77" s="146" t="s">
        <v>149</v>
      </c>
      <c r="C77" s="147">
        <v>108900</v>
      </c>
      <c r="D77" s="132"/>
      <c r="E77" s="132"/>
      <c r="F77" s="132"/>
      <c r="G77" s="132"/>
    </row>
    <row r="78" spans="1:7" ht="17.5">
      <c r="A78" s="132"/>
      <c r="B78" s="148"/>
      <c r="C78" s="149"/>
      <c r="D78" s="132"/>
      <c r="E78" s="132"/>
      <c r="F78" s="132"/>
      <c r="G78" s="132"/>
    </row>
    <row r="79" spans="1:7" ht="15">
      <c r="A79" s="132"/>
      <c r="B79" s="132"/>
      <c r="C79" s="132"/>
      <c r="D79" s="132"/>
      <c r="E79" s="132"/>
      <c r="F79" s="132"/>
      <c r="G79" s="132"/>
    </row>
    <row r="80" spans="1:7" ht="15">
      <c r="A80" s="132"/>
      <c r="B80" s="132"/>
      <c r="C80" s="132"/>
      <c r="D80" s="132"/>
      <c r="E80" s="132"/>
      <c r="F80" s="132"/>
      <c r="G80" s="132"/>
    </row>
    <row r="81" spans="1:7" ht="15">
      <c r="A81" s="132"/>
      <c r="B81" s="132"/>
      <c r="C81" s="132"/>
      <c r="D81" s="132"/>
      <c r="E81" s="132"/>
      <c r="F81" s="132"/>
      <c r="G81" s="132"/>
    </row>
    <row r="82" spans="1:7" ht="15">
      <c r="A82" s="132"/>
      <c r="B82" s="132"/>
      <c r="C82" s="132"/>
      <c r="D82" s="132"/>
      <c r="E82" s="132"/>
      <c r="F82" s="132"/>
      <c r="G82" s="132"/>
    </row>
    <row r="83" spans="1:7" ht="15">
      <c r="A83" s="132"/>
      <c r="B83" s="132"/>
      <c r="C83" s="132"/>
      <c r="D83" s="132"/>
      <c r="E83" s="132"/>
      <c r="F83" s="132"/>
      <c r="G83" s="132"/>
    </row>
    <row r="84" spans="1:7" ht="15">
      <c r="A84" s="132"/>
      <c r="B84" s="132"/>
      <c r="C84" s="132"/>
      <c r="D84" s="132"/>
      <c r="E84" s="132"/>
      <c r="F84" s="132"/>
      <c r="G84" s="132"/>
    </row>
  </sheetData>
  <pageMargins left="0.25" right="0.25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9"/>
  <sheetViews>
    <sheetView workbookViewId="0">
      <selection activeCell="E7" sqref="E7"/>
    </sheetView>
  </sheetViews>
  <sheetFormatPr defaultRowHeight="14"/>
  <cols>
    <col min="1" max="1" width="5" customWidth="1"/>
    <col min="2" max="2" width="44.4140625" customWidth="1"/>
    <col min="3" max="3" width="15.4140625" customWidth="1"/>
    <col min="4" max="4" width="7.4140625" customWidth="1"/>
    <col min="5" max="5" width="15.9140625" customWidth="1"/>
  </cols>
  <sheetData>
    <row r="1" spans="1:6" ht="36">
      <c r="A1" s="109" t="s">
        <v>30</v>
      </c>
      <c r="B1" s="110" t="s">
        <v>31</v>
      </c>
      <c r="C1" s="109" t="s">
        <v>33</v>
      </c>
      <c r="D1" s="109" t="s">
        <v>70</v>
      </c>
      <c r="E1" s="109" t="s">
        <v>115</v>
      </c>
      <c r="F1" s="72"/>
    </row>
    <row r="2" spans="1:6" ht="21">
      <c r="A2" s="73">
        <v>1</v>
      </c>
      <c r="B2" s="74" t="s">
        <v>49</v>
      </c>
      <c r="C2" s="75"/>
      <c r="D2" s="76"/>
      <c r="E2" s="77"/>
    </row>
    <row r="3" spans="1:6" ht="21">
      <c r="A3" s="73"/>
      <c r="B3" s="78" t="s">
        <v>180</v>
      </c>
      <c r="C3" s="75">
        <v>20000</v>
      </c>
      <c r="D3" s="76"/>
      <c r="E3" s="79" t="s">
        <v>151</v>
      </c>
    </row>
    <row r="4" spans="1:6" ht="21">
      <c r="A4" s="73"/>
      <c r="B4" s="78" t="s">
        <v>181</v>
      </c>
      <c r="C4" s="75">
        <v>5500</v>
      </c>
      <c r="D4" s="76"/>
      <c r="E4" s="79" t="s">
        <v>151</v>
      </c>
    </row>
    <row r="5" spans="1:6" ht="21">
      <c r="A5" s="73"/>
      <c r="B5" s="78" t="s">
        <v>182</v>
      </c>
      <c r="C5" s="75">
        <v>10000</v>
      </c>
      <c r="D5" s="76"/>
      <c r="E5" s="79" t="s">
        <v>152</v>
      </c>
    </row>
    <row r="6" spans="1:6" ht="21">
      <c r="A6" s="73"/>
      <c r="B6" s="78" t="s">
        <v>116</v>
      </c>
      <c r="C6" s="75">
        <v>25000</v>
      </c>
      <c r="D6" s="76"/>
      <c r="E6" s="79" t="s">
        <v>152</v>
      </c>
    </row>
    <row r="7" spans="1:6" ht="21">
      <c r="A7" s="80">
        <v>2</v>
      </c>
      <c r="B7" s="74" t="s">
        <v>50</v>
      </c>
      <c r="C7" s="81"/>
      <c r="D7" s="76"/>
      <c r="E7" s="79"/>
    </row>
    <row r="8" spans="1:6" ht="21">
      <c r="A8" s="80"/>
      <c r="B8" s="82" t="s">
        <v>117</v>
      </c>
      <c r="C8" s="81"/>
      <c r="D8" s="76">
        <v>25000</v>
      </c>
      <c r="E8" s="79" t="s">
        <v>167</v>
      </c>
    </row>
    <row r="9" spans="1:6" ht="21">
      <c r="A9" s="80"/>
      <c r="B9" s="82" t="s">
        <v>118</v>
      </c>
      <c r="C9" s="81">
        <v>30000</v>
      </c>
      <c r="D9" s="76"/>
      <c r="E9" s="79" t="s">
        <v>154</v>
      </c>
    </row>
    <row r="10" spans="1:6" ht="21">
      <c r="A10" s="80"/>
      <c r="B10" s="82" t="s">
        <v>119</v>
      </c>
      <c r="C10" s="81"/>
      <c r="D10" s="76">
        <v>27000</v>
      </c>
      <c r="E10" s="79" t="s">
        <v>152</v>
      </c>
    </row>
    <row r="11" spans="1:6" ht="21">
      <c r="A11" s="80"/>
      <c r="B11" s="82" t="s">
        <v>178</v>
      </c>
      <c r="C11" s="81">
        <v>4000</v>
      </c>
      <c r="D11" s="76"/>
      <c r="E11" s="79" t="s">
        <v>156</v>
      </c>
    </row>
    <row r="12" spans="1:6" ht="21">
      <c r="A12" s="80"/>
      <c r="B12" s="82" t="s">
        <v>177</v>
      </c>
      <c r="C12" s="81">
        <v>4000</v>
      </c>
      <c r="D12" s="76"/>
      <c r="E12" s="79" t="s">
        <v>160</v>
      </c>
    </row>
    <row r="13" spans="1:6" ht="21">
      <c r="A13" s="80"/>
      <c r="B13" s="82" t="s">
        <v>179</v>
      </c>
      <c r="C13" s="81">
        <v>5000</v>
      </c>
      <c r="D13" s="76">
        <v>15000</v>
      </c>
      <c r="E13" s="79" t="s">
        <v>169</v>
      </c>
    </row>
    <row r="14" spans="1:6" ht="21">
      <c r="A14" s="80">
        <v>3</v>
      </c>
      <c r="B14" s="74" t="s">
        <v>51</v>
      </c>
      <c r="C14" s="81"/>
      <c r="D14" s="76"/>
      <c r="E14" s="79"/>
    </row>
    <row r="15" spans="1:6" ht="21">
      <c r="A15" s="80"/>
      <c r="B15" s="82" t="s">
        <v>120</v>
      </c>
      <c r="C15" s="81">
        <v>20000</v>
      </c>
      <c r="D15" s="76"/>
      <c r="E15" s="79" t="s">
        <v>157</v>
      </c>
    </row>
    <row r="16" spans="1:6" ht="21">
      <c r="A16" s="80"/>
      <c r="B16" s="82" t="s">
        <v>121</v>
      </c>
      <c r="C16" s="81">
        <v>13000</v>
      </c>
      <c r="D16" s="76"/>
      <c r="E16" s="79" t="s">
        <v>161</v>
      </c>
    </row>
    <row r="17" spans="1:5" ht="21">
      <c r="A17" s="80">
        <v>4</v>
      </c>
      <c r="B17" s="74" t="s">
        <v>122</v>
      </c>
      <c r="C17" s="81"/>
      <c r="D17" s="76"/>
      <c r="E17" s="79"/>
    </row>
    <row r="18" spans="1:5" ht="21">
      <c r="A18" s="80">
        <v>5</v>
      </c>
      <c r="B18" s="74" t="s">
        <v>53</v>
      </c>
      <c r="C18" s="81"/>
      <c r="D18" s="76"/>
      <c r="E18" s="79"/>
    </row>
    <row r="19" spans="1:5" ht="21">
      <c r="A19" s="80"/>
      <c r="B19" s="82" t="s">
        <v>123</v>
      </c>
      <c r="C19" s="81"/>
      <c r="D19" s="76"/>
      <c r="E19" s="79"/>
    </row>
    <row r="20" spans="1:5" ht="21">
      <c r="A20" s="80"/>
      <c r="B20" s="82" t="s">
        <v>168</v>
      </c>
      <c r="C20" s="81">
        <v>5000</v>
      </c>
      <c r="D20" s="76"/>
      <c r="E20" s="79" t="s">
        <v>158</v>
      </c>
    </row>
    <row r="21" spans="1:5" ht="21">
      <c r="A21" s="80"/>
      <c r="B21" s="82" t="s">
        <v>124</v>
      </c>
      <c r="C21" s="81">
        <v>20000</v>
      </c>
      <c r="D21" s="76"/>
      <c r="E21" s="79" t="s">
        <v>159</v>
      </c>
    </row>
    <row r="22" spans="1:5" ht="21">
      <c r="A22" s="80"/>
      <c r="B22" s="82" t="s">
        <v>125</v>
      </c>
      <c r="C22" s="81">
        <v>20000</v>
      </c>
      <c r="D22" s="76"/>
      <c r="E22" s="79" t="s">
        <v>160</v>
      </c>
    </row>
    <row r="23" spans="1:5" ht="21">
      <c r="A23" s="80"/>
      <c r="B23" s="82" t="s">
        <v>176</v>
      </c>
      <c r="C23" s="81">
        <v>16000</v>
      </c>
      <c r="D23" s="76"/>
      <c r="E23" s="79" t="s">
        <v>158</v>
      </c>
    </row>
    <row r="24" spans="1:5" ht="21">
      <c r="A24" s="80"/>
      <c r="B24" s="82" t="s">
        <v>126</v>
      </c>
      <c r="C24" s="81"/>
      <c r="D24" s="76"/>
      <c r="E24" s="79" t="s">
        <v>154</v>
      </c>
    </row>
    <row r="25" spans="1:5" ht="21">
      <c r="A25" s="80"/>
      <c r="B25" s="82" t="s">
        <v>127</v>
      </c>
      <c r="C25" s="81">
        <v>5000</v>
      </c>
      <c r="D25" s="76"/>
      <c r="E25" s="79" t="s">
        <v>151</v>
      </c>
    </row>
    <row r="26" spans="1:5" ht="21">
      <c r="A26" s="80"/>
      <c r="B26" s="82" t="s">
        <v>183</v>
      </c>
      <c r="C26" s="81"/>
      <c r="D26" s="76"/>
      <c r="E26" s="79"/>
    </row>
    <row r="27" spans="1:5" ht="21">
      <c r="A27" s="80"/>
      <c r="B27" s="82" t="s">
        <v>128</v>
      </c>
      <c r="C27" s="81"/>
      <c r="D27" s="76"/>
      <c r="E27" s="79" t="s">
        <v>152</v>
      </c>
    </row>
    <row r="28" spans="1:5" ht="21">
      <c r="A28" s="80"/>
      <c r="B28" s="82" t="s">
        <v>129</v>
      </c>
      <c r="C28" s="81">
        <v>10000</v>
      </c>
      <c r="D28" s="76"/>
      <c r="E28" s="79" t="s">
        <v>161</v>
      </c>
    </row>
    <row r="29" spans="1:5" ht="21">
      <c r="A29" s="80"/>
      <c r="B29" s="82" t="s">
        <v>130</v>
      </c>
      <c r="C29" s="81">
        <v>25000</v>
      </c>
      <c r="D29" s="76"/>
      <c r="E29" s="79" t="s">
        <v>166</v>
      </c>
    </row>
    <row r="30" spans="1:5" ht="21">
      <c r="A30" s="80"/>
      <c r="B30" s="82" t="s">
        <v>184</v>
      </c>
      <c r="C30" s="81"/>
      <c r="D30" s="76"/>
      <c r="E30" s="79"/>
    </row>
    <row r="31" spans="1:5" ht="21">
      <c r="A31" s="80"/>
      <c r="B31" s="74" t="s">
        <v>131</v>
      </c>
      <c r="C31" s="81"/>
      <c r="D31" s="76"/>
      <c r="E31" s="79"/>
    </row>
    <row r="32" spans="1:5" ht="21">
      <c r="A32" s="80"/>
      <c r="B32" s="82" t="s">
        <v>132</v>
      </c>
      <c r="C32" s="81">
        <v>10000</v>
      </c>
      <c r="D32" s="76"/>
      <c r="E32" s="79" t="s">
        <v>171</v>
      </c>
    </row>
    <row r="33" spans="1:5" ht="21">
      <c r="A33" s="80"/>
      <c r="B33" s="82" t="s">
        <v>133</v>
      </c>
      <c r="C33" s="81">
        <v>3000</v>
      </c>
      <c r="D33" s="76"/>
      <c r="E33" s="79" t="s">
        <v>152</v>
      </c>
    </row>
    <row r="34" spans="1:5" ht="21">
      <c r="A34" s="80"/>
      <c r="B34" s="82" t="s">
        <v>134</v>
      </c>
      <c r="C34" s="81">
        <v>1000</v>
      </c>
      <c r="D34" s="76"/>
      <c r="E34" s="79" t="s">
        <v>152</v>
      </c>
    </row>
    <row r="35" spans="1:5" ht="21">
      <c r="A35" s="80"/>
      <c r="B35" s="82" t="s">
        <v>135</v>
      </c>
      <c r="C35" s="81">
        <v>1000</v>
      </c>
      <c r="D35" s="76"/>
      <c r="E35" s="79" t="s">
        <v>173</v>
      </c>
    </row>
    <row r="36" spans="1:5" ht="21">
      <c r="A36" s="80"/>
      <c r="B36" s="82" t="s">
        <v>136</v>
      </c>
      <c r="C36" s="81"/>
      <c r="D36" s="76">
        <v>25000</v>
      </c>
      <c r="E36" s="79" t="s">
        <v>163</v>
      </c>
    </row>
    <row r="37" spans="1:5" ht="21">
      <c r="A37" s="80"/>
      <c r="B37" s="82" t="s">
        <v>187</v>
      </c>
      <c r="C37" s="81">
        <v>12000</v>
      </c>
      <c r="D37" s="76"/>
      <c r="E37" s="79" t="s">
        <v>164</v>
      </c>
    </row>
    <row r="38" spans="1:5" ht="21">
      <c r="A38" s="80"/>
      <c r="B38" s="82" t="s">
        <v>174</v>
      </c>
      <c r="C38" s="81">
        <v>10000</v>
      </c>
      <c r="D38" s="76"/>
      <c r="E38" s="79"/>
    </row>
    <row r="39" spans="1:5" ht="21">
      <c r="A39" s="80">
        <v>6</v>
      </c>
      <c r="B39" s="74" t="s">
        <v>54</v>
      </c>
      <c r="C39" s="81"/>
      <c r="D39" s="76"/>
      <c r="E39" s="79"/>
    </row>
    <row r="40" spans="1:5" ht="21">
      <c r="A40" s="80"/>
      <c r="B40" s="82" t="s">
        <v>190</v>
      </c>
      <c r="C40" s="83">
        <v>5000</v>
      </c>
      <c r="D40" s="84"/>
      <c r="E40" s="79" t="s">
        <v>153</v>
      </c>
    </row>
    <row r="41" spans="1:5" ht="21">
      <c r="A41" s="80">
        <v>7</v>
      </c>
      <c r="B41" s="74" t="s">
        <v>55</v>
      </c>
      <c r="C41" s="83"/>
      <c r="D41" s="84"/>
      <c r="E41" s="79"/>
    </row>
    <row r="42" spans="1:5" ht="21">
      <c r="A42" s="80"/>
      <c r="B42" s="82" t="s">
        <v>137</v>
      </c>
      <c r="C42" s="83">
        <v>40000</v>
      </c>
      <c r="D42" s="84"/>
      <c r="E42" s="79" t="s">
        <v>158</v>
      </c>
    </row>
    <row r="43" spans="1:5" ht="21">
      <c r="A43" s="80"/>
      <c r="B43" s="82" t="s">
        <v>185</v>
      </c>
      <c r="C43" s="83">
        <v>20000</v>
      </c>
      <c r="D43" s="84"/>
      <c r="E43" s="79" t="s">
        <v>159</v>
      </c>
    </row>
    <row r="44" spans="1:5" ht="21">
      <c r="A44" s="80"/>
      <c r="B44" s="82" t="s">
        <v>175</v>
      </c>
      <c r="C44" s="83">
        <v>1000</v>
      </c>
      <c r="D44" s="84"/>
      <c r="E44" s="79" t="s">
        <v>153</v>
      </c>
    </row>
    <row r="45" spans="1:5" ht="21">
      <c r="A45" s="80">
        <v>8</v>
      </c>
      <c r="B45" s="74" t="s">
        <v>56</v>
      </c>
      <c r="C45" s="83"/>
      <c r="D45" s="84"/>
      <c r="E45" s="79"/>
    </row>
    <row r="46" spans="1:5" ht="21">
      <c r="A46" s="80"/>
      <c r="B46" s="71" t="s">
        <v>172</v>
      </c>
      <c r="C46" s="83"/>
      <c r="D46" s="84"/>
      <c r="E46" s="79" t="s">
        <v>170</v>
      </c>
    </row>
    <row r="47" spans="1:5" ht="21">
      <c r="A47" s="80"/>
      <c r="B47" s="71" t="s">
        <v>138</v>
      </c>
      <c r="C47" s="81">
        <v>15000</v>
      </c>
      <c r="D47" s="76"/>
      <c r="E47" s="79" t="s">
        <v>160</v>
      </c>
    </row>
    <row r="48" spans="1:5" ht="21">
      <c r="A48" s="80">
        <v>9</v>
      </c>
      <c r="B48" s="74" t="s">
        <v>57</v>
      </c>
      <c r="C48" s="81"/>
      <c r="D48" s="76"/>
      <c r="E48" s="79"/>
    </row>
    <row r="49" spans="1:5" ht="21">
      <c r="A49" s="80"/>
      <c r="B49" s="71" t="s">
        <v>139</v>
      </c>
      <c r="C49" s="81">
        <v>5000</v>
      </c>
      <c r="D49" s="76"/>
      <c r="E49" s="79" t="s">
        <v>155</v>
      </c>
    </row>
    <row r="50" spans="1:5" ht="21">
      <c r="A50" s="80">
        <v>10</v>
      </c>
      <c r="B50" s="74" t="s">
        <v>58</v>
      </c>
      <c r="C50" s="81"/>
      <c r="D50" s="76"/>
      <c r="E50" s="79"/>
    </row>
    <row r="51" spans="1:5" ht="21">
      <c r="A51" s="80"/>
      <c r="B51" s="82" t="s">
        <v>140</v>
      </c>
      <c r="C51" s="81">
        <v>25000</v>
      </c>
      <c r="D51" s="76"/>
      <c r="E51" s="79" t="s">
        <v>165</v>
      </c>
    </row>
    <row r="52" spans="1:5" ht="21">
      <c r="A52" s="80"/>
      <c r="B52" s="85" t="s">
        <v>188</v>
      </c>
      <c r="C52" s="81">
        <v>2000</v>
      </c>
      <c r="D52" s="76"/>
      <c r="E52" s="79" t="s">
        <v>153</v>
      </c>
    </row>
    <row r="53" spans="1:5" ht="21">
      <c r="A53" s="80"/>
      <c r="B53" s="85" t="s">
        <v>189</v>
      </c>
      <c r="C53" s="81">
        <v>500</v>
      </c>
      <c r="D53" s="76"/>
      <c r="E53" s="79" t="s">
        <v>159</v>
      </c>
    </row>
    <row r="54" spans="1:5" ht="21">
      <c r="A54" s="80">
        <v>11</v>
      </c>
      <c r="B54" s="74" t="s">
        <v>59</v>
      </c>
      <c r="C54" s="81"/>
      <c r="D54" s="76"/>
      <c r="E54" s="79"/>
    </row>
    <row r="55" spans="1:5" ht="21">
      <c r="A55" s="80"/>
      <c r="B55" s="82" t="s">
        <v>141</v>
      </c>
      <c r="C55" s="81">
        <v>60000</v>
      </c>
      <c r="D55" s="76"/>
      <c r="E55" s="79" t="s">
        <v>156</v>
      </c>
    </row>
    <row r="56" spans="1:5" ht="21">
      <c r="A56" s="80"/>
      <c r="B56" s="82" t="s">
        <v>147</v>
      </c>
      <c r="C56" s="81">
        <v>20000</v>
      </c>
      <c r="D56" s="76"/>
      <c r="E56" s="79" t="s">
        <v>156</v>
      </c>
    </row>
    <row r="57" spans="1:5" ht="21">
      <c r="A57" s="80"/>
      <c r="B57" s="82" t="s">
        <v>162</v>
      </c>
      <c r="C57" s="81">
        <v>10000</v>
      </c>
      <c r="D57" s="76"/>
      <c r="E57" s="79" t="s">
        <v>160</v>
      </c>
    </row>
    <row r="58" spans="1:5" ht="21">
      <c r="A58" s="80">
        <v>12</v>
      </c>
      <c r="B58" s="74" t="s">
        <v>60</v>
      </c>
      <c r="C58" s="81"/>
      <c r="D58" s="76"/>
      <c r="E58" s="79"/>
    </row>
    <row r="59" spans="1:5" ht="21">
      <c r="A59" s="80"/>
      <c r="B59" s="71" t="s">
        <v>142</v>
      </c>
      <c r="C59" s="81">
        <v>5000</v>
      </c>
      <c r="D59" s="76"/>
      <c r="E59" s="79" t="s">
        <v>159</v>
      </c>
    </row>
    <row r="60" spans="1:5" ht="21">
      <c r="A60" s="80">
        <v>13</v>
      </c>
      <c r="B60" s="74" t="s">
        <v>61</v>
      </c>
      <c r="C60" s="81"/>
      <c r="D60" s="76"/>
      <c r="E60" s="79"/>
    </row>
    <row r="61" spans="1:5" ht="21">
      <c r="A61" s="80"/>
      <c r="B61" s="82" t="s">
        <v>143</v>
      </c>
      <c r="C61" s="81">
        <v>30000</v>
      </c>
      <c r="D61" s="76"/>
      <c r="E61" s="79" t="s">
        <v>169</v>
      </c>
    </row>
    <row r="62" spans="1:5" ht="21">
      <c r="A62" s="80">
        <v>14</v>
      </c>
      <c r="B62" s="74" t="s">
        <v>98</v>
      </c>
      <c r="C62" s="81"/>
      <c r="D62" s="76"/>
      <c r="E62" s="79"/>
    </row>
    <row r="63" spans="1:5" ht="21">
      <c r="A63" s="80">
        <v>15</v>
      </c>
      <c r="B63" s="74" t="s">
        <v>62</v>
      </c>
      <c r="C63" s="81"/>
      <c r="D63" s="76"/>
      <c r="E63" s="79"/>
    </row>
    <row r="64" spans="1:5" ht="42">
      <c r="A64" s="80"/>
      <c r="B64" s="82" t="s">
        <v>144</v>
      </c>
      <c r="C64" s="81">
        <v>5000</v>
      </c>
      <c r="D64" s="76"/>
      <c r="E64" s="79" t="s">
        <v>166</v>
      </c>
    </row>
    <row r="65" spans="1:5" ht="21">
      <c r="A65" s="80"/>
      <c r="B65" s="82" t="s">
        <v>186</v>
      </c>
      <c r="C65" s="81">
        <v>10000</v>
      </c>
      <c r="D65" s="76"/>
      <c r="E65" s="79" t="s">
        <v>159</v>
      </c>
    </row>
    <row r="66" spans="1:5" ht="21">
      <c r="A66" s="80"/>
      <c r="B66" s="82" t="s">
        <v>145</v>
      </c>
      <c r="C66" s="81">
        <v>5000</v>
      </c>
      <c r="D66" s="76"/>
      <c r="E66" s="79" t="s">
        <v>153</v>
      </c>
    </row>
    <row r="67" spans="1:5" ht="21">
      <c r="A67" s="80"/>
      <c r="B67" s="82" t="s">
        <v>146</v>
      </c>
      <c r="C67" s="81">
        <v>40000</v>
      </c>
      <c r="D67" s="76"/>
      <c r="E67" s="79" t="s">
        <v>159</v>
      </c>
    </row>
    <row r="68" spans="1:5" ht="21">
      <c r="A68" s="85"/>
      <c r="B68" s="86"/>
      <c r="C68" s="87"/>
      <c r="D68" s="76"/>
      <c r="E68" s="79"/>
    </row>
    <row r="69" spans="1:5" ht="21">
      <c r="A69" s="88"/>
      <c r="B69" s="89" t="s">
        <v>28</v>
      </c>
      <c r="C69" s="90">
        <f>SUM(C2:C68)</f>
        <v>573000</v>
      </c>
      <c r="D69" s="90">
        <f>SUM(D2:D68)</f>
        <v>92000</v>
      </c>
      <c r="E69" s="91"/>
    </row>
    <row r="70" spans="1:5" ht="21">
      <c r="A70" s="88"/>
      <c r="B70" s="88"/>
      <c r="C70" s="88"/>
      <c r="D70" s="88"/>
      <c r="E70" s="88"/>
    </row>
    <row r="71" spans="1:5" ht="21">
      <c r="A71" s="88"/>
      <c r="B71" s="92" t="s">
        <v>35</v>
      </c>
      <c r="C71" s="93">
        <v>555600</v>
      </c>
      <c r="D71" s="94"/>
      <c r="E71" s="88"/>
    </row>
    <row r="72" spans="1:5" ht="21">
      <c r="A72" s="88"/>
      <c r="B72" s="95" t="s">
        <v>29</v>
      </c>
      <c r="C72" s="96">
        <f>C71*70/100</f>
        <v>388920</v>
      </c>
      <c r="D72" s="88"/>
      <c r="E72" s="88"/>
    </row>
    <row r="73" spans="1:5" ht="21">
      <c r="A73" s="88"/>
      <c r="B73" s="85" t="s">
        <v>38</v>
      </c>
      <c r="C73" s="97">
        <f>C72-C69</f>
        <v>-184080</v>
      </c>
      <c r="D73" s="98"/>
      <c r="E73" s="88"/>
    </row>
    <row r="74" spans="1:5" ht="21">
      <c r="A74" s="88"/>
      <c r="B74" s="99" t="s">
        <v>150</v>
      </c>
      <c r="C74" s="100">
        <f>C77-D69+C73</f>
        <v>-167180</v>
      </c>
      <c r="D74" s="98"/>
      <c r="E74" s="88"/>
    </row>
    <row r="75" spans="1:5" ht="21">
      <c r="A75" s="88"/>
      <c r="B75" s="101" t="s">
        <v>36</v>
      </c>
      <c r="C75" s="102">
        <f>C71*20/100</f>
        <v>111120</v>
      </c>
      <c r="D75" s="88"/>
      <c r="E75" s="88"/>
    </row>
    <row r="76" spans="1:5" ht="20">
      <c r="A76" s="6"/>
      <c r="B76" s="103" t="s">
        <v>37</v>
      </c>
      <c r="C76" s="104">
        <f>C71*10/100</f>
        <v>55560</v>
      </c>
      <c r="D76" s="6"/>
      <c r="E76" s="6"/>
    </row>
    <row r="77" spans="1:5" ht="20">
      <c r="A77" s="6"/>
      <c r="B77" s="105" t="s">
        <v>149</v>
      </c>
      <c r="C77" s="106">
        <v>108900</v>
      </c>
      <c r="D77" s="6"/>
      <c r="E77" s="6"/>
    </row>
    <row r="78" spans="1:5" ht="20">
      <c r="A78" s="6"/>
      <c r="B78" s="107"/>
      <c r="C78" s="108"/>
      <c r="D78" s="6"/>
      <c r="E78" s="6"/>
    </row>
    <row r="79" spans="1:5" ht="17.5">
      <c r="A79" s="6"/>
      <c r="B79" s="6"/>
      <c r="C79" s="6"/>
      <c r="D79" s="6"/>
      <c r="E79" s="6"/>
    </row>
  </sheetData>
  <pageMargins left="0.25" right="0.25" top="0.75" bottom="0.75" header="0.3" footer="0.3"/>
  <pageSetup paperSize="9" orientation="portrait" horizontalDpi="4294967293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89"/>
  <sheetViews>
    <sheetView workbookViewId="0">
      <selection activeCell="C5" sqref="C5"/>
    </sheetView>
  </sheetViews>
  <sheetFormatPr defaultRowHeight="14"/>
  <cols>
    <col min="1" max="1" width="5" customWidth="1"/>
    <col min="2" max="2" width="43.4140625" customWidth="1"/>
    <col min="3" max="3" width="21.6640625" customWidth="1"/>
    <col min="4" max="4" width="14.1640625" customWidth="1"/>
    <col min="5" max="5" width="13.9140625" customWidth="1"/>
  </cols>
  <sheetData>
    <row r="1" spans="1:7" ht="36">
      <c r="A1" s="16" t="s">
        <v>30</v>
      </c>
      <c r="B1" s="16" t="s">
        <v>31</v>
      </c>
      <c r="C1" s="16" t="s">
        <v>33</v>
      </c>
      <c r="D1" s="16" t="s">
        <v>70</v>
      </c>
      <c r="E1" s="17" t="s">
        <v>115</v>
      </c>
      <c r="F1" s="70"/>
    </row>
    <row r="2" spans="1:7" ht="36.5" thickBot="1">
      <c r="A2" s="18">
        <v>1</v>
      </c>
      <c r="B2" s="19" t="s">
        <v>49</v>
      </c>
      <c r="C2" s="40"/>
      <c r="D2" s="41"/>
      <c r="E2" s="42">
        <f>C2-D2</f>
        <v>0</v>
      </c>
      <c r="F2" t="s">
        <v>48</v>
      </c>
    </row>
    <row r="3" spans="1:7" ht="36.5" thickBot="1">
      <c r="A3" s="18"/>
      <c r="B3" s="60" t="s">
        <v>47</v>
      </c>
      <c r="C3" s="40">
        <v>20000</v>
      </c>
      <c r="D3" s="41"/>
      <c r="E3" s="42"/>
    </row>
    <row r="4" spans="1:7" ht="36.5" thickBot="1">
      <c r="A4" s="18"/>
      <c r="B4" s="61" t="s">
        <v>63</v>
      </c>
      <c r="C4" s="40">
        <v>5500</v>
      </c>
      <c r="D4" s="41"/>
      <c r="E4" s="42"/>
    </row>
    <row r="5" spans="1:7" ht="36.5" thickBot="1">
      <c r="A5" s="18"/>
      <c r="B5" s="61" t="s">
        <v>65</v>
      </c>
      <c r="C5" s="40">
        <v>10000</v>
      </c>
      <c r="D5" s="41"/>
      <c r="E5" s="42"/>
    </row>
    <row r="6" spans="1:7" ht="36.5" thickBot="1">
      <c r="A6" s="18"/>
      <c r="B6" s="61" t="s">
        <v>64</v>
      </c>
      <c r="C6" s="40">
        <v>25000</v>
      </c>
      <c r="D6" s="41"/>
      <c r="E6" s="42"/>
    </row>
    <row r="7" spans="1:7" ht="36">
      <c r="A7" s="18"/>
      <c r="B7" s="62"/>
      <c r="C7" s="40"/>
      <c r="D7" s="41"/>
      <c r="E7" s="42"/>
    </row>
    <row r="8" spans="1:7" ht="36">
      <c r="A8" s="22">
        <v>2</v>
      </c>
      <c r="B8" s="19" t="s">
        <v>50</v>
      </c>
      <c r="C8" s="43"/>
      <c r="D8" s="41"/>
      <c r="E8" s="42">
        <f t="shared" ref="E8:E76" si="0">C8-D8</f>
        <v>0</v>
      </c>
    </row>
    <row r="9" spans="1:7" ht="36">
      <c r="A9" s="22"/>
      <c r="B9" s="8" t="s">
        <v>66</v>
      </c>
      <c r="C9" s="43">
        <v>25000</v>
      </c>
      <c r="D9" s="41"/>
      <c r="E9" s="42"/>
    </row>
    <row r="10" spans="1:7" ht="36">
      <c r="A10" s="22"/>
      <c r="B10" s="8" t="s">
        <v>67</v>
      </c>
      <c r="C10" s="43">
        <v>30000</v>
      </c>
      <c r="D10" s="41"/>
      <c r="E10" s="42"/>
    </row>
    <row r="11" spans="1:7" ht="36">
      <c r="A11" s="22"/>
      <c r="B11" s="8" t="s">
        <v>68</v>
      </c>
      <c r="C11" s="43">
        <v>8000</v>
      </c>
      <c r="D11" s="41">
        <v>27000</v>
      </c>
      <c r="E11" s="42"/>
      <c r="F11" t="s">
        <v>69</v>
      </c>
      <c r="G11" t="s">
        <v>73</v>
      </c>
    </row>
    <row r="12" spans="1:7" ht="36">
      <c r="A12" s="22"/>
      <c r="B12" s="14" t="s">
        <v>71</v>
      </c>
      <c r="C12" s="43">
        <v>5000</v>
      </c>
      <c r="D12" s="41">
        <v>15000</v>
      </c>
      <c r="E12" s="42"/>
      <c r="F12" t="s">
        <v>72</v>
      </c>
    </row>
    <row r="13" spans="1:7" ht="36">
      <c r="A13" s="22">
        <v>3</v>
      </c>
      <c r="B13" s="19" t="s">
        <v>51</v>
      </c>
      <c r="C13" s="43"/>
      <c r="D13" s="41"/>
      <c r="E13" s="42">
        <f t="shared" si="0"/>
        <v>0</v>
      </c>
    </row>
    <row r="14" spans="1:7" ht="36">
      <c r="A14" s="22"/>
      <c r="B14" s="19" t="s">
        <v>74</v>
      </c>
      <c r="C14" s="43">
        <v>20000</v>
      </c>
      <c r="D14" s="41"/>
      <c r="E14" s="42"/>
    </row>
    <row r="15" spans="1:7" ht="36">
      <c r="A15" s="22"/>
      <c r="B15" s="19" t="s">
        <v>75</v>
      </c>
      <c r="C15" s="43">
        <v>13000</v>
      </c>
      <c r="D15" s="41"/>
      <c r="E15" s="42"/>
    </row>
    <row r="16" spans="1:7" ht="36">
      <c r="A16" s="22"/>
      <c r="B16" s="19"/>
      <c r="C16" s="43"/>
      <c r="D16" s="41"/>
      <c r="E16" s="42"/>
    </row>
    <row r="17" spans="1:6" ht="36">
      <c r="A17" s="22"/>
      <c r="B17" s="19"/>
      <c r="C17" s="43"/>
      <c r="D17" s="41"/>
      <c r="E17" s="42"/>
    </row>
    <row r="18" spans="1:6" ht="36">
      <c r="A18" s="22">
        <v>4</v>
      </c>
      <c r="B18" s="19" t="s">
        <v>52</v>
      </c>
      <c r="C18" s="43"/>
      <c r="D18" s="41"/>
      <c r="E18" s="42">
        <f t="shared" si="0"/>
        <v>0</v>
      </c>
    </row>
    <row r="19" spans="1:6" ht="36">
      <c r="A19" s="22"/>
      <c r="B19" s="19"/>
      <c r="C19" s="43"/>
      <c r="D19" s="41"/>
      <c r="E19" s="42"/>
    </row>
    <row r="20" spans="1:6" ht="36.5" thickBot="1">
      <c r="A20" s="22">
        <v>5</v>
      </c>
      <c r="B20" s="19" t="s">
        <v>53</v>
      </c>
      <c r="C20" s="43"/>
      <c r="D20" s="41"/>
      <c r="E20" s="42">
        <f t="shared" si="0"/>
        <v>0</v>
      </c>
    </row>
    <row r="21" spans="1:6" ht="36.5" thickBot="1">
      <c r="A21" s="22"/>
      <c r="B21" s="63" t="s">
        <v>76</v>
      </c>
      <c r="C21" s="43">
        <v>16000</v>
      </c>
      <c r="D21" s="41"/>
      <c r="E21" s="42"/>
    </row>
    <row r="22" spans="1:6" ht="36.5" thickBot="1">
      <c r="A22" s="22"/>
      <c r="B22" s="64" t="s">
        <v>77</v>
      </c>
      <c r="C22" s="43">
        <v>20000</v>
      </c>
      <c r="D22" s="41"/>
      <c r="E22" s="42" t="s">
        <v>85</v>
      </c>
      <c r="F22" t="s">
        <v>86</v>
      </c>
    </row>
    <row r="23" spans="1:6" ht="36.5" thickBot="1">
      <c r="A23" s="22"/>
      <c r="B23" s="64" t="s">
        <v>78</v>
      </c>
      <c r="C23" s="43">
        <v>30000</v>
      </c>
      <c r="D23" s="41"/>
      <c r="E23" s="42"/>
      <c r="F23" t="s">
        <v>88</v>
      </c>
    </row>
    <row r="24" spans="1:6" ht="60.5" thickBot="1">
      <c r="A24" s="22"/>
      <c r="B24" s="64" t="s">
        <v>79</v>
      </c>
      <c r="C24" s="43"/>
      <c r="D24" s="41"/>
      <c r="E24" s="42"/>
    </row>
    <row r="25" spans="1:6" ht="36.5" thickBot="1">
      <c r="A25" s="22"/>
      <c r="B25" s="64" t="s">
        <v>80</v>
      </c>
      <c r="C25" s="43">
        <v>5000</v>
      </c>
      <c r="D25" s="41"/>
      <c r="E25" s="42"/>
    </row>
    <row r="26" spans="1:6" ht="36.5" thickBot="1">
      <c r="A26" s="22"/>
      <c r="B26" s="64" t="s">
        <v>81</v>
      </c>
      <c r="C26" s="43"/>
      <c r="D26" s="41"/>
      <c r="E26" s="42"/>
    </row>
    <row r="27" spans="1:6" ht="60.5" thickBot="1">
      <c r="A27" s="22"/>
      <c r="B27" s="64" t="s">
        <v>82</v>
      </c>
      <c r="C27" s="43">
        <v>10000</v>
      </c>
      <c r="D27" s="41"/>
      <c r="E27" s="42"/>
      <c r="F27" t="s">
        <v>87</v>
      </c>
    </row>
    <row r="28" spans="1:6" ht="36.5" thickBot="1">
      <c r="A28" s="22">
        <v>6</v>
      </c>
      <c r="B28" s="64" t="s">
        <v>83</v>
      </c>
      <c r="C28" s="43">
        <v>25000</v>
      </c>
      <c r="D28" s="41"/>
      <c r="E28" s="42">
        <f t="shared" si="0"/>
        <v>25000</v>
      </c>
      <c r="F28" t="s">
        <v>89</v>
      </c>
    </row>
    <row r="29" spans="1:6" ht="36">
      <c r="A29" s="22"/>
      <c r="B29" s="67" t="s">
        <v>84</v>
      </c>
      <c r="C29" s="43"/>
      <c r="D29" s="41"/>
      <c r="E29" s="42"/>
    </row>
    <row r="30" spans="1:6" ht="36">
      <c r="A30" s="22"/>
      <c r="B30" s="65" t="s">
        <v>109</v>
      </c>
      <c r="C30" s="43">
        <v>10000</v>
      </c>
      <c r="D30" s="41"/>
      <c r="E30" s="42"/>
    </row>
    <row r="31" spans="1:6" ht="36">
      <c r="A31" s="22"/>
      <c r="B31" s="65" t="s">
        <v>106</v>
      </c>
      <c r="C31" s="43">
        <v>3000</v>
      </c>
      <c r="D31" s="41"/>
      <c r="E31" s="42"/>
    </row>
    <row r="32" spans="1:6" ht="36">
      <c r="A32" s="22"/>
      <c r="B32" s="65" t="s">
        <v>107</v>
      </c>
      <c r="C32" s="43">
        <v>1000</v>
      </c>
      <c r="D32" s="41"/>
      <c r="E32" s="42"/>
    </row>
    <row r="33" spans="1:5" ht="36">
      <c r="A33" s="22"/>
      <c r="B33" s="65" t="s">
        <v>108</v>
      </c>
      <c r="C33" s="43">
        <v>1000</v>
      </c>
      <c r="D33" s="41"/>
      <c r="E33" s="42"/>
    </row>
    <row r="34" spans="1:5" ht="36">
      <c r="A34" s="22"/>
      <c r="B34" s="65" t="s">
        <v>110</v>
      </c>
      <c r="C34" s="43"/>
      <c r="D34" s="41">
        <v>25000</v>
      </c>
      <c r="E34" s="42"/>
    </row>
    <row r="35" spans="1:5" ht="36">
      <c r="A35" s="22"/>
      <c r="B35" s="65"/>
      <c r="C35" s="43"/>
      <c r="D35" s="41"/>
      <c r="E35" s="42"/>
    </row>
    <row r="36" spans="1:5" ht="36">
      <c r="A36" s="22"/>
      <c r="B36" s="9" t="s">
        <v>104</v>
      </c>
      <c r="C36" s="43">
        <v>5000</v>
      </c>
      <c r="D36" s="41"/>
      <c r="E36" s="42"/>
    </row>
    <row r="37" spans="1:5" ht="36">
      <c r="A37" s="22"/>
      <c r="B37" s="65"/>
      <c r="C37" s="43"/>
      <c r="D37" s="41"/>
      <c r="E37" s="42"/>
    </row>
    <row r="38" spans="1:5" ht="36">
      <c r="A38" s="22"/>
      <c r="B38" s="19" t="s">
        <v>54</v>
      </c>
      <c r="C38" s="43"/>
      <c r="D38" s="41"/>
      <c r="E38" s="42"/>
    </row>
    <row r="39" spans="1:5" ht="36">
      <c r="A39" s="22"/>
      <c r="B39" s="19" t="s">
        <v>111</v>
      </c>
      <c r="C39" s="43">
        <v>5000</v>
      </c>
      <c r="D39" s="41"/>
      <c r="E39" s="42"/>
    </row>
    <row r="40" spans="1:5" ht="36">
      <c r="A40" s="22">
        <v>7</v>
      </c>
      <c r="B40" s="19" t="s">
        <v>55</v>
      </c>
      <c r="C40" s="43"/>
      <c r="D40" s="41"/>
      <c r="E40" s="42">
        <f t="shared" si="0"/>
        <v>0</v>
      </c>
    </row>
    <row r="41" spans="1:5" ht="144">
      <c r="A41" s="22"/>
      <c r="B41" s="19" t="s">
        <v>90</v>
      </c>
      <c r="C41" s="43"/>
      <c r="D41" s="41"/>
      <c r="E41" s="42"/>
    </row>
    <row r="42" spans="1:5" ht="36">
      <c r="A42" s="22"/>
      <c r="B42" s="19" t="s">
        <v>99</v>
      </c>
      <c r="C42" s="43"/>
      <c r="D42" s="41"/>
      <c r="E42" s="42"/>
    </row>
    <row r="43" spans="1:5" ht="36">
      <c r="A43" s="22">
        <v>8</v>
      </c>
      <c r="B43" s="19" t="s">
        <v>56</v>
      </c>
      <c r="C43" s="43"/>
      <c r="D43" s="41"/>
      <c r="E43" s="42">
        <f t="shared" si="0"/>
        <v>0</v>
      </c>
    </row>
    <row r="44" spans="1:5" ht="36">
      <c r="A44" s="22"/>
      <c r="B44" s="2" t="s">
        <v>112</v>
      </c>
      <c r="C44" s="43"/>
      <c r="D44" s="41"/>
      <c r="E44" s="42"/>
    </row>
    <row r="45" spans="1:5" ht="36">
      <c r="A45" s="22"/>
      <c r="B45" s="2" t="s">
        <v>91</v>
      </c>
      <c r="C45" s="43">
        <v>30000</v>
      </c>
      <c r="D45" s="41"/>
      <c r="E45" s="42"/>
    </row>
    <row r="46" spans="1:5" ht="36">
      <c r="A46" s="22">
        <v>9</v>
      </c>
      <c r="B46" s="19" t="s">
        <v>57</v>
      </c>
      <c r="C46" s="43">
        <v>5000</v>
      </c>
      <c r="D46" s="41"/>
      <c r="E46" s="42">
        <f t="shared" si="0"/>
        <v>5000</v>
      </c>
    </row>
    <row r="47" spans="1:5" ht="36">
      <c r="A47" s="22"/>
      <c r="B47" s="2" t="s">
        <v>113</v>
      </c>
      <c r="C47" s="43"/>
      <c r="D47" s="41"/>
      <c r="E47" s="42"/>
    </row>
    <row r="48" spans="1:5" ht="36">
      <c r="A48" s="22"/>
      <c r="B48" s="1" t="s">
        <v>114</v>
      </c>
      <c r="C48" s="43"/>
      <c r="D48" s="41"/>
      <c r="E48" s="42"/>
    </row>
    <row r="49" spans="1:5" ht="36">
      <c r="A49" s="22">
        <v>10</v>
      </c>
      <c r="B49" s="19" t="s">
        <v>58</v>
      </c>
      <c r="C49" s="43"/>
      <c r="D49" s="41"/>
      <c r="E49" s="42">
        <f t="shared" si="0"/>
        <v>0</v>
      </c>
    </row>
    <row r="50" spans="1:5" ht="36">
      <c r="A50" s="22"/>
      <c r="B50" s="66" t="s">
        <v>100</v>
      </c>
      <c r="C50" s="43">
        <v>25000</v>
      </c>
      <c r="D50" s="41"/>
      <c r="E50" s="42"/>
    </row>
    <row r="51" spans="1:5" ht="36">
      <c r="A51" s="22"/>
      <c r="B51" s="15" t="s">
        <v>95</v>
      </c>
      <c r="C51" s="43">
        <v>2000</v>
      </c>
      <c r="D51" s="41"/>
      <c r="E51" s="42"/>
    </row>
    <row r="52" spans="1:5" ht="36">
      <c r="A52" s="22"/>
      <c r="B52" s="15" t="s">
        <v>96</v>
      </c>
      <c r="C52" s="43">
        <v>500</v>
      </c>
      <c r="D52" s="41"/>
      <c r="E52" s="42"/>
    </row>
    <row r="53" spans="1:5" ht="36">
      <c r="A53" s="22">
        <v>11</v>
      </c>
      <c r="B53" s="19" t="s">
        <v>59</v>
      </c>
      <c r="C53" s="43"/>
      <c r="D53" s="41"/>
      <c r="E53" s="42">
        <f t="shared" si="0"/>
        <v>0</v>
      </c>
    </row>
    <row r="54" spans="1:5" ht="72">
      <c r="A54" s="22"/>
      <c r="B54" s="19" t="s">
        <v>92</v>
      </c>
      <c r="C54" s="43">
        <v>60000</v>
      </c>
      <c r="D54" s="41"/>
      <c r="E54" s="42"/>
    </row>
    <row r="55" spans="1:5" ht="36">
      <c r="A55" s="22"/>
      <c r="B55" s="68" t="s">
        <v>105</v>
      </c>
      <c r="C55" s="43">
        <v>20000</v>
      </c>
      <c r="D55" s="41"/>
      <c r="E55" s="42"/>
    </row>
    <row r="56" spans="1:5" ht="36">
      <c r="A56" s="22">
        <v>12</v>
      </c>
      <c r="B56" s="19" t="s">
        <v>60</v>
      </c>
      <c r="C56" s="43"/>
      <c r="D56" s="41"/>
      <c r="E56" s="42">
        <f t="shared" si="0"/>
        <v>0</v>
      </c>
    </row>
    <row r="57" spans="1:5" ht="36">
      <c r="A57" s="22"/>
      <c r="B57" s="10" t="s">
        <v>97</v>
      </c>
      <c r="C57" s="43">
        <v>5000</v>
      </c>
      <c r="D57" s="41"/>
      <c r="E57" s="42"/>
    </row>
    <row r="58" spans="1:5" ht="36">
      <c r="A58" s="22">
        <v>13</v>
      </c>
      <c r="B58" s="19" t="s">
        <v>61</v>
      </c>
      <c r="C58" s="43"/>
      <c r="D58" s="41"/>
      <c r="E58" s="42">
        <f t="shared" si="0"/>
        <v>0</v>
      </c>
    </row>
    <row r="59" spans="1:5" ht="72">
      <c r="A59" s="22"/>
      <c r="B59" s="19" t="s">
        <v>93</v>
      </c>
      <c r="C59" s="43">
        <v>30000</v>
      </c>
      <c r="D59" s="41"/>
      <c r="E59" s="42"/>
    </row>
    <row r="60" spans="1:5" ht="72">
      <c r="A60" s="22">
        <v>14</v>
      </c>
      <c r="B60" s="19" t="s">
        <v>98</v>
      </c>
      <c r="C60" s="43"/>
      <c r="D60" s="41"/>
      <c r="E60" s="42">
        <f t="shared" si="0"/>
        <v>0</v>
      </c>
    </row>
    <row r="61" spans="1:5" ht="36">
      <c r="A61" s="22"/>
      <c r="B61" s="19"/>
      <c r="C61" s="43"/>
      <c r="D61" s="41"/>
      <c r="E61" s="42"/>
    </row>
    <row r="62" spans="1:5" ht="36">
      <c r="A62" s="22">
        <v>15</v>
      </c>
      <c r="B62" s="19" t="s">
        <v>62</v>
      </c>
      <c r="C62" s="43"/>
      <c r="D62" s="41"/>
      <c r="E62" s="42">
        <f t="shared" si="0"/>
        <v>0</v>
      </c>
    </row>
    <row r="63" spans="1:5" ht="108">
      <c r="A63" s="22"/>
      <c r="B63" s="19" t="s">
        <v>94</v>
      </c>
      <c r="C63" s="43">
        <v>5000</v>
      </c>
      <c r="D63" s="41"/>
      <c r="E63" s="42"/>
    </row>
    <row r="64" spans="1:5" ht="36">
      <c r="A64" s="22">
        <v>16</v>
      </c>
      <c r="B64" s="19" t="s">
        <v>101</v>
      </c>
      <c r="C64" s="43">
        <v>10000</v>
      </c>
      <c r="D64" s="41"/>
      <c r="E64" s="42">
        <f t="shared" si="0"/>
        <v>10000</v>
      </c>
    </row>
    <row r="65" spans="1:5" ht="36">
      <c r="A65" s="22">
        <v>17</v>
      </c>
      <c r="B65" s="19" t="s">
        <v>102</v>
      </c>
      <c r="C65" s="43">
        <v>5000</v>
      </c>
      <c r="D65" s="41"/>
      <c r="E65" s="42">
        <f t="shared" si="0"/>
        <v>5000</v>
      </c>
    </row>
    <row r="66" spans="1:5" ht="36">
      <c r="A66" s="22">
        <v>18</v>
      </c>
      <c r="B66" s="19" t="s">
        <v>103</v>
      </c>
      <c r="C66" s="43">
        <v>40000</v>
      </c>
      <c r="D66" s="41"/>
      <c r="E66" s="42">
        <f t="shared" si="0"/>
        <v>40000</v>
      </c>
    </row>
    <row r="67" spans="1:5" ht="36">
      <c r="A67" s="22">
        <v>19</v>
      </c>
      <c r="B67" s="19"/>
      <c r="C67" s="43"/>
      <c r="D67" s="41"/>
      <c r="E67" s="42">
        <f t="shared" si="0"/>
        <v>0</v>
      </c>
    </row>
    <row r="68" spans="1:5" ht="36">
      <c r="A68" s="22">
        <v>20</v>
      </c>
      <c r="B68" s="19"/>
      <c r="C68" s="43"/>
      <c r="D68" s="41"/>
      <c r="E68" s="42">
        <f t="shared" si="0"/>
        <v>0</v>
      </c>
    </row>
    <row r="69" spans="1:5" ht="36">
      <c r="A69" s="22">
        <v>21</v>
      </c>
      <c r="B69" s="19"/>
      <c r="C69" s="43"/>
      <c r="D69" s="41"/>
      <c r="E69" s="42">
        <f t="shared" si="0"/>
        <v>0</v>
      </c>
    </row>
    <row r="70" spans="1:5" ht="36">
      <c r="A70" s="22">
        <v>22</v>
      </c>
      <c r="B70" s="19"/>
      <c r="C70" s="44"/>
      <c r="D70" s="41"/>
      <c r="E70" s="42">
        <f t="shared" si="0"/>
        <v>0</v>
      </c>
    </row>
    <row r="71" spans="1:5" ht="36">
      <c r="A71" s="22">
        <v>23</v>
      </c>
      <c r="B71" s="19"/>
      <c r="C71" s="44"/>
      <c r="D71" s="41"/>
      <c r="E71" s="42">
        <f t="shared" si="0"/>
        <v>0</v>
      </c>
    </row>
    <row r="72" spans="1:5" ht="36">
      <c r="A72" s="22">
        <v>24</v>
      </c>
      <c r="B72" s="19"/>
      <c r="C72" s="44"/>
      <c r="D72" s="41"/>
      <c r="E72" s="42">
        <f t="shared" si="0"/>
        <v>0</v>
      </c>
    </row>
    <row r="73" spans="1:5" ht="36">
      <c r="A73" s="22">
        <v>25</v>
      </c>
      <c r="B73" s="19"/>
      <c r="C73" s="44"/>
      <c r="D73" s="41"/>
      <c r="E73" s="42">
        <f t="shared" si="0"/>
        <v>0</v>
      </c>
    </row>
    <row r="74" spans="1:5" ht="36">
      <c r="A74" s="22">
        <v>26</v>
      </c>
      <c r="B74" s="19"/>
      <c r="C74" s="44"/>
      <c r="D74" s="41"/>
      <c r="E74" s="42">
        <f t="shared" si="0"/>
        <v>0</v>
      </c>
    </row>
    <row r="75" spans="1:5" ht="36">
      <c r="A75" s="22">
        <v>27</v>
      </c>
      <c r="B75" s="19"/>
      <c r="C75" s="44"/>
      <c r="D75" s="41"/>
      <c r="E75" s="42">
        <f t="shared" si="0"/>
        <v>0</v>
      </c>
    </row>
    <row r="76" spans="1:5" ht="36">
      <c r="A76" s="22">
        <v>28</v>
      </c>
      <c r="B76" s="19"/>
      <c r="C76" s="44"/>
      <c r="D76" s="41"/>
      <c r="E76" s="42">
        <f t="shared" si="0"/>
        <v>0</v>
      </c>
    </row>
    <row r="77" spans="1:5" ht="36">
      <c r="A77" s="27"/>
      <c r="B77" s="28" t="s">
        <v>28</v>
      </c>
      <c r="C77" s="45">
        <f>SUM(C2:C76)</f>
        <v>530000</v>
      </c>
      <c r="D77" s="41">
        <f>SUM(D2:D76)</f>
        <v>67000</v>
      </c>
      <c r="E77" s="46"/>
    </row>
    <row r="78" spans="1:5" ht="36">
      <c r="A78" s="27"/>
      <c r="B78" s="27"/>
      <c r="C78" s="27"/>
      <c r="D78" s="27">
        <v>41900</v>
      </c>
      <c r="E78" s="27"/>
    </row>
    <row r="79" spans="1:5" ht="36">
      <c r="A79" s="27"/>
      <c r="B79" s="47" t="s">
        <v>35</v>
      </c>
      <c r="C79" s="48">
        <v>555600</v>
      </c>
      <c r="D79" s="32"/>
      <c r="E79" s="27"/>
    </row>
    <row r="80" spans="1:5" ht="36">
      <c r="A80" s="27"/>
      <c r="B80" s="33" t="s">
        <v>29</v>
      </c>
      <c r="C80" s="49">
        <f>C79*70/100</f>
        <v>388920</v>
      </c>
      <c r="D80" s="27"/>
      <c r="E80" s="27"/>
    </row>
    <row r="81" spans="1:5" ht="36">
      <c r="A81" s="27"/>
      <c r="B81" s="27"/>
      <c r="C81" s="50"/>
      <c r="D81" s="27"/>
      <c r="E81" s="27"/>
    </row>
    <row r="82" spans="1:5" ht="36">
      <c r="A82" s="27"/>
      <c r="B82" s="27" t="s">
        <v>38</v>
      </c>
      <c r="C82" s="51">
        <f>C80-C77</f>
        <v>-141080</v>
      </c>
      <c r="D82" s="69">
        <v>99180</v>
      </c>
      <c r="E82" s="27"/>
    </row>
    <row r="83" spans="1:5" ht="36">
      <c r="A83" s="27"/>
      <c r="B83" s="27"/>
      <c r="C83" s="50"/>
      <c r="D83" s="27"/>
      <c r="E83" s="27"/>
    </row>
    <row r="84" spans="1:5" ht="36">
      <c r="A84" s="27"/>
      <c r="B84" s="36" t="s">
        <v>36</v>
      </c>
      <c r="C84" s="37">
        <f>C79*20/100</f>
        <v>111120</v>
      </c>
      <c r="D84" s="27"/>
      <c r="E84" s="27"/>
    </row>
    <row r="85" spans="1:5" ht="36">
      <c r="A85" s="27"/>
      <c r="B85" s="27"/>
      <c r="C85" s="50"/>
      <c r="D85" s="27"/>
      <c r="E85" s="27"/>
    </row>
    <row r="86" spans="1:5" ht="29.5">
      <c r="A86" s="3"/>
      <c r="B86" s="12" t="s">
        <v>37</v>
      </c>
      <c r="C86" s="13">
        <f>C79*10/100</f>
        <v>55560</v>
      </c>
      <c r="D86" s="3"/>
      <c r="E86" s="3"/>
    </row>
    <row r="87" spans="1:5" ht="29.5">
      <c r="A87" s="3"/>
      <c r="B87" s="3"/>
      <c r="C87" s="3"/>
      <c r="D87" s="3"/>
      <c r="E87" s="3"/>
    </row>
    <row r="88" spans="1:5" ht="24.5">
      <c r="A88" s="11"/>
      <c r="B88" s="11"/>
      <c r="C88" s="11"/>
      <c r="D88" s="11"/>
      <c r="E88" s="11"/>
    </row>
    <row r="89" spans="1:5" ht="24.5">
      <c r="A89" s="11"/>
      <c r="B89" s="11"/>
      <c r="C89" s="11"/>
      <c r="D89" s="11"/>
      <c r="E89" s="11"/>
    </row>
  </sheetData>
  <pageMargins left="0.7" right="0.7" top="0.75" bottom="0.75" header="0.3" footer="0.3"/>
  <pageSetup paperSize="9" orientation="portrait" horizontalDpi="4294967293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0"/>
  <sheetViews>
    <sheetView workbookViewId="0">
      <selection activeCell="E5" sqref="E5"/>
    </sheetView>
  </sheetViews>
  <sheetFormatPr defaultRowHeight="14"/>
  <cols>
    <col min="1" max="1" width="5" customWidth="1"/>
    <col min="2" max="2" width="37.4140625" customWidth="1"/>
    <col min="3" max="3" width="30.4140625" customWidth="1"/>
    <col min="4" max="4" width="9.9140625" customWidth="1"/>
    <col min="5" max="5" width="11.4140625" customWidth="1"/>
  </cols>
  <sheetData>
    <row r="1" spans="1:6" ht="17.5">
      <c r="A1" s="6"/>
      <c r="B1" s="7" t="s">
        <v>45</v>
      </c>
      <c r="C1" s="6"/>
      <c r="D1" s="6"/>
      <c r="E1" s="6"/>
      <c r="F1" s="6"/>
    </row>
    <row r="2" spans="1:6" ht="36">
      <c r="A2" s="16" t="s">
        <v>30</v>
      </c>
      <c r="B2" s="16" t="s">
        <v>31</v>
      </c>
      <c r="C2" s="16" t="s">
        <v>33</v>
      </c>
      <c r="D2" s="16" t="s">
        <v>32</v>
      </c>
      <c r="E2" s="17" t="s">
        <v>34</v>
      </c>
      <c r="F2" s="3"/>
    </row>
    <row r="3" spans="1:6" ht="72">
      <c r="A3" s="18">
        <v>1</v>
      </c>
      <c r="B3" s="19" t="s">
        <v>0</v>
      </c>
      <c r="C3" s="20">
        <v>20000</v>
      </c>
      <c r="D3" s="21">
        <v>0</v>
      </c>
      <c r="E3" s="58">
        <f>C3-D3</f>
        <v>20000</v>
      </c>
      <c r="F3" s="3"/>
    </row>
    <row r="4" spans="1:6" ht="36">
      <c r="A4" s="22">
        <v>2</v>
      </c>
      <c r="B4" s="23" t="s">
        <v>1</v>
      </c>
      <c r="C4" s="24">
        <v>40000</v>
      </c>
      <c r="D4" s="21">
        <v>0</v>
      </c>
      <c r="E4" s="58">
        <f t="shared" ref="E4:E30" si="0">C4-D4</f>
        <v>40000</v>
      </c>
      <c r="F4" s="3"/>
    </row>
    <row r="5" spans="1:6" ht="180">
      <c r="A5" s="22">
        <v>3</v>
      </c>
      <c r="B5" s="23" t="s">
        <v>2</v>
      </c>
      <c r="C5" s="24">
        <v>10000</v>
      </c>
      <c r="D5" s="21"/>
      <c r="E5" s="58">
        <f t="shared" si="0"/>
        <v>10000</v>
      </c>
      <c r="F5" s="3"/>
    </row>
    <row r="6" spans="1:6" ht="72">
      <c r="A6" s="22">
        <v>4</v>
      </c>
      <c r="B6" s="23" t="s">
        <v>3</v>
      </c>
      <c r="C6" s="24">
        <v>8000</v>
      </c>
      <c r="D6" s="21"/>
      <c r="E6" s="58">
        <f t="shared" si="0"/>
        <v>8000</v>
      </c>
      <c r="F6" s="3"/>
    </row>
    <row r="7" spans="1:6" ht="36">
      <c r="A7" s="22">
        <v>5</v>
      </c>
      <c r="B7" s="23" t="s">
        <v>4</v>
      </c>
      <c r="C7" s="24">
        <v>60000</v>
      </c>
      <c r="D7" s="21"/>
      <c r="E7" s="58">
        <f t="shared" si="0"/>
        <v>60000</v>
      </c>
      <c r="F7" s="3"/>
    </row>
    <row r="8" spans="1:6" ht="36">
      <c r="A8" s="22">
        <v>6</v>
      </c>
      <c r="B8" s="23" t="s">
        <v>5</v>
      </c>
      <c r="C8" s="24">
        <v>500</v>
      </c>
      <c r="D8" s="21"/>
      <c r="E8" s="58">
        <f t="shared" si="0"/>
        <v>500</v>
      </c>
      <c r="F8" s="3"/>
    </row>
    <row r="9" spans="1:6" ht="72">
      <c r="A9" s="22">
        <v>7</v>
      </c>
      <c r="B9" s="23" t="s">
        <v>6</v>
      </c>
      <c r="C9" s="24">
        <v>3000</v>
      </c>
      <c r="D9" s="21">
        <v>3000</v>
      </c>
      <c r="E9" s="58">
        <f t="shared" si="0"/>
        <v>0</v>
      </c>
      <c r="F9" s="3"/>
    </row>
    <row r="10" spans="1:6" ht="36">
      <c r="A10" s="22">
        <v>8</v>
      </c>
      <c r="B10" s="23" t="s">
        <v>7</v>
      </c>
      <c r="C10" s="24">
        <v>15000</v>
      </c>
      <c r="D10" s="21">
        <v>19550</v>
      </c>
      <c r="E10" s="58">
        <f t="shared" si="0"/>
        <v>-4550</v>
      </c>
      <c r="F10" s="3"/>
    </row>
    <row r="11" spans="1:6" ht="72">
      <c r="A11" s="22">
        <v>9</v>
      </c>
      <c r="B11" s="23" t="s">
        <v>8</v>
      </c>
      <c r="C11" s="24">
        <v>3000</v>
      </c>
      <c r="D11" s="21"/>
      <c r="E11" s="58">
        <f t="shared" si="0"/>
        <v>3000</v>
      </c>
      <c r="F11" s="3"/>
    </row>
    <row r="12" spans="1:6" ht="36">
      <c r="A12" s="22">
        <v>10</v>
      </c>
      <c r="B12" s="23" t="s">
        <v>9</v>
      </c>
      <c r="C12" s="24">
        <v>3000</v>
      </c>
      <c r="D12" s="21">
        <v>3000</v>
      </c>
      <c r="E12" s="58">
        <f t="shared" si="0"/>
        <v>0</v>
      </c>
      <c r="F12" s="3"/>
    </row>
    <row r="13" spans="1:6" ht="72">
      <c r="A13" s="22">
        <v>11</v>
      </c>
      <c r="B13" s="25" t="s">
        <v>10</v>
      </c>
      <c r="C13" s="24">
        <v>15000</v>
      </c>
      <c r="D13" s="21">
        <v>15000</v>
      </c>
      <c r="E13" s="58">
        <f t="shared" si="0"/>
        <v>0</v>
      </c>
      <c r="F13" s="3"/>
    </row>
    <row r="14" spans="1:6" ht="72">
      <c r="A14" s="22">
        <v>12</v>
      </c>
      <c r="B14" s="23" t="s">
        <v>11</v>
      </c>
      <c r="C14" s="24">
        <v>2000</v>
      </c>
      <c r="D14" s="21"/>
      <c r="E14" s="58">
        <f t="shared" si="0"/>
        <v>2000</v>
      </c>
      <c r="F14" s="3"/>
    </row>
    <row r="15" spans="1:6" ht="72">
      <c r="A15" s="22">
        <v>13</v>
      </c>
      <c r="B15" s="23" t="s">
        <v>12</v>
      </c>
      <c r="C15" s="24">
        <v>30000</v>
      </c>
      <c r="D15" s="21">
        <v>30000</v>
      </c>
      <c r="E15" s="58">
        <f t="shared" si="0"/>
        <v>0</v>
      </c>
      <c r="F15" s="3"/>
    </row>
    <row r="16" spans="1:6" ht="36">
      <c r="A16" s="22">
        <v>14</v>
      </c>
      <c r="B16" s="23" t="s">
        <v>13</v>
      </c>
      <c r="C16" s="24">
        <v>2000</v>
      </c>
      <c r="D16" s="21">
        <v>1500</v>
      </c>
      <c r="E16" s="58">
        <f t="shared" si="0"/>
        <v>500</v>
      </c>
      <c r="F16" s="3"/>
    </row>
    <row r="17" spans="1:6" ht="36">
      <c r="A17" s="22">
        <v>15</v>
      </c>
      <c r="B17" s="23" t="s">
        <v>14</v>
      </c>
      <c r="C17" s="24">
        <v>7000</v>
      </c>
      <c r="D17" s="21"/>
      <c r="E17" s="58">
        <f t="shared" si="0"/>
        <v>7000</v>
      </c>
      <c r="F17" s="3"/>
    </row>
    <row r="18" spans="1:6" ht="72">
      <c r="A18" s="22">
        <v>16</v>
      </c>
      <c r="B18" s="23" t="s">
        <v>15</v>
      </c>
      <c r="C18" s="24">
        <v>2000</v>
      </c>
      <c r="D18" s="21">
        <v>0</v>
      </c>
      <c r="E18" s="58">
        <f t="shared" si="0"/>
        <v>2000</v>
      </c>
      <c r="F18" s="3"/>
    </row>
    <row r="19" spans="1:6" ht="36">
      <c r="A19" s="22">
        <v>17</v>
      </c>
      <c r="B19" s="23" t="s">
        <v>16</v>
      </c>
      <c r="C19" s="24">
        <v>3000</v>
      </c>
      <c r="D19" s="21">
        <v>3000</v>
      </c>
      <c r="E19" s="58">
        <f t="shared" si="0"/>
        <v>0</v>
      </c>
      <c r="F19" s="3"/>
    </row>
    <row r="20" spans="1:6" ht="36">
      <c r="A20" s="22">
        <v>18</v>
      </c>
      <c r="B20" s="23" t="s">
        <v>17</v>
      </c>
      <c r="C20" s="24">
        <v>3000</v>
      </c>
      <c r="D20" s="21">
        <v>3000</v>
      </c>
      <c r="E20" s="58">
        <f t="shared" si="0"/>
        <v>0</v>
      </c>
      <c r="F20" s="3"/>
    </row>
    <row r="21" spans="1:6" ht="36">
      <c r="A21" s="22">
        <v>19</v>
      </c>
      <c r="B21" s="23" t="s">
        <v>18</v>
      </c>
      <c r="C21" s="24">
        <v>10000</v>
      </c>
      <c r="D21" s="21">
        <v>4500</v>
      </c>
      <c r="E21" s="58">
        <f t="shared" si="0"/>
        <v>5500</v>
      </c>
      <c r="F21" s="3"/>
    </row>
    <row r="22" spans="1:6" ht="36">
      <c r="A22" s="22">
        <v>20</v>
      </c>
      <c r="B22" s="23" t="s">
        <v>19</v>
      </c>
      <c r="C22" s="24">
        <v>6000</v>
      </c>
      <c r="D22" s="21">
        <v>6000</v>
      </c>
      <c r="E22" s="58">
        <f t="shared" si="0"/>
        <v>0</v>
      </c>
      <c r="F22" s="3"/>
    </row>
    <row r="23" spans="1:6" ht="36">
      <c r="A23" s="22">
        <v>21</v>
      </c>
      <c r="B23" s="23" t="s">
        <v>20</v>
      </c>
      <c r="C23" s="24">
        <v>40000</v>
      </c>
      <c r="D23" s="21">
        <v>40000</v>
      </c>
      <c r="E23" s="58">
        <f t="shared" si="0"/>
        <v>0</v>
      </c>
      <c r="F23" s="3"/>
    </row>
    <row r="24" spans="1:6" ht="36">
      <c r="A24" s="22">
        <v>22</v>
      </c>
      <c r="B24" s="23" t="s">
        <v>21</v>
      </c>
      <c r="C24" s="26">
        <v>10000</v>
      </c>
      <c r="D24" s="21">
        <v>4390</v>
      </c>
      <c r="E24" s="58">
        <f t="shared" si="0"/>
        <v>5610</v>
      </c>
      <c r="F24" s="3"/>
    </row>
    <row r="25" spans="1:6" ht="36">
      <c r="A25" s="22">
        <v>23</v>
      </c>
      <c r="B25" s="23" t="s">
        <v>22</v>
      </c>
      <c r="C25" s="26">
        <v>5000</v>
      </c>
      <c r="D25" s="21"/>
      <c r="E25" s="58">
        <f t="shared" si="0"/>
        <v>5000</v>
      </c>
      <c r="F25" s="3"/>
    </row>
    <row r="26" spans="1:6" ht="36">
      <c r="A26" s="22">
        <v>24</v>
      </c>
      <c r="B26" s="23" t="s">
        <v>23</v>
      </c>
      <c r="C26" s="26">
        <v>5000</v>
      </c>
      <c r="D26" s="21"/>
      <c r="E26" s="58">
        <f t="shared" si="0"/>
        <v>5000</v>
      </c>
      <c r="F26" s="3"/>
    </row>
    <row r="27" spans="1:6" ht="36">
      <c r="A27" s="22">
        <v>25</v>
      </c>
      <c r="B27" s="23" t="s">
        <v>24</v>
      </c>
      <c r="C27" s="26">
        <v>10000</v>
      </c>
      <c r="D27" s="21">
        <v>22000</v>
      </c>
      <c r="E27" s="58">
        <f t="shared" si="0"/>
        <v>-12000</v>
      </c>
      <c r="F27" s="3"/>
    </row>
    <row r="28" spans="1:6" ht="36">
      <c r="A28" s="22">
        <v>26</v>
      </c>
      <c r="B28" s="23" t="s">
        <v>25</v>
      </c>
      <c r="C28" s="26">
        <v>2000</v>
      </c>
      <c r="D28" s="21">
        <v>3800</v>
      </c>
      <c r="E28" s="58">
        <f t="shared" si="0"/>
        <v>-1800</v>
      </c>
      <c r="F28" s="3"/>
    </row>
    <row r="29" spans="1:6" ht="36">
      <c r="A29" s="22">
        <v>27</v>
      </c>
      <c r="B29" s="23" t="s">
        <v>26</v>
      </c>
      <c r="C29" s="26">
        <v>3000</v>
      </c>
      <c r="D29" s="21">
        <v>5750</v>
      </c>
      <c r="E29" s="58">
        <f t="shared" si="0"/>
        <v>-2750</v>
      </c>
      <c r="F29" s="3"/>
    </row>
    <row r="30" spans="1:6" ht="36">
      <c r="A30" s="22">
        <v>28</v>
      </c>
      <c r="B30" s="23" t="s">
        <v>27</v>
      </c>
      <c r="C30" s="26">
        <v>10000</v>
      </c>
      <c r="D30" s="21"/>
      <c r="E30" s="58">
        <f t="shared" si="0"/>
        <v>10000</v>
      </c>
      <c r="F30" s="3"/>
    </row>
    <row r="31" spans="1:6" ht="36">
      <c r="A31" s="27"/>
      <c r="B31" s="28" t="s">
        <v>28</v>
      </c>
      <c r="C31" s="29">
        <f>SUM(C3:C30)</f>
        <v>327500</v>
      </c>
      <c r="D31" s="22"/>
      <c r="E31" s="59"/>
      <c r="F31" s="3"/>
    </row>
    <row r="32" spans="1:6" ht="36">
      <c r="A32" s="27"/>
      <c r="B32" s="30" t="s">
        <v>35</v>
      </c>
      <c r="C32" s="31">
        <v>466900</v>
      </c>
      <c r="D32" s="32"/>
      <c r="E32" s="27"/>
      <c r="F32" s="3"/>
    </row>
    <row r="33" spans="1:6" ht="36">
      <c r="A33" s="27"/>
      <c r="B33" s="33" t="s">
        <v>29</v>
      </c>
      <c r="C33" s="34">
        <f>C32*70/100</f>
        <v>326830</v>
      </c>
      <c r="D33" s="27"/>
      <c r="E33" s="27"/>
      <c r="F33" s="3"/>
    </row>
    <row r="34" spans="1:6" ht="36">
      <c r="A34" s="27"/>
      <c r="B34" s="27" t="s">
        <v>38</v>
      </c>
      <c r="C34" s="35">
        <f>C33-C31</f>
        <v>-670</v>
      </c>
      <c r="D34" s="27"/>
      <c r="E34" s="27"/>
      <c r="F34" s="3"/>
    </row>
    <row r="35" spans="1:6" ht="36">
      <c r="A35" s="27"/>
      <c r="B35" s="36" t="s">
        <v>36</v>
      </c>
      <c r="C35" s="37">
        <f>C32*20/100</f>
        <v>93380</v>
      </c>
      <c r="D35" s="27"/>
      <c r="E35" s="27"/>
      <c r="F35" s="3"/>
    </row>
    <row r="36" spans="1:6" ht="36">
      <c r="A36" s="27"/>
      <c r="B36" s="27"/>
      <c r="C36" s="27"/>
      <c r="D36" s="27"/>
      <c r="E36" s="27"/>
      <c r="F36" s="3"/>
    </row>
    <row r="37" spans="1:6" ht="29.5">
      <c r="A37" s="3"/>
      <c r="B37" s="38" t="s">
        <v>37</v>
      </c>
      <c r="C37" s="39">
        <f>C32*10/100</f>
        <v>46690</v>
      </c>
      <c r="D37" s="3"/>
      <c r="E37" s="3"/>
      <c r="F37" s="3"/>
    </row>
    <row r="38" spans="1:6" ht="29.5">
      <c r="A38" s="3"/>
      <c r="B38" s="3"/>
      <c r="C38" s="3"/>
      <c r="D38" s="3"/>
      <c r="E38" s="3"/>
      <c r="F38" s="3"/>
    </row>
    <row r="39" spans="1:6" ht="29.5">
      <c r="A39" s="3"/>
      <c r="B39" s="3"/>
      <c r="C39" s="3"/>
      <c r="D39" s="3"/>
      <c r="E39" s="3"/>
      <c r="F39" s="3"/>
    </row>
    <row r="40" spans="1:6" ht="17.5">
      <c r="A40" s="6"/>
      <c r="B40" s="6"/>
      <c r="C40" s="6"/>
      <c r="D40" s="6"/>
      <c r="E40" s="6"/>
      <c r="F40" s="6"/>
    </row>
  </sheetData>
  <pageMargins left="0.25" right="0.25" top="0.75" bottom="0.75" header="0.3" footer="0.3"/>
  <pageSetup paperSize="9" orientation="portrait" horizontalDpi="4294967293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4:M17"/>
  <sheetViews>
    <sheetView workbookViewId="0">
      <selection activeCell="I13" sqref="I13"/>
    </sheetView>
  </sheetViews>
  <sheetFormatPr defaultRowHeight="14"/>
  <cols>
    <col min="4" max="4" width="34.1640625" customWidth="1"/>
    <col min="5" max="5" width="20.9140625" customWidth="1"/>
    <col min="6" max="6" width="21.9140625" customWidth="1"/>
    <col min="7" max="7" width="22.4140625" customWidth="1"/>
  </cols>
  <sheetData>
    <row r="4" spans="1:13" ht="29.5">
      <c r="A4" s="3"/>
      <c r="B4" s="57" t="s">
        <v>46</v>
      </c>
      <c r="C4" s="57"/>
      <c r="D4" s="57"/>
      <c r="E4" s="57"/>
      <c r="F4" s="3"/>
      <c r="G4" s="3"/>
      <c r="H4" s="3"/>
    </row>
    <row r="5" spans="1:13" ht="29.5">
      <c r="A5" s="3"/>
      <c r="B5" s="3"/>
      <c r="C5" s="3"/>
      <c r="D5" s="3"/>
      <c r="E5" s="52" t="s">
        <v>41</v>
      </c>
      <c r="F5" s="52" t="s">
        <v>42</v>
      </c>
      <c r="G5" s="52" t="s">
        <v>43</v>
      </c>
      <c r="H5" s="3"/>
      <c r="I5" s="243"/>
      <c r="K5" s="3"/>
      <c r="L5" s="243"/>
    </row>
    <row r="6" spans="1:13" ht="29.5">
      <c r="A6" s="3"/>
      <c r="B6" s="53" t="s">
        <v>39</v>
      </c>
      <c r="C6" s="53"/>
      <c r="D6" s="53"/>
      <c r="E6" s="54">
        <v>3500</v>
      </c>
      <c r="F6" s="53">
        <v>100</v>
      </c>
      <c r="G6" s="54">
        <f>E6*F6</f>
        <v>350000</v>
      </c>
      <c r="H6" s="3"/>
      <c r="I6" s="243"/>
      <c r="K6" s="3"/>
      <c r="L6" s="243"/>
    </row>
    <row r="7" spans="1:13" ht="29.5">
      <c r="A7" s="3"/>
      <c r="B7" s="55" t="s">
        <v>40</v>
      </c>
      <c r="C7" s="55"/>
      <c r="D7" s="55"/>
      <c r="E7" s="56">
        <v>3800</v>
      </c>
      <c r="F7" s="55">
        <v>22</v>
      </c>
      <c r="G7" s="56">
        <f>E7*F7</f>
        <v>83600</v>
      </c>
      <c r="H7" s="3"/>
      <c r="I7" s="243"/>
      <c r="K7" s="3"/>
      <c r="L7" s="243"/>
    </row>
    <row r="8" spans="1:13" ht="29.5">
      <c r="A8" s="3"/>
      <c r="B8" s="4" t="s">
        <v>44</v>
      </c>
      <c r="C8" s="4"/>
      <c r="D8" s="4"/>
      <c r="E8" s="5">
        <v>1000</v>
      </c>
      <c r="F8" s="4">
        <v>122</v>
      </c>
      <c r="G8" s="5">
        <f>E8*F8</f>
        <v>122000</v>
      </c>
      <c r="H8" s="3"/>
      <c r="I8" s="243"/>
      <c r="L8" s="243"/>
    </row>
    <row r="9" spans="1:13" ht="29.5">
      <c r="A9" s="3"/>
      <c r="B9" s="4"/>
      <c r="C9" s="4"/>
      <c r="D9" s="55" t="s">
        <v>28</v>
      </c>
      <c r="E9" s="55"/>
      <c r="F9" s="55"/>
      <c r="G9" s="56">
        <f>SUM(G6:G8)</f>
        <v>555600</v>
      </c>
      <c r="H9" s="3"/>
      <c r="I9" s="243"/>
    </row>
    <row r="10" spans="1:13" ht="29.5">
      <c r="A10" s="3"/>
      <c r="B10" s="3"/>
      <c r="C10" s="3"/>
      <c r="D10" s="57"/>
      <c r="E10" s="57"/>
      <c r="F10" s="57"/>
      <c r="G10" s="244"/>
      <c r="H10" s="3"/>
      <c r="I10" s="243"/>
    </row>
    <row r="11" spans="1:13" ht="29.5">
      <c r="A11" s="3"/>
      <c r="B11" s="57" t="s">
        <v>229</v>
      </c>
      <c r="C11" s="57"/>
      <c r="D11" s="57"/>
      <c r="E11" s="57"/>
      <c r="F11" s="3"/>
      <c r="G11" s="3"/>
      <c r="H11" s="3"/>
      <c r="I11" s="243"/>
    </row>
    <row r="12" spans="1:13" ht="29.5">
      <c r="A12" s="3"/>
      <c r="B12" s="3"/>
      <c r="C12" s="3"/>
      <c r="D12" s="3"/>
      <c r="E12" s="52" t="s">
        <v>41</v>
      </c>
      <c r="F12" s="52" t="s">
        <v>42</v>
      </c>
      <c r="G12" s="52" t="s">
        <v>43</v>
      </c>
      <c r="H12" s="3" t="s">
        <v>222</v>
      </c>
      <c r="I12" s="243">
        <v>35</v>
      </c>
      <c r="J12" t="s">
        <v>224</v>
      </c>
      <c r="K12" s="3" t="s">
        <v>226</v>
      </c>
      <c r="L12" s="243">
        <v>15</v>
      </c>
    </row>
    <row r="13" spans="1:13" ht="29.5">
      <c r="A13" s="3"/>
      <c r="B13" s="53" t="s">
        <v>39</v>
      </c>
      <c r="C13" s="53"/>
      <c r="D13" s="53"/>
      <c r="E13" s="54">
        <v>3500</v>
      </c>
      <c r="F13" s="53">
        <v>110</v>
      </c>
      <c r="G13" s="54">
        <f>E13*F13</f>
        <v>385000</v>
      </c>
      <c r="H13" s="3" t="s">
        <v>223</v>
      </c>
      <c r="I13" s="243">
        <v>42</v>
      </c>
      <c r="K13" s="3" t="s">
        <v>227</v>
      </c>
      <c r="L13" s="243">
        <v>6</v>
      </c>
    </row>
    <row r="14" spans="1:13" ht="29.5">
      <c r="A14" s="3"/>
      <c r="B14" s="55" t="s">
        <v>40</v>
      </c>
      <c r="C14" s="55"/>
      <c r="D14" s="55"/>
      <c r="E14" s="56">
        <v>3800</v>
      </c>
      <c r="F14" s="55">
        <v>30</v>
      </c>
      <c r="G14" s="56">
        <f>E14*F14</f>
        <v>114000</v>
      </c>
      <c r="H14" s="3" t="s">
        <v>225</v>
      </c>
      <c r="I14" s="243">
        <v>36</v>
      </c>
      <c r="K14" s="3" t="s">
        <v>228</v>
      </c>
      <c r="L14" s="243">
        <v>9</v>
      </c>
    </row>
    <row r="15" spans="1:13" ht="29.5">
      <c r="A15" s="3"/>
      <c r="B15" s="4" t="s">
        <v>44</v>
      </c>
      <c r="C15" s="4"/>
      <c r="D15" s="4"/>
      <c r="E15" s="5">
        <v>1000</v>
      </c>
      <c r="F15" s="4">
        <v>140</v>
      </c>
      <c r="G15" s="5">
        <f>E15*F15</f>
        <v>140000</v>
      </c>
      <c r="H15" s="3"/>
      <c r="I15" s="243">
        <f>SUM(I12:I14)</f>
        <v>113</v>
      </c>
      <c r="L15" s="243">
        <f>SUM(L12:L14)</f>
        <v>30</v>
      </c>
      <c r="M15">
        <f>SUM(I15:L15)</f>
        <v>143</v>
      </c>
    </row>
    <row r="16" spans="1:13" ht="29.5">
      <c r="A16" s="3"/>
      <c r="B16" s="4"/>
      <c r="C16" s="4"/>
      <c r="D16" s="55" t="s">
        <v>28</v>
      </c>
      <c r="E16" s="55"/>
      <c r="F16" s="55"/>
      <c r="G16" s="56">
        <f>SUM(G13:G15)</f>
        <v>639000</v>
      </c>
      <c r="H16" s="3"/>
      <c r="I16" s="243"/>
    </row>
    <row r="17" spans="1:8" ht="29.5">
      <c r="A17" s="3"/>
      <c r="B17" s="3"/>
      <c r="C17" s="3"/>
      <c r="D17" s="3"/>
      <c r="E17" s="3"/>
      <c r="F17" s="3"/>
      <c r="G17" s="3"/>
      <c r="H17" s="3"/>
    </row>
  </sheetData>
  <pageMargins left="0.7" right="0.7" top="0.75" bottom="0.75" header="0.3" footer="0.3"/>
  <pageSetup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4:H16"/>
  <sheetViews>
    <sheetView workbookViewId="0">
      <selection activeCell="F11" sqref="F11"/>
    </sheetView>
  </sheetViews>
  <sheetFormatPr defaultRowHeight="14"/>
  <cols>
    <col min="4" max="4" width="28.08203125" customWidth="1"/>
    <col min="5" max="5" width="20.9140625" customWidth="1"/>
    <col min="6" max="6" width="21.9140625" customWidth="1"/>
    <col min="7" max="7" width="22.4140625" customWidth="1"/>
  </cols>
  <sheetData>
    <row r="4" spans="1:8" ht="29.5">
      <c r="A4" s="3"/>
      <c r="B4" s="57" t="s">
        <v>46</v>
      </c>
      <c r="C4" s="57"/>
      <c r="D4" s="57"/>
      <c r="E4" s="57"/>
      <c r="F4" s="3" t="s">
        <v>148</v>
      </c>
      <c r="G4" s="3"/>
      <c r="H4" s="3"/>
    </row>
    <row r="5" spans="1:8" ht="29.5">
      <c r="A5" s="3"/>
      <c r="B5" s="3"/>
      <c r="C5" s="3"/>
      <c r="D5" s="3"/>
      <c r="E5" s="52" t="s">
        <v>41</v>
      </c>
      <c r="F5" s="52" t="s">
        <v>42</v>
      </c>
      <c r="G5" s="52" t="s">
        <v>43</v>
      </c>
      <c r="H5" s="3"/>
    </row>
    <row r="6" spans="1:8" ht="29.5">
      <c r="A6" s="3"/>
      <c r="B6" s="53" t="s">
        <v>39</v>
      </c>
      <c r="C6" s="53"/>
      <c r="D6" s="53"/>
      <c r="E6" s="54">
        <v>880</v>
      </c>
      <c r="F6" s="53">
        <v>99</v>
      </c>
      <c r="G6" s="54">
        <f>E6*F6</f>
        <v>87120</v>
      </c>
      <c r="H6" s="3"/>
    </row>
    <row r="7" spans="1:8" ht="29.5">
      <c r="A7" s="3"/>
      <c r="B7" s="55" t="s">
        <v>40</v>
      </c>
      <c r="C7" s="55"/>
      <c r="D7" s="55"/>
      <c r="E7" s="56">
        <v>950</v>
      </c>
      <c r="F7" s="55">
        <v>36</v>
      </c>
      <c r="G7" s="56">
        <f>E7*F7</f>
        <v>34200</v>
      </c>
      <c r="H7" s="3"/>
    </row>
    <row r="8" spans="1:8" ht="29.5">
      <c r="A8" s="3"/>
      <c r="B8" s="4" t="s">
        <v>44</v>
      </c>
      <c r="C8" s="4"/>
      <c r="D8" s="4"/>
      <c r="E8" s="5"/>
      <c r="F8" s="4"/>
      <c r="G8" s="5">
        <f>E8*F8</f>
        <v>0</v>
      </c>
      <c r="H8" s="3"/>
    </row>
    <row r="9" spans="1:8" ht="29.5">
      <c r="A9" s="3"/>
      <c r="B9" s="4"/>
      <c r="C9" s="4"/>
      <c r="D9" s="55" t="s">
        <v>28</v>
      </c>
      <c r="E9" s="55"/>
      <c r="F9" s="55"/>
      <c r="G9" s="56">
        <f>SUM(G6:G8)</f>
        <v>121320</v>
      </c>
      <c r="H9" s="3"/>
    </row>
    <row r="10" spans="1:8" ht="29.5">
      <c r="A10" s="3"/>
      <c r="B10" s="3"/>
      <c r="C10" s="3"/>
      <c r="D10" s="3"/>
      <c r="E10" s="3"/>
      <c r="F10" s="3"/>
      <c r="G10" s="3"/>
      <c r="H10" s="3"/>
    </row>
    <row r="11" spans="1:8" ht="29.5">
      <c r="A11" s="3"/>
      <c r="B11" s="3"/>
      <c r="C11" s="3"/>
      <c r="D11" s="3"/>
      <c r="E11" s="3"/>
      <c r="F11" s="3"/>
      <c r="G11" s="3"/>
      <c r="H11" s="3"/>
    </row>
    <row r="12" spans="1:8" ht="29.5">
      <c r="A12" s="3"/>
      <c r="B12" s="3"/>
      <c r="C12" s="3"/>
      <c r="D12" s="3"/>
      <c r="E12" s="3"/>
      <c r="F12" s="3"/>
      <c r="G12" s="3"/>
      <c r="H12" s="3"/>
    </row>
    <row r="13" spans="1:8" ht="29.5">
      <c r="A13" s="3"/>
      <c r="B13" s="3"/>
      <c r="C13" s="3"/>
      <c r="D13" s="3"/>
      <c r="E13" s="3"/>
      <c r="F13" s="3"/>
      <c r="G13" s="3"/>
      <c r="H13" s="3"/>
    </row>
    <row r="14" spans="1:8" ht="29.5">
      <c r="A14" s="3"/>
      <c r="B14" s="3"/>
      <c r="C14" s="3"/>
      <c r="D14" s="3"/>
      <c r="E14" s="3"/>
      <c r="F14" s="3"/>
      <c r="G14" s="3"/>
      <c r="H14" s="3"/>
    </row>
    <row r="15" spans="1:8" ht="29.5">
      <c r="A15" s="3"/>
      <c r="B15" s="3"/>
      <c r="C15" s="3"/>
      <c r="D15" s="3"/>
      <c r="E15" s="3"/>
      <c r="F15" s="3"/>
      <c r="G15" s="3"/>
      <c r="H15" s="3"/>
    </row>
    <row r="16" spans="1:8" ht="29.5">
      <c r="A16" s="3"/>
      <c r="B16" s="3"/>
      <c r="C16" s="3"/>
      <c r="D16" s="3"/>
      <c r="E16" s="3"/>
      <c r="F16" s="3"/>
      <c r="G16" s="3"/>
      <c r="H16" s="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6"/>
  <sheetViews>
    <sheetView workbookViewId="0">
      <selection activeCell="H4" sqref="H4"/>
    </sheetView>
  </sheetViews>
  <sheetFormatPr defaultRowHeight="14"/>
  <cols>
    <col min="1" max="1" width="28.1640625" customWidth="1"/>
    <col min="2" max="2" width="15.6640625" customWidth="1"/>
  </cols>
  <sheetData>
    <row r="1" spans="1:2" ht="30">
      <c r="A1" s="210" t="s">
        <v>215</v>
      </c>
      <c r="B1" s="210" t="s">
        <v>41</v>
      </c>
    </row>
    <row r="2" spans="1:2" ht="30">
      <c r="A2" s="209" t="s">
        <v>153</v>
      </c>
      <c r="B2" s="209">
        <v>480</v>
      </c>
    </row>
    <row r="3" spans="1:2" ht="30">
      <c r="A3" s="209" t="s">
        <v>216</v>
      </c>
      <c r="B3" s="209">
        <v>12140</v>
      </c>
    </row>
    <row r="4" spans="1:2" ht="30">
      <c r="A4" s="209" t="s">
        <v>216</v>
      </c>
      <c r="B4" s="209">
        <v>420</v>
      </c>
    </row>
    <row r="5" spans="1:2" ht="30">
      <c r="A5" s="209" t="s">
        <v>216</v>
      </c>
      <c r="B5" s="209">
        <v>1560</v>
      </c>
    </row>
    <row r="6" spans="1:2" ht="30">
      <c r="A6" s="209" t="s">
        <v>216</v>
      </c>
      <c r="B6" s="209">
        <v>2332</v>
      </c>
    </row>
    <row r="7" spans="1:2" ht="30">
      <c r="A7" s="209" t="s">
        <v>216</v>
      </c>
      <c r="B7" s="209">
        <v>860</v>
      </c>
    </row>
    <row r="8" spans="1:2" ht="30">
      <c r="A8" s="209" t="s">
        <v>217</v>
      </c>
      <c r="B8" s="209">
        <v>930</v>
      </c>
    </row>
    <row r="9" spans="1:2" ht="30">
      <c r="A9" s="209" t="s">
        <v>216</v>
      </c>
      <c r="B9" s="209">
        <v>7554</v>
      </c>
    </row>
    <row r="10" spans="1:2" ht="30">
      <c r="A10" s="209" t="s">
        <v>218</v>
      </c>
      <c r="B10" s="209">
        <v>1200</v>
      </c>
    </row>
    <row r="11" spans="1:2" ht="30">
      <c r="A11" s="209" t="s">
        <v>219</v>
      </c>
      <c r="B11" s="209">
        <v>20238</v>
      </c>
    </row>
    <row r="12" spans="1:2" ht="30">
      <c r="A12" s="209"/>
      <c r="B12" s="209">
        <f>SUM(B2:B11)</f>
        <v>47714</v>
      </c>
    </row>
    <row r="13" spans="1:2" ht="30">
      <c r="A13" s="209"/>
      <c r="B13" s="209"/>
    </row>
    <row r="14" spans="1:2" ht="30">
      <c r="A14" s="209"/>
      <c r="B14" s="209"/>
    </row>
    <row r="15" spans="1:2" ht="30">
      <c r="A15" s="209"/>
      <c r="B15" s="209"/>
    </row>
    <row r="16" spans="1:2" ht="30">
      <c r="A16" s="209"/>
      <c r="B16" s="209"/>
    </row>
    <row r="17" spans="1:2" ht="30">
      <c r="A17" s="209"/>
      <c r="B17" s="209"/>
    </row>
    <row r="18" spans="1:2" ht="30">
      <c r="A18" s="209"/>
      <c r="B18" s="209"/>
    </row>
    <row r="19" spans="1:2" ht="30">
      <c r="A19" s="209"/>
      <c r="B19" s="209"/>
    </row>
    <row r="20" spans="1:2" ht="30">
      <c r="A20" s="209"/>
      <c r="B20" s="209"/>
    </row>
    <row r="21" spans="1:2" ht="30">
      <c r="A21" s="209"/>
      <c r="B21" s="209"/>
    </row>
    <row r="22" spans="1:2" ht="30">
      <c r="A22" s="209"/>
      <c r="B22" s="209"/>
    </row>
    <row r="23" spans="1:2" ht="30">
      <c r="A23" s="209"/>
      <c r="B23" s="209"/>
    </row>
    <row r="24" spans="1:2" ht="30">
      <c r="A24" s="209"/>
      <c r="B24" s="209"/>
    </row>
    <row r="25" spans="1:2" ht="30">
      <c r="A25" s="209"/>
      <c r="B25" s="209"/>
    </row>
    <row r="26" spans="1:2" ht="30">
      <c r="A26" s="209"/>
      <c r="B26" s="209"/>
    </row>
    <row r="27" spans="1:2" ht="30">
      <c r="A27" s="209"/>
      <c r="B27" s="209"/>
    </row>
    <row r="28" spans="1:2" ht="30">
      <c r="A28" s="209"/>
      <c r="B28" s="209"/>
    </row>
    <row r="29" spans="1:2" ht="30">
      <c r="A29" s="209"/>
      <c r="B29" s="209"/>
    </row>
    <row r="30" spans="1:2" ht="30">
      <c r="A30" s="209"/>
      <c r="B30" s="209"/>
    </row>
    <row r="31" spans="1:2" ht="30">
      <c r="A31" s="209"/>
      <c r="B31" s="209"/>
    </row>
    <row r="32" spans="1:2" ht="30">
      <c r="A32" s="209"/>
      <c r="B32" s="209"/>
    </row>
    <row r="33" spans="1:2" ht="30">
      <c r="A33" s="209"/>
      <c r="B33" s="209"/>
    </row>
    <row r="34" spans="1:2" ht="30">
      <c r="A34" s="209"/>
      <c r="B34" s="209"/>
    </row>
    <row r="35" spans="1:2" ht="30">
      <c r="A35" s="209"/>
      <c r="B35" s="209"/>
    </row>
    <row r="36" spans="1:2" ht="30">
      <c r="A36" s="209"/>
      <c r="B36" s="209"/>
    </row>
    <row r="37" spans="1:2" ht="30">
      <c r="A37" s="209"/>
      <c r="B37" s="209"/>
    </row>
    <row r="38" spans="1:2" ht="30">
      <c r="A38" s="209"/>
      <c r="B38" s="209"/>
    </row>
    <row r="39" spans="1:2" ht="30">
      <c r="A39" s="209"/>
      <c r="B39" s="209"/>
    </row>
    <row r="40" spans="1:2" ht="30">
      <c r="A40" s="209"/>
      <c r="B40" s="209"/>
    </row>
    <row r="41" spans="1:2" ht="30">
      <c r="A41" s="209"/>
      <c r="B41" s="209"/>
    </row>
    <row r="42" spans="1:2" ht="30">
      <c r="A42" s="209"/>
      <c r="B42" s="209"/>
    </row>
    <row r="43" spans="1:2" ht="30">
      <c r="A43" s="209"/>
      <c r="B43" s="209"/>
    </row>
    <row r="44" spans="1:2" ht="30">
      <c r="A44" s="209"/>
      <c r="B44" s="209"/>
    </row>
    <row r="45" spans="1:2" ht="30">
      <c r="A45" s="209"/>
      <c r="B45" s="209"/>
    </row>
    <row r="46" spans="1:2" ht="30">
      <c r="A46" s="209"/>
      <c r="B46" s="209"/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6899F-5597-4841-A3DC-C3631C952312}">
  <dimension ref="A1:U85"/>
  <sheetViews>
    <sheetView topLeftCell="A54" zoomScaleNormal="100" workbookViewId="0">
      <selection activeCell="F34" sqref="F34"/>
    </sheetView>
  </sheetViews>
  <sheetFormatPr defaultRowHeight="20"/>
  <cols>
    <col min="1" max="1" width="5" customWidth="1"/>
    <col min="2" max="2" width="40.1640625" customWidth="1"/>
    <col min="3" max="3" width="9.1640625" style="287" customWidth="1"/>
    <col min="4" max="4" width="7.4140625" customWidth="1"/>
    <col min="5" max="5" width="7.33203125" customWidth="1"/>
    <col min="6" max="6" width="8.5" style="331" customWidth="1"/>
    <col min="7" max="7" width="0.5" style="331" hidden="1" customWidth="1"/>
    <col min="8" max="9" width="8.6640625" style="331" hidden="1" customWidth="1"/>
    <col min="10" max="10" width="6.58203125" style="331" customWidth="1"/>
    <col min="11" max="11" width="0.5" style="331" customWidth="1"/>
    <col min="12" max="12" width="8.58203125" style="331" customWidth="1"/>
    <col min="13" max="13" width="7.75" style="331" customWidth="1"/>
    <col min="14" max="17" width="8.6640625" hidden="1" customWidth="1"/>
    <col min="18" max="18" width="1.08203125" customWidth="1"/>
    <col min="19" max="19" width="0.4140625" hidden="1" customWidth="1"/>
    <col min="20" max="20" width="3.6640625" hidden="1" customWidth="1"/>
  </cols>
  <sheetData>
    <row r="1" spans="1:17" ht="27">
      <c r="A1" s="111" t="s">
        <v>30</v>
      </c>
      <c r="B1" s="112" t="s">
        <v>31</v>
      </c>
      <c r="C1" s="327" t="s">
        <v>381</v>
      </c>
      <c r="D1" s="241" t="s">
        <v>70</v>
      </c>
      <c r="E1" s="241" t="s">
        <v>115</v>
      </c>
      <c r="F1" s="345" t="s">
        <v>389</v>
      </c>
      <c r="G1" s="332"/>
      <c r="H1" s="332"/>
      <c r="I1" s="332"/>
      <c r="J1" s="332"/>
      <c r="K1" s="332"/>
      <c r="L1" s="332"/>
    </row>
    <row r="2" spans="1:17" s="271" customFormat="1" ht="24">
      <c r="A2" s="290">
        <v>1</v>
      </c>
      <c r="B2" s="319" t="s">
        <v>306</v>
      </c>
      <c r="C2" s="292"/>
      <c r="D2" s="293"/>
      <c r="E2" s="294"/>
      <c r="F2" s="335"/>
      <c r="G2" s="85"/>
      <c r="H2" s="85"/>
      <c r="I2" s="85"/>
      <c r="J2" s="85"/>
      <c r="K2" s="85"/>
      <c r="L2" s="85"/>
      <c r="M2" s="88"/>
      <c r="N2" s="336"/>
      <c r="O2" s="336"/>
      <c r="P2" s="336"/>
      <c r="Q2" s="336"/>
    </row>
    <row r="3" spans="1:17" ht="21">
      <c r="A3" s="275"/>
      <c r="B3" s="295" t="s">
        <v>309</v>
      </c>
      <c r="C3" s="296">
        <v>20000</v>
      </c>
      <c r="D3" s="267"/>
      <c r="E3" s="294" t="s">
        <v>370</v>
      </c>
      <c r="F3" s="324">
        <v>20000</v>
      </c>
      <c r="G3" s="85">
        <v>7368</v>
      </c>
      <c r="H3" s="339">
        <f>SUM(F3:G3)</f>
        <v>27368</v>
      </c>
      <c r="I3" s="85"/>
      <c r="J3" s="85"/>
      <c r="K3" s="85"/>
      <c r="L3" s="85"/>
      <c r="M3" s="88"/>
      <c r="N3" s="6"/>
      <c r="O3" s="6"/>
      <c r="P3" s="6"/>
      <c r="Q3" s="6"/>
    </row>
    <row r="4" spans="1:17" ht="21">
      <c r="A4" s="275"/>
      <c r="B4" s="295" t="s">
        <v>308</v>
      </c>
      <c r="C4" s="298">
        <v>5000</v>
      </c>
      <c r="D4" s="267"/>
      <c r="E4" s="294" t="s">
        <v>370</v>
      </c>
      <c r="F4" s="88"/>
      <c r="G4" s="85"/>
      <c r="H4" s="85"/>
      <c r="I4" s="85"/>
      <c r="J4" s="85"/>
      <c r="K4" s="85"/>
      <c r="L4" s="85"/>
      <c r="M4" s="88"/>
      <c r="N4" s="6"/>
      <c r="O4" s="6"/>
      <c r="P4" s="6"/>
      <c r="Q4" s="6"/>
    </row>
    <row r="5" spans="1:17" ht="21">
      <c r="A5" s="275">
        <v>2</v>
      </c>
      <c r="B5" s="320" t="s">
        <v>371</v>
      </c>
      <c r="C5" s="300"/>
      <c r="D5" s="267"/>
      <c r="E5" s="297"/>
      <c r="F5" s="88"/>
      <c r="G5" s="85"/>
      <c r="H5" s="85"/>
      <c r="I5" s="85"/>
      <c r="J5" s="85"/>
      <c r="K5" s="85"/>
      <c r="L5" s="85"/>
      <c r="M5" s="88"/>
      <c r="N5" s="6"/>
      <c r="O5" s="6"/>
      <c r="P5" s="6"/>
      <c r="Q5" s="6"/>
    </row>
    <row r="6" spans="1:17" ht="21">
      <c r="A6" s="275"/>
      <c r="B6" s="301" t="s">
        <v>315</v>
      </c>
      <c r="C6" s="298">
        <v>15000</v>
      </c>
      <c r="D6" s="302"/>
      <c r="E6" s="297" t="s">
        <v>368</v>
      </c>
      <c r="F6" s="324">
        <v>8000</v>
      </c>
      <c r="G6" s="85"/>
      <c r="H6" s="85"/>
      <c r="I6" s="85"/>
      <c r="J6" s="85"/>
      <c r="K6" s="85"/>
      <c r="L6" s="85"/>
      <c r="M6" s="88"/>
      <c r="N6" s="6"/>
      <c r="O6" s="6"/>
      <c r="P6" s="6"/>
      <c r="Q6" s="6"/>
    </row>
    <row r="7" spans="1:17" ht="21">
      <c r="A7" s="275">
        <v>3</v>
      </c>
      <c r="B7" s="320" t="s">
        <v>307</v>
      </c>
      <c r="C7" s="303"/>
      <c r="D7" s="267"/>
      <c r="E7" s="297"/>
      <c r="F7" s="340"/>
      <c r="G7" s="85"/>
      <c r="H7" s="85"/>
      <c r="I7" s="85"/>
      <c r="J7" s="85"/>
      <c r="K7" s="85"/>
      <c r="L7" s="85"/>
      <c r="M7" s="88"/>
      <c r="N7" s="6"/>
      <c r="O7" s="6"/>
      <c r="P7" s="6"/>
      <c r="Q7" s="6"/>
    </row>
    <row r="8" spans="1:17" ht="21">
      <c r="A8" s="275"/>
      <c r="B8" s="301" t="s">
        <v>310</v>
      </c>
      <c r="C8" s="298"/>
      <c r="D8" s="288">
        <v>20000</v>
      </c>
      <c r="E8" s="297" t="s">
        <v>159</v>
      </c>
      <c r="F8" s="340">
        <v>14500</v>
      </c>
      <c r="G8" s="85"/>
      <c r="H8" s="85"/>
      <c r="I8" s="85"/>
      <c r="J8" s="85"/>
      <c r="K8" s="85"/>
      <c r="L8" s="85"/>
      <c r="M8" s="88"/>
      <c r="N8" s="6"/>
      <c r="O8" s="6"/>
      <c r="P8" s="6"/>
      <c r="Q8" s="6"/>
    </row>
    <row r="9" spans="1:17" ht="21">
      <c r="A9" s="275"/>
      <c r="B9" s="301" t="s">
        <v>311</v>
      </c>
      <c r="C9" s="298">
        <v>5000</v>
      </c>
      <c r="D9" s="267"/>
      <c r="E9" s="297" t="s">
        <v>386</v>
      </c>
      <c r="F9" s="340">
        <v>5000</v>
      </c>
      <c r="G9" s="85"/>
      <c r="H9" s="85"/>
      <c r="I9" s="85"/>
      <c r="J9" s="85"/>
      <c r="K9" s="85"/>
      <c r="L9" s="85"/>
      <c r="M9" s="88"/>
      <c r="N9" s="6"/>
      <c r="O9" s="6"/>
      <c r="P9" s="6"/>
      <c r="Q9" s="6"/>
    </row>
    <row r="10" spans="1:17" ht="21">
      <c r="A10" s="275"/>
      <c r="B10" s="301" t="s">
        <v>312</v>
      </c>
      <c r="C10" s="298">
        <v>7000</v>
      </c>
      <c r="D10" s="267"/>
      <c r="E10" s="297" t="s">
        <v>387</v>
      </c>
      <c r="F10" s="340">
        <v>2300</v>
      </c>
      <c r="G10" s="85">
        <v>6000</v>
      </c>
      <c r="H10" s="339">
        <f>SUM(F10:G10)</f>
        <v>8300</v>
      </c>
      <c r="I10" s="85"/>
      <c r="J10" s="85"/>
      <c r="K10" s="85"/>
      <c r="L10" s="85"/>
      <c r="M10" s="88"/>
      <c r="N10" s="6"/>
      <c r="O10" s="6"/>
      <c r="P10" s="6"/>
      <c r="Q10" s="6"/>
    </row>
    <row r="11" spans="1:17" ht="21">
      <c r="A11" s="275"/>
      <c r="B11" s="301" t="s">
        <v>314</v>
      </c>
      <c r="C11" s="298">
        <v>3000</v>
      </c>
      <c r="D11" s="267"/>
      <c r="E11" s="297" t="s">
        <v>386</v>
      </c>
      <c r="F11" s="340">
        <v>1000</v>
      </c>
      <c r="G11" s="85"/>
      <c r="H11" s="85"/>
      <c r="I11" s="85"/>
      <c r="J11" s="85"/>
      <c r="K11" s="85"/>
      <c r="L11" s="85"/>
      <c r="M11" s="88"/>
      <c r="N11" s="6"/>
      <c r="O11" s="6"/>
      <c r="P11" s="6"/>
      <c r="Q11" s="6"/>
    </row>
    <row r="12" spans="1:17" ht="21">
      <c r="A12" s="275"/>
      <c r="B12" s="301" t="s">
        <v>313</v>
      </c>
      <c r="C12" s="298">
        <v>550</v>
      </c>
      <c r="D12" s="267"/>
      <c r="E12" s="297" t="s">
        <v>388</v>
      </c>
      <c r="F12" s="340"/>
      <c r="G12" s="85"/>
      <c r="H12" s="85"/>
      <c r="I12" s="85"/>
      <c r="J12" s="85"/>
      <c r="K12" s="85"/>
      <c r="L12" s="85"/>
      <c r="M12" s="88"/>
      <c r="N12" s="6"/>
      <c r="O12" s="6"/>
      <c r="P12" s="6"/>
      <c r="Q12" s="6"/>
    </row>
    <row r="13" spans="1:17" ht="21">
      <c r="A13" s="275"/>
      <c r="B13" s="301" t="s">
        <v>316</v>
      </c>
      <c r="C13" s="298">
        <v>550</v>
      </c>
      <c r="D13" s="267"/>
      <c r="E13" s="297" t="s">
        <v>388</v>
      </c>
      <c r="F13" s="340"/>
      <c r="G13" s="85"/>
      <c r="H13" s="85"/>
      <c r="I13" s="85"/>
      <c r="J13" s="85"/>
      <c r="K13" s="85"/>
      <c r="L13" s="85"/>
      <c r="M13" s="88"/>
      <c r="N13" s="6"/>
      <c r="O13" s="6"/>
      <c r="P13" s="6"/>
      <c r="Q13" s="6"/>
    </row>
    <row r="14" spans="1:17" ht="21">
      <c r="A14" s="275"/>
      <c r="B14" s="301" t="s">
        <v>317</v>
      </c>
      <c r="C14" s="298">
        <v>20000</v>
      </c>
      <c r="D14" s="267"/>
      <c r="E14" s="297" t="s">
        <v>388</v>
      </c>
      <c r="F14" s="340">
        <v>15800</v>
      </c>
      <c r="G14" s="85"/>
      <c r="H14" s="85"/>
      <c r="I14" s="85"/>
      <c r="J14" s="85"/>
      <c r="K14" s="85"/>
      <c r="L14" s="85"/>
      <c r="M14" s="88"/>
      <c r="N14" s="6"/>
      <c r="O14" s="6"/>
      <c r="P14" s="6"/>
      <c r="Q14" s="6"/>
    </row>
    <row r="15" spans="1:17" ht="21">
      <c r="A15" s="275"/>
      <c r="B15" s="301" t="s">
        <v>318</v>
      </c>
      <c r="C15" s="298"/>
      <c r="D15" s="288">
        <v>20000</v>
      </c>
      <c r="E15" s="297" t="s">
        <v>159</v>
      </c>
      <c r="F15" s="340">
        <v>26000</v>
      </c>
      <c r="G15" s="85"/>
      <c r="H15" s="85"/>
      <c r="I15" s="85"/>
      <c r="J15" s="85"/>
      <c r="K15" s="85"/>
      <c r="L15" s="85"/>
      <c r="M15" s="88"/>
      <c r="N15" s="6"/>
      <c r="O15" s="6"/>
      <c r="P15" s="6"/>
      <c r="Q15" s="6"/>
    </row>
    <row r="16" spans="1:17" ht="21">
      <c r="A16" s="275"/>
      <c r="B16" s="301" t="s">
        <v>319</v>
      </c>
      <c r="C16" s="298">
        <v>5000</v>
      </c>
      <c r="D16" s="267"/>
      <c r="E16" s="297" t="s">
        <v>388</v>
      </c>
      <c r="F16" s="335"/>
      <c r="G16" s="85"/>
      <c r="H16" s="85"/>
      <c r="I16" s="85"/>
      <c r="J16" s="85"/>
      <c r="K16" s="85"/>
      <c r="L16" s="85"/>
      <c r="M16" s="88"/>
      <c r="N16" s="6"/>
      <c r="O16" s="6"/>
      <c r="P16" s="6"/>
      <c r="Q16" s="6"/>
    </row>
    <row r="17" spans="1:21" ht="21">
      <c r="A17" s="275">
        <v>4</v>
      </c>
      <c r="B17" s="321" t="s">
        <v>320</v>
      </c>
      <c r="C17" s="300"/>
      <c r="D17" s="267"/>
      <c r="E17" s="297"/>
      <c r="F17" s="335"/>
      <c r="G17" s="85"/>
      <c r="H17" s="85"/>
      <c r="I17" s="85"/>
      <c r="J17" s="85"/>
      <c r="K17" s="85"/>
      <c r="L17" s="85"/>
      <c r="M17" s="88"/>
      <c r="N17" s="6"/>
      <c r="O17" s="6"/>
      <c r="P17" s="6"/>
      <c r="Q17" s="6"/>
    </row>
    <row r="18" spans="1:21" ht="21">
      <c r="A18" s="275"/>
      <c r="B18" s="301" t="s">
        <v>321</v>
      </c>
      <c r="C18" s="298">
        <v>50000</v>
      </c>
      <c r="D18" s="267"/>
      <c r="E18" s="297" t="s">
        <v>363</v>
      </c>
      <c r="F18" s="340">
        <v>258687</v>
      </c>
      <c r="G18" s="85"/>
      <c r="H18" s="85"/>
      <c r="I18" s="85"/>
      <c r="J18" s="85"/>
      <c r="K18" s="85"/>
      <c r="L18" s="85"/>
      <c r="M18" s="88"/>
      <c r="N18" s="337">
        <v>3000</v>
      </c>
      <c r="O18" s="337">
        <v>120044</v>
      </c>
      <c r="P18" s="337">
        <v>32958</v>
      </c>
      <c r="Q18" s="337">
        <v>4000</v>
      </c>
      <c r="R18" s="334">
        <v>3000</v>
      </c>
      <c r="S18" s="334">
        <v>20000</v>
      </c>
      <c r="T18" s="334">
        <v>6000</v>
      </c>
      <c r="U18" s="341"/>
    </row>
    <row r="19" spans="1:21" ht="21">
      <c r="A19" s="275"/>
      <c r="B19" s="301" t="s">
        <v>322</v>
      </c>
      <c r="C19" s="298">
        <v>10000</v>
      </c>
      <c r="D19" s="267"/>
      <c r="E19" s="297" t="s">
        <v>363</v>
      </c>
      <c r="F19" s="340">
        <v>17740</v>
      </c>
      <c r="G19" s="85"/>
      <c r="H19" s="85"/>
      <c r="I19" s="85"/>
      <c r="J19" s="85"/>
      <c r="K19" s="85"/>
      <c r="L19" s="85"/>
      <c r="M19" s="88"/>
      <c r="N19" s="6"/>
      <c r="O19" s="6"/>
      <c r="P19" s="6"/>
      <c r="Q19" s="6"/>
    </row>
    <row r="20" spans="1:21" ht="21">
      <c r="A20" s="275">
        <v>5</v>
      </c>
      <c r="B20" s="321" t="s">
        <v>323</v>
      </c>
      <c r="C20" s="298">
        <v>20000</v>
      </c>
      <c r="D20" s="267"/>
      <c r="E20" s="305" t="s">
        <v>367</v>
      </c>
      <c r="F20" s="335"/>
      <c r="G20" s="85"/>
      <c r="H20" s="85"/>
      <c r="I20" s="85"/>
      <c r="J20" s="85"/>
      <c r="K20" s="85"/>
      <c r="L20" s="85"/>
      <c r="M20" s="88"/>
      <c r="N20" s="6"/>
      <c r="O20" s="6"/>
      <c r="P20" s="6"/>
      <c r="Q20" s="6"/>
    </row>
    <row r="21" spans="1:21" ht="21">
      <c r="A21" s="275">
        <v>6</v>
      </c>
      <c r="B21" s="321" t="s">
        <v>324</v>
      </c>
      <c r="C21" s="298">
        <v>10000</v>
      </c>
      <c r="D21" s="267"/>
      <c r="E21" s="305" t="s">
        <v>360</v>
      </c>
      <c r="F21" s="340">
        <v>5000</v>
      </c>
      <c r="G21" s="85"/>
      <c r="H21" s="85"/>
      <c r="I21" s="85"/>
      <c r="J21" s="85"/>
      <c r="K21" s="85"/>
      <c r="L21" s="85"/>
      <c r="M21" s="88"/>
      <c r="N21" s="6"/>
      <c r="O21" s="6"/>
      <c r="P21" s="6"/>
      <c r="Q21" s="6"/>
    </row>
    <row r="22" spans="1:21" ht="36.65" customHeight="1">
      <c r="A22" s="275">
        <v>7</v>
      </c>
      <c r="B22" s="321" t="s">
        <v>325</v>
      </c>
      <c r="C22" s="298">
        <v>15000</v>
      </c>
      <c r="D22" s="267"/>
      <c r="E22" s="305" t="s">
        <v>361</v>
      </c>
      <c r="F22" s="340">
        <v>2000</v>
      </c>
      <c r="G22" s="85"/>
      <c r="H22" s="85"/>
      <c r="I22" s="85"/>
      <c r="J22" s="85"/>
      <c r="K22" s="85"/>
      <c r="L22" s="85"/>
      <c r="M22" s="88"/>
      <c r="N22" s="6"/>
      <c r="O22" s="6"/>
      <c r="P22" s="6"/>
      <c r="Q22" s="6"/>
    </row>
    <row r="23" spans="1:21" ht="21">
      <c r="A23" s="275"/>
      <c r="B23" s="301" t="s">
        <v>326</v>
      </c>
      <c r="C23" s="300"/>
      <c r="D23" s="267"/>
      <c r="E23" s="305" t="s">
        <v>361</v>
      </c>
      <c r="F23" s="340">
        <v>1000</v>
      </c>
      <c r="G23" s="85"/>
      <c r="H23" s="85"/>
      <c r="I23" s="85"/>
      <c r="J23" s="85"/>
      <c r="K23" s="85"/>
      <c r="L23" s="85"/>
      <c r="M23" s="88"/>
      <c r="N23" s="6"/>
      <c r="O23" s="6"/>
      <c r="P23" s="6"/>
      <c r="Q23" s="6"/>
    </row>
    <row r="24" spans="1:21" ht="23" customHeight="1">
      <c r="A24" s="275"/>
      <c r="B24" s="301" t="s">
        <v>372</v>
      </c>
      <c r="C24" s="300"/>
      <c r="D24" s="267"/>
      <c r="E24" s="305" t="s">
        <v>361</v>
      </c>
      <c r="F24" s="335"/>
      <c r="G24" s="85"/>
      <c r="H24" s="85"/>
      <c r="I24" s="85"/>
      <c r="J24" s="85"/>
      <c r="K24" s="85"/>
      <c r="L24" s="85"/>
      <c r="M24" s="88"/>
      <c r="N24" s="6"/>
      <c r="O24" s="6"/>
      <c r="P24" s="6"/>
      <c r="Q24" s="6"/>
    </row>
    <row r="25" spans="1:21" ht="46.25" customHeight="1">
      <c r="A25" s="275"/>
      <c r="B25" s="301" t="s">
        <v>327</v>
      </c>
      <c r="C25" s="300"/>
      <c r="D25" s="267"/>
      <c r="E25" s="305" t="s">
        <v>361</v>
      </c>
      <c r="F25" s="340">
        <v>10250</v>
      </c>
      <c r="G25" s="85">
        <v>3510</v>
      </c>
      <c r="H25" s="85">
        <v>4640</v>
      </c>
      <c r="I25" s="85">
        <v>1000</v>
      </c>
      <c r="J25" s="339"/>
      <c r="K25" s="85"/>
      <c r="L25" s="85"/>
      <c r="M25" s="88"/>
      <c r="N25" s="6"/>
      <c r="O25" s="6"/>
      <c r="P25" s="6"/>
      <c r="Q25" s="6"/>
    </row>
    <row r="26" spans="1:21" ht="21">
      <c r="A26" s="306">
        <v>8</v>
      </c>
      <c r="B26" s="322" t="s">
        <v>328</v>
      </c>
      <c r="C26" s="300"/>
      <c r="D26" s="267"/>
      <c r="E26" s="297" t="s">
        <v>362</v>
      </c>
      <c r="F26" s="335"/>
      <c r="G26" s="85"/>
      <c r="H26" s="85"/>
      <c r="I26" s="85"/>
      <c r="J26" s="85"/>
      <c r="K26" s="85"/>
      <c r="L26" s="85"/>
      <c r="M26" s="88"/>
      <c r="N26" s="6"/>
      <c r="O26" s="6"/>
      <c r="P26" s="6"/>
      <c r="Q26" s="6"/>
    </row>
    <row r="27" spans="1:21" ht="21">
      <c r="A27" s="306"/>
      <c r="B27" s="308" t="s">
        <v>329</v>
      </c>
      <c r="C27" s="298">
        <v>5000</v>
      </c>
      <c r="D27" s="267"/>
      <c r="E27" s="297" t="s">
        <v>362</v>
      </c>
      <c r="F27" s="340">
        <v>5000</v>
      </c>
      <c r="G27" s="85"/>
      <c r="H27" s="85"/>
      <c r="I27" s="85"/>
      <c r="J27" s="85"/>
      <c r="K27" s="85"/>
      <c r="L27" s="85"/>
      <c r="M27" s="88"/>
      <c r="N27" s="6"/>
      <c r="O27" s="6"/>
      <c r="P27" s="6"/>
      <c r="Q27" s="6"/>
    </row>
    <row r="28" spans="1:21" ht="21">
      <c r="A28" s="275">
        <v>9</v>
      </c>
      <c r="B28" s="321" t="s">
        <v>336</v>
      </c>
      <c r="C28" s="298">
        <v>3000</v>
      </c>
      <c r="D28" s="267"/>
      <c r="E28" s="297" t="s">
        <v>363</v>
      </c>
      <c r="F28" s="335"/>
      <c r="G28" s="85"/>
      <c r="H28" s="85"/>
      <c r="I28" s="85"/>
      <c r="J28" s="85"/>
      <c r="K28" s="85"/>
      <c r="L28" s="85"/>
      <c r="M28" s="88"/>
      <c r="N28" s="6"/>
      <c r="O28" s="6"/>
      <c r="P28" s="6"/>
      <c r="Q28" s="6"/>
    </row>
    <row r="29" spans="1:21" ht="21">
      <c r="A29" s="275">
        <v>10</v>
      </c>
      <c r="B29" s="321" t="s">
        <v>335</v>
      </c>
      <c r="C29" s="300"/>
      <c r="D29" s="267"/>
      <c r="E29" s="297"/>
      <c r="F29" s="335"/>
      <c r="G29" s="85"/>
      <c r="H29" s="85"/>
      <c r="I29" s="85"/>
      <c r="J29" s="85"/>
      <c r="K29" s="85"/>
      <c r="L29" s="85"/>
      <c r="M29" s="88"/>
      <c r="N29" s="6"/>
      <c r="O29" s="6"/>
      <c r="P29" s="6"/>
      <c r="Q29" s="6"/>
    </row>
    <row r="30" spans="1:21" ht="21">
      <c r="A30" s="275"/>
      <c r="B30" s="301" t="s">
        <v>330</v>
      </c>
      <c r="C30" s="300">
        <v>10000</v>
      </c>
      <c r="D30" s="267"/>
      <c r="E30" s="297" t="s">
        <v>364</v>
      </c>
      <c r="F30" s="340">
        <v>10000</v>
      </c>
      <c r="G30" s="85"/>
      <c r="H30" s="85"/>
      <c r="I30" s="85"/>
      <c r="J30" s="85"/>
      <c r="K30" s="85"/>
      <c r="L30" s="85"/>
      <c r="M30" s="88"/>
      <c r="N30" s="6"/>
      <c r="O30" s="6"/>
      <c r="P30" s="6"/>
      <c r="Q30" s="6"/>
    </row>
    <row r="31" spans="1:21" ht="21">
      <c r="A31" s="275"/>
      <c r="B31" s="301" t="s">
        <v>331</v>
      </c>
      <c r="C31" s="298">
        <v>5000</v>
      </c>
      <c r="D31" s="267"/>
      <c r="E31" s="297" t="s">
        <v>364</v>
      </c>
      <c r="F31" s="340">
        <v>169900</v>
      </c>
      <c r="G31" s="85"/>
      <c r="H31" s="85"/>
      <c r="I31" s="85"/>
      <c r="J31" s="85"/>
      <c r="K31" s="85"/>
      <c r="L31" s="85"/>
      <c r="M31" s="88"/>
      <c r="N31" s="6"/>
      <c r="O31" s="6"/>
      <c r="P31" s="6"/>
      <c r="Q31" s="6"/>
    </row>
    <row r="32" spans="1:21" ht="21">
      <c r="A32" s="275">
        <v>11</v>
      </c>
      <c r="B32" s="321" t="s">
        <v>334</v>
      </c>
      <c r="C32" s="298">
        <v>3000</v>
      </c>
      <c r="D32" s="267"/>
      <c r="E32" s="297" t="s">
        <v>365</v>
      </c>
      <c r="F32" s="335"/>
      <c r="G32" s="85"/>
      <c r="H32" s="85"/>
      <c r="I32" s="85"/>
      <c r="J32" s="85"/>
      <c r="K32" s="85"/>
      <c r="L32" s="85"/>
      <c r="M32" s="88"/>
      <c r="N32" s="6"/>
      <c r="O32" s="6"/>
      <c r="P32" s="6"/>
      <c r="Q32" s="6"/>
    </row>
    <row r="33" spans="1:17" ht="21">
      <c r="A33" s="306">
        <v>12</v>
      </c>
      <c r="B33" s="321" t="s">
        <v>333</v>
      </c>
      <c r="C33" s="298">
        <v>3000</v>
      </c>
      <c r="D33" s="267"/>
      <c r="E33" s="297" t="s">
        <v>383</v>
      </c>
      <c r="F33" s="335"/>
      <c r="G33" s="85"/>
      <c r="H33" s="85"/>
      <c r="I33" s="85"/>
      <c r="J33" s="85"/>
      <c r="K33" s="85"/>
      <c r="L33" s="85"/>
      <c r="M33" s="88"/>
      <c r="N33" s="6"/>
      <c r="O33" s="6"/>
      <c r="P33" s="6"/>
      <c r="Q33" s="6"/>
    </row>
    <row r="34" spans="1:17" ht="21">
      <c r="A34" s="275">
        <v>13</v>
      </c>
      <c r="B34" s="321" t="s">
        <v>332</v>
      </c>
      <c r="C34" s="298">
        <v>40000</v>
      </c>
      <c r="D34" s="267"/>
      <c r="E34" s="297" t="s">
        <v>363</v>
      </c>
      <c r="F34" s="340">
        <v>19500</v>
      </c>
      <c r="G34" s="85">
        <v>10000</v>
      </c>
      <c r="H34" s="339">
        <f>SUM(F34:G34)</f>
        <v>29500</v>
      </c>
      <c r="I34" s="85"/>
      <c r="J34" s="85"/>
      <c r="K34" s="85"/>
      <c r="L34" s="85"/>
      <c r="M34" s="88"/>
      <c r="N34" s="6"/>
      <c r="O34" s="6"/>
      <c r="P34" s="6"/>
      <c r="Q34" s="6"/>
    </row>
    <row r="35" spans="1:17" ht="21">
      <c r="A35" s="275">
        <v>14</v>
      </c>
      <c r="B35" s="321" t="s">
        <v>340</v>
      </c>
      <c r="C35" s="298">
        <v>3000</v>
      </c>
      <c r="D35" s="267"/>
      <c r="E35" s="297" t="s">
        <v>361</v>
      </c>
      <c r="F35" s="340">
        <v>3000</v>
      </c>
      <c r="G35" s="85"/>
      <c r="H35" s="85"/>
      <c r="I35" s="85"/>
      <c r="J35" s="85"/>
      <c r="K35" s="85"/>
      <c r="L35" s="85"/>
      <c r="M35" s="88"/>
      <c r="N35" s="6"/>
      <c r="O35" s="6"/>
      <c r="P35" s="6"/>
      <c r="Q35" s="6"/>
    </row>
    <row r="36" spans="1:17" ht="21">
      <c r="A36" s="275">
        <v>15</v>
      </c>
      <c r="B36" s="321" t="s">
        <v>369</v>
      </c>
      <c r="C36" s="300"/>
      <c r="D36" s="267"/>
      <c r="E36" s="297"/>
      <c r="F36" s="335"/>
      <c r="G36" s="85"/>
      <c r="H36" s="85"/>
      <c r="I36" s="85"/>
      <c r="J36" s="85"/>
      <c r="K36" s="85"/>
      <c r="L36" s="85"/>
      <c r="M36" s="88"/>
      <c r="N36" s="6"/>
      <c r="O36" s="6"/>
      <c r="P36" s="6"/>
      <c r="Q36" s="6"/>
    </row>
    <row r="37" spans="1:17" ht="21">
      <c r="A37" s="275"/>
      <c r="B37" s="301" t="s">
        <v>341</v>
      </c>
      <c r="C37" s="309">
        <v>7000</v>
      </c>
      <c r="D37" s="267"/>
      <c r="E37" s="297" t="s">
        <v>386</v>
      </c>
      <c r="F37" s="343">
        <v>4110</v>
      </c>
      <c r="G37" s="85">
        <v>5500</v>
      </c>
      <c r="H37" s="339">
        <f>SUM(F37:G37)</f>
        <v>9610</v>
      </c>
      <c r="I37" s="85"/>
      <c r="J37" s="85"/>
      <c r="K37" s="85"/>
      <c r="L37" s="85"/>
      <c r="M37" s="88"/>
      <c r="N37" s="6"/>
      <c r="O37" s="6"/>
      <c r="P37" s="6"/>
      <c r="Q37" s="6"/>
    </row>
    <row r="38" spans="1:17" ht="21">
      <c r="A38" s="275"/>
      <c r="B38" s="301" t="s">
        <v>342</v>
      </c>
      <c r="C38" s="309">
        <v>2500</v>
      </c>
      <c r="D38" s="267"/>
      <c r="E38" s="297" t="s">
        <v>387</v>
      </c>
      <c r="F38" s="335"/>
      <c r="G38" s="85"/>
      <c r="H38" s="85"/>
      <c r="I38" s="85"/>
      <c r="J38" s="85"/>
      <c r="K38" s="85"/>
      <c r="L38" s="85"/>
      <c r="M38" s="88"/>
      <c r="N38" s="6"/>
      <c r="O38" s="6"/>
      <c r="P38" s="6"/>
      <c r="Q38" s="6"/>
    </row>
    <row r="39" spans="1:17" ht="21">
      <c r="A39" s="275"/>
      <c r="B39" s="310" t="s">
        <v>343</v>
      </c>
      <c r="C39" s="311">
        <v>2500</v>
      </c>
      <c r="D39" s="267"/>
      <c r="E39" s="297" t="s">
        <v>387</v>
      </c>
      <c r="F39" s="335"/>
      <c r="G39" s="85"/>
      <c r="H39" s="85"/>
      <c r="I39" s="85"/>
      <c r="J39" s="85"/>
      <c r="K39" s="85"/>
      <c r="L39" s="85"/>
      <c r="M39" s="88"/>
      <c r="N39" s="6"/>
      <c r="O39" s="6"/>
      <c r="P39" s="6"/>
      <c r="Q39" s="6"/>
    </row>
    <row r="40" spans="1:17" ht="21">
      <c r="A40" s="275"/>
      <c r="B40" s="301" t="s">
        <v>344</v>
      </c>
      <c r="C40" s="311">
        <v>1500</v>
      </c>
      <c r="D40" s="267"/>
      <c r="E40" s="297" t="s">
        <v>387</v>
      </c>
      <c r="F40" s="335"/>
      <c r="G40" s="85"/>
      <c r="H40" s="85"/>
      <c r="I40" s="85"/>
      <c r="J40" s="85"/>
      <c r="K40" s="85"/>
      <c r="L40" s="85"/>
      <c r="M40" s="88"/>
      <c r="N40" s="6"/>
      <c r="O40" s="6"/>
      <c r="P40" s="6"/>
      <c r="Q40" s="6"/>
    </row>
    <row r="41" spans="1:17" ht="21">
      <c r="A41" s="275"/>
      <c r="B41" s="310" t="s">
        <v>345</v>
      </c>
      <c r="C41" s="311">
        <v>2000</v>
      </c>
      <c r="D41" s="267"/>
      <c r="E41" s="297" t="s">
        <v>387</v>
      </c>
      <c r="F41" s="335"/>
      <c r="G41" s="85"/>
      <c r="H41" s="85"/>
      <c r="I41" s="85"/>
      <c r="J41" s="85"/>
      <c r="K41" s="85"/>
      <c r="L41" s="85"/>
      <c r="M41" s="88"/>
      <c r="N41" s="6"/>
      <c r="O41" s="6"/>
      <c r="P41" s="6"/>
      <c r="Q41" s="6"/>
    </row>
    <row r="42" spans="1:17" ht="23.4" customHeight="1">
      <c r="A42" s="275"/>
      <c r="B42" s="301" t="s">
        <v>346</v>
      </c>
      <c r="C42" s="298">
        <v>10000</v>
      </c>
      <c r="D42" s="267"/>
      <c r="E42" s="297" t="s">
        <v>386</v>
      </c>
      <c r="F42" s="340">
        <v>1116</v>
      </c>
      <c r="G42" s="85">
        <v>1850</v>
      </c>
      <c r="H42" s="339">
        <f>SUM(F42:G42)</f>
        <v>2966</v>
      </c>
      <c r="I42" s="85"/>
      <c r="J42" s="85"/>
      <c r="K42" s="85"/>
      <c r="L42" s="85"/>
      <c r="M42" s="88"/>
      <c r="N42" s="6"/>
      <c r="O42" s="6"/>
      <c r="P42" s="6"/>
      <c r="Q42" s="6"/>
    </row>
    <row r="43" spans="1:17" ht="21">
      <c r="A43" s="275"/>
      <c r="B43" s="301" t="s">
        <v>347</v>
      </c>
      <c r="C43" s="298">
        <v>10000</v>
      </c>
      <c r="D43" s="267"/>
      <c r="E43" s="297" t="s">
        <v>386</v>
      </c>
      <c r="F43" s="335"/>
      <c r="G43" s="85"/>
      <c r="H43" s="85"/>
      <c r="I43" s="85"/>
      <c r="J43" s="85"/>
      <c r="K43" s="85"/>
      <c r="L43" s="85"/>
      <c r="M43" s="88"/>
      <c r="N43" s="6"/>
      <c r="O43" s="6"/>
      <c r="P43" s="6"/>
      <c r="Q43" s="6"/>
    </row>
    <row r="44" spans="1:17" ht="21">
      <c r="A44" s="275"/>
      <c r="B44" s="312" t="s">
        <v>348</v>
      </c>
      <c r="C44" s="298">
        <v>1000</v>
      </c>
      <c r="D44" s="267"/>
      <c r="E44" s="297" t="s">
        <v>159</v>
      </c>
      <c r="F44" s="335"/>
      <c r="G44" s="85"/>
      <c r="H44" s="85"/>
      <c r="I44" s="85"/>
      <c r="J44" s="85"/>
      <c r="K44" s="85"/>
      <c r="L44" s="85"/>
      <c r="M44" s="88"/>
      <c r="N44" s="6"/>
      <c r="O44" s="6"/>
      <c r="P44" s="6"/>
      <c r="Q44" s="6"/>
    </row>
    <row r="45" spans="1:17" ht="21">
      <c r="A45" s="275">
        <v>16</v>
      </c>
      <c r="B45" s="323" t="s">
        <v>337</v>
      </c>
      <c r="C45" s="300">
        <v>10000</v>
      </c>
      <c r="D45" s="267"/>
      <c r="E45" s="297" t="s">
        <v>367</v>
      </c>
      <c r="F45" s="335"/>
      <c r="G45" s="85"/>
      <c r="H45" s="85"/>
      <c r="I45" s="85"/>
      <c r="J45" s="85"/>
      <c r="K45" s="85"/>
      <c r="L45" s="85"/>
      <c r="M45" s="88"/>
      <c r="N45" s="6"/>
      <c r="O45" s="6"/>
      <c r="P45" s="6"/>
      <c r="Q45" s="6"/>
    </row>
    <row r="46" spans="1:17" ht="21">
      <c r="A46" s="275"/>
      <c r="B46" s="310" t="s">
        <v>349</v>
      </c>
      <c r="C46" s="298"/>
      <c r="D46" s="267"/>
      <c r="E46" s="297" t="s">
        <v>367</v>
      </c>
      <c r="F46" s="335"/>
      <c r="G46" s="85"/>
      <c r="H46" s="85"/>
      <c r="I46" s="85"/>
      <c r="J46" s="85"/>
      <c r="K46" s="85"/>
      <c r="L46" s="85"/>
      <c r="M46" s="88"/>
      <c r="N46" s="6"/>
      <c r="O46" s="6"/>
      <c r="P46" s="6"/>
      <c r="Q46" s="6"/>
    </row>
    <row r="47" spans="1:17" ht="21">
      <c r="A47" s="275"/>
      <c r="B47" s="310" t="s">
        <v>350</v>
      </c>
      <c r="C47" s="298"/>
      <c r="D47" s="267"/>
      <c r="E47" s="297" t="s">
        <v>367</v>
      </c>
      <c r="F47" s="340">
        <v>1000</v>
      </c>
      <c r="G47" s="85"/>
      <c r="H47" s="85"/>
      <c r="I47" s="85"/>
      <c r="J47" s="85"/>
      <c r="K47" s="85"/>
      <c r="L47" s="85"/>
      <c r="M47" s="88"/>
      <c r="N47" s="6"/>
      <c r="O47" s="6"/>
      <c r="P47" s="6"/>
      <c r="Q47" s="6"/>
    </row>
    <row r="48" spans="1:17" ht="21">
      <c r="A48" s="275">
        <v>17</v>
      </c>
      <c r="B48" s="321" t="s">
        <v>338</v>
      </c>
      <c r="C48" s="300"/>
      <c r="D48" s="267"/>
      <c r="E48" s="297" t="s">
        <v>364</v>
      </c>
      <c r="F48" s="335"/>
      <c r="G48" s="85"/>
      <c r="H48" s="85"/>
      <c r="I48" s="85"/>
      <c r="J48" s="85"/>
      <c r="K48" s="85"/>
      <c r="L48" s="85"/>
      <c r="M48" s="88"/>
      <c r="N48" s="6"/>
      <c r="O48" s="6"/>
      <c r="P48" s="6"/>
      <c r="Q48" s="6"/>
    </row>
    <row r="49" spans="1:17" ht="21">
      <c r="A49" s="275"/>
      <c r="B49" s="314" t="s">
        <v>377</v>
      </c>
      <c r="C49" s="298">
        <v>2000</v>
      </c>
      <c r="D49" s="267"/>
      <c r="E49" s="297" t="s">
        <v>364</v>
      </c>
      <c r="F49" s="335"/>
      <c r="G49" s="85"/>
      <c r="H49" s="85"/>
      <c r="I49" s="85"/>
      <c r="J49" s="85"/>
      <c r="K49" s="85"/>
      <c r="L49" s="85"/>
      <c r="M49" s="88"/>
      <c r="N49" s="6"/>
      <c r="O49" s="6"/>
      <c r="P49" s="6"/>
      <c r="Q49" s="6"/>
    </row>
    <row r="50" spans="1:17" ht="21">
      <c r="A50" s="275"/>
      <c r="B50" s="314" t="s">
        <v>378</v>
      </c>
      <c r="C50" s="298">
        <v>2000</v>
      </c>
      <c r="D50" s="267"/>
      <c r="E50" s="297" t="s">
        <v>364</v>
      </c>
      <c r="F50" s="340">
        <v>4469</v>
      </c>
      <c r="G50" s="85">
        <v>4000</v>
      </c>
      <c r="H50" s="339">
        <f>SUM(F50:G50)</f>
        <v>8469</v>
      </c>
      <c r="I50" s="85"/>
      <c r="J50" s="85"/>
      <c r="K50" s="85"/>
      <c r="L50" s="85"/>
      <c r="M50" s="88"/>
      <c r="N50" s="6"/>
      <c r="O50" s="6"/>
      <c r="P50" s="6"/>
      <c r="Q50" s="6"/>
    </row>
    <row r="51" spans="1:17" ht="21">
      <c r="A51" s="275"/>
      <c r="B51" s="314" t="s">
        <v>379</v>
      </c>
      <c r="C51" s="298">
        <v>40000</v>
      </c>
      <c r="D51" s="267"/>
      <c r="E51" s="297" t="s">
        <v>376</v>
      </c>
      <c r="F51" s="340">
        <v>65000</v>
      </c>
      <c r="G51" s="85">
        <v>5000</v>
      </c>
      <c r="H51" s="85">
        <v>10000</v>
      </c>
      <c r="I51" s="85">
        <v>4000</v>
      </c>
      <c r="J51" s="85"/>
      <c r="K51" s="85">
        <v>24000</v>
      </c>
      <c r="L51" s="344"/>
      <c r="M51" s="88"/>
      <c r="N51" s="6"/>
      <c r="O51" s="6"/>
      <c r="P51" s="6"/>
      <c r="Q51" s="6"/>
    </row>
    <row r="52" spans="1:17" ht="21">
      <c r="A52" s="275">
        <v>18</v>
      </c>
      <c r="B52" s="321" t="s">
        <v>339</v>
      </c>
      <c r="C52" s="300"/>
      <c r="D52" s="267"/>
      <c r="E52" s="297"/>
      <c r="F52" s="335"/>
      <c r="G52" s="85"/>
      <c r="H52" s="85"/>
      <c r="I52" s="85"/>
      <c r="J52" s="85"/>
      <c r="K52" s="85"/>
      <c r="L52" s="85"/>
      <c r="M52" s="88"/>
      <c r="N52" s="6"/>
      <c r="O52" s="6"/>
      <c r="P52" s="6"/>
      <c r="Q52" s="6"/>
    </row>
    <row r="53" spans="1:17" s="88" customFormat="1" ht="21">
      <c r="A53" s="275"/>
      <c r="B53" s="310" t="s">
        <v>384</v>
      </c>
      <c r="C53" s="298">
        <v>30000</v>
      </c>
      <c r="D53" s="267"/>
      <c r="E53" s="297" t="s">
        <v>362</v>
      </c>
      <c r="F53" s="340">
        <v>7251</v>
      </c>
      <c r="G53" s="85">
        <v>555</v>
      </c>
      <c r="H53" s="85">
        <v>1040</v>
      </c>
      <c r="I53" s="85">
        <v>500</v>
      </c>
      <c r="J53" s="85"/>
      <c r="K53" s="85"/>
      <c r="L53" s="85"/>
      <c r="M53" s="324"/>
    </row>
    <row r="54" spans="1:17" s="88" customFormat="1" ht="21">
      <c r="A54" s="275"/>
      <c r="B54" s="310"/>
      <c r="C54" s="298"/>
      <c r="D54" s="267"/>
      <c r="E54" s="297"/>
      <c r="F54" s="335"/>
      <c r="G54" s="85"/>
      <c r="H54" s="85"/>
      <c r="I54" s="85"/>
      <c r="J54" s="85"/>
      <c r="K54" s="85"/>
      <c r="L54" s="85"/>
    </row>
    <row r="55" spans="1:17" ht="21">
      <c r="A55" s="275">
        <v>19</v>
      </c>
      <c r="B55" s="321" t="s">
        <v>354</v>
      </c>
      <c r="C55" s="300"/>
      <c r="D55" s="267"/>
      <c r="E55" s="297"/>
      <c r="F55" s="335"/>
      <c r="G55" s="85"/>
      <c r="H55" s="85"/>
      <c r="I55" s="85"/>
      <c r="J55" s="85"/>
      <c r="K55" s="85"/>
      <c r="L55" s="85"/>
      <c r="M55" s="88"/>
      <c r="N55" s="6"/>
      <c r="O55" s="6"/>
      <c r="P55" s="6"/>
      <c r="Q55" s="6"/>
    </row>
    <row r="56" spans="1:17" ht="21">
      <c r="A56" s="275"/>
      <c r="B56" s="310" t="s">
        <v>355</v>
      </c>
      <c r="C56" s="298">
        <v>25000</v>
      </c>
      <c r="D56" s="267"/>
      <c r="E56" s="297" t="s">
        <v>370</v>
      </c>
      <c r="F56" s="340">
        <v>5000</v>
      </c>
      <c r="G56" s="85">
        <v>9750</v>
      </c>
      <c r="H56" s="85">
        <v>9000</v>
      </c>
      <c r="I56" s="339">
        <f>SUM(F56:H56)</f>
        <v>23750</v>
      </c>
      <c r="J56" s="85"/>
      <c r="K56" s="85"/>
      <c r="L56" s="85"/>
      <c r="M56" s="88"/>
      <c r="N56" s="6"/>
      <c r="O56" s="6"/>
      <c r="P56" s="6"/>
      <c r="Q56" s="6"/>
    </row>
    <row r="57" spans="1:17" s="276" customFormat="1" ht="21">
      <c r="A57" s="274"/>
      <c r="B57" s="315" t="s">
        <v>356</v>
      </c>
      <c r="C57" s="316">
        <v>5000</v>
      </c>
      <c r="D57" s="328"/>
      <c r="E57" s="297" t="s">
        <v>385</v>
      </c>
      <c r="F57" s="340">
        <v>2000</v>
      </c>
      <c r="G57" s="274">
        <v>6000</v>
      </c>
      <c r="H57" s="342">
        <f>SUM(F57:G57)</f>
        <v>8000</v>
      </c>
      <c r="I57" s="274"/>
      <c r="J57" s="274"/>
      <c r="K57" s="274"/>
      <c r="L57" s="274"/>
    </row>
    <row r="58" spans="1:17" s="276" customFormat="1" ht="21">
      <c r="A58" s="274"/>
      <c r="B58" s="317" t="s">
        <v>373</v>
      </c>
      <c r="C58" s="316">
        <v>3000</v>
      </c>
      <c r="D58" s="328"/>
      <c r="E58" s="297" t="s">
        <v>367</v>
      </c>
      <c r="F58" s="340">
        <v>4500</v>
      </c>
      <c r="G58" s="274">
        <v>1000</v>
      </c>
      <c r="H58" s="342">
        <f>SUM(F58:G58)</f>
        <v>5500</v>
      </c>
      <c r="I58" s="274"/>
      <c r="J58" s="274"/>
      <c r="K58" s="274"/>
      <c r="L58" s="274"/>
    </row>
    <row r="59" spans="1:17" ht="21">
      <c r="A59" s="275">
        <v>20</v>
      </c>
      <c r="B59" s="323" t="s">
        <v>357</v>
      </c>
      <c r="C59" s="298">
        <v>5000</v>
      </c>
      <c r="D59" s="267"/>
      <c r="E59" s="297" t="s">
        <v>368</v>
      </c>
      <c r="F59" s="335"/>
      <c r="G59" s="85"/>
      <c r="H59" s="85"/>
      <c r="I59" s="85"/>
      <c r="J59" s="85"/>
      <c r="K59" s="85"/>
      <c r="L59" s="85"/>
      <c r="M59" s="88"/>
      <c r="N59" s="6"/>
      <c r="O59" s="6"/>
      <c r="P59" s="6"/>
      <c r="Q59" s="6"/>
    </row>
    <row r="60" spans="1:17" ht="21">
      <c r="A60" s="275">
        <v>21</v>
      </c>
      <c r="B60" s="321" t="s">
        <v>358</v>
      </c>
      <c r="C60" s="298">
        <v>5000</v>
      </c>
      <c r="D60" s="267"/>
      <c r="E60" s="297" t="s">
        <v>368</v>
      </c>
      <c r="F60" s="340">
        <v>3000</v>
      </c>
      <c r="G60" s="85"/>
      <c r="H60" s="85"/>
      <c r="I60" s="85"/>
      <c r="J60" s="85"/>
      <c r="K60" s="85"/>
      <c r="L60" s="85"/>
      <c r="M60" s="88"/>
      <c r="N60" s="6"/>
      <c r="O60" s="6"/>
      <c r="P60" s="6"/>
      <c r="Q60" s="6"/>
    </row>
    <row r="61" spans="1:17" ht="21">
      <c r="A61" s="275"/>
      <c r="B61" s="263"/>
      <c r="C61" s="300"/>
      <c r="D61" s="262"/>
      <c r="E61" s="269"/>
      <c r="F61" s="127"/>
      <c r="G61" s="333"/>
      <c r="H61" s="333"/>
      <c r="I61" s="333"/>
      <c r="J61" s="333"/>
      <c r="K61" s="333"/>
      <c r="L61" s="333"/>
    </row>
    <row r="62" spans="1:17" ht="21">
      <c r="A62" s="88"/>
      <c r="B62" s="89" t="s">
        <v>28</v>
      </c>
      <c r="C62" s="318">
        <f>SUM(C3:C61)</f>
        <v>421600</v>
      </c>
      <c r="D62" s="90">
        <f>SUM(D2:D61)</f>
        <v>40000</v>
      </c>
      <c r="E62" s="91"/>
      <c r="F62" s="127"/>
      <c r="G62" s="333"/>
      <c r="H62" s="333"/>
      <c r="I62" s="333"/>
      <c r="J62" s="333"/>
      <c r="K62" s="333"/>
      <c r="L62" s="333"/>
    </row>
    <row r="63" spans="1:17" ht="24">
      <c r="A63" s="128"/>
      <c r="B63" s="128"/>
      <c r="C63" s="279"/>
      <c r="D63" s="128"/>
      <c r="E63" s="128"/>
      <c r="F63" s="128"/>
    </row>
    <row r="64" spans="1:17" ht="24">
      <c r="A64" s="128"/>
      <c r="B64" s="325" t="s">
        <v>35</v>
      </c>
      <c r="C64" s="326">
        <v>654110</v>
      </c>
      <c r="D64" s="135"/>
      <c r="E64" s="128"/>
      <c r="F64" s="128"/>
    </row>
    <row r="65" spans="1:19" ht="24">
      <c r="A65" s="128"/>
      <c r="B65" s="136" t="s">
        <v>29</v>
      </c>
      <c r="C65" s="280">
        <f>C64*70/100</f>
        <v>457877</v>
      </c>
      <c r="D65" s="128"/>
      <c r="E65" s="128"/>
      <c r="F65" s="128"/>
      <c r="H65" s="245" t="s">
        <v>382</v>
      </c>
      <c r="I65" s="245"/>
      <c r="J65" s="245"/>
      <c r="K65" s="245"/>
      <c r="L65" s="88"/>
      <c r="M65" s="88"/>
      <c r="N65" s="88"/>
      <c r="O65" s="246"/>
      <c r="P65" s="88"/>
      <c r="Q65" s="88"/>
      <c r="R65" s="88"/>
      <c r="S65" s="88"/>
    </row>
    <row r="66" spans="1:19" ht="24">
      <c r="A66" s="128"/>
      <c r="B66" s="127" t="s">
        <v>192</v>
      </c>
      <c r="C66" s="281">
        <f>C65-C62</f>
        <v>36277</v>
      </c>
      <c r="D66" s="139"/>
      <c r="E66" s="128"/>
      <c r="F66" s="128"/>
      <c r="H66" s="88"/>
      <c r="I66" s="88"/>
      <c r="J66" s="88"/>
      <c r="K66" s="247" t="s">
        <v>41</v>
      </c>
      <c r="L66" s="247" t="s">
        <v>42</v>
      </c>
      <c r="M66" s="247" t="s">
        <v>43</v>
      </c>
      <c r="N66" s="88" t="s">
        <v>222</v>
      </c>
      <c r="O66" s="246">
        <v>36</v>
      </c>
      <c r="P66" s="88" t="s">
        <v>224</v>
      </c>
      <c r="Q66" s="88" t="s">
        <v>226</v>
      </c>
      <c r="R66" s="246">
        <v>4</v>
      </c>
      <c r="S66" s="88"/>
    </row>
    <row r="67" spans="1:19" ht="29">
      <c r="A67" s="128"/>
      <c r="B67" s="140" t="s">
        <v>193</v>
      </c>
      <c r="C67" s="282">
        <f>C70-D62+C66</f>
        <v>103487</v>
      </c>
      <c r="D67" s="139"/>
      <c r="E67" s="329"/>
      <c r="F67" s="128"/>
      <c r="H67" s="248" t="s">
        <v>39</v>
      </c>
      <c r="I67" s="248"/>
      <c r="J67" s="248"/>
      <c r="K67" s="249">
        <v>3500</v>
      </c>
      <c r="L67" s="248">
        <v>97</v>
      </c>
      <c r="M67" s="249">
        <f>K67*L67</f>
        <v>339500</v>
      </c>
      <c r="N67" s="88" t="s">
        <v>223</v>
      </c>
      <c r="O67" s="246">
        <v>24</v>
      </c>
      <c r="P67" s="88"/>
      <c r="Q67" s="88" t="s">
        <v>227</v>
      </c>
      <c r="R67" s="246">
        <v>12</v>
      </c>
      <c r="S67" s="88"/>
    </row>
    <row r="68" spans="1:19" ht="24">
      <c r="A68" s="128"/>
      <c r="B68" s="142" t="s">
        <v>36</v>
      </c>
      <c r="C68" s="283">
        <f>C64*20/100</f>
        <v>130822</v>
      </c>
      <c r="D68" s="128"/>
      <c r="E68" s="128"/>
      <c r="F68" s="128"/>
      <c r="H68" s="101" t="s">
        <v>40</v>
      </c>
      <c r="I68" s="101"/>
      <c r="J68" s="101"/>
      <c r="K68" s="250">
        <v>3800</v>
      </c>
      <c r="L68" s="101">
        <v>23</v>
      </c>
      <c r="M68" s="250">
        <f>K68*L68</f>
        <v>87400</v>
      </c>
      <c r="N68" s="88" t="s">
        <v>225</v>
      </c>
      <c r="O68" s="246">
        <v>37</v>
      </c>
      <c r="P68" s="88"/>
      <c r="Q68" s="88" t="s">
        <v>228</v>
      </c>
      <c r="R68" s="246">
        <v>7</v>
      </c>
      <c r="S68" s="88"/>
    </row>
    <row r="69" spans="1:19" ht="23">
      <c r="A69" s="132"/>
      <c r="B69" s="144" t="s">
        <v>37</v>
      </c>
      <c r="C69" s="284">
        <f>C64*10/100</f>
        <v>65411</v>
      </c>
      <c r="D69" s="132"/>
      <c r="E69" s="132"/>
      <c r="F69" s="128"/>
      <c r="H69" s="85" t="s">
        <v>44</v>
      </c>
      <c r="I69" s="85"/>
      <c r="J69" s="85"/>
      <c r="K69" s="251">
        <v>1000</v>
      </c>
      <c r="L69" s="85">
        <f>SUM(L67:L68)</f>
        <v>120</v>
      </c>
      <c r="M69" s="251">
        <f>K69*L69</f>
        <v>120000</v>
      </c>
      <c r="N69" s="88"/>
      <c r="O69" s="246">
        <f>SUM(O66:O68)</f>
        <v>97</v>
      </c>
      <c r="P69" s="88"/>
      <c r="Q69" s="88"/>
      <c r="R69" s="246">
        <f>SUM(R66:R68)</f>
        <v>23</v>
      </c>
      <c r="S69" s="88">
        <f>SUM(O69:R69)</f>
        <v>120</v>
      </c>
    </row>
    <row r="70" spans="1:19" ht="23">
      <c r="A70" s="132"/>
      <c r="B70" s="146" t="s">
        <v>149</v>
      </c>
      <c r="C70" s="285">
        <v>107210</v>
      </c>
      <c r="D70" s="132"/>
      <c r="E70" s="132"/>
      <c r="F70" s="128"/>
      <c r="H70" s="85"/>
      <c r="I70" s="85"/>
      <c r="J70" s="101" t="s">
        <v>28</v>
      </c>
      <c r="K70" s="101"/>
      <c r="L70" s="101"/>
      <c r="M70" s="250">
        <f>SUM(M67:M69)</f>
        <v>546900</v>
      </c>
      <c r="N70" s="88"/>
      <c r="O70" s="246"/>
      <c r="P70" s="88"/>
      <c r="Q70" s="88"/>
      <c r="R70" s="88"/>
      <c r="S70" s="88"/>
    </row>
    <row r="71" spans="1:19" ht="23">
      <c r="A71" s="132"/>
      <c r="B71" s="148"/>
      <c r="C71" s="286"/>
      <c r="D71" s="132"/>
      <c r="E71" s="132"/>
      <c r="F71" s="128"/>
    </row>
    <row r="72" spans="1:19" ht="21">
      <c r="A72" s="132"/>
      <c r="B72" s="132"/>
      <c r="D72" s="132"/>
      <c r="E72" s="132"/>
      <c r="F72" s="128"/>
      <c r="H72" s="245" t="s">
        <v>382</v>
      </c>
      <c r="I72" s="245"/>
      <c r="J72" s="245"/>
      <c r="K72" s="245"/>
      <c r="L72" s="88" t="s">
        <v>148</v>
      </c>
      <c r="M72" s="88"/>
    </row>
    <row r="73" spans="1:19" ht="21">
      <c r="A73" s="132"/>
      <c r="B73" s="245" t="s">
        <v>382</v>
      </c>
      <c r="C73" s="245"/>
      <c r="D73" s="245"/>
      <c r="E73" s="245"/>
      <c r="F73" s="88"/>
      <c r="H73" s="88"/>
      <c r="I73" s="88"/>
      <c r="J73" s="88"/>
      <c r="K73" s="247" t="s">
        <v>41</v>
      </c>
      <c r="L73" s="247" t="s">
        <v>42</v>
      </c>
      <c r="M73" s="247" t="s">
        <v>43</v>
      </c>
    </row>
    <row r="74" spans="1:19" ht="21">
      <c r="A74" s="132"/>
      <c r="B74" s="88"/>
      <c r="C74" s="88"/>
      <c r="D74" s="247" t="s">
        <v>41</v>
      </c>
      <c r="E74" s="247" t="s">
        <v>42</v>
      </c>
      <c r="H74" s="248" t="s">
        <v>39</v>
      </c>
      <c r="I74" s="248"/>
      <c r="J74" s="248"/>
      <c r="K74" s="249">
        <v>880</v>
      </c>
      <c r="L74" s="248">
        <v>97</v>
      </c>
      <c r="M74" s="249">
        <f>K74*L74</f>
        <v>85360</v>
      </c>
    </row>
    <row r="75" spans="1:19" ht="21">
      <c r="A75" s="132"/>
      <c r="B75" s="248" t="s">
        <v>39</v>
      </c>
      <c r="C75" s="248"/>
      <c r="D75" s="249">
        <v>3500</v>
      </c>
      <c r="E75" s="248">
        <v>97</v>
      </c>
      <c r="H75" s="101" t="s">
        <v>40</v>
      </c>
      <c r="I75" s="101"/>
      <c r="J75" s="101"/>
      <c r="K75" s="250">
        <v>950</v>
      </c>
      <c r="L75" s="101">
        <v>23</v>
      </c>
      <c r="M75" s="250">
        <f>K75*L75</f>
        <v>21850</v>
      </c>
    </row>
    <row r="76" spans="1:19" ht="21">
      <c r="A76" s="132"/>
      <c r="B76" s="101" t="s">
        <v>40</v>
      </c>
      <c r="C76" s="101"/>
      <c r="D76" s="250">
        <v>3800</v>
      </c>
      <c r="E76" s="101">
        <v>23</v>
      </c>
      <c r="H76" s="85" t="s">
        <v>44</v>
      </c>
      <c r="I76" s="85"/>
      <c r="J76" s="85"/>
      <c r="K76" s="251"/>
      <c r="L76" s="85">
        <f>SUM(L74:L75)</f>
        <v>120</v>
      </c>
      <c r="M76" s="251">
        <f>K76*L76</f>
        <v>0</v>
      </c>
    </row>
    <row r="77" spans="1:19" ht="21">
      <c r="A77" s="132"/>
      <c r="B77" s="85" t="s">
        <v>44</v>
      </c>
      <c r="C77" s="85"/>
      <c r="D77" s="251">
        <v>1000</v>
      </c>
      <c r="E77" s="85">
        <v>120</v>
      </c>
      <c r="H77" s="85"/>
      <c r="I77" s="85"/>
      <c r="J77" s="101" t="s">
        <v>28</v>
      </c>
      <c r="K77" s="101"/>
      <c r="L77" s="101"/>
      <c r="M77" s="250">
        <f>SUM(M74:M76)</f>
        <v>107210</v>
      </c>
    </row>
    <row r="78" spans="1:19" ht="21">
      <c r="B78" s="85"/>
      <c r="C78" s="101" t="s">
        <v>28</v>
      </c>
      <c r="D78" s="101"/>
      <c r="E78" s="101"/>
    </row>
    <row r="79" spans="1:19" ht="17">
      <c r="C79"/>
    </row>
    <row r="80" spans="1:19" ht="21">
      <c r="B80" s="245" t="s">
        <v>382</v>
      </c>
      <c r="C80" s="245"/>
      <c r="D80" s="245"/>
      <c r="E80" s="324" t="s">
        <v>148</v>
      </c>
    </row>
    <row r="81" spans="2:5" ht="21">
      <c r="B81" s="88"/>
      <c r="C81" s="88"/>
      <c r="D81" s="247" t="s">
        <v>41</v>
      </c>
      <c r="E81" s="247" t="s">
        <v>42</v>
      </c>
    </row>
    <row r="82" spans="2:5" ht="21">
      <c r="B82" s="248" t="s">
        <v>39</v>
      </c>
      <c r="C82" s="248"/>
      <c r="D82" s="249">
        <v>880</v>
      </c>
      <c r="E82" s="248">
        <v>97</v>
      </c>
    </row>
    <row r="83" spans="2:5" ht="21">
      <c r="B83" s="101" t="s">
        <v>40</v>
      </c>
      <c r="C83" s="101"/>
      <c r="D83" s="250">
        <v>950</v>
      </c>
      <c r="E83" s="101">
        <v>23</v>
      </c>
    </row>
    <row r="84" spans="2:5" ht="21">
      <c r="B84" s="85" t="s">
        <v>44</v>
      </c>
      <c r="C84" s="85"/>
      <c r="D84" s="251"/>
      <c r="E84" s="85">
        <f>SUM(E82:E83)</f>
        <v>120</v>
      </c>
    </row>
    <row r="85" spans="2:5" ht="21">
      <c r="B85" s="85"/>
      <c r="C85" s="101" t="s">
        <v>28</v>
      </c>
      <c r="D85" s="101"/>
      <c r="E85" s="101"/>
    </row>
  </sheetData>
  <pageMargins left="0.23622047244094491" right="0.23622047244094491" top="0.74803149606299213" bottom="0.35433070866141736" header="0.31496062992125984" footer="0.11811023622047245"/>
  <pageSetup paperSize="9" orientation="portrait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3A01E-A9DC-43D3-9265-AB0086C59F0C}">
  <dimension ref="A1:V85"/>
  <sheetViews>
    <sheetView zoomScaleNormal="100" workbookViewId="0">
      <selection activeCell="B10" sqref="B10"/>
    </sheetView>
  </sheetViews>
  <sheetFormatPr defaultRowHeight="20"/>
  <cols>
    <col min="1" max="1" width="5" customWidth="1"/>
    <col min="2" max="2" width="40.1640625" customWidth="1"/>
    <col min="3" max="3" width="11.9140625" style="287" customWidth="1"/>
    <col min="4" max="4" width="9.6640625" customWidth="1"/>
    <col min="5" max="5" width="9.1640625" customWidth="1"/>
    <col min="6" max="6" width="8.5" customWidth="1"/>
    <col min="7" max="11" width="8.6640625" style="331"/>
    <col min="12" max="12" width="9.4140625" style="331" bestFit="1" customWidth="1"/>
    <col min="13" max="13" width="9.1640625" style="331" bestFit="1" customWidth="1"/>
    <col min="14" max="14" width="12.1640625" style="331" bestFit="1" customWidth="1"/>
  </cols>
  <sheetData>
    <row r="1" spans="1:18" ht="21">
      <c r="A1" s="111" t="s">
        <v>30</v>
      </c>
      <c r="B1" s="112" t="s">
        <v>31</v>
      </c>
      <c r="C1" s="327" t="s">
        <v>381</v>
      </c>
      <c r="D1" s="241" t="s">
        <v>70</v>
      </c>
      <c r="E1" s="241" t="s">
        <v>115</v>
      </c>
      <c r="F1" s="241" t="s">
        <v>374</v>
      </c>
      <c r="H1" s="332"/>
      <c r="I1" s="332"/>
      <c r="J1" s="332"/>
      <c r="K1" s="332"/>
      <c r="L1" s="332"/>
      <c r="M1" s="332"/>
    </row>
    <row r="2" spans="1:18" s="271" customFormat="1" ht="30">
      <c r="A2" s="290">
        <v>1</v>
      </c>
      <c r="B2" s="319" t="s">
        <v>306</v>
      </c>
      <c r="C2" s="292"/>
      <c r="D2" s="293"/>
      <c r="E2" s="294"/>
      <c r="F2" s="330"/>
      <c r="G2" s="335"/>
      <c r="H2" s="85"/>
      <c r="I2" s="85"/>
      <c r="J2" s="85"/>
      <c r="K2" s="85"/>
      <c r="L2" s="85"/>
      <c r="M2" s="85"/>
      <c r="N2" s="88"/>
      <c r="O2" s="336"/>
      <c r="P2" s="336"/>
      <c r="Q2" s="336"/>
      <c r="R2" s="336"/>
    </row>
    <row r="3" spans="1:18" ht="29">
      <c r="A3" s="275"/>
      <c r="B3" s="295" t="s">
        <v>309</v>
      </c>
      <c r="C3" s="296">
        <v>20000</v>
      </c>
      <c r="D3" s="267"/>
      <c r="E3" s="294" t="s">
        <v>370</v>
      </c>
      <c r="F3" s="330" t="s">
        <v>375</v>
      </c>
      <c r="G3" s="88">
        <v>20000</v>
      </c>
      <c r="H3" s="85">
        <v>7368</v>
      </c>
      <c r="I3" s="339">
        <f>SUM(G3:H3)</f>
        <v>27368</v>
      </c>
      <c r="J3" s="85"/>
      <c r="K3" s="85"/>
      <c r="L3" s="85"/>
      <c r="M3" s="85"/>
      <c r="N3" s="88"/>
      <c r="O3" s="6"/>
      <c r="P3" s="6"/>
      <c r="Q3" s="6"/>
      <c r="R3" s="6"/>
    </row>
    <row r="4" spans="1:18" ht="29">
      <c r="A4" s="275"/>
      <c r="B4" s="295" t="s">
        <v>308</v>
      </c>
      <c r="C4" s="298">
        <v>5000</v>
      </c>
      <c r="D4" s="267"/>
      <c r="E4" s="294" t="s">
        <v>370</v>
      </c>
      <c r="F4" s="330" t="s">
        <v>375</v>
      </c>
      <c r="G4" s="88"/>
      <c r="H4" s="85"/>
      <c r="I4" s="85"/>
      <c r="J4" s="85"/>
      <c r="K4" s="85"/>
      <c r="L4" s="85"/>
      <c r="M4" s="85"/>
      <c r="N4" s="88"/>
      <c r="O4" s="6"/>
      <c r="P4" s="6"/>
      <c r="Q4" s="6"/>
      <c r="R4" s="6"/>
    </row>
    <row r="5" spans="1:18" ht="29">
      <c r="A5" s="275">
        <v>2</v>
      </c>
      <c r="B5" s="320" t="s">
        <v>371</v>
      </c>
      <c r="C5" s="300"/>
      <c r="D5" s="267"/>
      <c r="E5" s="297"/>
      <c r="F5" s="330"/>
      <c r="G5" s="88"/>
      <c r="H5" s="85"/>
      <c r="I5" s="85"/>
      <c r="J5" s="85"/>
      <c r="K5" s="85"/>
      <c r="L5" s="85"/>
      <c r="M5" s="85"/>
      <c r="N5" s="88"/>
      <c r="O5" s="6"/>
      <c r="P5" s="6"/>
      <c r="Q5" s="6"/>
      <c r="R5" s="6"/>
    </row>
    <row r="6" spans="1:18" ht="29">
      <c r="A6" s="275"/>
      <c r="B6" s="301" t="s">
        <v>315</v>
      </c>
      <c r="C6" s="298">
        <v>15000</v>
      </c>
      <c r="D6" s="302"/>
      <c r="E6" s="297" t="s">
        <v>368</v>
      </c>
      <c r="F6" s="330" t="s">
        <v>375</v>
      </c>
      <c r="G6" s="324">
        <v>3000</v>
      </c>
      <c r="H6" s="85"/>
      <c r="I6" s="85"/>
      <c r="J6" s="85"/>
      <c r="K6" s="85"/>
      <c r="L6" s="85"/>
      <c r="M6" s="85"/>
      <c r="N6" s="88"/>
      <c r="O6" s="6"/>
      <c r="P6" s="6"/>
      <c r="Q6" s="6"/>
      <c r="R6" s="6"/>
    </row>
    <row r="7" spans="1:18" ht="21">
      <c r="A7" s="275">
        <v>3</v>
      </c>
      <c r="B7" s="320" t="s">
        <v>307</v>
      </c>
      <c r="C7" s="303"/>
      <c r="D7" s="267"/>
      <c r="E7" s="297"/>
      <c r="F7" s="150"/>
      <c r="G7" s="340"/>
      <c r="H7" s="85"/>
      <c r="I7" s="85"/>
      <c r="J7" s="85"/>
      <c r="K7" s="85"/>
      <c r="L7" s="85"/>
      <c r="M7" s="85"/>
      <c r="N7" s="88"/>
      <c r="O7" s="6"/>
      <c r="P7" s="6"/>
      <c r="Q7" s="6"/>
      <c r="R7" s="6"/>
    </row>
    <row r="8" spans="1:18" ht="29">
      <c r="A8" s="275"/>
      <c r="B8" s="301" t="s">
        <v>310</v>
      </c>
      <c r="C8" s="298"/>
      <c r="D8" s="288">
        <v>20000</v>
      </c>
      <c r="E8" s="297" t="s">
        <v>159</v>
      </c>
      <c r="F8" s="330" t="s">
        <v>375</v>
      </c>
      <c r="G8" s="340">
        <v>14500</v>
      </c>
      <c r="H8" s="85"/>
      <c r="I8" s="85"/>
      <c r="J8" s="85"/>
      <c r="K8" s="85"/>
      <c r="L8" s="85"/>
      <c r="M8" s="85"/>
      <c r="N8" s="88"/>
      <c r="O8" s="6"/>
      <c r="P8" s="6"/>
      <c r="Q8" s="6"/>
      <c r="R8" s="6"/>
    </row>
    <row r="9" spans="1:18" ht="29">
      <c r="A9" s="275"/>
      <c r="B9" s="301" t="s">
        <v>311</v>
      </c>
      <c r="C9" s="298">
        <v>5000</v>
      </c>
      <c r="D9" s="267"/>
      <c r="E9" s="297" t="s">
        <v>386</v>
      </c>
      <c r="F9" s="330" t="s">
        <v>375</v>
      </c>
      <c r="G9" s="340">
        <v>5000</v>
      </c>
      <c r="H9" s="85"/>
      <c r="I9" s="85"/>
      <c r="J9" s="85"/>
      <c r="K9" s="85"/>
      <c r="L9" s="85"/>
      <c r="M9" s="85"/>
      <c r="N9" s="88"/>
      <c r="O9" s="6"/>
      <c r="P9" s="6"/>
      <c r="Q9" s="6"/>
      <c r="R9" s="6"/>
    </row>
    <row r="10" spans="1:18" ht="29">
      <c r="A10" s="275"/>
      <c r="B10" s="301" t="s">
        <v>312</v>
      </c>
      <c r="C10" s="298">
        <v>7000</v>
      </c>
      <c r="D10" s="267"/>
      <c r="E10" s="297" t="s">
        <v>387</v>
      </c>
      <c r="F10" s="330" t="s">
        <v>375</v>
      </c>
      <c r="G10" s="335">
        <v>2300</v>
      </c>
      <c r="H10" s="85">
        <v>6000</v>
      </c>
      <c r="I10" s="339">
        <f>SUM(G10:H10)</f>
        <v>8300</v>
      </c>
      <c r="J10" s="85"/>
      <c r="K10" s="85"/>
      <c r="L10" s="85"/>
      <c r="M10" s="85"/>
      <c r="N10" s="88"/>
      <c r="O10" s="6"/>
      <c r="P10" s="6"/>
      <c r="Q10" s="6"/>
      <c r="R10" s="6"/>
    </row>
    <row r="11" spans="1:18" ht="29">
      <c r="A11" s="275"/>
      <c r="B11" s="301" t="s">
        <v>314</v>
      </c>
      <c r="C11" s="298">
        <v>3000</v>
      </c>
      <c r="D11" s="267"/>
      <c r="E11" s="297" t="s">
        <v>386</v>
      </c>
      <c r="F11" s="330" t="s">
        <v>375</v>
      </c>
      <c r="G11" s="340">
        <v>1000</v>
      </c>
      <c r="H11" s="85"/>
      <c r="I11" s="85"/>
      <c r="J11" s="85"/>
      <c r="K11" s="85"/>
      <c r="L11" s="85"/>
      <c r="M11" s="85"/>
      <c r="N11" s="88"/>
      <c r="O11" s="6"/>
      <c r="P11" s="6"/>
      <c r="Q11" s="6"/>
      <c r="R11" s="6"/>
    </row>
    <row r="12" spans="1:18" ht="29">
      <c r="A12" s="275"/>
      <c r="B12" s="301" t="s">
        <v>313</v>
      </c>
      <c r="C12" s="298">
        <v>550</v>
      </c>
      <c r="D12" s="267"/>
      <c r="E12" s="297" t="s">
        <v>388</v>
      </c>
      <c r="F12" s="330" t="s">
        <v>375</v>
      </c>
      <c r="G12" s="340"/>
      <c r="H12" s="85"/>
      <c r="I12" s="85"/>
      <c r="J12" s="85"/>
      <c r="K12" s="85"/>
      <c r="L12" s="85"/>
      <c r="M12" s="85"/>
      <c r="N12" s="88"/>
      <c r="O12" s="6"/>
      <c r="P12" s="6"/>
      <c r="Q12" s="6"/>
      <c r="R12" s="6"/>
    </row>
    <row r="13" spans="1:18" ht="29">
      <c r="A13" s="275"/>
      <c r="B13" s="301" t="s">
        <v>316</v>
      </c>
      <c r="C13" s="298">
        <v>550</v>
      </c>
      <c r="D13" s="267"/>
      <c r="E13" s="297" t="s">
        <v>388</v>
      </c>
      <c r="F13" s="330" t="s">
        <v>375</v>
      </c>
      <c r="G13" s="340"/>
      <c r="H13" s="85"/>
      <c r="I13" s="85"/>
      <c r="J13" s="85"/>
      <c r="K13" s="85"/>
      <c r="L13" s="85"/>
      <c r="M13" s="85"/>
      <c r="N13" s="88"/>
      <c r="O13" s="6"/>
      <c r="P13" s="6"/>
      <c r="Q13" s="6"/>
      <c r="R13" s="6"/>
    </row>
    <row r="14" spans="1:18" ht="29">
      <c r="A14" s="275"/>
      <c r="B14" s="301" t="s">
        <v>317</v>
      </c>
      <c r="C14" s="298">
        <v>20000</v>
      </c>
      <c r="D14" s="267"/>
      <c r="E14" s="297" t="s">
        <v>388</v>
      </c>
      <c r="F14" s="330" t="s">
        <v>375</v>
      </c>
      <c r="G14" s="340">
        <v>15800</v>
      </c>
      <c r="H14" s="85"/>
      <c r="I14" s="85"/>
      <c r="J14" s="85"/>
      <c r="K14" s="85"/>
      <c r="L14" s="85"/>
      <c r="M14" s="85"/>
      <c r="N14" s="88"/>
      <c r="O14" s="6"/>
      <c r="P14" s="6"/>
      <c r="Q14" s="6"/>
      <c r="R14" s="6"/>
    </row>
    <row r="15" spans="1:18" ht="29">
      <c r="A15" s="275"/>
      <c r="B15" s="301" t="s">
        <v>318</v>
      </c>
      <c r="C15" s="298"/>
      <c r="D15" s="288">
        <v>20000</v>
      </c>
      <c r="E15" s="297" t="s">
        <v>159</v>
      </c>
      <c r="F15" s="330" t="s">
        <v>375</v>
      </c>
      <c r="G15" s="340">
        <v>26000</v>
      </c>
      <c r="H15" s="85"/>
      <c r="I15" s="85"/>
      <c r="J15" s="85"/>
      <c r="K15" s="85"/>
      <c r="L15" s="85"/>
      <c r="M15" s="85"/>
      <c r="N15" s="88"/>
      <c r="O15" s="6"/>
      <c r="P15" s="6"/>
      <c r="Q15" s="6"/>
      <c r="R15" s="6"/>
    </row>
    <row r="16" spans="1:18" ht="29">
      <c r="A16" s="275"/>
      <c r="B16" s="301" t="s">
        <v>319</v>
      </c>
      <c r="C16" s="298">
        <v>5000</v>
      </c>
      <c r="D16" s="267"/>
      <c r="E16" s="297" t="s">
        <v>388</v>
      </c>
      <c r="F16" s="330" t="s">
        <v>375</v>
      </c>
      <c r="G16" s="335"/>
      <c r="H16" s="85"/>
      <c r="I16" s="85"/>
      <c r="J16" s="85"/>
      <c r="K16" s="85"/>
      <c r="L16" s="85"/>
      <c r="M16" s="85"/>
      <c r="N16" s="88"/>
      <c r="O16" s="6"/>
      <c r="P16" s="6"/>
      <c r="Q16" s="6"/>
      <c r="R16" s="6"/>
    </row>
    <row r="17" spans="1:22" ht="21">
      <c r="A17" s="275">
        <v>4</v>
      </c>
      <c r="B17" s="321" t="s">
        <v>320</v>
      </c>
      <c r="C17" s="300"/>
      <c r="D17" s="267"/>
      <c r="E17" s="297"/>
      <c r="F17" s="150"/>
      <c r="G17" s="335"/>
      <c r="H17" s="85"/>
      <c r="I17" s="85"/>
      <c r="J17" s="85"/>
      <c r="K17" s="85"/>
      <c r="L17" s="85"/>
      <c r="M17" s="85"/>
      <c r="N17" s="88"/>
      <c r="O17" s="6"/>
      <c r="P17" s="6"/>
      <c r="Q17" s="6"/>
      <c r="R17" s="6"/>
    </row>
    <row r="18" spans="1:22" ht="21">
      <c r="A18" s="275"/>
      <c r="B18" s="301" t="s">
        <v>321</v>
      </c>
      <c r="C18" s="298">
        <v>50000</v>
      </c>
      <c r="D18" s="267"/>
      <c r="E18" s="297" t="s">
        <v>363</v>
      </c>
      <c r="F18" s="150"/>
      <c r="G18" s="335">
        <v>20500</v>
      </c>
      <c r="H18" s="85">
        <v>1475</v>
      </c>
      <c r="I18" s="85">
        <v>36710</v>
      </c>
      <c r="J18" s="85">
        <v>1500</v>
      </c>
      <c r="K18" s="85">
        <v>1000</v>
      </c>
      <c r="L18" s="85">
        <v>1500</v>
      </c>
      <c r="M18" s="85">
        <v>5000</v>
      </c>
      <c r="N18" s="88">
        <v>2000</v>
      </c>
      <c r="O18" s="337">
        <v>3000</v>
      </c>
      <c r="P18" s="337">
        <v>120044</v>
      </c>
      <c r="Q18" s="337">
        <v>32958</v>
      </c>
      <c r="R18" s="337">
        <v>4000</v>
      </c>
      <c r="S18" s="334">
        <v>3000</v>
      </c>
      <c r="T18" s="334">
        <v>20000</v>
      </c>
      <c r="U18" s="334">
        <v>6000</v>
      </c>
      <c r="V18" s="341">
        <f>SUM(G18:U18)</f>
        <v>258687</v>
      </c>
    </row>
    <row r="19" spans="1:22" ht="21">
      <c r="A19" s="275"/>
      <c r="B19" s="301" t="s">
        <v>322</v>
      </c>
      <c r="C19" s="298">
        <v>10000</v>
      </c>
      <c r="D19" s="267"/>
      <c r="E19" s="297" t="s">
        <v>363</v>
      </c>
      <c r="F19" s="150"/>
      <c r="G19" s="340">
        <v>17740</v>
      </c>
      <c r="H19" s="85"/>
      <c r="I19" s="85"/>
      <c r="J19" s="85"/>
      <c r="K19" s="85"/>
      <c r="L19" s="85"/>
      <c r="M19" s="85"/>
      <c r="N19" s="88"/>
      <c r="O19" s="6"/>
      <c r="P19" s="6"/>
      <c r="Q19" s="6"/>
      <c r="R19" s="6"/>
    </row>
    <row r="20" spans="1:22" ht="29">
      <c r="A20" s="275">
        <v>5</v>
      </c>
      <c r="B20" s="321" t="s">
        <v>323</v>
      </c>
      <c r="C20" s="298">
        <v>20000</v>
      </c>
      <c r="D20" s="267"/>
      <c r="E20" s="305" t="s">
        <v>367</v>
      </c>
      <c r="F20" s="330" t="s">
        <v>375</v>
      </c>
      <c r="G20" s="335"/>
      <c r="H20" s="85"/>
      <c r="I20" s="85"/>
      <c r="J20" s="85"/>
      <c r="K20" s="85"/>
      <c r="L20" s="85"/>
      <c r="M20" s="85"/>
      <c r="N20" s="88"/>
      <c r="O20" s="6"/>
      <c r="P20" s="6"/>
      <c r="Q20" s="6"/>
      <c r="R20" s="6"/>
    </row>
    <row r="21" spans="1:22" ht="29">
      <c r="A21" s="275">
        <v>6</v>
      </c>
      <c r="B21" s="321" t="s">
        <v>324</v>
      </c>
      <c r="C21" s="298">
        <v>10000</v>
      </c>
      <c r="D21" s="267"/>
      <c r="E21" s="305" t="s">
        <v>360</v>
      </c>
      <c r="F21" s="330" t="s">
        <v>375</v>
      </c>
      <c r="G21" s="340">
        <v>5000</v>
      </c>
      <c r="H21" s="85"/>
      <c r="I21" s="85"/>
      <c r="J21" s="85"/>
      <c r="K21" s="85"/>
      <c r="L21" s="85"/>
      <c r="M21" s="85"/>
      <c r="N21" s="88"/>
      <c r="O21" s="6"/>
      <c r="P21" s="6"/>
      <c r="Q21" s="6"/>
      <c r="R21" s="6"/>
    </row>
    <row r="22" spans="1:22" ht="36.65" customHeight="1">
      <c r="A22" s="275">
        <v>7</v>
      </c>
      <c r="B22" s="321" t="s">
        <v>325</v>
      </c>
      <c r="C22" s="298">
        <v>15000</v>
      </c>
      <c r="D22" s="267"/>
      <c r="E22" s="305" t="s">
        <v>361</v>
      </c>
      <c r="F22" s="150"/>
      <c r="G22" s="340">
        <v>2000</v>
      </c>
      <c r="H22" s="85"/>
      <c r="I22" s="85"/>
      <c r="J22" s="85"/>
      <c r="K22" s="85"/>
      <c r="L22" s="85"/>
      <c r="M22" s="85"/>
      <c r="N22" s="88"/>
      <c r="O22" s="6"/>
      <c r="P22" s="6"/>
      <c r="Q22" s="6"/>
      <c r="R22" s="6"/>
    </row>
    <row r="23" spans="1:22" ht="21">
      <c r="A23" s="275"/>
      <c r="B23" s="301" t="s">
        <v>326</v>
      </c>
      <c r="C23" s="300"/>
      <c r="D23" s="267"/>
      <c r="E23" s="305" t="s">
        <v>361</v>
      </c>
      <c r="F23" s="150"/>
      <c r="G23" s="340">
        <v>1000</v>
      </c>
      <c r="H23" s="85"/>
      <c r="I23" s="85"/>
      <c r="J23" s="85"/>
      <c r="K23" s="85"/>
      <c r="L23" s="85"/>
      <c r="M23" s="85"/>
      <c r="N23" s="88"/>
      <c r="O23" s="6"/>
      <c r="P23" s="6"/>
      <c r="Q23" s="6"/>
      <c r="R23" s="6"/>
    </row>
    <row r="24" spans="1:22" ht="23" customHeight="1">
      <c r="A24" s="275"/>
      <c r="B24" s="301" t="s">
        <v>372</v>
      </c>
      <c r="C24" s="300"/>
      <c r="D24" s="267"/>
      <c r="E24" s="305" t="s">
        <v>361</v>
      </c>
      <c r="F24" s="150"/>
      <c r="G24" s="335"/>
      <c r="H24" s="85"/>
      <c r="I24" s="85"/>
      <c r="J24" s="85"/>
      <c r="K24" s="85"/>
      <c r="L24" s="85"/>
      <c r="M24" s="85"/>
      <c r="N24" s="88"/>
      <c r="O24" s="6"/>
      <c r="P24" s="6"/>
      <c r="Q24" s="6"/>
      <c r="R24" s="6"/>
    </row>
    <row r="25" spans="1:22" ht="46.25" customHeight="1">
      <c r="A25" s="275"/>
      <c r="B25" s="301" t="s">
        <v>327</v>
      </c>
      <c r="C25" s="300"/>
      <c r="D25" s="267"/>
      <c r="E25" s="305" t="s">
        <v>361</v>
      </c>
      <c r="F25" s="150"/>
      <c r="G25" s="335">
        <v>1100</v>
      </c>
      <c r="H25" s="85">
        <v>3510</v>
      </c>
      <c r="I25" s="85">
        <v>4640</v>
      </c>
      <c r="J25" s="85">
        <v>1000</v>
      </c>
      <c r="K25" s="339">
        <f>SUM(G25:J25)</f>
        <v>10250</v>
      </c>
      <c r="L25" s="85"/>
      <c r="M25" s="85"/>
      <c r="N25" s="88"/>
      <c r="O25" s="6"/>
      <c r="P25" s="6"/>
      <c r="Q25" s="6"/>
      <c r="R25" s="6"/>
    </row>
    <row r="26" spans="1:22" ht="29">
      <c r="A26" s="306">
        <v>8</v>
      </c>
      <c r="B26" s="322" t="s">
        <v>328</v>
      </c>
      <c r="C26" s="300"/>
      <c r="D26" s="267"/>
      <c r="E26" s="297" t="s">
        <v>362</v>
      </c>
      <c r="F26" s="330" t="s">
        <v>375</v>
      </c>
      <c r="G26" s="335"/>
      <c r="H26" s="85"/>
      <c r="I26" s="85"/>
      <c r="J26" s="85"/>
      <c r="K26" s="85"/>
      <c r="L26" s="85"/>
      <c r="M26" s="85"/>
      <c r="N26" s="88"/>
      <c r="O26" s="6"/>
      <c r="P26" s="6"/>
      <c r="Q26" s="6"/>
      <c r="R26" s="6"/>
    </row>
    <row r="27" spans="1:22" ht="29">
      <c r="A27" s="306"/>
      <c r="B27" s="308" t="s">
        <v>329</v>
      </c>
      <c r="C27" s="298">
        <v>5000</v>
      </c>
      <c r="D27" s="267"/>
      <c r="E27" s="297" t="s">
        <v>362</v>
      </c>
      <c r="F27" s="330" t="s">
        <v>375</v>
      </c>
      <c r="G27" s="340">
        <v>5000</v>
      </c>
      <c r="H27" s="85"/>
      <c r="I27" s="85"/>
      <c r="J27" s="85"/>
      <c r="K27" s="85"/>
      <c r="L27" s="85"/>
      <c r="M27" s="85"/>
      <c r="N27" s="88"/>
      <c r="O27" s="6"/>
      <c r="P27" s="6"/>
      <c r="Q27" s="6"/>
      <c r="R27" s="6"/>
    </row>
    <row r="28" spans="1:22" ht="21">
      <c r="A28" s="275">
        <v>9</v>
      </c>
      <c r="B28" s="321" t="s">
        <v>336</v>
      </c>
      <c r="C28" s="298">
        <v>3000</v>
      </c>
      <c r="D28" s="267"/>
      <c r="E28" s="297" t="s">
        <v>363</v>
      </c>
      <c r="F28" s="150"/>
      <c r="G28" s="335"/>
      <c r="H28" s="85"/>
      <c r="I28" s="85"/>
      <c r="J28" s="85"/>
      <c r="K28" s="85"/>
      <c r="L28" s="85"/>
      <c r="M28" s="85"/>
      <c r="N28" s="88"/>
      <c r="O28" s="6"/>
      <c r="P28" s="6"/>
      <c r="Q28" s="6"/>
      <c r="R28" s="6"/>
    </row>
    <row r="29" spans="1:22" ht="29">
      <c r="A29" s="275">
        <v>10</v>
      </c>
      <c r="B29" s="321" t="s">
        <v>335</v>
      </c>
      <c r="C29" s="300"/>
      <c r="D29" s="267"/>
      <c r="E29" s="297"/>
      <c r="F29" s="330"/>
      <c r="G29" s="335"/>
      <c r="H29" s="85"/>
      <c r="I29" s="85"/>
      <c r="J29" s="85"/>
      <c r="K29" s="85"/>
      <c r="L29" s="85"/>
      <c r="M29" s="85"/>
      <c r="N29" s="88"/>
      <c r="O29" s="6"/>
      <c r="P29" s="6"/>
      <c r="Q29" s="6"/>
      <c r="R29" s="6"/>
    </row>
    <row r="30" spans="1:22" ht="29">
      <c r="A30" s="275"/>
      <c r="B30" s="301" t="s">
        <v>330</v>
      </c>
      <c r="C30" s="300">
        <v>10000</v>
      </c>
      <c r="D30" s="267"/>
      <c r="E30" s="297" t="s">
        <v>364</v>
      </c>
      <c r="F30" s="330" t="s">
        <v>375</v>
      </c>
      <c r="G30" s="340">
        <v>10000</v>
      </c>
      <c r="H30" s="85"/>
      <c r="I30" s="85"/>
      <c r="J30" s="85"/>
      <c r="K30" s="85"/>
      <c r="L30" s="85"/>
      <c r="M30" s="85"/>
      <c r="N30" s="88"/>
      <c r="O30" s="6"/>
      <c r="P30" s="6"/>
      <c r="Q30" s="6"/>
      <c r="R30" s="6"/>
    </row>
    <row r="31" spans="1:22" ht="29">
      <c r="A31" s="275"/>
      <c r="B31" s="301" t="s">
        <v>331</v>
      </c>
      <c r="C31" s="298">
        <v>5000</v>
      </c>
      <c r="D31" s="267"/>
      <c r="E31" s="297" t="s">
        <v>364</v>
      </c>
      <c r="F31" s="330" t="s">
        <v>375</v>
      </c>
      <c r="G31" s="340">
        <v>169900</v>
      </c>
      <c r="H31" s="85"/>
      <c r="I31" s="85"/>
      <c r="J31" s="85"/>
      <c r="K31" s="85"/>
      <c r="L31" s="85"/>
      <c r="M31" s="85"/>
      <c r="N31" s="88"/>
      <c r="O31" s="6"/>
      <c r="P31" s="6"/>
      <c r="Q31" s="6"/>
      <c r="R31" s="6"/>
    </row>
    <row r="32" spans="1:22" ht="29">
      <c r="A32" s="275">
        <v>11</v>
      </c>
      <c r="B32" s="321" t="s">
        <v>334</v>
      </c>
      <c r="C32" s="298">
        <v>3000</v>
      </c>
      <c r="D32" s="267"/>
      <c r="E32" s="297" t="s">
        <v>365</v>
      </c>
      <c r="F32" s="330" t="s">
        <v>375</v>
      </c>
      <c r="G32" s="335"/>
      <c r="H32" s="85"/>
      <c r="I32" s="85"/>
      <c r="J32" s="85"/>
      <c r="K32" s="85"/>
      <c r="L32" s="85"/>
      <c r="M32" s="85"/>
      <c r="N32" s="88"/>
      <c r="O32" s="6"/>
      <c r="P32" s="6"/>
      <c r="Q32" s="6"/>
      <c r="R32" s="6"/>
    </row>
    <row r="33" spans="1:18" ht="29">
      <c r="A33" s="306">
        <v>12</v>
      </c>
      <c r="B33" s="321" t="s">
        <v>333</v>
      </c>
      <c r="C33" s="298">
        <v>3000</v>
      </c>
      <c r="D33" s="267"/>
      <c r="E33" s="297" t="s">
        <v>383</v>
      </c>
      <c r="F33" s="330" t="s">
        <v>375</v>
      </c>
      <c r="G33" s="335"/>
      <c r="H33" s="85"/>
      <c r="I33" s="85"/>
      <c r="J33" s="85"/>
      <c r="K33" s="85"/>
      <c r="L33" s="85"/>
      <c r="M33" s="85"/>
      <c r="N33" s="88"/>
      <c r="O33" s="6"/>
      <c r="P33" s="6"/>
      <c r="Q33" s="6"/>
      <c r="R33" s="6"/>
    </row>
    <row r="34" spans="1:18" ht="21">
      <c r="A34" s="275">
        <v>13</v>
      </c>
      <c r="B34" s="321" t="s">
        <v>332</v>
      </c>
      <c r="C34" s="298">
        <v>40000</v>
      </c>
      <c r="D34" s="267"/>
      <c r="E34" s="297" t="s">
        <v>363</v>
      </c>
      <c r="F34" s="150"/>
      <c r="G34" s="335">
        <v>19500</v>
      </c>
      <c r="H34" s="85">
        <v>10000</v>
      </c>
      <c r="I34" s="339">
        <f>SUM(G34:H34)</f>
        <v>29500</v>
      </c>
      <c r="J34" s="85"/>
      <c r="K34" s="85"/>
      <c r="L34" s="85"/>
      <c r="M34" s="85"/>
      <c r="N34" s="88"/>
      <c r="O34" s="6"/>
      <c r="P34" s="6"/>
      <c r="Q34" s="6"/>
      <c r="R34" s="6"/>
    </row>
    <row r="35" spans="1:18" ht="21">
      <c r="A35" s="275">
        <v>14</v>
      </c>
      <c r="B35" s="321" t="s">
        <v>340</v>
      </c>
      <c r="C35" s="298">
        <v>3000</v>
      </c>
      <c r="D35" s="267"/>
      <c r="E35" s="297" t="s">
        <v>361</v>
      </c>
      <c r="F35" s="150"/>
      <c r="G35" s="335">
        <v>3000</v>
      </c>
      <c r="H35" s="85"/>
      <c r="I35" s="85"/>
      <c r="J35" s="85"/>
      <c r="K35" s="85"/>
      <c r="L35" s="85"/>
      <c r="M35" s="85"/>
      <c r="N35" s="88"/>
      <c r="O35" s="6"/>
      <c r="P35" s="6"/>
      <c r="Q35" s="6"/>
      <c r="R35" s="6"/>
    </row>
    <row r="36" spans="1:18" ht="21">
      <c r="A36" s="275">
        <v>15</v>
      </c>
      <c r="B36" s="321" t="s">
        <v>369</v>
      </c>
      <c r="C36" s="300"/>
      <c r="D36" s="267"/>
      <c r="E36" s="297"/>
      <c r="F36" s="150"/>
      <c r="G36" s="335"/>
      <c r="H36" s="85"/>
      <c r="I36" s="85"/>
      <c r="J36" s="85"/>
      <c r="K36" s="85"/>
      <c r="L36" s="85"/>
      <c r="M36" s="85"/>
      <c r="N36" s="88"/>
      <c r="O36" s="6"/>
      <c r="P36" s="6"/>
      <c r="Q36" s="6"/>
      <c r="R36" s="6"/>
    </row>
    <row r="37" spans="1:18" ht="29">
      <c r="A37" s="275"/>
      <c r="B37" s="301" t="s">
        <v>341</v>
      </c>
      <c r="C37" s="309">
        <v>7000</v>
      </c>
      <c r="D37" s="267"/>
      <c r="E37" s="297" t="s">
        <v>386</v>
      </c>
      <c r="F37" s="330" t="s">
        <v>375</v>
      </c>
      <c r="G37" s="338">
        <v>4110</v>
      </c>
      <c r="H37" s="85">
        <v>5500</v>
      </c>
      <c r="I37" s="339">
        <f>SUM(G37:H37)</f>
        <v>9610</v>
      </c>
      <c r="J37" s="85"/>
      <c r="K37" s="85"/>
      <c r="L37" s="85"/>
      <c r="M37" s="85"/>
      <c r="N37" s="88"/>
      <c r="O37" s="6"/>
      <c r="P37" s="6"/>
      <c r="Q37" s="6"/>
      <c r="R37" s="6"/>
    </row>
    <row r="38" spans="1:18" ht="29">
      <c r="A38" s="275"/>
      <c r="B38" s="301" t="s">
        <v>342</v>
      </c>
      <c r="C38" s="309">
        <v>2500</v>
      </c>
      <c r="D38" s="267"/>
      <c r="E38" s="297" t="s">
        <v>387</v>
      </c>
      <c r="F38" s="330" t="s">
        <v>375</v>
      </c>
      <c r="G38" s="335"/>
      <c r="H38" s="85"/>
      <c r="I38" s="85"/>
      <c r="J38" s="85"/>
      <c r="K38" s="85"/>
      <c r="L38" s="85"/>
      <c r="M38" s="85"/>
      <c r="N38" s="88"/>
      <c r="O38" s="6"/>
      <c r="P38" s="6"/>
      <c r="Q38" s="6"/>
      <c r="R38" s="6"/>
    </row>
    <row r="39" spans="1:18" ht="29">
      <c r="A39" s="275"/>
      <c r="B39" s="310" t="s">
        <v>343</v>
      </c>
      <c r="C39" s="311">
        <v>2500</v>
      </c>
      <c r="D39" s="267"/>
      <c r="E39" s="297" t="s">
        <v>387</v>
      </c>
      <c r="F39" s="330" t="s">
        <v>375</v>
      </c>
      <c r="G39" s="335"/>
      <c r="H39" s="85"/>
      <c r="I39" s="85"/>
      <c r="J39" s="85"/>
      <c r="K39" s="85"/>
      <c r="L39" s="85"/>
      <c r="M39" s="85"/>
      <c r="N39" s="88"/>
      <c r="O39" s="6"/>
      <c r="P39" s="6"/>
      <c r="Q39" s="6"/>
      <c r="R39" s="6"/>
    </row>
    <row r="40" spans="1:18" ht="29">
      <c r="A40" s="275"/>
      <c r="B40" s="301" t="s">
        <v>344</v>
      </c>
      <c r="C40" s="311">
        <v>1500</v>
      </c>
      <c r="D40" s="267"/>
      <c r="E40" s="297" t="s">
        <v>387</v>
      </c>
      <c r="F40" s="330" t="s">
        <v>375</v>
      </c>
      <c r="G40" s="335"/>
      <c r="H40" s="85"/>
      <c r="I40" s="85"/>
      <c r="J40" s="85"/>
      <c r="K40" s="85"/>
      <c r="L40" s="85"/>
      <c r="M40" s="85"/>
      <c r="N40" s="88"/>
      <c r="O40" s="6"/>
      <c r="P40" s="6"/>
      <c r="Q40" s="6"/>
      <c r="R40" s="6"/>
    </row>
    <row r="41" spans="1:18" ht="29">
      <c r="A41" s="275"/>
      <c r="B41" s="310" t="s">
        <v>345</v>
      </c>
      <c r="C41" s="311">
        <v>2000</v>
      </c>
      <c r="D41" s="267"/>
      <c r="E41" s="297" t="s">
        <v>387</v>
      </c>
      <c r="F41" s="330" t="s">
        <v>375</v>
      </c>
      <c r="G41" s="335"/>
      <c r="H41" s="85"/>
      <c r="I41" s="85"/>
      <c r="J41" s="85"/>
      <c r="K41" s="85"/>
      <c r="L41" s="85"/>
      <c r="M41" s="85"/>
      <c r="N41" s="88"/>
      <c r="O41" s="6"/>
      <c r="P41" s="6"/>
      <c r="Q41" s="6"/>
      <c r="R41" s="6"/>
    </row>
    <row r="42" spans="1:18" ht="23.4" customHeight="1">
      <c r="A42" s="275"/>
      <c r="B42" s="301" t="s">
        <v>346</v>
      </c>
      <c r="C42" s="298">
        <v>10000</v>
      </c>
      <c r="D42" s="267"/>
      <c r="E42" s="297" t="s">
        <v>386</v>
      </c>
      <c r="F42" s="330" t="s">
        <v>375</v>
      </c>
      <c r="G42" s="335">
        <v>1116</v>
      </c>
      <c r="H42" s="85">
        <v>1850</v>
      </c>
      <c r="I42" s="339">
        <f>SUM(G42:H42)</f>
        <v>2966</v>
      </c>
      <c r="J42" s="85"/>
      <c r="K42" s="85"/>
      <c r="L42" s="85"/>
      <c r="M42" s="85"/>
      <c r="N42" s="88"/>
      <c r="O42" s="6"/>
      <c r="P42" s="6"/>
      <c r="Q42" s="6"/>
      <c r="R42" s="6"/>
    </row>
    <row r="43" spans="1:18" ht="29">
      <c r="A43" s="275"/>
      <c r="B43" s="301" t="s">
        <v>347</v>
      </c>
      <c r="C43" s="298">
        <v>10000</v>
      </c>
      <c r="D43" s="267"/>
      <c r="E43" s="297" t="s">
        <v>386</v>
      </c>
      <c r="F43" s="330" t="s">
        <v>375</v>
      </c>
      <c r="G43" s="335"/>
      <c r="H43" s="85"/>
      <c r="I43" s="85"/>
      <c r="J43" s="85"/>
      <c r="K43" s="85"/>
      <c r="L43" s="85"/>
      <c r="M43" s="85"/>
      <c r="N43" s="88"/>
      <c r="O43" s="6"/>
      <c r="P43" s="6"/>
      <c r="Q43" s="6"/>
      <c r="R43" s="6"/>
    </row>
    <row r="44" spans="1:18" ht="29">
      <c r="A44" s="275"/>
      <c r="B44" s="312" t="s">
        <v>348</v>
      </c>
      <c r="C44" s="298">
        <v>1000</v>
      </c>
      <c r="D44" s="267"/>
      <c r="E44" s="297" t="s">
        <v>159</v>
      </c>
      <c r="F44" s="330" t="s">
        <v>375</v>
      </c>
      <c r="G44" s="335"/>
      <c r="H44" s="85"/>
      <c r="I44" s="85"/>
      <c r="J44" s="85"/>
      <c r="K44" s="85"/>
      <c r="L44" s="85"/>
      <c r="M44" s="85"/>
      <c r="N44" s="88"/>
      <c r="O44" s="6"/>
      <c r="P44" s="6"/>
      <c r="Q44" s="6"/>
      <c r="R44" s="6"/>
    </row>
    <row r="45" spans="1:18" ht="29">
      <c r="A45" s="275">
        <v>16</v>
      </c>
      <c r="B45" s="323" t="s">
        <v>337</v>
      </c>
      <c r="C45" s="300">
        <v>10000</v>
      </c>
      <c r="D45" s="267"/>
      <c r="E45" s="297" t="s">
        <v>367</v>
      </c>
      <c r="F45" s="330" t="s">
        <v>375</v>
      </c>
      <c r="G45" s="335"/>
      <c r="H45" s="85"/>
      <c r="I45" s="85"/>
      <c r="J45" s="85"/>
      <c r="K45" s="85"/>
      <c r="L45" s="85"/>
      <c r="M45" s="85"/>
      <c r="N45" s="88"/>
      <c r="O45" s="6"/>
      <c r="P45" s="6"/>
      <c r="Q45" s="6"/>
      <c r="R45" s="6"/>
    </row>
    <row r="46" spans="1:18" ht="29">
      <c r="A46" s="275"/>
      <c r="B46" s="310" t="s">
        <v>349</v>
      </c>
      <c r="C46" s="298"/>
      <c r="D46" s="267"/>
      <c r="E46" s="297" t="s">
        <v>367</v>
      </c>
      <c r="F46" s="330" t="s">
        <v>375</v>
      </c>
      <c r="G46" s="335"/>
      <c r="H46" s="85"/>
      <c r="I46" s="85"/>
      <c r="J46" s="85"/>
      <c r="K46" s="85"/>
      <c r="L46" s="85"/>
      <c r="M46" s="85"/>
      <c r="N46" s="88"/>
      <c r="O46" s="6"/>
      <c r="P46" s="6"/>
      <c r="Q46" s="6"/>
      <c r="R46" s="6"/>
    </row>
    <row r="47" spans="1:18" ht="29">
      <c r="A47" s="275"/>
      <c r="B47" s="310" t="s">
        <v>350</v>
      </c>
      <c r="C47" s="298"/>
      <c r="D47" s="267"/>
      <c r="E47" s="297" t="s">
        <v>367</v>
      </c>
      <c r="F47" s="330" t="s">
        <v>375</v>
      </c>
      <c r="G47" s="340">
        <v>1000</v>
      </c>
      <c r="H47" s="85"/>
      <c r="I47" s="85"/>
      <c r="J47" s="85"/>
      <c r="K47" s="85"/>
      <c r="L47" s="85"/>
      <c r="M47" s="85"/>
      <c r="N47" s="88"/>
      <c r="O47" s="6"/>
      <c r="P47" s="6"/>
      <c r="Q47" s="6"/>
      <c r="R47" s="6"/>
    </row>
    <row r="48" spans="1:18" ht="29">
      <c r="A48" s="275">
        <v>17</v>
      </c>
      <c r="B48" s="321" t="s">
        <v>338</v>
      </c>
      <c r="C48" s="300"/>
      <c r="D48" s="267"/>
      <c r="E48" s="297" t="s">
        <v>364</v>
      </c>
      <c r="F48" s="330" t="s">
        <v>375</v>
      </c>
      <c r="G48" s="335"/>
      <c r="H48" s="85"/>
      <c r="I48" s="85"/>
      <c r="J48" s="85"/>
      <c r="K48" s="85"/>
      <c r="L48" s="85"/>
      <c r="M48" s="85"/>
      <c r="N48" s="88"/>
      <c r="O48" s="6"/>
      <c r="P48" s="6"/>
      <c r="Q48" s="6"/>
      <c r="R48" s="6"/>
    </row>
    <row r="49" spans="1:18" ht="29">
      <c r="A49" s="275"/>
      <c r="B49" s="314" t="s">
        <v>377</v>
      </c>
      <c r="C49" s="298">
        <v>2000</v>
      </c>
      <c r="D49" s="267"/>
      <c r="E49" s="297" t="s">
        <v>364</v>
      </c>
      <c r="F49" s="330" t="s">
        <v>375</v>
      </c>
      <c r="G49" s="335"/>
      <c r="H49" s="85"/>
      <c r="I49" s="85"/>
      <c r="J49" s="85"/>
      <c r="K49" s="85"/>
      <c r="L49" s="85"/>
      <c r="M49" s="85"/>
      <c r="N49" s="88"/>
      <c r="O49" s="6"/>
      <c r="P49" s="6"/>
      <c r="Q49" s="6"/>
      <c r="R49" s="6"/>
    </row>
    <row r="50" spans="1:18" ht="29">
      <c r="A50" s="275"/>
      <c r="B50" s="314" t="s">
        <v>378</v>
      </c>
      <c r="C50" s="298">
        <v>2000</v>
      </c>
      <c r="D50" s="267"/>
      <c r="E50" s="297" t="s">
        <v>364</v>
      </c>
      <c r="F50" s="330" t="s">
        <v>375</v>
      </c>
      <c r="G50" s="335">
        <v>4469</v>
      </c>
      <c r="H50" s="85">
        <v>4000</v>
      </c>
      <c r="I50" s="339">
        <f>SUM(G50:H50)</f>
        <v>8469</v>
      </c>
      <c r="J50" s="85"/>
      <c r="K50" s="85"/>
      <c r="L50" s="85"/>
      <c r="M50" s="85"/>
      <c r="N50" s="88"/>
      <c r="O50" s="6"/>
      <c r="P50" s="6"/>
      <c r="Q50" s="6"/>
      <c r="R50" s="6"/>
    </row>
    <row r="51" spans="1:18" ht="29">
      <c r="A51" s="275"/>
      <c r="B51" s="314" t="s">
        <v>379</v>
      </c>
      <c r="C51" s="298">
        <v>40000</v>
      </c>
      <c r="D51" s="267"/>
      <c r="E51" s="297" t="s">
        <v>376</v>
      </c>
      <c r="F51" s="330" t="s">
        <v>375</v>
      </c>
      <c r="G51" s="335">
        <v>12000</v>
      </c>
      <c r="H51" s="85">
        <v>5000</v>
      </c>
      <c r="I51" s="85">
        <v>10000</v>
      </c>
      <c r="J51" s="85">
        <v>4000</v>
      </c>
      <c r="K51" s="85">
        <v>10000</v>
      </c>
      <c r="L51" s="85">
        <v>24000</v>
      </c>
      <c r="M51" s="339">
        <f>SUM(G51:L51)</f>
        <v>65000</v>
      </c>
      <c r="N51" s="88"/>
      <c r="O51" s="6"/>
      <c r="P51" s="6"/>
      <c r="Q51" s="6"/>
      <c r="R51" s="6"/>
    </row>
    <row r="52" spans="1:18" ht="29">
      <c r="A52" s="275">
        <v>18</v>
      </c>
      <c r="B52" s="321" t="s">
        <v>339</v>
      </c>
      <c r="C52" s="300"/>
      <c r="D52" s="267"/>
      <c r="E52" s="297"/>
      <c r="F52" s="330"/>
      <c r="G52" s="335"/>
      <c r="H52" s="85"/>
      <c r="I52" s="85"/>
      <c r="J52" s="85"/>
      <c r="K52" s="85"/>
      <c r="L52" s="85"/>
      <c r="M52" s="85"/>
      <c r="N52" s="88"/>
      <c r="O52" s="6"/>
      <c r="P52" s="6"/>
      <c r="Q52" s="6"/>
      <c r="R52" s="6"/>
    </row>
    <row r="53" spans="1:18" s="88" customFormat="1" ht="29">
      <c r="A53" s="275"/>
      <c r="B53" s="310" t="s">
        <v>384</v>
      </c>
      <c r="C53" s="298">
        <v>30000</v>
      </c>
      <c r="D53" s="267"/>
      <c r="E53" s="297" t="s">
        <v>362</v>
      </c>
      <c r="F53" s="330" t="s">
        <v>375</v>
      </c>
      <c r="G53" s="335">
        <v>800</v>
      </c>
      <c r="H53" s="85">
        <v>555</v>
      </c>
      <c r="I53" s="85">
        <v>1040</v>
      </c>
      <c r="J53" s="85">
        <v>500</v>
      </c>
      <c r="K53" s="85">
        <v>840</v>
      </c>
      <c r="L53" s="85">
        <v>1350</v>
      </c>
      <c r="M53" s="85">
        <v>2166</v>
      </c>
      <c r="N53" s="324">
        <f>SUM(G53:M53)</f>
        <v>7251</v>
      </c>
    </row>
    <row r="54" spans="1:18" s="88" customFormat="1" ht="21">
      <c r="A54" s="275"/>
      <c r="B54" s="310"/>
      <c r="C54" s="298"/>
      <c r="D54" s="267"/>
      <c r="E54" s="297"/>
      <c r="F54" s="85"/>
      <c r="G54" s="335"/>
      <c r="H54" s="85"/>
      <c r="I54" s="85"/>
      <c r="J54" s="85"/>
      <c r="K54" s="85"/>
      <c r="L54" s="85"/>
      <c r="M54" s="85"/>
    </row>
    <row r="55" spans="1:18" ht="21">
      <c r="A55" s="275">
        <v>19</v>
      </c>
      <c r="B55" s="321" t="s">
        <v>354</v>
      </c>
      <c r="C55" s="300"/>
      <c r="D55" s="267"/>
      <c r="E55" s="297"/>
      <c r="F55" s="150"/>
      <c r="G55" s="335"/>
      <c r="H55" s="85"/>
      <c r="I55" s="85"/>
      <c r="J55" s="85"/>
      <c r="K55" s="85"/>
      <c r="L55" s="85"/>
      <c r="M55" s="85"/>
      <c r="N55" s="88"/>
      <c r="O55" s="6"/>
      <c r="P55" s="6"/>
      <c r="Q55" s="6"/>
      <c r="R55" s="6"/>
    </row>
    <row r="56" spans="1:18" ht="29">
      <c r="A56" s="275"/>
      <c r="B56" s="310" t="s">
        <v>355</v>
      </c>
      <c r="C56" s="298">
        <v>25000</v>
      </c>
      <c r="D56" s="267"/>
      <c r="E56" s="297" t="s">
        <v>370</v>
      </c>
      <c r="F56" s="330" t="s">
        <v>375</v>
      </c>
      <c r="G56" s="335">
        <v>5000</v>
      </c>
      <c r="H56" s="85">
        <v>9750</v>
      </c>
      <c r="I56" s="85">
        <v>9000</v>
      </c>
      <c r="J56" s="339">
        <f>SUM(G56:I56)</f>
        <v>23750</v>
      </c>
      <c r="K56" s="85"/>
      <c r="L56" s="85"/>
      <c r="M56" s="85"/>
      <c r="N56" s="88"/>
      <c r="O56" s="6"/>
      <c r="P56" s="6"/>
      <c r="Q56" s="6"/>
      <c r="R56" s="6"/>
    </row>
    <row r="57" spans="1:18" s="276" customFormat="1" ht="29">
      <c r="A57" s="274"/>
      <c r="B57" s="315" t="s">
        <v>356</v>
      </c>
      <c r="C57" s="316">
        <v>5000</v>
      </c>
      <c r="D57" s="328"/>
      <c r="E57" s="297" t="s">
        <v>385</v>
      </c>
      <c r="F57" s="330" t="s">
        <v>375</v>
      </c>
      <c r="G57" s="335">
        <v>2000</v>
      </c>
      <c r="H57" s="274">
        <v>6000</v>
      </c>
      <c r="I57" s="342">
        <f>SUM(G57:H57)</f>
        <v>8000</v>
      </c>
      <c r="J57" s="274"/>
      <c r="K57" s="274"/>
      <c r="L57" s="274"/>
      <c r="M57" s="274"/>
    </row>
    <row r="58" spans="1:18" s="276" customFormat="1" ht="29">
      <c r="A58" s="274"/>
      <c r="B58" s="317" t="s">
        <v>373</v>
      </c>
      <c r="C58" s="316">
        <v>3000</v>
      </c>
      <c r="D58" s="328"/>
      <c r="E58" s="297" t="s">
        <v>367</v>
      </c>
      <c r="F58" s="330" t="s">
        <v>375</v>
      </c>
      <c r="G58" s="335">
        <v>4500</v>
      </c>
      <c r="H58" s="274">
        <v>1000</v>
      </c>
      <c r="I58" s="342">
        <f>SUM(G58:H58)</f>
        <v>5500</v>
      </c>
      <c r="J58" s="274"/>
      <c r="K58" s="274"/>
      <c r="L58" s="274"/>
      <c r="M58" s="274"/>
    </row>
    <row r="59" spans="1:18" ht="29">
      <c r="A59" s="275">
        <v>20</v>
      </c>
      <c r="B59" s="323" t="s">
        <v>357</v>
      </c>
      <c r="C59" s="298">
        <v>5000</v>
      </c>
      <c r="D59" s="267"/>
      <c r="E59" s="297" t="s">
        <v>368</v>
      </c>
      <c r="F59" s="330" t="s">
        <v>375</v>
      </c>
      <c r="G59" s="335"/>
      <c r="H59" s="85"/>
      <c r="I59" s="85"/>
      <c r="J59" s="85"/>
      <c r="K59" s="85"/>
      <c r="L59" s="85"/>
      <c r="M59" s="85"/>
      <c r="N59" s="88"/>
      <c r="O59" s="6"/>
      <c r="P59" s="6"/>
      <c r="Q59" s="6"/>
      <c r="R59" s="6"/>
    </row>
    <row r="60" spans="1:18" ht="29">
      <c r="A60" s="275">
        <v>21</v>
      </c>
      <c r="B60" s="321" t="s">
        <v>358</v>
      </c>
      <c r="C60" s="298">
        <v>5000</v>
      </c>
      <c r="D60" s="267"/>
      <c r="E60" s="297" t="s">
        <v>368</v>
      </c>
      <c r="F60" s="330" t="s">
        <v>375</v>
      </c>
      <c r="G60" s="340">
        <v>3000</v>
      </c>
      <c r="H60" s="85"/>
      <c r="I60" s="85"/>
      <c r="J60" s="85"/>
      <c r="K60" s="85"/>
      <c r="L60" s="85"/>
      <c r="M60" s="85"/>
      <c r="N60" s="88"/>
      <c r="O60" s="6"/>
      <c r="P60" s="6"/>
      <c r="Q60" s="6"/>
      <c r="R60" s="6"/>
    </row>
    <row r="61" spans="1:18" ht="21">
      <c r="A61" s="275"/>
      <c r="B61" s="263"/>
      <c r="C61" s="300"/>
      <c r="D61" s="262"/>
      <c r="E61" s="269"/>
      <c r="F61" s="150"/>
      <c r="G61" s="127"/>
      <c r="H61" s="333"/>
      <c r="I61" s="333"/>
      <c r="J61" s="333"/>
      <c r="K61" s="333"/>
      <c r="L61" s="333"/>
      <c r="M61" s="333"/>
    </row>
    <row r="62" spans="1:18" ht="21">
      <c r="A62" s="88"/>
      <c r="B62" s="89" t="s">
        <v>28</v>
      </c>
      <c r="C62" s="318">
        <f>SUM(C3:C61)</f>
        <v>421600</v>
      </c>
      <c r="D62" s="90">
        <f>SUM(D2:D61)</f>
        <v>40000</v>
      </c>
      <c r="E62" s="91"/>
      <c r="F62" s="150"/>
      <c r="G62" s="127"/>
      <c r="H62" s="333"/>
      <c r="I62" s="333"/>
      <c r="J62" s="333"/>
      <c r="K62" s="333"/>
      <c r="L62" s="333"/>
      <c r="M62" s="333"/>
    </row>
    <row r="63" spans="1:18" ht="24">
      <c r="A63" s="128"/>
      <c r="B63" s="128"/>
      <c r="C63" s="279"/>
      <c r="D63" s="128"/>
      <c r="E63" s="128"/>
      <c r="F63" s="132"/>
      <c r="G63" s="128"/>
    </row>
    <row r="64" spans="1:18" ht="24">
      <c r="A64" s="128"/>
      <c r="B64" s="325" t="s">
        <v>35</v>
      </c>
      <c r="C64" s="326">
        <v>654110</v>
      </c>
      <c r="D64" s="135"/>
      <c r="E64" s="128"/>
      <c r="F64" s="132"/>
      <c r="G64" s="128"/>
    </row>
    <row r="65" spans="1:20" ht="24">
      <c r="A65" s="128"/>
      <c r="B65" s="136" t="s">
        <v>29</v>
      </c>
      <c r="C65" s="280">
        <f>C64*70/100</f>
        <v>457877</v>
      </c>
      <c r="D65" s="128"/>
      <c r="E65" s="128"/>
      <c r="F65" s="132"/>
      <c r="G65" s="128"/>
      <c r="I65" s="245" t="s">
        <v>382</v>
      </c>
      <c r="J65" s="245"/>
      <c r="K65" s="245"/>
      <c r="L65" s="245"/>
      <c r="M65" s="88"/>
      <c r="N65" s="88"/>
      <c r="O65" s="88"/>
      <c r="P65" s="246"/>
      <c r="Q65" s="88"/>
      <c r="R65" s="88"/>
      <c r="S65" s="88"/>
      <c r="T65" s="88"/>
    </row>
    <row r="66" spans="1:20" ht="24">
      <c r="A66" s="128"/>
      <c r="B66" s="127" t="s">
        <v>192</v>
      </c>
      <c r="C66" s="281">
        <f>C65-C62</f>
        <v>36277</v>
      </c>
      <c r="D66" s="139"/>
      <c r="E66" s="128"/>
      <c r="F66" s="132"/>
      <c r="G66" s="128"/>
      <c r="I66" s="88"/>
      <c r="J66" s="88"/>
      <c r="K66" s="88"/>
      <c r="L66" s="247" t="s">
        <v>41</v>
      </c>
      <c r="M66" s="247" t="s">
        <v>42</v>
      </c>
      <c r="N66" s="247" t="s">
        <v>43</v>
      </c>
      <c r="O66" s="88" t="s">
        <v>222</v>
      </c>
      <c r="P66" s="246">
        <v>36</v>
      </c>
      <c r="Q66" s="88" t="s">
        <v>224</v>
      </c>
      <c r="R66" s="88" t="s">
        <v>226</v>
      </c>
      <c r="S66" s="246">
        <v>4</v>
      </c>
      <c r="T66" s="88"/>
    </row>
    <row r="67" spans="1:20" ht="29">
      <c r="A67" s="128"/>
      <c r="B67" s="140" t="s">
        <v>193</v>
      </c>
      <c r="C67" s="282">
        <f>C70-D62+C66</f>
        <v>103487</v>
      </c>
      <c r="D67" s="139"/>
      <c r="E67" s="329"/>
      <c r="F67" s="132"/>
      <c r="G67" s="128"/>
      <c r="I67" s="248" t="s">
        <v>39</v>
      </c>
      <c r="J67" s="248"/>
      <c r="K67" s="248"/>
      <c r="L67" s="249">
        <v>3500</v>
      </c>
      <c r="M67" s="248">
        <v>97</v>
      </c>
      <c r="N67" s="249">
        <f>L67*M67</f>
        <v>339500</v>
      </c>
      <c r="O67" s="88" t="s">
        <v>223</v>
      </c>
      <c r="P67" s="246">
        <v>24</v>
      </c>
      <c r="Q67" s="88"/>
      <c r="R67" s="88" t="s">
        <v>227</v>
      </c>
      <c r="S67" s="246">
        <v>12</v>
      </c>
      <c r="T67" s="88"/>
    </row>
    <row r="68" spans="1:20" ht="24">
      <c r="A68" s="128"/>
      <c r="B68" s="142" t="s">
        <v>36</v>
      </c>
      <c r="C68" s="283">
        <f>C64*20/100</f>
        <v>130822</v>
      </c>
      <c r="D68" s="128"/>
      <c r="E68" s="128"/>
      <c r="F68" s="132"/>
      <c r="G68" s="128"/>
      <c r="I68" s="101" t="s">
        <v>40</v>
      </c>
      <c r="J68" s="101"/>
      <c r="K68" s="101"/>
      <c r="L68" s="250">
        <v>3800</v>
      </c>
      <c r="M68" s="101">
        <v>23</v>
      </c>
      <c r="N68" s="250">
        <f>L68*M68</f>
        <v>87400</v>
      </c>
      <c r="O68" s="88" t="s">
        <v>225</v>
      </c>
      <c r="P68" s="246">
        <v>37</v>
      </c>
      <c r="Q68" s="88"/>
      <c r="R68" s="88" t="s">
        <v>228</v>
      </c>
      <c r="S68" s="246">
        <v>7</v>
      </c>
      <c r="T68" s="88"/>
    </row>
    <row r="69" spans="1:20" ht="23">
      <c r="A69" s="132"/>
      <c r="B69" s="144" t="s">
        <v>37</v>
      </c>
      <c r="C69" s="284">
        <f>C64*10/100</f>
        <v>65411</v>
      </c>
      <c r="D69" s="132"/>
      <c r="E69" s="132"/>
      <c r="F69" s="132"/>
      <c r="G69" s="128"/>
      <c r="I69" s="85" t="s">
        <v>44</v>
      </c>
      <c r="J69" s="85"/>
      <c r="K69" s="85"/>
      <c r="L69" s="251">
        <v>1000</v>
      </c>
      <c r="M69" s="85">
        <f>SUM(M67:M68)</f>
        <v>120</v>
      </c>
      <c r="N69" s="251">
        <f>L69*M69</f>
        <v>120000</v>
      </c>
      <c r="O69" s="88"/>
      <c r="P69" s="246">
        <f>SUM(P66:P68)</f>
        <v>97</v>
      </c>
      <c r="Q69" s="88"/>
      <c r="R69" s="88"/>
      <c r="S69" s="246">
        <f>SUM(S66:S68)</f>
        <v>23</v>
      </c>
      <c r="T69" s="88">
        <f>SUM(P69:S69)</f>
        <v>120</v>
      </c>
    </row>
    <row r="70" spans="1:20" ht="23">
      <c r="A70" s="132"/>
      <c r="B70" s="146" t="s">
        <v>149</v>
      </c>
      <c r="C70" s="285">
        <v>107210</v>
      </c>
      <c r="D70" s="132"/>
      <c r="E70" s="132"/>
      <c r="F70" s="132"/>
      <c r="G70" s="128"/>
      <c r="I70" s="85"/>
      <c r="J70" s="85"/>
      <c r="K70" s="101" t="s">
        <v>28</v>
      </c>
      <c r="L70" s="101"/>
      <c r="M70" s="101"/>
      <c r="N70" s="250">
        <f>SUM(N67:N69)</f>
        <v>546900</v>
      </c>
      <c r="O70" s="88"/>
      <c r="P70" s="246"/>
      <c r="Q70" s="88"/>
      <c r="R70" s="88"/>
      <c r="S70" s="88"/>
      <c r="T70" s="88"/>
    </row>
    <row r="71" spans="1:20" ht="23">
      <c r="A71" s="132"/>
      <c r="B71" s="148"/>
      <c r="C71" s="286"/>
      <c r="D71" s="132"/>
      <c r="E71" s="132"/>
      <c r="F71" s="132"/>
      <c r="G71" s="128"/>
    </row>
    <row r="72" spans="1:20" ht="21">
      <c r="A72" s="132"/>
      <c r="B72" s="132"/>
      <c r="D72" s="132"/>
      <c r="E72" s="132"/>
      <c r="F72" s="132"/>
      <c r="G72" s="128"/>
      <c r="I72" s="245" t="s">
        <v>382</v>
      </c>
      <c r="J72" s="245"/>
      <c r="K72" s="245"/>
      <c r="L72" s="245"/>
      <c r="M72" s="88" t="s">
        <v>148</v>
      </c>
      <c r="N72" s="88"/>
    </row>
    <row r="73" spans="1:20" ht="21">
      <c r="A73" s="132"/>
      <c r="B73" s="245" t="s">
        <v>382</v>
      </c>
      <c r="C73" s="245"/>
      <c r="D73" s="245"/>
      <c r="E73" s="245"/>
      <c r="F73" s="88"/>
      <c r="G73" s="88"/>
      <c r="I73" s="88"/>
      <c r="J73" s="88"/>
      <c r="K73" s="88"/>
      <c r="L73" s="247" t="s">
        <v>41</v>
      </c>
      <c r="M73" s="247" t="s">
        <v>42</v>
      </c>
      <c r="N73" s="247" t="s">
        <v>43</v>
      </c>
    </row>
    <row r="74" spans="1:20" ht="21">
      <c r="A74" s="132"/>
      <c r="B74" s="88"/>
      <c r="C74" s="88"/>
      <c r="D74" s="247" t="s">
        <v>41</v>
      </c>
      <c r="E74" s="247" t="s">
        <v>42</v>
      </c>
      <c r="F74" s="247" t="s">
        <v>43</v>
      </c>
      <c r="I74" s="248" t="s">
        <v>39</v>
      </c>
      <c r="J74" s="248"/>
      <c r="K74" s="248"/>
      <c r="L74" s="249">
        <v>880</v>
      </c>
      <c r="M74" s="248">
        <v>97</v>
      </c>
      <c r="N74" s="249">
        <f>L74*M74</f>
        <v>85360</v>
      </c>
    </row>
    <row r="75" spans="1:20" ht="21">
      <c r="A75" s="132"/>
      <c r="B75" s="248" t="s">
        <v>39</v>
      </c>
      <c r="C75" s="248"/>
      <c r="D75" s="249">
        <v>3500</v>
      </c>
      <c r="E75" s="248">
        <v>97</v>
      </c>
      <c r="F75" s="249">
        <f>D75*E75</f>
        <v>339500</v>
      </c>
      <c r="I75" s="101" t="s">
        <v>40</v>
      </c>
      <c r="J75" s="101"/>
      <c r="K75" s="101"/>
      <c r="L75" s="250">
        <v>950</v>
      </c>
      <c r="M75" s="101">
        <v>23</v>
      </c>
      <c r="N75" s="250">
        <f>L75*M75</f>
        <v>21850</v>
      </c>
    </row>
    <row r="76" spans="1:20" ht="21">
      <c r="A76" s="132"/>
      <c r="B76" s="101" t="s">
        <v>40</v>
      </c>
      <c r="C76" s="101"/>
      <c r="D76" s="250">
        <v>3800</v>
      </c>
      <c r="E76" s="101">
        <v>23</v>
      </c>
      <c r="F76" s="250">
        <f>D76*E76</f>
        <v>87400</v>
      </c>
      <c r="I76" s="85" t="s">
        <v>44</v>
      </c>
      <c r="J76" s="85"/>
      <c r="K76" s="85"/>
      <c r="L76" s="251"/>
      <c r="M76" s="85">
        <f>SUM(M74:M75)</f>
        <v>120</v>
      </c>
      <c r="N76" s="251">
        <f>L76*M76</f>
        <v>0</v>
      </c>
    </row>
    <row r="77" spans="1:20" ht="21">
      <c r="A77" s="132"/>
      <c r="B77" s="85" t="s">
        <v>44</v>
      </c>
      <c r="C77" s="85"/>
      <c r="D77" s="251">
        <v>1000</v>
      </c>
      <c r="E77" s="85">
        <v>120</v>
      </c>
      <c r="F77" s="251">
        <f>D77*E77</f>
        <v>120000</v>
      </c>
      <c r="I77" s="85"/>
      <c r="J77" s="85"/>
      <c r="K77" s="101" t="s">
        <v>28</v>
      </c>
      <c r="L77" s="101"/>
      <c r="M77" s="101"/>
      <c r="N77" s="250">
        <f>SUM(N74:N76)</f>
        <v>107210</v>
      </c>
    </row>
    <row r="78" spans="1:20" ht="21">
      <c r="B78" s="85"/>
      <c r="C78" s="101" t="s">
        <v>28</v>
      </c>
      <c r="D78" s="101"/>
      <c r="E78" s="101"/>
      <c r="F78" s="250">
        <f>SUM(F75:F77)</f>
        <v>546900</v>
      </c>
    </row>
    <row r="79" spans="1:20" ht="17">
      <c r="C79"/>
    </row>
    <row r="80" spans="1:20" ht="21">
      <c r="B80" s="245" t="s">
        <v>382</v>
      </c>
      <c r="C80" s="245"/>
      <c r="D80" s="245"/>
      <c r="E80" s="324" t="s">
        <v>148</v>
      </c>
      <c r="F80" s="88"/>
    </row>
    <row r="81" spans="2:6" ht="21">
      <c r="B81" s="88"/>
      <c r="C81" s="88"/>
      <c r="D81" s="247" t="s">
        <v>41</v>
      </c>
      <c r="E81" s="247" t="s">
        <v>42</v>
      </c>
      <c r="F81" s="247" t="s">
        <v>43</v>
      </c>
    </row>
    <row r="82" spans="2:6" ht="21">
      <c r="B82" s="248" t="s">
        <v>39</v>
      </c>
      <c r="C82" s="248"/>
      <c r="D82" s="249">
        <v>880</v>
      </c>
      <c r="E82" s="248">
        <v>97</v>
      </c>
      <c r="F82" s="249">
        <f>D82*E82</f>
        <v>85360</v>
      </c>
    </row>
    <row r="83" spans="2:6" ht="21">
      <c r="B83" s="101" t="s">
        <v>40</v>
      </c>
      <c r="C83" s="101"/>
      <c r="D83" s="250">
        <v>950</v>
      </c>
      <c r="E83" s="101">
        <v>23</v>
      </c>
      <c r="F83" s="250">
        <f>D83*E83</f>
        <v>21850</v>
      </c>
    </row>
    <row r="84" spans="2:6" ht="21">
      <c r="B84" s="85" t="s">
        <v>44</v>
      </c>
      <c r="C84" s="85"/>
      <c r="D84" s="251"/>
      <c r="E84" s="85">
        <f>SUM(E82:E83)</f>
        <v>120</v>
      </c>
      <c r="F84" s="251">
        <f>D84*E84</f>
        <v>0</v>
      </c>
    </row>
    <row r="85" spans="2:6" ht="21">
      <c r="B85" s="85"/>
      <c r="C85" s="101" t="s">
        <v>28</v>
      </c>
      <c r="D85" s="101"/>
      <c r="E85" s="101"/>
      <c r="F85" s="250">
        <f>SUM(F82:F84)</f>
        <v>107210</v>
      </c>
    </row>
  </sheetData>
  <pageMargins left="0.23622047244094491" right="0.23622047244094491" top="0.74803149606299213" bottom="0.35433070866141736" header="0.31496062992125984" footer="0.11811023622047245"/>
  <pageSetup paperSize="9" orientation="portrait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B1D52-6FA5-46B2-A1F9-39A1C983F53B}">
  <dimension ref="A1:T86"/>
  <sheetViews>
    <sheetView topLeftCell="A21" zoomScaleNormal="100" workbookViewId="0">
      <selection activeCell="C63" sqref="C63"/>
    </sheetView>
  </sheetViews>
  <sheetFormatPr defaultRowHeight="20"/>
  <cols>
    <col min="1" max="1" width="5" customWidth="1"/>
    <col min="2" max="2" width="40.1640625" customWidth="1"/>
    <col min="3" max="3" width="12.83203125" style="287" customWidth="1"/>
    <col min="4" max="4" width="9.6640625" customWidth="1"/>
    <col min="5" max="5" width="9.1640625" customWidth="1"/>
    <col min="6" max="6" width="8.5" customWidth="1"/>
    <col min="12" max="12" width="9.4140625" bestFit="1" customWidth="1"/>
    <col min="13" max="13" width="9.1640625" bestFit="1" customWidth="1"/>
    <col min="14" max="14" width="12.1640625" bestFit="1" customWidth="1"/>
  </cols>
  <sheetData>
    <row r="1" spans="1:13" ht="24">
      <c r="A1" s="111" t="s">
        <v>30</v>
      </c>
      <c r="B1" s="112" t="s">
        <v>31</v>
      </c>
      <c r="C1" s="278" t="s">
        <v>390</v>
      </c>
      <c r="D1" s="241" t="s">
        <v>70</v>
      </c>
      <c r="E1" s="241" t="s">
        <v>115</v>
      </c>
      <c r="F1" s="241" t="s">
        <v>359</v>
      </c>
      <c r="G1" s="241" t="s">
        <v>374</v>
      </c>
      <c r="H1" s="242"/>
      <c r="I1" s="242"/>
      <c r="J1" s="242"/>
      <c r="K1" s="242"/>
      <c r="L1" s="242"/>
      <c r="M1" s="242"/>
    </row>
    <row r="2" spans="1:13" s="271" customFormat="1" ht="24">
      <c r="A2" s="290">
        <v>1</v>
      </c>
      <c r="B2" s="291" t="s">
        <v>306</v>
      </c>
      <c r="C2" s="292"/>
      <c r="D2" s="293"/>
      <c r="E2" s="294" t="s">
        <v>370</v>
      </c>
      <c r="F2" s="272"/>
      <c r="G2" s="272"/>
      <c r="H2" s="272"/>
      <c r="I2" s="272"/>
      <c r="J2" s="272"/>
      <c r="K2" s="272"/>
      <c r="L2" s="272"/>
      <c r="M2" s="272"/>
    </row>
    <row r="3" spans="1:13" ht="27">
      <c r="A3" s="275"/>
      <c r="B3" s="295" t="s">
        <v>309</v>
      </c>
      <c r="C3" s="296">
        <v>20000</v>
      </c>
      <c r="D3" s="267"/>
      <c r="E3" s="297"/>
      <c r="F3" s="150"/>
      <c r="G3" s="289"/>
      <c r="H3" s="240"/>
      <c r="I3" s="240"/>
      <c r="J3" s="240"/>
      <c r="K3" s="240"/>
      <c r="L3" s="240"/>
      <c r="M3" s="240"/>
    </row>
    <row r="4" spans="1:13" ht="27">
      <c r="A4" s="275"/>
      <c r="B4" s="295" t="s">
        <v>308</v>
      </c>
      <c r="C4" s="298">
        <v>10000</v>
      </c>
      <c r="D4" s="267"/>
      <c r="E4" s="297"/>
      <c r="F4" s="150"/>
      <c r="G4" s="289"/>
      <c r="H4" s="240"/>
      <c r="I4" s="240"/>
      <c r="J4" s="240"/>
      <c r="K4" s="240"/>
      <c r="L4" s="240"/>
      <c r="M4" s="240"/>
    </row>
    <row r="5" spans="1:13" ht="27">
      <c r="A5" s="275">
        <v>2</v>
      </c>
      <c r="B5" s="299" t="s">
        <v>371</v>
      </c>
      <c r="C5" s="300"/>
      <c r="D5" s="267"/>
      <c r="E5" s="297" t="s">
        <v>368</v>
      </c>
      <c r="F5" s="150"/>
      <c r="G5" s="289"/>
      <c r="H5" s="240"/>
      <c r="I5" s="240"/>
      <c r="J5" s="240"/>
      <c r="K5" s="240"/>
      <c r="L5" s="240"/>
      <c r="M5" s="240"/>
    </row>
    <row r="6" spans="1:13" ht="27">
      <c r="A6" s="275"/>
      <c r="B6" s="301" t="s">
        <v>315</v>
      </c>
      <c r="C6" s="298">
        <v>15000</v>
      </c>
      <c r="D6" s="302"/>
      <c r="E6" s="297" t="s">
        <v>368</v>
      </c>
      <c r="F6" s="150"/>
      <c r="G6" s="289"/>
      <c r="H6" s="240"/>
      <c r="I6" s="240"/>
      <c r="J6" s="240"/>
      <c r="K6" s="240"/>
      <c r="L6" s="240"/>
      <c r="M6" s="240"/>
    </row>
    <row r="7" spans="1:13" ht="21">
      <c r="A7" s="275">
        <v>3</v>
      </c>
      <c r="B7" s="299" t="s">
        <v>307</v>
      </c>
      <c r="C7" s="303"/>
      <c r="D7" s="267"/>
      <c r="E7" s="297" t="s">
        <v>363</v>
      </c>
      <c r="F7" s="150"/>
      <c r="G7" s="150"/>
      <c r="H7" s="240"/>
      <c r="I7" s="240"/>
      <c r="J7" s="240"/>
      <c r="K7" s="240"/>
      <c r="L7" s="240"/>
      <c r="M7" s="240"/>
    </row>
    <row r="8" spans="1:13" ht="21">
      <c r="A8" s="275"/>
      <c r="B8" s="301" t="s">
        <v>310</v>
      </c>
      <c r="C8" s="298"/>
      <c r="D8" s="288">
        <v>20000</v>
      </c>
      <c r="E8" s="297"/>
      <c r="F8" s="150"/>
      <c r="G8" s="150"/>
      <c r="H8" s="240"/>
      <c r="I8" s="240"/>
      <c r="J8" s="240"/>
      <c r="K8" s="240"/>
      <c r="L8" s="240"/>
      <c r="M8" s="240"/>
    </row>
    <row r="9" spans="1:13" ht="21">
      <c r="A9" s="275"/>
      <c r="B9" s="301" t="s">
        <v>311</v>
      </c>
      <c r="C9" s="298">
        <v>5000</v>
      </c>
      <c r="D9" s="267"/>
      <c r="E9" s="297"/>
      <c r="F9" s="150"/>
      <c r="G9" s="150"/>
      <c r="H9" s="240"/>
      <c r="I9" s="240"/>
      <c r="J9" s="240"/>
      <c r="K9" s="240"/>
      <c r="L9" s="240"/>
      <c r="M9" s="240"/>
    </row>
    <row r="10" spans="1:13" ht="21">
      <c r="A10" s="275"/>
      <c r="B10" s="301" t="s">
        <v>312</v>
      </c>
      <c r="C10" s="298">
        <v>5000</v>
      </c>
      <c r="D10" s="267"/>
      <c r="E10" s="297"/>
      <c r="F10" s="150"/>
      <c r="G10" s="150"/>
      <c r="H10" s="240"/>
      <c r="I10" s="240"/>
      <c r="J10" s="240"/>
      <c r="K10" s="240"/>
      <c r="L10" s="240"/>
      <c r="M10" s="240"/>
    </row>
    <row r="11" spans="1:13" ht="21">
      <c r="A11" s="275"/>
      <c r="B11" s="301" t="s">
        <v>314</v>
      </c>
      <c r="C11" s="298">
        <v>3000</v>
      </c>
      <c r="D11" s="267"/>
      <c r="E11" s="297"/>
      <c r="F11" s="150"/>
      <c r="G11" s="150"/>
      <c r="H11" s="240"/>
      <c r="I11" s="240"/>
      <c r="J11" s="240"/>
      <c r="K11" s="240"/>
      <c r="L11" s="240"/>
      <c r="M11" s="240"/>
    </row>
    <row r="12" spans="1:13" ht="21">
      <c r="A12" s="275"/>
      <c r="B12" s="301" t="s">
        <v>313</v>
      </c>
      <c r="C12" s="298">
        <v>550</v>
      </c>
      <c r="D12" s="267"/>
      <c r="E12" s="297"/>
      <c r="F12" s="150"/>
      <c r="G12" s="150"/>
      <c r="H12" s="240"/>
      <c r="I12" s="240"/>
      <c r="J12" s="240"/>
      <c r="K12" s="240"/>
      <c r="L12" s="240"/>
      <c r="M12" s="240"/>
    </row>
    <row r="13" spans="1:13" ht="21">
      <c r="A13" s="275"/>
      <c r="B13" s="301" t="s">
        <v>316</v>
      </c>
      <c r="C13" s="298">
        <v>550</v>
      </c>
      <c r="D13" s="267"/>
      <c r="E13" s="297"/>
      <c r="F13" s="150"/>
      <c r="G13" s="150"/>
      <c r="H13" s="240"/>
      <c r="I13" s="240"/>
      <c r="J13" s="240"/>
      <c r="K13" s="240"/>
      <c r="L13" s="240"/>
      <c r="M13" s="240"/>
    </row>
    <row r="14" spans="1:13" ht="21">
      <c r="A14" s="275"/>
      <c r="B14" s="301" t="s">
        <v>317</v>
      </c>
      <c r="C14" s="298">
        <v>20000</v>
      </c>
      <c r="D14" s="267"/>
      <c r="E14" s="297"/>
      <c r="F14" s="150"/>
      <c r="G14" s="150"/>
      <c r="H14" s="240"/>
      <c r="I14" s="240"/>
      <c r="J14" s="240"/>
      <c r="K14" s="240"/>
      <c r="L14" s="240"/>
      <c r="M14" s="240"/>
    </row>
    <row r="15" spans="1:13" ht="21">
      <c r="A15" s="275"/>
      <c r="B15" s="301" t="s">
        <v>318</v>
      </c>
      <c r="C15" s="298"/>
      <c r="D15" s="288">
        <v>20000</v>
      </c>
      <c r="E15" s="297"/>
      <c r="F15" s="150"/>
      <c r="G15" s="150"/>
      <c r="H15" s="240"/>
      <c r="I15" s="240"/>
      <c r="J15" s="240"/>
      <c r="K15" s="240"/>
      <c r="L15" s="240"/>
      <c r="M15" s="240"/>
    </row>
    <row r="16" spans="1:13" ht="21">
      <c r="A16" s="275"/>
      <c r="B16" s="301" t="s">
        <v>319</v>
      </c>
      <c r="C16" s="298">
        <v>10000</v>
      </c>
      <c r="D16" s="267"/>
      <c r="E16" s="297"/>
      <c r="F16" s="150"/>
      <c r="G16" s="150"/>
      <c r="H16" s="240"/>
      <c r="I16" s="240"/>
      <c r="J16" s="240"/>
      <c r="K16" s="240"/>
      <c r="L16" s="240"/>
      <c r="M16" s="240"/>
    </row>
    <row r="17" spans="1:13" ht="21">
      <c r="A17" s="275">
        <v>4</v>
      </c>
      <c r="B17" s="304" t="s">
        <v>320</v>
      </c>
      <c r="C17" s="300"/>
      <c r="D17" s="267"/>
      <c r="E17" s="297" t="s">
        <v>363</v>
      </c>
      <c r="F17" s="150"/>
      <c r="G17" s="150"/>
      <c r="H17" s="240"/>
      <c r="I17" s="240"/>
      <c r="J17" s="240"/>
      <c r="K17" s="240"/>
      <c r="L17" s="240"/>
      <c r="M17" s="240"/>
    </row>
    <row r="18" spans="1:13" ht="21">
      <c r="A18" s="275"/>
      <c r="B18" s="301" t="s">
        <v>321</v>
      </c>
      <c r="C18" s="298">
        <v>50000</v>
      </c>
      <c r="D18" s="267"/>
      <c r="E18" s="305"/>
      <c r="F18" s="150"/>
      <c r="G18" s="150"/>
      <c r="H18" s="240"/>
      <c r="I18" s="240"/>
      <c r="J18" s="240"/>
      <c r="K18" s="240"/>
      <c r="L18" s="240"/>
      <c r="M18" s="240"/>
    </row>
    <row r="19" spans="1:13" ht="21">
      <c r="A19" s="275"/>
      <c r="B19" s="301" t="s">
        <v>322</v>
      </c>
      <c r="C19" s="298">
        <v>10000</v>
      </c>
      <c r="D19" s="267"/>
      <c r="E19" s="305"/>
      <c r="F19" s="150"/>
      <c r="G19" s="150"/>
      <c r="H19" s="240"/>
      <c r="I19" s="240"/>
      <c r="J19" s="240"/>
      <c r="K19" s="240"/>
      <c r="L19" s="240"/>
      <c r="M19" s="240"/>
    </row>
    <row r="20" spans="1:13" ht="27">
      <c r="A20" s="275">
        <v>5</v>
      </c>
      <c r="B20" s="304" t="s">
        <v>323</v>
      </c>
      <c r="C20" s="298">
        <v>20000</v>
      </c>
      <c r="D20" s="267"/>
      <c r="E20" s="305" t="s">
        <v>367</v>
      </c>
      <c r="F20" s="150"/>
      <c r="G20" s="289"/>
      <c r="H20" s="240"/>
      <c r="I20" s="240"/>
      <c r="J20" s="240"/>
      <c r="K20" s="240"/>
      <c r="L20" s="240"/>
      <c r="M20" s="240"/>
    </row>
    <row r="21" spans="1:13" ht="21">
      <c r="A21" s="275">
        <v>6</v>
      </c>
      <c r="B21" s="304" t="s">
        <v>324</v>
      </c>
      <c r="C21" s="298">
        <v>5000</v>
      </c>
      <c r="D21" s="267"/>
      <c r="E21" s="305" t="s">
        <v>360</v>
      </c>
      <c r="F21" s="150"/>
      <c r="G21" s="150"/>
      <c r="H21" s="240"/>
      <c r="I21" s="240"/>
      <c r="J21" s="240"/>
      <c r="K21" s="240"/>
      <c r="L21" s="240"/>
      <c r="M21" s="240"/>
    </row>
    <row r="22" spans="1:13" ht="36.65" customHeight="1">
      <c r="A22" s="275">
        <v>7</v>
      </c>
      <c r="B22" s="304" t="s">
        <v>325</v>
      </c>
      <c r="C22" s="298">
        <v>30000</v>
      </c>
      <c r="D22" s="267"/>
      <c r="E22" s="305" t="s">
        <v>361</v>
      </c>
      <c r="F22" s="150"/>
      <c r="G22" s="150"/>
      <c r="H22" s="240"/>
      <c r="I22" s="240"/>
      <c r="J22" s="240"/>
      <c r="K22" s="240"/>
      <c r="L22" s="240"/>
      <c r="M22" s="240"/>
    </row>
    <row r="23" spans="1:13" ht="21">
      <c r="A23" s="275"/>
      <c r="B23" s="301" t="s">
        <v>326</v>
      </c>
      <c r="C23" s="300"/>
      <c r="D23" s="267"/>
      <c r="E23" s="305"/>
      <c r="F23" s="150"/>
      <c r="G23" s="150"/>
      <c r="H23" s="240"/>
      <c r="I23" s="240"/>
      <c r="J23" s="240"/>
      <c r="K23" s="240"/>
      <c r="L23" s="240"/>
      <c r="M23" s="240"/>
    </row>
    <row r="24" spans="1:13" ht="23" customHeight="1">
      <c r="A24" s="275"/>
      <c r="B24" s="301" t="s">
        <v>372</v>
      </c>
      <c r="C24" s="300"/>
      <c r="D24" s="267"/>
      <c r="E24" s="305"/>
      <c r="F24" s="150"/>
      <c r="G24" s="150"/>
      <c r="H24" s="240"/>
      <c r="I24" s="240"/>
      <c r="J24" s="240"/>
      <c r="K24" s="240"/>
      <c r="L24" s="240"/>
      <c r="M24" s="240"/>
    </row>
    <row r="25" spans="1:13" ht="46.25" customHeight="1">
      <c r="A25" s="275"/>
      <c r="B25" s="301" t="s">
        <v>327</v>
      </c>
      <c r="C25" s="300"/>
      <c r="D25" s="267"/>
      <c r="E25" s="305"/>
      <c r="F25" s="150"/>
      <c r="G25" s="150"/>
      <c r="H25" s="240"/>
      <c r="I25" s="240"/>
      <c r="J25" s="240"/>
      <c r="K25" s="240"/>
      <c r="L25" s="240"/>
      <c r="M25" s="240"/>
    </row>
    <row r="26" spans="1:13" ht="27">
      <c r="A26" s="306">
        <v>8</v>
      </c>
      <c r="B26" s="307" t="s">
        <v>328</v>
      </c>
      <c r="C26" s="300"/>
      <c r="D26" s="267"/>
      <c r="E26" s="297" t="s">
        <v>362</v>
      </c>
      <c r="F26" s="150"/>
      <c r="G26" s="289"/>
      <c r="H26" s="240"/>
      <c r="I26" s="240"/>
      <c r="J26" s="240"/>
      <c r="K26" s="240"/>
      <c r="L26" s="240"/>
      <c r="M26" s="240"/>
    </row>
    <row r="27" spans="1:13" ht="27">
      <c r="A27" s="306"/>
      <c r="B27" s="308" t="s">
        <v>329</v>
      </c>
      <c r="C27" s="298">
        <v>5000</v>
      </c>
      <c r="D27" s="267"/>
      <c r="E27" s="297" t="s">
        <v>362</v>
      </c>
      <c r="F27" s="150"/>
      <c r="G27" s="289"/>
      <c r="H27" s="240"/>
      <c r="I27" s="240"/>
      <c r="J27" s="240"/>
      <c r="K27" s="240"/>
      <c r="L27" s="240"/>
      <c r="M27" s="240"/>
    </row>
    <row r="28" spans="1:13" ht="21">
      <c r="A28" s="275">
        <v>9</v>
      </c>
      <c r="B28" s="304" t="s">
        <v>336</v>
      </c>
      <c r="C28" s="298">
        <v>3000</v>
      </c>
      <c r="D28" s="267"/>
      <c r="E28" s="297" t="s">
        <v>363</v>
      </c>
      <c r="F28" s="150"/>
      <c r="G28" s="150"/>
      <c r="H28" s="240"/>
      <c r="I28" s="240"/>
      <c r="J28" s="240"/>
      <c r="K28" s="240"/>
      <c r="L28" s="240"/>
      <c r="M28" s="240"/>
    </row>
    <row r="29" spans="1:13" ht="27">
      <c r="A29" s="275">
        <v>10</v>
      </c>
      <c r="B29" s="304" t="s">
        <v>335</v>
      </c>
      <c r="C29" s="300"/>
      <c r="D29" s="267"/>
      <c r="E29" s="297" t="s">
        <v>364</v>
      </c>
      <c r="F29" s="150"/>
      <c r="G29" s="289"/>
      <c r="H29" s="240"/>
      <c r="I29" s="240"/>
      <c r="J29" s="240"/>
      <c r="K29" s="240"/>
      <c r="L29" s="240"/>
      <c r="M29" s="240"/>
    </row>
    <row r="30" spans="1:13" ht="27">
      <c r="A30" s="275"/>
      <c r="B30" s="301" t="s">
        <v>330</v>
      </c>
      <c r="C30" s="300">
        <v>4000</v>
      </c>
      <c r="D30" s="267"/>
      <c r="E30" s="297" t="s">
        <v>364</v>
      </c>
      <c r="F30" s="150"/>
      <c r="G30" s="289"/>
      <c r="H30" s="240"/>
      <c r="I30" s="240"/>
      <c r="J30" s="240"/>
      <c r="K30" s="240"/>
      <c r="L30" s="240"/>
      <c r="M30" s="240"/>
    </row>
    <row r="31" spans="1:13" ht="27">
      <c r="A31" s="275"/>
      <c r="B31" s="301" t="s">
        <v>331</v>
      </c>
      <c r="C31" s="298">
        <v>60000</v>
      </c>
      <c r="D31" s="267"/>
      <c r="E31" s="297" t="s">
        <v>364</v>
      </c>
      <c r="F31" s="150"/>
      <c r="G31" s="289"/>
      <c r="H31" s="240"/>
      <c r="I31" s="240"/>
      <c r="J31" s="240"/>
      <c r="K31" s="240"/>
      <c r="L31" s="240"/>
      <c r="M31" s="240"/>
    </row>
    <row r="32" spans="1:13" ht="21">
      <c r="A32" s="275">
        <v>11</v>
      </c>
      <c r="B32" s="304" t="s">
        <v>334</v>
      </c>
      <c r="C32" s="298">
        <v>3000</v>
      </c>
      <c r="D32" s="267"/>
      <c r="E32" s="297" t="s">
        <v>365</v>
      </c>
      <c r="F32" s="150"/>
      <c r="G32" s="150"/>
      <c r="H32" s="240"/>
      <c r="I32" s="240"/>
      <c r="J32" s="240"/>
      <c r="K32" s="240"/>
      <c r="L32" s="240"/>
      <c r="M32" s="240"/>
    </row>
    <row r="33" spans="1:13" ht="27">
      <c r="A33" s="306">
        <v>12</v>
      </c>
      <c r="B33" s="304" t="s">
        <v>333</v>
      </c>
      <c r="C33" s="298">
        <v>5000</v>
      </c>
      <c r="D33" s="267"/>
      <c r="E33" s="297" t="s">
        <v>366</v>
      </c>
      <c r="F33" s="150"/>
      <c r="G33" s="289"/>
      <c r="H33" s="240"/>
      <c r="I33" s="240"/>
      <c r="J33" s="240"/>
      <c r="K33" s="240"/>
      <c r="L33" s="240"/>
      <c r="M33" s="240"/>
    </row>
    <row r="34" spans="1:13" ht="21">
      <c r="A34" s="275">
        <v>13</v>
      </c>
      <c r="B34" s="304" t="s">
        <v>332</v>
      </c>
      <c r="C34" s="298">
        <v>50000</v>
      </c>
      <c r="D34" s="267"/>
      <c r="E34" s="297" t="s">
        <v>363</v>
      </c>
      <c r="F34" s="150"/>
      <c r="G34" s="150"/>
      <c r="H34" s="240"/>
      <c r="I34" s="240"/>
      <c r="J34" s="240"/>
      <c r="K34" s="240"/>
      <c r="L34" s="240"/>
      <c r="M34" s="240"/>
    </row>
    <row r="35" spans="1:13" ht="21">
      <c r="A35" s="275">
        <v>14</v>
      </c>
      <c r="B35" s="304" t="s">
        <v>340</v>
      </c>
      <c r="C35" s="298">
        <v>3000</v>
      </c>
      <c r="D35" s="267"/>
      <c r="E35" s="297" t="s">
        <v>361</v>
      </c>
      <c r="F35" s="150"/>
      <c r="G35" s="150"/>
      <c r="H35" s="240"/>
      <c r="I35" s="240"/>
      <c r="J35" s="240"/>
      <c r="K35" s="240"/>
      <c r="L35" s="240"/>
      <c r="M35" s="240"/>
    </row>
    <row r="36" spans="1:13" ht="21">
      <c r="A36" s="275">
        <v>15</v>
      </c>
      <c r="B36" s="304" t="s">
        <v>369</v>
      </c>
      <c r="C36" s="300"/>
      <c r="D36" s="267"/>
      <c r="E36" s="297" t="s">
        <v>363</v>
      </c>
      <c r="F36" s="150"/>
      <c r="G36" s="150"/>
      <c r="H36" s="240"/>
      <c r="I36" s="240"/>
      <c r="J36" s="240"/>
      <c r="K36" s="240"/>
      <c r="L36" s="240"/>
      <c r="M36" s="240"/>
    </row>
    <row r="37" spans="1:13" ht="21">
      <c r="A37" s="275"/>
      <c r="B37" s="301" t="s">
        <v>341</v>
      </c>
      <c r="C37" s="309">
        <v>10000</v>
      </c>
      <c r="D37" s="267"/>
      <c r="E37" s="297"/>
      <c r="F37" s="150"/>
      <c r="G37" s="273"/>
      <c r="H37" s="240"/>
      <c r="I37" s="240"/>
      <c r="J37" s="240"/>
      <c r="K37" s="240"/>
      <c r="L37" s="240"/>
      <c r="M37" s="240"/>
    </row>
    <row r="38" spans="1:13" ht="21">
      <c r="A38" s="275"/>
      <c r="B38" s="301" t="s">
        <v>342</v>
      </c>
      <c r="C38" s="309">
        <v>2500</v>
      </c>
      <c r="D38" s="267"/>
      <c r="E38" s="297"/>
      <c r="F38" s="150"/>
      <c r="G38" s="150"/>
      <c r="H38" s="240"/>
      <c r="I38" s="240"/>
      <c r="J38" s="240"/>
      <c r="K38" s="240"/>
      <c r="L38" s="240"/>
      <c r="M38" s="240"/>
    </row>
    <row r="39" spans="1:13" ht="21">
      <c r="A39" s="275"/>
      <c r="B39" s="310" t="s">
        <v>343</v>
      </c>
      <c r="C39" s="311">
        <v>2500</v>
      </c>
      <c r="D39" s="267"/>
      <c r="E39" s="297"/>
      <c r="F39" s="150"/>
      <c r="G39" s="150"/>
      <c r="H39" s="240"/>
      <c r="I39" s="240"/>
      <c r="J39" s="240"/>
      <c r="K39" s="240"/>
      <c r="L39" s="240"/>
      <c r="M39" s="240"/>
    </row>
    <row r="40" spans="1:13" ht="21">
      <c r="A40" s="275"/>
      <c r="B40" s="301" t="s">
        <v>344</v>
      </c>
      <c r="C40" s="311">
        <v>1500</v>
      </c>
      <c r="D40" s="267"/>
      <c r="E40" s="297"/>
      <c r="F40" s="150"/>
      <c r="G40" s="150"/>
      <c r="H40" s="240"/>
      <c r="I40" s="240"/>
      <c r="J40" s="240"/>
      <c r="K40" s="240"/>
      <c r="L40" s="240"/>
      <c r="M40" s="240"/>
    </row>
    <row r="41" spans="1:13" ht="21">
      <c r="A41" s="275"/>
      <c r="B41" s="310" t="s">
        <v>345</v>
      </c>
      <c r="C41" s="311">
        <v>2000</v>
      </c>
      <c r="D41" s="267"/>
      <c r="E41" s="297"/>
      <c r="F41" s="150"/>
      <c r="G41" s="150"/>
      <c r="H41" s="240"/>
      <c r="I41" s="240"/>
      <c r="J41" s="240"/>
      <c r="K41" s="240"/>
      <c r="L41" s="240"/>
      <c r="M41" s="240"/>
    </row>
    <row r="42" spans="1:13" ht="23.4" customHeight="1">
      <c r="A42" s="275"/>
      <c r="B42" s="301" t="s">
        <v>346</v>
      </c>
      <c r="C42" s="298">
        <v>10000</v>
      </c>
      <c r="D42" s="267"/>
      <c r="E42" s="297"/>
      <c r="F42" s="150"/>
      <c r="G42" s="150"/>
      <c r="H42" s="240"/>
      <c r="I42" s="240"/>
      <c r="J42" s="240"/>
      <c r="K42" s="240"/>
      <c r="L42" s="240"/>
      <c r="M42" s="240"/>
    </row>
    <row r="43" spans="1:13" ht="21">
      <c r="A43" s="275"/>
      <c r="B43" s="301" t="s">
        <v>347</v>
      </c>
      <c r="C43" s="298">
        <v>15000</v>
      </c>
      <c r="D43" s="267"/>
      <c r="E43" s="297"/>
      <c r="F43" s="150"/>
      <c r="G43" s="150"/>
      <c r="H43" s="240"/>
      <c r="I43" s="240"/>
      <c r="J43" s="240"/>
      <c r="K43" s="240"/>
      <c r="L43" s="240"/>
      <c r="M43" s="240"/>
    </row>
    <row r="44" spans="1:13" ht="21">
      <c r="A44" s="275"/>
      <c r="B44" s="312" t="s">
        <v>348</v>
      </c>
      <c r="C44" s="298">
        <v>500</v>
      </c>
      <c r="D44" s="267"/>
      <c r="E44" s="297"/>
      <c r="F44" s="150"/>
      <c r="G44" s="150"/>
      <c r="H44" s="240"/>
      <c r="I44" s="240"/>
      <c r="J44" s="240"/>
      <c r="K44" s="240"/>
      <c r="L44" s="240"/>
      <c r="M44" s="240"/>
    </row>
    <row r="45" spans="1:13" ht="27">
      <c r="A45" s="275">
        <v>16</v>
      </c>
      <c r="B45" s="313" t="s">
        <v>337</v>
      </c>
      <c r="C45" s="300"/>
      <c r="D45" s="267"/>
      <c r="E45" s="297" t="s">
        <v>367</v>
      </c>
      <c r="F45" s="150"/>
      <c r="G45" s="289"/>
      <c r="H45" s="240"/>
      <c r="I45" s="240"/>
      <c r="J45" s="240"/>
      <c r="K45" s="240"/>
      <c r="L45" s="240"/>
      <c r="M45" s="240"/>
    </row>
    <row r="46" spans="1:13" ht="27">
      <c r="A46" s="275"/>
      <c r="B46" s="310" t="s">
        <v>349</v>
      </c>
      <c r="C46" s="298">
        <v>5000</v>
      </c>
      <c r="D46" s="267"/>
      <c r="E46" s="297" t="s">
        <v>367</v>
      </c>
      <c r="F46" s="150"/>
      <c r="G46" s="289"/>
      <c r="H46" s="240"/>
      <c r="I46" s="240"/>
      <c r="J46" s="240"/>
      <c r="K46" s="240"/>
      <c r="L46" s="240"/>
      <c r="M46" s="240"/>
    </row>
    <row r="47" spans="1:13" ht="27">
      <c r="A47" s="275"/>
      <c r="B47" s="310" t="s">
        <v>350</v>
      </c>
      <c r="C47" s="298">
        <v>15000</v>
      </c>
      <c r="D47" s="267"/>
      <c r="E47" s="297" t="s">
        <v>367</v>
      </c>
      <c r="F47" s="150"/>
      <c r="G47" s="289"/>
      <c r="H47" s="240"/>
      <c r="I47" s="240"/>
      <c r="J47" s="240"/>
      <c r="K47" s="240"/>
      <c r="L47" s="240"/>
      <c r="M47" s="240"/>
    </row>
    <row r="48" spans="1:13" ht="27">
      <c r="A48" s="275">
        <v>17</v>
      </c>
      <c r="B48" s="304" t="s">
        <v>338</v>
      </c>
      <c r="C48" s="300"/>
      <c r="D48" s="267"/>
      <c r="E48" s="297" t="s">
        <v>364</v>
      </c>
      <c r="F48" s="150"/>
      <c r="G48" s="289"/>
      <c r="H48" s="240"/>
      <c r="I48" s="240"/>
      <c r="J48" s="240"/>
      <c r="K48" s="240"/>
      <c r="L48" s="240"/>
      <c r="M48" s="240"/>
    </row>
    <row r="49" spans="1:13" ht="27">
      <c r="A49" s="275"/>
      <c r="B49" s="314" t="s">
        <v>377</v>
      </c>
      <c r="C49" s="298">
        <v>5000</v>
      </c>
      <c r="D49" s="267"/>
      <c r="E49" s="297" t="s">
        <v>364</v>
      </c>
      <c r="F49" s="150"/>
      <c r="G49" s="289"/>
      <c r="H49" s="240"/>
      <c r="I49" s="240"/>
      <c r="J49" s="240"/>
      <c r="K49" s="240"/>
      <c r="L49" s="240"/>
      <c r="M49" s="240"/>
    </row>
    <row r="50" spans="1:13" ht="27">
      <c r="A50" s="275"/>
      <c r="B50" s="314" t="s">
        <v>378</v>
      </c>
      <c r="C50" s="298">
        <v>5000</v>
      </c>
      <c r="D50" s="267"/>
      <c r="E50" s="297" t="s">
        <v>364</v>
      </c>
      <c r="F50" s="150"/>
      <c r="G50" s="289"/>
      <c r="H50" s="240"/>
      <c r="I50" s="240"/>
      <c r="J50" s="240"/>
      <c r="K50" s="240"/>
      <c r="L50" s="240"/>
      <c r="M50" s="240"/>
    </row>
    <row r="51" spans="1:13" ht="27">
      <c r="A51" s="275"/>
      <c r="B51" s="314" t="s">
        <v>379</v>
      </c>
      <c r="C51" s="298">
        <v>30000</v>
      </c>
      <c r="D51" s="267"/>
      <c r="E51" s="297" t="s">
        <v>376</v>
      </c>
      <c r="F51" s="150"/>
      <c r="G51" s="289"/>
      <c r="H51" s="240"/>
      <c r="I51" s="240"/>
      <c r="J51" s="240"/>
      <c r="K51" s="240"/>
      <c r="L51" s="240"/>
      <c r="M51" s="240"/>
    </row>
    <row r="52" spans="1:13" ht="27">
      <c r="A52" s="275">
        <v>18</v>
      </c>
      <c r="B52" s="304" t="s">
        <v>339</v>
      </c>
      <c r="C52" s="300"/>
      <c r="D52" s="267"/>
      <c r="E52" s="297" t="s">
        <v>362</v>
      </c>
      <c r="F52" s="150"/>
      <c r="G52" s="289"/>
      <c r="H52" s="240"/>
      <c r="I52" s="240"/>
      <c r="J52" s="240"/>
      <c r="K52" s="240"/>
      <c r="L52" s="240"/>
      <c r="M52" s="240"/>
    </row>
    <row r="53" spans="1:13" s="88" customFormat="1" ht="27">
      <c r="A53" s="275"/>
      <c r="B53" s="310" t="s">
        <v>351</v>
      </c>
      <c r="C53" s="298">
        <v>20000</v>
      </c>
      <c r="D53" s="267"/>
      <c r="E53" s="297" t="s">
        <v>362</v>
      </c>
      <c r="F53" s="85"/>
      <c r="G53" s="289"/>
      <c r="H53" s="85"/>
      <c r="I53" s="85"/>
      <c r="J53" s="85"/>
      <c r="K53" s="85"/>
      <c r="L53" s="85"/>
      <c r="M53" s="85"/>
    </row>
    <row r="54" spans="1:13" s="88" customFormat="1" ht="27">
      <c r="A54" s="275"/>
      <c r="B54" s="310" t="s">
        <v>352</v>
      </c>
      <c r="C54" s="298">
        <v>10000</v>
      </c>
      <c r="D54" s="267"/>
      <c r="E54" s="297" t="s">
        <v>362</v>
      </c>
      <c r="F54" s="85"/>
      <c r="G54" s="289"/>
      <c r="H54" s="85"/>
      <c r="I54" s="85"/>
      <c r="J54" s="85"/>
      <c r="K54" s="85"/>
      <c r="L54" s="85"/>
      <c r="M54" s="85"/>
    </row>
    <row r="55" spans="1:13" s="88" customFormat="1" ht="27">
      <c r="A55" s="275"/>
      <c r="B55" s="310" t="s">
        <v>353</v>
      </c>
      <c r="C55" s="298">
        <v>20000</v>
      </c>
      <c r="D55" s="267"/>
      <c r="E55" s="297" t="s">
        <v>362</v>
      </c>
      <c r="F55" s="85"/>
      <c r="G55" s="289"/>
      <c r="H55" s="85"/>
      <c r="I55" s="85"/>
      <c r="J55" s="85"/>
      <c r="K55" s="85"/>
      <c r="L55" s="85"/>
      <c r="M55" s="85"/>
    </row>
    <row r="56" spans="1:13" ht="27">
      <c r="A56" s="275">
        <v>19</v>
      </c>
      <c r="B56" s="304" t="s">
        <v>354</v>
      </c>
      <c r="C56" s="300"/>
      <c r="D56" s="262"/>
      <c r="E56" s="297" t="s">
        <v>367</v>
      </c>
      <c r="F56" s="150"/>
      <c r="G56" s="289"/>
      <c r="H56" s="240"/>
      <c r="I56" s="240"/>
      <c r="J56" s="240"/>
      <c r="K56" s="240"/>
      <c r="L56" s="240"/>
      <c r="M56" s="240"/>
    </row>
    <row r="57" spans="1:13" ht="27">
      <c r="A57" s="275"/>
      <c r="B57" s="310" t="s">
        <v>355</v>
      </c>
      <c r="C57" s="298">
        <v>5000</v>
      </c>
      <c r="D57" s="262"/>
      <c r="E57" s="297" t="s">
        <v>367</v>
      </c>
      <c r="F57" s="150"/>
      <c r="G57" s="289"/>
      <c r="H57" s="240"/>
      <c r="I57" s="240"/>
      <c r="J57" s="240"/>
      <c r="K57" s="240"/>
      <c r="L57" s="240"/>
      <c r="M57" s="240"/>
    </row>
    <row r="58" spans="1:13" s="276" customFormat="1" ht="27">
      <c r="A58" s="274"/>
      <c r="B58" s="315" t="s">
        <v>356</v>
      </c>
      <c r="C58" s="316">
        <v>20000</v>
      </c>
      <c r="D58" s="277"/>
      <c r="E58" s="297" t="s">
        <v>367</v>
      </c>
      <c r="F58" s="274"/>
      <c r="G58" s="289"/>
      <c r="H58" s="274"/>
      <c r="I58" s="274"/>
      <c r="J58" s="274"/>
      <c r="K58" s="274"/>
      <c r="L58" s="274"/>
      <c r="M58" s="274"/>
    </row>
    <row r="59" spans="1:13" s="276" customFormat="1" ht="27">
      <c r="A59" s="274"/>
      <c r="B59" s="317" t="s">
        <v>373</v>
      </c>
      <c r="C59" s="316">
        <v>3000</v>
      </c>
      <c r="D59" s="277"/>
      <c r="E59" s="297" t="s">
        <v>367</v>
      </c>
      <c r="F59" s="274"/>
      <c r="G59" s="289"/>
      <c r="H59" s="274"/>
      <c r="I59" s="274"/>
      <c r="J59" s="274"/>
      <c r="K59" s="274"/>
      <c r="L59" s="274"/>
      <c r="M59" s="274"/>
    </row>
    <row r="60" spans="1:13" ht="27">
      <c r="A60" s="275">
        <v>20</v>
      </c>
      <c r="B60" s="313" t="s">
        <v>357</v>
      </c>
      <c r="C60" s="298">
        <v>3000</v>
      </c>
      <c r="D60" s="262"/>
      <c r="E60" s="297" t="s">
        <v>368</v>
      </c>
      <c r="F60" s="150"/>
      <c r="G60" s="289"/>
      <c r="H60" s="240"/>
      <c r="I60" s="240"/>
      <c r="J60" s="240"/>
      <c r="K60" s="240"/>
      <c r="L60" s="240"/>
      <c r="M60" s="240"/>
    </row>
    <row r="61" spans="1:13" ht="27">
      <c r="A61" s="275">
        <v>21</v>
      </c>
      <c r="B61" s="304" t="s">
        <v>358</v>
      </c>
      <c r="C61" s="298">
        <v>20000</v>
      </c>
      <c r="D61" s="262"/>
      <c r="E61" s="297" t="s">
        <v>368</v>
      </c>
      <c r="F61" s="150"/>
      <c r="G61" s="289"/>
      <c r="H61" s="240"/>
      <c r="I61" s="240"/>
      <c r="J61" s="240"/>
      <c r="K61" s="240"/>
      <c r="L61" s="240"/>
      <c r="M61" s="240"/>
    </row>
    <row r="62" spans="1:13" ht="21">
      <c r="A62" s="275"/>
      <c r="B62" s="263"/>
      <c r="C62" s="300"/>
      <c r="D62" s="262"/>
      <c r="E62" s="269"/>
      <c r="F62" s="150"/>
      <c r="G62" s="150"/>
      <c r="H62" s="240"/>
      <c r="I62" s="240"/>
      <c r="J62" s="240"/>
      <c r="K62" s="240"/>
      <c r="L62" s="240"/>
      <c r="M62" s="240"/>
    </row>
    <row r="63" spans="1:13" ht="21">
      <c r="A63" s="88"/>
      <c r="B63" s="89" t="s">
        <v>28</v>
      </c>
      <c r="C63" s="318">
        <f>SUM(C3:C62)</f>
        <v>542100</v>
      </c>
      <c r="D63" s="90">
        <f>SUM(D2:D62)</f>
        <v>40000</v>
      </c>
      <c r="E63" s="91"/>
      <c r="F63" s="150"/>
      <c r="G63" s="150"/>
      <c r="H63" s="240"/>
      <c r="I63" s="240"/>
      <c r="J63" s="240"/>
      <c r="K63" s="240"/>
      <c r="L63" s="240"/>
      <c r="M63" s="240"/>
    </row>
    <row r="64" spans="1:13" ht="24">
      <c r="A64" s="128"/>
      <c r="B64" s="128"/>
      <c r="C64" s="279"/>
      <c r="D64" s="128"/>
      <c r="E64" s="128"/>
      <c r="F64" s="132"/>
      <c r="G64" s="132"/>
    </row>
    <row r="65" spans="1:20" ht="24">
      <c r="A65" s="128"/>
      <c r="B65" s="133" t="s">
        <v>35</v>
      </c>
      <c r="C65" s="170">
        <v>550800</v>
      </c>
      <c r="D65" s="135"/>
      <c r="E65" s="128"/>
      <c r="F65" s="132"/>
      <c r="G65" s="132"/>
    </row>
    <row r="66" spans="1:20" ht="24">
      <c r="A66" s="128"/>
      <c r="B66" s="136" t="s">
        <v>29</v>
      </c>
      <c r="C66" s="280">
        <f>C65*70/100</f>
        <v>385560</v>
      </c>
      <c r="D66" s="128"/>
      <c r="E66" s="128"/>
      <c r="F66" s="132"/>
      <c r="G66" s="132"/>
      <c r="I66" s="245" t="s">
        <v>380</v>
      </c>
      <c r="J66" s="245"/>
      <c r="K66" s="245"/>
      <c r="L66" s="245"/>
      <c r="M66" s="88"/>
      <c r="N66" s="88"/>
      <c r="O66" s="88"/>
      <c r="P66" s="246"/>
      <c r="Q66" s="88"/>
      <c r="R66" s="88"/>
      <c r="S66" s="88"/>
      <c r="T66" s="88"/>
    </row>
    <row r="67" spans="1:20" ht="24">
      <c r="A67" s="128"/>
      <c r="B67" s="127" t="s">
        <v>192</v>
      </c>
      <c r="C67" s="281">
        <f>C66-C63</f>
        <v>-156540</v>
      </c>
      <c r="D67" s="139"/>
      <c r="E67" s="128"/>
      <c r="F67" s="132"/>
      <c r="G67" s="132"/>
      <c r="I67" s="88"/>
      <c r="J67" s="88"/>
      <c r="K67" s="88"/>
      <c r="L67" s="247" t="s">
        <v>41</v>
      </c>
      <c r="M67" s="247" t="s">
        <v>42</v>
      </c>
      <c r="N67" s="247" t="s">
        <v>43</v>
      </c>
      <c r="O67" s="88" t="s">
        <v>222</v>
      </c>
      <c r="P67" s="246">
        <v>24</v>
      </c>
      <c r="Q67" s="88" t="s">
        <v>224</v>
      </c>
      <c r="R67" s="88" t="s">
        <v>226</v>
      </c>
      <c r="S67" s="246">
        <v>10</v>
      </c>
      <c r="T67" s="88"/>
    </row>
    <row r="68" spans="1:20" ht="24">
      <c r="A68" s="128"/>
      <c r="B68" s="140" t="s">
        <v>193</v>
      </c>
      <c r="C68" s="282">
        <f>C71-D63+C67</f>
        <v>-88420</v>
      </c>
      <c r="D68" s="139"/>
      <c r="E68" s="128"/>
      <c r="F68" s="132"/>
      <c r="G68" s="132"/>
      <c r="I68" s="248" t="s">
        <v>39</v>
      </c>
      <c r="J68" s="248"/>
      <c r="K68" s="248"/>
      <c r="L68" s="249">
        <v>3500</v>
      </c>
      <c r="M68" s="248">
        <v>84</v>
      </c>
      <c r="N68" s="249">
        <f>L68*M68</f>
        <v>294000</v>
      </c>
      <c r="O68" s="88" t="s">
        <v>223</v>
      </c>
      <c r="P68" s="246">
        <v>36</v>
      </c>
      <c r="Q68" s="88"/>
      <c r="R68" s="88" t="s">
        <v>227</v>
      </c>
      <c r="S68" s="246">
        <v>8</v>
      </c>
      <c r="T68" s="88"/>
    </row>
    <row r="69" spans="1:20" ht="24">
      <c r="A69" s="128"/>
      <c r="B69" s="142" t="s">
        <v>36</v>
      </c>
      <c r="C69" s="283">
        <f>C65*20/100</f>
        <v>110160</v>
      </c>
      <c r="D69" s="128"/>
      <c r="E69" s="128"/>
      <c r="F69" s="132"/>
      <c r="G69" s="132"/>
      <c r="I69" s="101" t="s">
        <v>40</v>
      </c>
      <c r="J69" s="101"/>
      <c r="K69" s="101"/>
      <c r="L69" s="250">
        <v>3800</v>
      </c>
      <c r="M69" s="101">
        <v>36</v>
      </c>
      <c r="N69" s="250">
        <f>L69*M69</f>
        <v>136800</v>
      </c>
      <c r="O69" s="88" t="s">
        <v>225</v>
      </c>
      <c r="P69" s="246">
        <v>32</v>
      </c>
      <c r="Q69" s="88"/>
      <c r="R69" s="88" t="s">
        <v>228</v>
      </c>
      <c r="S69" s="246">
        <v>5</v>
      </c>
      <c r="T69" s="88"/>
    </row>
    <row r="70" spans="1:20" ht="23">
      <c r="A70" s="132"/>
      <c r="B70" s="144" t="s">
        <v>37</v>
      </c>
      <c r="C70" s="284">
        <f>C65*10/100</f>
        <v>55080</v>
      </c>
      <c r="D70" s="132"/>
      <c r="E70" s="132"/>
      <c r="F70" s="132"/>
      <c r="G70" s="132"/>
      <c r="I70" s="85" t="s">
        <v>44</v>
      </c>
      <c r="J70" s="85"/>
      <c r="K70" s="85"/>
      <c r="L70" s="251">
        <v>1000</v>
      </c>
      <c r="M70" s="85">
        <f>SUM(M68:M69)</f>
        <v>120</v>
      </c>
      <c r="N70" s="251">
        <f>L70*M70</f>
        <v>120000</v>
      </c>
      <c r="O70" s="88"/>
      <c r="P70" s="246">
        <f>SUM(P67:P69)</f>
        <v>92</v>
      </c>
      <c r="Q70" s="88"/>
      <c r="R70" s="88"/>
      <c r="S70" s="246">
        <f>SUM(S67:S69)</f>
        <v>23</v>
      </c>
      <c r="T70" s="88">
        <f>SUM(P70:S70)</f>
        <v>115</v>
      </c>
    </row>
    <row r="71" spans="1:20" ht="23">
      <c r="A71" s="132"/>
      <c r="B71" s="146" t="s">
        <v>149</v>
      </c>
      <c r="C71" s="285">
        <v>108120</v>
      </c>
      <c r="D71" s="132"/>
      <c r="E71" s="132"/>
      <c r="F71" s="132"/>
      <c r="G71" s="132"/>
      <c r="I71" s="85"/>
      <c r="J71" s="85"/>
      <c r="K71" s="101" t="s">
        <v>28</v>
      </c>
      <c r="L71" s="101"/>
      <c r="M71" s="101"/>
      <c r="N71" s="250">
        <f>SUM(N68:N70)</f>
        <v>550800</v>
      </c>
      <c r="O71" s="88"/>
      <c r="P71" s="246"/>
      <c r="Q71" s="88"/>
      <c r="R71" s="88"/>
      <c r="S71" s="88"/>
      <c r="T71" s="88"/>
    </row>
    <row r="72" spans="1:20" ht="23">
      <c r="A72" s="132"/>
      <c r="B72" s="148"/>
      <c r="C72" s="286"/>
      <c r="D72" s="132"/>
      <c r="E72" s="132"/>
      <c r="F72" s="132"/>
      <c r="G72" s="132"/>
    </row>
    <row r="73" spans="1:20" ht="21">
      <c r="A73" s="132"/>
      <c r="B73" s="132"/>
      <c r="D73" s="132"/>
      <c r="E73" s="132"/>
      <c r="F73" s="132"/>
      <c r="G73" s="132"/>
      <c r="I73" s="245" t="s">
        <v>380</v>
      </c>
      <c r="J73" s="245"/>
      <c r="K73" s="245"/>
      <c r="L73" s="245"/>
      <c r="M73" s="88" t="s">
        <v>148</v>
      </c>
      <c r="N73" s="88"/>
    </row>
    <row r="74" spans="1:20" ht="21">
      <c r="A74" s="132"/>
      <c r="B74" s="245" t="s">
        <v>380</v>
      </c>
      <c r="C74" s="245"/>
      <c r="D74" s="245"/>
      <c r="E74" s="245"/>
      <c r="F74" s="88"/>
      <c r="G74" s="88"/>
      <c r="I74" s="88"/>
      <c r="J74" s="88"/>
      <c r="K74" s="88"/>
      <c r="L74" s="247" t="s">
        <v>41</v>
      </c>
      <c r="M74" s="247" t="s">
        <v>42</v>
      </c>
      <c r="N74" s="247" t="s">
        <v>43</v>
      </c>
    </row>
    <row r="75" spans="1:20" ht="21">
      <c r="A75" s="132"/>
      <c r="B75" s="88"/>
      <c r="C75" s="88"/>
      <c r="D75" s="247" t="s">
        <v>41</v>
      </c>
      <c r="E75" s="247" t="s">
        <v>42</v>
      </c>
      <c r="F75" s="247" t="s">
        <v>43</v>
      </c>
      <c r="I75" s="248" t="s">
        <v>39</v>
      </c>
      <c r="J75" s="248"/>
      <c r="K75" s="248"/>
      <c r="L75" s="249">
        <v>880</v>
      </c>
      <c r="M75" s="248">
        <v>84</v>
      </c>
      <c r="N75" s="249">
        <f>L75*M75</f>
        <v>73920</v>
      </c>
    </row>
    <row r="76" spans="1:20" ht="21">
      <c r="A76" s="132"/>
      <c r="B76" s="248" t="s">
        <v>39</v>
      </c>
      <c r="C76" s="248"/>
      <c r="D76" s="249">
        <v>3500</v>
      </c>
      <c r="E76" s="248">
        <v>84</v>
      </c>
      <c r="F76" s="249">
        <f>D76*E76</f>
        <v>294000</v>
      </c>
      <c r="I76" s="101" t="s">
        <v>40</v>
      </c>
      <c r="J76" s="101"/>
      <c r="K76" s="101"/>
      <c r="L76" s="250">
        <v>950</v>
      </c>
      <c r="M76" s="101">
        <v>36</v>
      </c>
      <c r="N76" s="250">
        <f>L76*M76</f>
        <v>34200</v>
      </c>
    </row>
    <row r="77" spans="1:20" ht="21">
      <c r="A77" s="132"/>
      <c r="B77" s="101" t="s">
        <v>40</v>
      </c>
      <c r="C77" s="101"/>
      <c r="D77" s="250">
        <v>3800</v>
      </c>
      <c r="E77" s="101">
        <v>36</v>
      </c>
      <c r="F77" s="250">
        <f>D77*E77</f>
        <v>136800</v>
      </c>
      <c r="I77" s="85" t="s">
        <v>44</v>
      </c>
      <c r="J77" s="85"/>
      <c r="K77" s="85"/>
      <c r="L77" s="251"/>
      <c r="M77" s="85">
        <f>SUM(M75:M76)</f>
        <v>120</v>
      </c>
      <c r="N77" s="251">
        <f>L77*M77</f>
        <v>0</v>
      </c>
    </row>
    <row r="78" spans="1:20" ht="21">
      <c r="A78" s="132"/>
      <c r="B78" s="85" t="s">
        <v>44</v>
      </c>
      <c r="C78" s="85"/>
      <c r="D78" s="251">
        <v>1000</v>
      </c>
      <c r="E78" s="85">
        <f>SUM(E76:E77)</f>
        <v>120</v>
      </c>
      <c r="F78" s="251">
        <f>D78*E78</f>
        <v>120000</v>
      </c>
      <c r="I78" s="85"/>
      <c r="J78" s="85"/>
      <c r="K78" s="101" t="s">
        <v>28</v>
      </c>
      <c r="L78" s="101"/>
      <c r="M78" s="101"/>
      <c r="N78" s="250">
        <f>SUM(N75:N77)</f>
        <v>108120</v>
      </c>
    </row>
    <row r="79" spans="1:20" ht="21">
      <c r="B79" s="85"/>
      <c r="C79" s="101" t="s">
        <v>28</v>
      </c>
      <c r="D79" s="101"/>
      <c r="E79" s="101"/>
      <c r="F79" s="250">
        <f>SUM(F76:F78)</f>
        <v>550800</v>
      </c>
    </row>
    <row r="80" spans="1:20" ht="14">
      <c r="C80"/>
    </row>
    <row r="81" spans="2:6" ht="21">
      <c r="B81" s="245" t="s">
        <v>380</v>
      </c>
      <c r="C81" s="245"/>
      <c r="D81" s="245"/>
      <c r="E81" s="88" t="s">
        <v>148</v>
      </c>
      <c r="F81" s="88"/>
    </row>
    <row r="82" spans="2:6" ht="21">
      <c r="B82" s="88"/>
      <c r="C82" s="88"/>
      <c r="D82" s="247" t="s">
        <v>41</v>
      </c>
      <c r="E82" s="247" t="s">
        <v>42</v>
      </c>
      <c r="F82" s="247" t="s">
        <v>43</v>
      </c>
    </row>
    <row r="83" spans="2:6" ht="21">
      <c r="B83" s="248" t="s">
        <v>39</v>
      </c>
      <c r="C83" s="248"/>
      <c r="D83" s="249">
        <v>880</v>
      </c>
      <c r="E83" s="248">
        <v>84</v>
      </c>
      <c r="F83" s="249">
        <f>D83*E83</f>
        <v>73920</v>
      </c>
    </row>
    <row r="84" spans="2:6" ht="21">
      <c r="B84" s="101" t="s">
        <v>40</v>
      </c>
      <c r="C84" s="101"/>
      <c r="D84" s="250">
        <v>950</v>
      </c>
      <c r="E84" s="101">
        <v>36</v>
      </c>
      <c r="F84" s="250">
        <f>D84*E84</f>
        <v>34200</v>
      </c>
    </row>
    <row r="85" spans="2:6" ht="21">
      <c r="B85" s="85" t="s">
        <v>44</v>
      </c>
      <c r="C85" s="85"/>
      <c r="D85" s="251"/>
      <c r="E85" s="85">
        <f>SUM(E83:E84)</f>
        <v>120</v>
      </c>
      <c r="F85" s="251">
        <f>D85*E85</f>
        <v>0</v>
      </c>
    </row>
    <row r="86" spans="2:6" ht="21">
      <c r="B86" s="85"/>
      <c r="C86" s="101" t="s">
        <v>28</v>
      </c>
      <c r="D86" s="101"/>
      <c r="E86" s="101"/>
      <c r="F86" s="250">
        <f>SUM(F83:F85)</f>
        <v>108120</v>
      </c>
    </row>
  </sheetData>
  <pageMargins left="0.23622047244094491" right="0.23622047244094491" top="0.74803149606299213" bottom="0.35433070866141736" header="0.31496062992125984" footer="0.11811023622047245"/>
  <pageSetup paperSize="9" orientation="portrait" horizontalDpi="4294967293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E74BA-19B4-4591-AC0D-E737D6F77042}">
  <sheetPr>
    <pageSetUpPr fitToPage="1"/>
  </sheetPr>
  <dimension ref="A1:S60"/>
  <sheetViews>
    <sheetView zoomScaleNormal="100" workbookViewId="0">
      <selection activeCell="B18" sqref="B18"/>
    </sheetView>
  </sheetViews>
  <sheetFormatPr defaultColWidth="9.08203125" defaultRowHeight="17.5"/>
  <cols>
    <col min="1" max="1" width="4" style="6" customWidth="1"/>
    <col min="2" max="2" width="47" style="6" customWidth="1"/>
    <col min="3" max="3" width="13.4140625" style="6" customWidth="1"/>
    <col min="4" max="4" width="10" style="6" customWidth="1"/>
    <col min="5" max="5" width="26" style="6" customWidth="1"/>
    <col min="6" max="6" width="8.203125E-2" style="6" customWidth="1"/>
    <col min="7" max="7" width="13.1640625" style="6" hidden="1" customWidth="1"/>
    <col min="8" max="8" width="3.4140625" style="6" hidden="1" customWidth="1"/>
    <col min="9" max="9" width="11.4140625" style="6" hidden="1" customWidth="1"/>
    <col min="10" max="11" width="12.08203125" style="6" hidden="1" customWidth="1"/>
    <col min="12" max="12" width="13" style="6" hidden="1" customWidth="1"/>
    <col min="13" max="13" width="11.4140625" style="6" hidden="1" customWidth="1"/>
    <col min="14" max="14" width="10.58203125" style="6" hidden="1" customWidth="1"/>
    <col min="15" max="15" width="13" style="6" hidden="1" customWidth="1"/>
    <col min="16" max="16" width="12.6640625" style="6" hidden="1" customWidth="1"/>
    <col min="17" max="17" width="13.1640625" style="223" customWidth="1"/>
    <col min="18" max="18" width="12.58203125" style="6" customWidth="1"/>
    <col min="19" max="16384" width="9.08203125" style="6"/>
  </cols>
  <sheetData>
    <row r="1" spans="1:19" ht="21">
      <c r="A1" s="109" t="s">
        <v>30</v>
      </c>
      <c r="B1" s="110" t="s">
        <v>31</v>
      </c>
      <c r="C1" s="204" t="s">
        <v>33</v>
      </c>
      <c r="D1" s="204" t="s">
        <v>70</v>
      </c>
      <c r="E1" s="204" t="s">
        <v>115</v>
      </c>
      <c r="F1" s="204" t="s">
        <v>32</v>
      </c>
      <c r="G1" s="204" t="s">
        <v>32</v>
      </c>
      <c r="H1" s="204" t="s">
        <v>32</v>
      </c>
      <c r="I1" s="204" t="s">
        <v>32</v>
      </c>
      <c r="J1" s="204" t="s">
        <v>32</v>
      </c>
      <c r="K1" s="204" t="s">
        <v>32</v>
      </c>
      <c r="L1" s="204" t="s">
        <v>32</v>
      </c>
      <c r="M1" s="204" t="s">
        <v>32</v>
      </c>
      <c r="N1" s="204" t="s">
        <v>32</v>
      </c>
      <c r="O1" s="204" t="s">
        <v>32</v>
      </c>
      <c r="P1" s="211" t="s">
        <v>32</v>
      </c>
      <c r="Q1" s="256" t="s">
        <v>32</v>
      </c>
      <c r="R1" s="257" t="s">
        <v>220</v>
      </c>
    </row>
    <row r="2" spans="1:19" ht="21">
      <c r="A2" s="73"/>
      <c r="B2" s="74"/>
      <c r="C2" s="212"/>
      <c r="D2" s="213"/>
      <c r="E2" s="214"/>
      <c r="F2" s="99"/>
      <c r="G2" s="215"/>
      <c r="H2" s="216"/>
      <c r="I2" s="216"/>
      <c r="J2" s="216"/>
      <c r="K2" s="216"/>
      <c r="L2" s="216"/>
      <c r="M2" s="216"/>
      <c r="N2" s="216"/>
      <c r="O2" s="216"/>
      <c r="P2" s="217"/>
      <c r="Q2" s="256"/>
      <c r="R2" s="257"/>
    </row>
    <row r="3" spans="1:19" ht="21">
      <c r="A3" s="268">
        <v>1</v>
      </c>
      <c r="B3" s="260" t="s">
        <v>239</v>
      </c>
      <c r="C3" s="261">
        <v>20000</v>
      </c>
      <c r="D3" s="262"/>
      <c r="E3" s="269" t="s">
        <v>283</v>
      </c>
      <c r="F3" s="237"/>
      <c r="G3" s="227"/>
      <c r="H3" s="227">
        <v>19550</v>
      </c>
      <c r="I3" s="227"/>
      <c r="J3" s="227"/>
      <c r="K3" s="227"/>
      <c r="L3" s="227"/>
      <c r="M3" s="227"/>
      <c r="N3" s="227"/>
      <c r="O3" s="227"/>
      <c r="P3" s="228"/>
      <c r="Q3" s="258"/>
      <c r="R3" s="259"/>
      <c r="S3" s="231"/>
    </row>
    <row r="4" spans="1:19" ht="21">
      <c r="A4" s="268">
        <v>2</v>
      </c>
      <c r="B4" s="260" t="s">
        <v>240</v>
      </c>
      <c r="C4" s="261">
        <v>2000</v>
      </c>
      <c r="D4" s="262"/>
      <c r="E4" s="269" t="s">
        <v>283</v>
      </c>
      <c r="F4" s="237"/>
      <c r="G4" s="238">
        <v>500</v>
      </c>
      <c r="H4" s="227">
        <v>800</v>
      </c>
      <c r="I4" s="227">
        <v>416</v>
      </c>
      <c r="J4" s="227"/>
      <c r="K4" s="227"/>
      <c r="L4" s="227"/>
      <c r="M4" s="227"/>
      <c r="N4" s="227"/>
      <c r="O4" s="227"/>
      <c r="P4" s="228"/>
      <c r="Q4" s="258"/>
      <c r="R4" s="259"/>
      <c r="S4" s="231"/>
    </row>
    <row r="5" spans="1:19" ht="21">
      <c r="A5" s="268">
        <v>3</v>
      </c>
      <c r="B5" s="260" t="s">
        <v>241</v>
      </c>
      <c r="C5" s="261">
        <v>5000</v>
      </c>
      <c r="D5" s="262"/>
      <c r="E5" s="269" t="s">
        <v>284</v>
      </c>
      <c r="F5" s="237">
        <v>5000</v>
      </c>
      <c r="G5" s="227">
        <v>12000</v>
      </c>
      <c r="H5" s="227"/>
      <c r="I5" s="227"/>
      <c r="J5" s="227"/>
      <c r="K5" s="227"/>
      <c r="L5" s="227"/>
      <c r="M5" s="227"/>
      <c r="N5" s="227"/>
      <c r="O5" s="227"/>
      <c r="P5" s="228"/>
      <c r="Q5" s="258"/>
      <c r="R5" s="259"/>
      <c r="S5" s="231"/>
    </row>
    <row r="6" spans="1:19" ht="21">
      <c r="A6" s="268">
        <v>4</v>
      </c>
      <c r="B6" s="263" t="s">
        <v>242</v>
      </c>
      <c r="C6" s="264"/>
      <c r="D6" s="262">
        <v>40000</v>
      </c>
      <c r="E6" s="269" t="s">
        <v>285</v>
      </c>
      <c r="F6" s="237"/>
      <c r="G6" s="227">
        <v>7554</v>
      </c>
      <c r="H6" s="227">
        <v>3832</v>
      </c>
      <c r="I6" s="227">
        <v>2000</v>
      </c>
      <c r="J6" s="227"/>
      <c r="K6" s="227"/>
      <c r="L6" s="227"/>
      <c r="M6" s="227"/>
      <c r="N6" s="227"/>
      <c r="O6" s="227"/>
      <c r="P6" s="228"/>
      <c r="Q6" s="258"/>
      <c r="R6" s="259"/>
      <c r="S6" s="231"/>
    </row>
    <row r="7" spans="1:19" ht="21">
      <c r="A7" s="268">
        <v>5</v>
      </c>
      <c r="B7" s="263" t="s">
        <v>243</v>
      </c>
      <c r="C7" s="264">
        <v>20000</v>
      </c>
      <c r="D7" s="262"/>
      <c r="E7" s="269" t="s">
        <v>286</v>
      </c>
      <c r="F7" s="239"/>
      <c r="G7" s="232"/>
      <c r="H7" s="232"/>
      <c r="I7" s="232"/>
      <c r="J7" s="232"/>
      <c r="K7" s="232"/>
      <c r="L7" s="232"/>
      <c r="M7" s="232"/>
      <c r="N7" s="232"/>
      <c r="O7" s="232"/>
      <c r="P7" s="233"/>
      <c r="Q7" s="258"/>
      <c r="R7" s="259"/>
      <c r="S7" s="231"/>
    </row>
    <row r="8" spans="1:19" ht="21">
      <c r="A8" s="268">
        <v>6</v>
      </c>
      <c r="B8" s="263" t="s">
        <v>244</v>
      </c>
      <c r="C8" s="264"/>
      <c r="D8" s="262">
        <v>30000</v>
      </c>
      <c r="E8" s="269" t="s">
        <v>287</v>
      </c>
      <c r="F8" s="237">
        <v>44700</v>
      </c>
      <c r="G8" s="227">
        <v>10000</v>
      </c>
      <c r="H8" s="227">
        <v>4000</v>
      </c>
      <c r="I8" s="227">
        <v>44700</v>
      </c>
      <c r="J8" s="227"/>
      <c r="K8" s="227"/>
      <c r="L8" s="227"/>
      <c r="M8" s="227"/>
      <c r="N8" s="227"/>
      <c r="O8" s="227"/>
      <c r="P8" s="228"/>
      <c r="Q8" s="258"/>
      <c r="R8" s="259"/>
      <c r="S8" s="231"/>
    </row>
    <row r="9" spans="1:19" ht="21">
      <c r="A9" s="268">
        <v>7</v>
      </c>
      <c r="B9" s="263" t="s">
        <v>245</v>
      </c>
      <c r="C9" s="264">
        <v>4000</v>
      </c>
      <c r="D9" s="262"/>
      <c r="E9" s="269" t="s">
        <v>288</v>
      </c>
      <c r="F9" s="237"/>
      <c r="G9" s="227">
        <v>10000</v>
      </c>
      <c r="H9" s="227"/>
      <c r="I9" s="227"/>
      <c r="J9" s="227"/>
      <c r="K9" s="227"/>
      <c r="L9" s="227"/>
      <c r="M9" s="227"/>
      <c r="N9" s="227"/>
      <c r="O9" s="227"/>
      <c r="P9" s="228"/>
      <c r="Q9" s="258"/>
      <c r="R9" s="259"/>
      <c r="S9" s="231"/>
    </row>
    <row r="10" spans="1:19" ht="21">
      <c r="A10" s="268">
        <v>8</v>
      </c>
      <c r="B10" s="263" t="s">
        <v>246</v>
      </c>
      <c r="C10" s="264"/>
      <c r="D10" s="262">
        <v>10000</v>
      </c>
      <c r="E10" s="269" t="s">
        <v>289</v>
      </c>
      <c r="F10" s="237"/>
      <c r="G10" s="227"/>
      <c r="H10" s="227">
        <v>27600</v>
      </c>
      <c r="I10" s="227"/>
      <c r="J10" s="227"/>
      <c r="K10" s="227"/>
      <c r="L10" s="227"/>
      <c r="M10" s="227"/>
      <c r="N10" s="227"/>
      <c r="O10" s="227"/>
      <c r="P10" s="228"/>
      <c r="Q10" s="258"/>
      <c r="R10" s="259"/>
      <c r="S10" s="231"/>
    </row>
    <row r="11" spans="1:19" ht="21">
      <c r="A11" s="268">
        <v>9</v>
      </c>
      <c r="B11" s="263" t="s">
        <v>74</v>
      </c>
      <c r="C11" s="264">
        <v>5000</v>
      </c>
      <c r="D11" s="262"/>
      <c r="E11" s="269" t="s">
        <v>290</v>
      </c>
      <c r="F11" s="237"/>
      <c r="G11" s="227">
        <v>4000</v>
      </c>
      <c r="H11" s="227"/>
      <c r="I11" s="227"/>
      <c r="J11" s="227"/>
      <c r="K11" s="227"/>
      <c r="L11" s="227"/>
      <c r="M11" s="227"/>
      <c r="N11" s="227"/>
      <c r="O11" s="227"/>
      <c r="P11" s="228"/>
      <c r="Q11" s="258"/>
      <c r="R11" s="259"/>
      <c r="S11" s="231"/>
    </row>
    <row r="12" spans="1:19" ht="21">
      <c r="A12" s="268">
        <v>10</v>
      </c>
      <c r="B12" s="265" t="s">
        <v>247</v>
      </c>
      <c r="C12" s="261">
        <v>12000</v>
      </c>
      <c r="D12" s="262"/>
      <c r="E12" s="270" t="s">
        <v>291</v>
      </c>
      <c r="F12" s="237"/>
      <c r="G12" s="227">
        <v>4000</v>
      </c>
      <c r="H12" s="227"/>
      <c r="I12" s="227"/>
      <c r="J12" s="227"/>
      <c r="K12" s="227"/>
      <c r="L12" s="227"/>
      <c r="M12" s="227"/>
      <c r="N12" s="227"/>
      <c r="O12" s="227"/>
      <c r="P12" s="228"/>
      <c r="Q12" s="258"/>
      <c r="R12" s="259"/>
      <c r="S12" s="231"/>
    </row>
    <row r="13" spans="1:19" ht="21">
      <c r="A13" s="268">
        <v>11</v>
      </c>
      <c r="B13" s="263" t="s">
        <v>248</v>
      </c>
      <c r="C13" s="264">
        <v>5000</v>
      </c>
      <c r="D13" s="262"/>
      <c r="E13" s="269" t="s">
        <v>292</v>
      </c>
      <c r="F13" s="237">
        <v>1500</v>
      </c>
      <c r="G13" s="227"/>
      <c r="H13" s="227"/>
      <c r="I13" s="227"/>
      <c r="J13" s="227"/>
      <c r="K13" s="227"/>
      <c r="L13" s="227"/>
      <c r="M13" s="227"/>
      <c r="N13" s="227"/>
      <c r="O13" s="227"/>
      <c r="P13" s="228"/>
      <c r="Q13" s="258"/>
      <c r="R13" s="259"/>
      <c r="S13" s="231"/>
    </row>
    <row r="14" spans="1:19" ht="21">
      <c r="A14" s="268">
        <v>12</v>
      </c>
      <c r="B14" s="263" t="s">
        <v>249</v>
      </c>
      <c r="C14" s="264">
        <v>5000</v>
      </c>
      <c r="D14" s="262"/>
      <c r="E14" s="269" t="s">
        <v>285</v>
      </c>
      <c r="F14" s="239"/>
      <c r="G14" s="232"/>
      <c r="H14" s="232"/>
      <c r="I14" s="232"/>
      <c r="J14" s="232"/>
      <c r="K14" s="232"/>
      <c r="L14" s="232"/>
      <c r="M14" s="232"/>
      <c r="N14" s="232"/>
      <c r="O14" s="232"/>
      <c r="P14" s="233"/>
      <c r="Q14" s="258"/>
      <c r="R14" s="259"/>
      <c r="S14" s="231"/>
    </row>
    <row r="15" spans="1:19" ht="21">
      <c r="A15" s="268">
        <v>13</v>
      </c>
      <c r="B15" s="263" t="s">
        <v>250</v>
      </c>
      <c r="C15" s="264">
        <v>20000</v>
      </c>
      <c r="D15" s="262"/>
      <c r="E15" s="269" t="s">
        <v>288</v>
      </c>
      <c r="F15" s="237"/>
      <c r="G15" s="227">
        <v>6500</v>
      </c>
      <c r="H15" s="227">
        <v>2600</v>
      </c>
      <c r="I15" s="227"/>
      <c r="J15" s="227"/>
      <c r="K15" s="227"/>
      <c r="L15" s="227"/>
      <c r="M15" s="227"/>
      <c r="N15" s="227"/>
      <c r="O15" s="227"/>
      <c r="P15" s="228"/>
      <c r="Q15" s="258"/>
      <c r="R15" s="259"/>
      <c r="S15" s="231"/>
    </row>
    <row r="16" spans="1:19" ht="21">
      <c r="A16" s="268">
        <v>14</v>
      </c>
      <c r="B16" s="263" t="s">
        <v>251</v>
      </c>
      <c r="C16" s="264"/>
      <c r="D16" s="262"/>
      <c r="E16" s="269" t="s">
        <v>293</v>
      </c>
      <c r="F16" s="237"/>
      <c r="G16" s="227"/>
      <c r="H16" s="227"/>
      <c r="I16" s="227"/>
      <c r="J16" s="227"/>
      <c r="K16" s="227"/>
      <c r="L16" s="227"/>
      <c r="M16" s="227"/>
      <c r="N16" s="227"/>
      <c r="O16" s="227"/>
      <c r="P16" s="228"/>
      <c r="Q16" s="258"/>
      <c r="R16" s="259"/>
      <c r="S16" s="231"/>
    </row>
    <row r="17" spans="1:19" ht="21">
      <c r="A17" s="268">
        <v>15</v>
      </c>
      <c r="B17" s="263" t="s">
        <v>252</v>
      </c>
      <c r="C17" s="264">
        <v>5000</v>
      </c>
      <c r="D17" s="262"/>
      <c r="E17" s="269" t="s">
        <v>294</v>
      </c>
      <c r="F17" s="237"/>
      <c r="G17" s="227"/>
      <c r="H17" s="227"/>
      <c r="I17" s="227"/>
      <c r="J17" s="227"/>
      <c r="K17" s="227"/>
      <c r="L17" s="227"/>
      <c r="M17" s="227"/>
      <c r="N17" s="227"/>
      <c r="O17" s="227"/>
      <c r="P17" s="228"/>
      <c r="Q17" s="258"/>
      <c r="R17" s="259"/>
      <c r="S17" s="231"/>
    </row>
    <row r="18" spans="1:19" ht="21">
      <c r="A18" s="268">
        <v>16</v>
      </c>
      <c r="B18" s="263" t="s">
        <v>253</v>
      </c>
      <c r="C18" s="264">
        <v>10000</v>
      </c>
      <c r="D18" s="262"/>
      <c r="E18" s="269" t="s">
        <v>284</v>
      </c>
      <c r="F18" s="239"/>
      <c r="G18" s="232"/>
      <c r="H18" s="232"/>
      <c r="I18" s="232"/>
      <c r="J18" s="232"/>
      <c r="K18" s="232"/>
      <c r="L18" s="232"/>
      <c r="M18" s="232"/>
      <c r="N18" s="232"/>
      <c r="O18" s="232"/>
      <c r="P18" s="233"/>
      <c r="Q18" s="258"/>
      <c r="R18" s="259"/>
      <c r="S18" s="231"/>
    </row>
    <row r="19" spans="1:19" ht="21">
      <c r="A19" s="268">
        <v>17</v>
      </c>
      <c r="B19" s="263" t="s">
        <v>254</v>
      </c>
      <c r="C19" s="264">
        <v>5000</v>
      </c>
      <c r="D19" s="262">
        <v>50000</v>
      </c>
      <c r="E19" s="269" t="s">
        <v>295</v>
      </c>
      <c r="F19" s="239"/>
      <c r="G19" s="232"/>
      <c r="H19" s="232"/>
      <c r="I19" s="232"/>
      <c r="J19" s="232"/>
      <c r="K19" s="232"/>
      <c r="L19" s="232"/>
      <c r="M19" s="232"/>
      <c r="N19" s="232"/>
      <c r="O19" s="232"/>
      <c r="P19" s="233"/>
      <c r="Q19" s="258"/>
      <c r="R19" s="259"/>
      <c r="S19" s="231"/>
    </row>
    <row r="20" spans="1:19" ht="21">
      <c r="A20" s="268">
        <v>18</v>
      </c>
      <c r="B20" s="263" t="s">
        <v>255</v>
      </c>
      <c r="C20" s="264">
        <v>5000</v>
      </c>
      <c r="D20" s="262"/>
      <c r="E20" s="269" t="s">
        <v>166</v>
      </c>
      <c r="F20" s="237"/>
      <c r="G20" s="227"/>
      <c r="H20" s="227"/>
      <c r="I20" s="227"/>
      <c r="J20" s="227"/>
      <c r="K20" s="227"/>
      <c r="L20" s="227"/>
      <c r="M20" s="227"/>
      <c r="N20" s="227"/>
      <c r="O20" s="227"/>
      <c r="P20" s="228"/>
      <c r="Q20" s="258"/>
      <c r="R20" s="259"/>
      <c r="S20" s="231"/>
    </row>
    <row r="21" spans="1:19" ht="21">
      <c r="A21" s="268">
        <v>19</v>
      </c>
      <c r="B21" s="263" t="s">
        <v>256</v>
      </c>
      <c r="C21" s="264">
        <v>5000</v>
      </c>
      <c r="D21" s="262"/>
      <c r="E21" s="269" t="s">
        <v>296</v>
      </c>
      <c r="F21" s="237"/>
      <c r="G21" s="227">
        <v>4000</v>
      </c>
      <c r="H21" s="227"/>
      <c r="I21" s="227"/>
      <c r="J21" s="227"/>
      <c r="K21" s="227"/>
      <c r="L21" s="227"/>
      <c r="M21" s="227"/>
      <c r="N21" s="227"/>
      <c r="O21" s="227"/>
      <c r="P21" s="228"/>
      <c r="Q21" s="258"/>
      <c r="R21" s="259"/>
      <c r="S21" s="231"/>
    </row>
    <row r="22" spans="1:19" ht="21">
      <c r="A22" s="268">
        <v>20</v>
      </c>
      <c r="B22" s="263" t="s">
        <v>257</v>
      </c>
      <c r="C22" s="264">
        <v>10000</v>
      </c>
      <c r="D22" s="262"/>
      <c r="E22" s="269" t="s">
        <v>296</v>
      </c>
      <c r="F22" s="237"/>
      <c r="G22" s="227"/>
      <c r="H22" s="227"/>
      <c r="I22" s="227"/>
      <c r="J22" s="227"/>
      <c r="K22" s="227"/>
      <c r="L22" s="227"/>
      <c r="M22" s="227"/>
      <c r="N22" s="227"/>
      <c r="O22" s="227"/>
      <c r="P22" s="228"/>
      <c r="Q22" s="258"/>
      <c r="R22" s="259"/>
      <c r="S22" s="231"/>
    </row>
    <row r="23" spans="1:19" ht="21">
      <c r="A23" s="268">
        <v>21</v>
      </c>
      <c r="B23" s="263" t="s">
        <v>258</v>
      </c>
      <c r="C23" s="266">
        <v>3000</v>
      </c>
      <c r="D23" s="267"/>
      <c r="E23" s="269" t="s">
        <v>296</v>
      </c>
      <c r="F23" s="237"/>
      <c r="G23" s="227">
        <v>6050</v>
      </c>
      <c r="H23" s="227"/>
      <c r="I23" s="227"/>
      <c r="J23" s="227"/>
      <c r="K23" s="227"/>
      <c r="L23" s="227"/>
      <c r="M23" s="227"/>
      <c r="N23" s="227"/>
      <c r="O23" s="227"/>
      <c r="P23" s="228"/>
      <c r="Q23" s="258"/>
      <c r="R23" s="259"/>
      <c r="S23" s="231"/>
    </row>
    <row r="24" spans="1:19" ht="21">
      <c r="A24" s="268">
        <v>22</v>
      </c>
      <c r="B24" s="263" t="s">
        <v>259</v>
      </c>
      <c r="C24" s="266">
        <v>550</v>
      </c>
      <c r="D24" s="267"/>
      <c r="E24" s="269" t="s">
        <v>297</v>
      </c>
      <c r="F24" s="237"/>
      <c r="G24" s="227"/>
      <c r="H24" s="227"/>
      <c r="I24" s="227"/>
      <c r="J24" s="227"/>
      <c r="K24" s="227"/>
      <c r="L24" s="227"/>
      <c r="M24" s="227"/>
      <c r="N24" s="227"/>
      <c r="O24" s="227"/>
      <c r="P24" s="228"/>
      <c r="Q24" s="258"/>
      <c r="R24" s="259"/>
      <c r="S24" s="231"/>
    </row>
    <row r="25" spans="1:19" ht="21">
      <c r="A25" s="268">
        <v>23</v>
      </c>
      <c r="B25" s="263" t="s">
        <v>260</v>
      </c>
      <c r="C25" s="266">
        <v>3000</v>
      </c>
      <c r="D25" s="267"/>
      <c r="E25" s="269" t="s">
        <v>298</v>
      </c>
      <c r="F25" s="237"/>
      <c r="G25" s="227">
        <v>3000</v>
      </c>
      <c r="H25" s="227"/>
      <c r="I25" s="227"/>
      <c r="J25" s="227"/>
      <c r="K25" s="227"/>
      <c r="L25" s="227"/>
      <c r="M25" s="227"/>
      <c r="N25" s="227"/>
      <c r="O25" s="227"/>
      <c r="P25" s="228"/>
      <c r="Q25" s="258"/>
      <c r="R25" s="259"/>
      <c r="S25" s="231"/>
    </row>
    <row r="26" spans="1:19" ht="21">
      <c r="A26" s="268">
        <v>24</v>
      </c>
      <c r="B26" s="263" t="s">
        <v>261</v>
      </c>
      <c r="C26" s="266"/>
      <c r="D26" s="267">
        <v>35000</v>
      </c>
      <c r="E26" s="269" t="s">
        <v>299</v>
      </c>
      <c r="F26" s="237"/>
      <c r="G26" s="227"/>
      <c r="H26" s="227"/>
      <c r="I26" s="227"/>
      <c r="J26" s="227"/>
      <c r="K26" s="227"/>
      <c r="L26" s="227"/>
      <c r="M26" s="227"/>
      <c r="N26" s="227"/>
      <c r="O26" s="227"/>
      <c r="P26" s="228"/>
      <c r="Q26" s="258"/>
      <c r="R26" s="259"/>
      <c r="S26" s="231"/>
    </row>
    <row r="27" spans="1:19" ht="21">
      <c r="A27" s="268">
        <v>25</v>
      </c>
      <c r="B27" s="263" t="s">
        <v>262</v>
      </c>
      <c r="C27" s="266">
        <v>10000</v>
      </c>
      <c r="D27" s="267"/>
      <c r="E27" s="269" t="s">
        <v>297</v>
      </c>
      <c r="F27" s="237"/>
      <c r="G27" s="227"/>
      <c r="H27" s="227"/>
      <c r="I27" s="227"/>
      <c r="J27" s="227"/>
      <c r="K27" s="227"/>
      <c r="L27" s="227"/>
      <c r="M27" s="227"/>
      <c r="N27" s="227"/>
      <c r="O27" s="227"/>
      <c r="P27" s="228"/>
      <c r="Q27" s="258"/>
      <c r="R27" s="259"/>
      <c r="S27" s="231"/>
    </row>
    <row r="28" spans="1:19" ht="21">
      <c r="A28" s="268">
        <v>26</v>
      </c>
      <c r="B28" s="263" t="s">
        <v>263</v>
      </c>
      <c r="C28" s="266">
        <v>5000</v>
      </c>
      <c r="D28" s="267"/>
      <c r="E28" s="269" t="s">
        <v>285</v>
      </c>
      <c r="F28" s="237">
        <v>2250</v>
      </c>
      <c r="G28" s="227"/>
      <c r="H28" s="227"/>
      <c r="I28" s="227"/>
      <c r="J28" s="227"/>
      <c r="K28" s="227"/>
      <c r="L28" s="227"/>
      <c r="M28" s="227"/>
      <c r="N28" s="227"/>
      <c r="O28" s="227"/>
      <c r="P28" s="228"/>
      <c r="Q28" s="258"/>
      <c r="R28" s="259"/>
      <c r="S28" s="231"/>
    </row>
    <row r="29" spans="1:19" ht="21">
      <c r="A29" s="268">
        <v>27</v>
      </c>
      <c r="B29" s="263" t="s">
        <v>264</v>
      </c>
      <c r="C29" s="266">
        <v>15000</v>
      </c>
      <c r="D29" s="267"/>
      <c r="E29" s="269" t="s">
        <v>300</v>
      </c>
      <c r="F29" s="237"/>
      <c r="G29" s="227">
        <v>2800</v>
      </c>
      <c r="H29" s="227">
        <v>1500</v>
      </c>
      <c r="I29" s="227"/>
      <c r="J29" s="227"/>
      <c r="K29" s="227"/>
      <c r="L29" s="227"/>
      <c r="M29" s="227"/>
      <c r="N29" s="227"/>
      <c r="O29" s="227"/>
      <c r="P29" s="228"/>
      <c r="Q29" s="258"/>
      <c r="R29" s="259"/>
      <c r="S29" s="231"/>
    </row>
    <row r="30" spans="1:19" ht="21">
      <c r="A30" s="268">
        <v>28</v>
      </c>
      <c r="B30" s="263" t="s">
        <v>265</v>
      </c>
      <c r="C30" s="266">
        <v>40000</v>
      </c>
      <c r="D30" s="267"/>
      <c r="E30" s="269" t="s">
        <v>292</v>
      </c>
      <c r="F30" s="237"/>
      <c r="G30" s="227"/>
      <c r="H30" s="227"/>
      <c r="I30" s="227"/>
      <c r="J30" s="227"/>
      <c r="K30" s="227"/>
      <c r="L30" s="227"/>
      <c r="M30" s="227"/>
      <c r="N30" s="227"/>
      <c r="O30" s="227"/>
      <c r="P30" s="228"/>
      <c r="Q30" s="258"/>
      <c r="R30" s="259"/>
      <c r="S30" s="231"/>
    </row>
    <row r="31" spans="1:19" ht="21">
      <c r="A31" s="268">
        <v>29</v>
      </c>
      <c r="B31" s="263" t="s">
        <v>266</v>
      </c>
      <c r="C31" s="266"/>
      <c r="D31" s="267">
        <v>10000</v>
      </c>
      <c r="E31" s="269" t="s">
        <v>285</v>
      </c>
      <c r="F31" s="239"/>
      <c r="G31" s="232"/>
      <c r="H31" s="232"/>
      <c r="I31" s="232"/>
      <c r="J31" s="232"/>
      <c r="K31" s="232"/>
      <c r="L31" s="232"/>
      <c r="M31" s="232"/>
      <c r="N31" s="232"/>
      <c r="O31" s="232"/>
      <c r="P31" s="233"/>
      <c r="Q31" s="258"/>
      <c r="R31" s="259"/>
      <c r="S31" s="231"/>
    </row>
    <row r="32" spans="1:19" ht="21">
      <c r="A32" s="268">
        <v>30</v>
      </c>
      <c r="B32" s="263" t="s">
        <v>267</v>
      </c>
      <c r="C32" s="266">
        <v>1500</v>
      </c>
      <c r="D32" s="267"/>
      <c r="E32" s="269" t="s">
        <v>294</v>
      </c>
      <c r="F32" s="237">
        <v>6000</v>
      </c>
      <c r="G32" s="227">
        <v>4200</v>
      </c>
      <c r="H32" s="227"/>
      <c r="I32" s="227"/>
      <c r="J32" s="227"/>
      <c r="K32" s="227"/>
      <c r="L32" s="227"/>
      <c r="M32" s="227"/>
      <c r="N32" s="227"/>
      <c r="O32" s="227"/>
      <c r="P32" s="228"/>
      <c r="Q32" s="258"/>
      <c r="R32" s="259"/>
      <c r="S32" s="231"/>
    </row>
    <row r="33" spans="1:19" ht="21">
      <c r="A33" s="268">
        <v>31</v>
      </c>
      <c r="B33" s="85" t="s">
        <v>268</v>
      </c>
      <c r="C33" s="264">
        <v>5000</v>
      </c>
      <c r="D33" s="262"/>
      <c r="E33" s="269" t="s">
        <v>288</v>
      </c>
      <c r="F33" s="237"/>
      <c r="G33" s="227">
        <v>6000</v>
      </c>
      <c r="H33" s="227">
        <v>9315</v>
      </c>
      <c r="I33" s="227"/>
      <c r="J33" s="227"/>
      <c r="K33" s="227"/>
      <c r="L33" s="227"/>
      <c r="M33" s="227"/>
      <c r="N33" s="227"/>
      <c r="O33" s="227"/>
      <c r="P33" s="228"/>
      <c r="Q33" s="258"/>
      <c r="R33" s="259"/>
      <c r="S33" s="231"/>
    </row>
    <row r="34" spans="1:19" ht="21">
      <c r="A34" s="268">
        <v>32</v>
      </c>
      <c r="B34" s="85" t="s">
        <v>269</v>
      </c>
      <c r="C34" s="264">
        <v>3000</v>
      </c>
      <c r="D34" s="262"/>
      <c r="E34" s="269" t="s">
        <v>301</v>
      </c>
      <c r="F34" s="237"/>
      <c r="G34" s="227">
        <v>1500</v>
      </c>
      <c r="H34" s="227"/>
      <c r="I34" s="227"/>
      <c r="J34" s="227"/>
      <c r="K34" s="227"/>
      <c r="L34" s="227"/>
      <c r="M34" s="227"/>
      <c r="N34" s="227"/>
      <c r="O34" s="227"/>
      <c r="P34" s="228"/>
      <c r="Q34" s="258"/>
      <c r="R34" s="259"/>
      <c r="S34" s="231"/>
    </row>
    <row r="35" spans="1:19" ht="21">
      <c r="A35" s="268">
        <v>33</v>
      </c>
      <c r="B35" s="263" t="s">
        <v>270</v>
      </c>
      <c r="C35" s="264">
        <v>15000</v>
      </c>
      <c r="D35" s="262"/>
      <c r="E35" s="269" t="s">
        <v>298</v>
      </c>
      <c r="F35" s="237"/>
      <c r="G35" s="227">
        <v>1000</v>
      </c>
      <c r="H35" s="227"/>
      <c r="I35" s="227"/>
      <c r="J35" s="227"/>
      <c r="K35" s="227"/>
      <c r="L35" s="227"/>
      <c r="M35" s="227"/>
      <c r="N35" s="227"/>
      <c r="O35" s="227"/>
      <c r="P35" s="228"/>
      <c r="Q35" s="258"/>
      <c r="R35" s="259"/>
      <c r="S35" s="231"/>
    </row>
    <row r="36" spans="1:19" ht="21">
      <c r="A36" s="268">
        <v>34</v>
      </c>
      <c r="B36" s="263" t="s">
        <v>271</v>
      </c>
      <c r="C36" s="264">
        <v>18400</v>
      </c>
      <c r="D36" s="262"/>
      <c r="E36" s="269" t="s">
        <v>298</v>
      </c>
      <c r="F36" s="237"/>
      <c r="G36" s="227">
        <v>1000</v>
      </c>
      <c r="H36" s="227">
        <v>4500</v>
      </c>
      <c r="I36" s="227"/>
      <c r="J36" s="227"/>
      <c r="K36" s="227"/>
      <c r="L36" s="227"/>
      <c r="M36" s="227"/>
      <c r="N36" s="227"/>
      <c r="O36" s="227"/>
      <c r="P36" s="228"/>
      <c r="Q36" s="258"/>
      <c r="R36" s="259"/>
      <c r="S36" s="231"/>
    </row>
    <row r="37" spans="1:19" ht="21">
      <c r="A37" s="268">
        <v>35</v>
      </c>
      <c r="B37" s="85" t="s">
        <v>272</v>
      </c>
      <c r="C37" s="264">
        <v>2000</v>
      </c>
      <c r="D37" s="262"/>
      <c r="E37" s="269" t="s">
        <v>283</v>
      </c>
      <c r="F37" s="237"/>
      <c r="G37" s="227">
        <v>17300</v>
      </c>
      <c r="H37" s="227">
        <v>34035</v>
      </c>
      <c r="I37" s="227"/>
      <c r="J37" s="227"/>
      <c r="K37" s="227"/>
      <c r="L37" s="227"/>
      <c r="M37" s="227"/>
      <c r="N37" s="227"/>
      <c r="O37" s="227"/>
      <c r="P37" s="228"/>
      <c r="Q37" s="258"/>
      <c r="R37" s="259"/>
      <c r="S37" s="231"/>
    </row>
    <row r="38" spans="1:19" ht="21">
      <c r="A38" s="268">
        <v>36</v>
      </c>
      <c r="B38" s="85" t="s">
        <v>273</v>
      </c>
      <c r="C38" s="264">
        <v>500</v>
      </c>
      <c r="D38" s="262"/>
      <c r="E38" s="269" t="s">
        <v>285</v>
      </c>
      <c r="F38" s="237">
        <v>7920</v>
      </c>
      <c r="G38" s="227"/>
      <c r="H38" s="227"/>
      <c r="I38" s="227"/>
      <c r="J38" s="227"/>
      <c r="K38" s="227"/>
      <c r="L38" s="227"/>
      <c r="M38" s="227"/>
      <c r="N38" s="227"/>
      <c r="O38" s="227"/>
      <c r="P38" s="228"/>
      <c r="Q38" s="258"/>
      <c r="R38" s="259"/>
      <c r="S38" s="231"/>
    </row>
    <row r="39" spans="1:19" ht="21">
      <c r="A39" s="268">
        <v>37</v>
      </c>
      <c r="B39" s="263" t="s">
        <v>274</v>
      </c>
      <c r="C39" s="264">
        <v>50000</v>
      </c>
      <c r="D39" s="262"/>
      <c r="E39" s="269" t="s">
        <v>302</v>
      </c>
      <c r="F39" s="237"/>
      <c r="G39" s="227"/>
      <c r="H39" s="227"/>
      <c r="I39" s="227"/>
      <c r="J39" s="227"/>
      <c r="K39" s="227"/>
      <c r="L39" s="227"/>
      <c r="M39" s="227"/>
      <c r="N39" s="227"/>
      <c r="O39" s="227"/>
      <c r="P39" s="228"/>
      <c r="Q39" s="258"/>
      <c r="R39" s="259"/>
      <c r="S39" s="231"/>
    </row>
    <row r="40" spans="1:19" ht="21">
      <c r="A40" s="268">
        <v>38</v>
      </c>
      <c r="B40" s="263" t="s">
        <v>275</v>
      </c>
      <c r="C40" s="264">
        <v>10000</v>
      </c>
      <c r="D40" s="262"/>
      <c r="E40" s="269" t="s">
        <v>301</v>
      </c>
      <c r="F40" s="239"/>
      <c r="G40" s="232"/>
      <c r="H40" s="232"/>
      <c r="I40" s="232"/>
      <c r="J40" s="232"/>
      <c r="K40" s="232"/>
      <c r="L40" s="232"/>
      <c r="M40" s="232"/>
      <c r="N40" s="232"/>
      <c r="O40" s="232"/>
      <c r="P40" s="233"/>
      <c r="Q40" s="258"/>
      <c r="R40" s="259"/>
      <c r="S40" s="231"/>
    </row>
    <row r="41" spans="1:19" ht="21">
      <c r="A41" s="268">
        <v>39</v>
      </c>
      <c r="B41" s="263" t="s">
        <v>276</v>
      </c>
      <c r="C41" s="264">
        <v>7000</v>
      </c>
      <c r="D41" s="262"/>
      <c r="E41" s="269" t="s">
        <v>288</v>
      </c>
      <c r="F41" s="237"/>
      <c r="G41" s="227">
        <v>2680</v>
      </c>
      <c r="H41" s="227">
        <v>3250</v>
      </c>
      <c r="I41" s="227">
        <v>6960</v>
      </c>
      <c r="J41" s="227">
        <v>2266</v>
      </c>
      <c r="K41" s="227"/>
      <c r="L41" s="227"/>
      <c r="M41" s="227"/>
      <c r="N41" s="227"/>
      <c r="O41" s="227"/>
      <c r="P41" s="228"/>
      <c r="Q41" s="258"/>
      <c r="R41" s="259"/>
      <c r="S41" s="231"/>
    </row>
    <row r="42" spans="1:19" ht="21">
      <c r="A42" s="268">
        <v>40</v>
      </c>
      <c r="B42" s="85" t="s">
        <v>97</v>
      </c>
      <c r="C42" s="264">
        <v>5000</v>
      </c>
      <c r="D42" s="262"/>
      <c r="E42" s="269" t="s">
        <v>301</v>
      </c>
      <c r="F42" s="239"/>
      <c r="G42" s="232"/>
      <c r="H42" s="232"/>
      <c r="I42" s="232"/>
      <c r="J42" s="232"/>
      <c r="K42" s="232"/>
      <c r="L42" s="232"/>
      <c r="M42" s="232"/>
      <c r="N42" s="232"/>
      <c r="O42" s="232"/>
      <c r="P42" s="233"/>
      <c r="Q42" s="258"/>
      <c r="R42" s="259"/>
      <c r="S42" s="231"/>
    </row>
    <row r="43" spans="1:19" ht="21">
      <c r="A43" s="268">
        <v>41</v>
      </c>
      <c r="B43" s="263" t="s">
        <v>277</v>
      </c>
      <c r="C43" s="264">
        <v>20000</v>
      </c>
      <c r="D43" s="262"/>
      <c r="E43" s="269" t="s">
        <v>169</v>
      </c>
      <c r="F43" s="237"/>
      <c r="G43" s="227">
        <v>11640</v>
      </c>
      <c r="H43" s="227"/>
      <c r="I43" s="227"/>
      <c r="J43" s="227"/>
      <c r="K43" s="227"/>
      <c r="L43" s="227"/>
      <c r="M43" s="227"/>
      <c r="N43" s="227"/>
      <c r="O43" s="227"/>
      <c r="P43" s="228"/>
      <c r="Q43" s="258"/>
      <c r="R43" s="259"/>
      <c r="S43" s="231"/>
    </row>
    <row r="44" spans="1:19" ht="42">
      <c r="A44" s="268">
        <v>42</v>
      </c>
      <c r="B44" s="263" t="s">
        <v>278</v>
      </c>
      <c r="C44" s="264">
        <v>2000</v>
      </c>
      <c r="D44" s="262"/>
      <c r="E44" s="269" t="s">
        <v>166</v>
      </c>
      <c r="F44" s="237"/>
      <c r="G44" s="227"/>
      <c r="H44" s="227"/>
      <c r="I44" s="227"/>
      <c r="J44" s="227"/>
      <c r="K44" s="227"/>
      <c r="L44" s="227"/>
      <c r="M44" s="227"/>
      <c r="N44" s="227"/>
      <c r="O44" s="227"/>
      <c r="P44" s="228"/>
      <c r="Q44" s="258"/>
      <c r="R44" s="259"/>
      <c r="S44" s="231"/>
    </row>
    <row r="45" spans="1:19" ht="21">
      <c r="A45" s="268">
        <v>43</v>
      </c>
      <c r="B45" s="263" t="s">
        <v>279</v>
      </c>
      <c r="C45" s="264">
        <v>10000</v>
      </c>
      <c r="D45" s="262"/>
      <c r="E45" s="269" t="s">
        <v>285</v>
      </c>
      <c r="F45" s="237"/>
      <c r="G45" s="227"/>
      <c r="H45" s="227"/>
      <c r="I45" s="227"/>
      <c r="J45" s="227"/>
      <c r="K45" s="227"/>
      <c r="L45" s="227"/>
      <c r="M45" s="227"/>
      <c r="N45" s="227"/>
      <c r="O45" s="227"/>
      <c r="P45" s="228"/>
      <c r="Q45" s="258"/>
      <c r="R45" s="259"/>
      <c r="S45" s="231"/>
    </row>
    <row r="46" spans="1:19" ht="21">
      <c r="A46" s="268">
        <v>44</v>
      </c>
      <c r="B46" s="263" t="s">
        <v>280</v>
      </c>
      <c r="C46" s="264"/>
      <c r="D46" s="262">
        <v>3000</v>
      </c>
      <c r="E46" s="269" t="s">
        <v>301</v>
      </c>
      <c r="F46" s="239"/>
      <c r="G46" s="232"/>
      <c r="H46" s="232"/>
      <c r="I46" s="232"/>
      <c r="J46" s="232"/>
      <c r="K46" s="232"/>
      <c r="L46" s="232"/>
      <c r="M46" s="232"/>
      <c r="N46" s="232"/>
      <c r="O46" s="232"/>
      <c r="P46" s="233"/>
      <c r="Q46" s="258"/>
      <c r="R46" s="259"/>
      <c r="S46" s="231"/>
    </row>
    <row r="47" spans="1:19" ht="21">
      <c r="A47" s="268">
        <v>45</v>
      </c>
      <c r="B47" s="263" t="s">
        <v>281</v>
      </c>
      <c r="C47" s="264">
        <v>5000</v>
      </c>
      <c r="D47" s="262"/>
      <c r="E47" s="269" t="s">
        <v>284</v>
      </c>
      <c r="F47" s="237"/>
      <c r="G47" s="227"/>
      <c r="H47" s="227"/>
      <c r="I47" s="227"/>
      <c r="J47" s="227"/>
      <c r="K47" s="227"/>
      <c r="L47" s="227"/>
      <c r="M47" s="227"/>
      <c r="N47" s="227"/>
      <c r="O47" s="227"/>
      <c r="P47" s="228"/>
      <c r="Q47" s="258"/>
      <c r="R47" s="259"/>
      <c r="S47" s="231"/>
    </row>
    <row r="48" spans="1:19" ht="21">
      <c r="A48" s="268">
        <v>46</v>
      </c>
      <c r="B48" s="263" t="s">
        <v>282</v>
      </c>
      <c r="C48" s="264">
        <v>50000</v>
      </c>
      <c r="D48" s="262"/>
      <c r="E48" s="269" t="s">
        <v>285</v>
      </c>
      <c r="F48" s="239"/>
      <c r="G48" s="232"/>
      <c r="H48" s="232"/>
      <c r="I48" s="232"/>
      <c r="J48" s="232"/>
      <c r="K48" s="232"/>
      <c r="L48" s="232"/>
      <c r="M48" s="232"/>
      <c r="N48" s="232"/>
      <c r="O48" s="232"/>
      <c r="P48" s="233"/>
      <c r="Q48" s="258"/>
      <c r="R48" s="259"/>
      <c r="S48" s="231"/>
    </row>
    <row r="49" spans="1:19" ht="21">
      <c r="A49" s="80"/>
      <c r="B49" s="71"/>
      <c r="C49" s="81"/>
      <c r="D49" s="76"/>
      <c r="E49" s="79"/>
      <c r="F49" s="237"/>
      <c r="G49" s="227"/>
      <c r="H49" s="227"/>
      <c r="I49" s="227"/>
      <c r="J49" s="227"/>
      <c r="K49" s="227"/>
      <c r="L49" s="227"/>
      <c r="M49" s="227"/>
      <c r="N49" s="227"/>
      <c r="O49" s="227"/>
      <c r="P49" s="228"/>
      <c r="Q49" s="258"/>
      <c r="R49" s="259"/>
      <c r="S49" s="231"/>
    </row>
    <row r="50" spans="1:19" ht="21">
      <c r="A50" s="80"/>
      <c r="B50" s="222" t="s">
        <v>214</v>
      </c>
      <c r="C50" s="83"/>
      <c r="D50" s="84"/>
      <c r="E50" s="79"/>
      <c r="F50" s="237"/>
      <c r="G50" s="227">
        <v>480</v>
      </c>
      <c r="H50" s="227">
        <v>1560</v>
      </c>
      <c r="I50" s="227">
        <v>420</v>
      </c>
      <c r="J50" s="227">
        <v>2332</v>
      </c>
      <c r="K50" s="227">
        <v>6200</v>
      </c>
      <c r="L50" s="227">
        <v>860</v>
      </c>
      <c r="M50" s="227">
        <v>11640</v>
      </c>
      <c r="N50" s="227">
        <v>930</v>
      </c>
      <c r="O50" s="227">
        <v>7555</v>
      </c>
      <c r="P50" s="228">
        <v>1200</v>
      </c>
      <c r="Q50" s="258"/>
      <c r="R50" s="235"/>
      <c r="S50" s="231"/>
    </row>
    <row r="51" spans="1:19" ht="21">
      <c r="A51" s="88"/>
      <c r="B51" s="89" t="s">
        <v>28</v>
      </c>
      <c r="C51" s="90">
        <f>SUM(C2:C50)</f>
        <v>418950</v>
      </c>
      <c r="D51" s="90">
        <f>SUM(D2:D50)</f>
        <v>178000</v>
      </c>
      <c r="E51" s="91"/>
      <c r="F51" s="237"/>
      <c r="G51" s="227"/>
      <c r="H51" s="227"/>
      <c r="I51" s="227"/>
      <c r="J51" s="227"/>
      <c r="K51" s="227"/>
      <c r="L51" s="227"/>
      <c r="M51" s="227"/>
      <c r="N51" s="227"/>
      <c r="O51" s="227"/>
      <c r="P51" s="228"/>
      <c r="Q51" s="258"/>
      <c r="R51" s="236"/>
      <c r="S51" s="231"/>
    </row>
    <row r="52" spans="1:19" ht="21">
      <c r="A52" s="88"/>
      <c r="B52" s="88"/>
      <c r="C52" s="88"/>
      <c r="D52" s="88"/>
      <c r="E52" s="88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58"/>
      <c r="R52" s="235"/>
      <c r="S52" s="231"/>
    </row>
    <row r="53" spans="1:19" ht="21">
      <c r="A53" s="88"/>
      <c r="B53" s="92" t="s">
        <v>35</v>
      </c>
      <c r="C53" s="93">
        <v>555600</v>
      </c>
      <c r="D53" s="94"/>
      <c r="E53" s="88"/>
    </row>
    <row r="54" spans="1:19" ht="21">
      <c r="A54" s="88"/>
      <c r="B54" s="95" t="s">
        <v>29</v>
      </c>
      <c r="C54" s="96">
        <f>C53*70/100</f>
        <v>388920</v>
      </c>
      <c r="D54" s="88"/>
      <c r="E54" s="88"/>
    </row>
    <row r="55" spans="1:19" ht="21">
      <c r="A55" s="88"/>
      <c r="B55" s="85" t="s">
        <v>192</v>
      </c>
      <c r="C55" s="97">
        <f>C54-C51</f>
        <v>-30030</v>
      </c>
      <c r="D55" s="98"/>
      <c r="E55" s="88"/>
    </row>
    <row r="56" spans="1:19" ht="21">
      <c r="A56" s="88"/>
      <c r="B56" s="99" t="s">
        <v>193</v>
      </c>
      <c r="C56" s="100">
        <f>C59-D51+C55</f>
        <v>-99130</v>
      </c>
      <c r="D56" s="98"/>
      <c r="E56" s="88"/>
    </row>
    <row r="57" spans="1:19" ht="21">
      <c r="A57" s="88"/>
      <c r="B57" s="101" t="s">
        <v>36</v>
      </c>
      <c r="C57" s="102">
        <f>C53*20/100</f>
        <v>111120</v>
      </c>
      <c r="D57" s="88"/>
      <c r="E57" s="88"/>
    </row>
    <row r="58" spans="1:19" ht="20">
      <c r="B58" s="103" t="s">
        <v>37</v>
      </c>
      <c r="C58" s="104">
        <f>C53*10/100</f>
        <v>55560</v>
      </c>
    </row>
    <row r="59" spans="1:19" ht="20">
      <c r="B59" s="105" t="s">
        <v>149</v>
      </c>
      <c r="C59" s="106">
        <v>108900</v>
      </c>
    </row>
    <row r="60" spans="1:19" ht="20">
      <c r="B60" s="107"/>
      <c r="C60" s="108"/>
    </row>
  </sheetData>
  <pageMargins left="0.25" right="0.25" top="0.75" bottom="0.75" header="0.3" footer="0.3"/>
  <pageSetup paperSize="9" scale="85" fitToHeight="0" orientation="portrait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4"/>
  <sheetViews>
    <sheetView topLeftCell="C31" zoomScale="130" zoomScaleNormal="130" workbookViewId="0">
      <selection activeCell="C52" sqref="C52"/>
    </sheetView>
  </sheetViews>
  <sheetFormatPr defaultRowHeight="14"/>
  <cols>
    <col min="1" max="1" width="5" customWidth="1"/>
    <col min="2" max="2" width="36.6640625" customWidth="1"/>
    <col min="3" max="3" width="11.08203125" customWidth="1"/>
    <col min="4" max="4" width="6.1640625" customWidth="1"/>
    <col min="5" max="5" width="24" customWidth="1"/>
    <col min="6" max="6" width="9.6640625" customWidth="1"/>
    <col min="12" max="12" width="9.4140625" bestFit="1" customWidth="1"/>
    <col min="13" max="13" width="9.1640625" bestFit="1" customWidth="1"/>
    <col min="14" max="14" width="12.1640625" bestFit="1" customWidth="1"/>
  </cols>
  <sheetData>
    <row r="1" spans="1:13" ht="18.5">
      <c r="A1" s="111" t="s">
        <v>30</v>
      </c>
      <c r="B1" s="112" t="s">
        <v>31</v>
      </c>
      <c r="C1" s="241" t="s">
        <v>230</v>
      </c>
      <c r="D1" s="241" t="s">
        <v>70</v>
      </c>
      <c r="E1" s="241" t="s">
        <v>115</v>
      </c>
      <c r="F1" s="241" t="s">
        <v>305</v>
      </c>
      <c r="G1" s="241"/>
      <c r="H1" s="242"/>
      <c r="I1" s="242"/>
      <c r="J1" s="242"/>
      <c r="K1" s="242"/>
      <c r="L1" s="242"/>
      <c r="M1" s="242"/>
    </row>
    <row r="2" spans="1:13" ht="18.5">
      <c r="A2" s="114"/>
      <c r="B2" s="115"/>
      <c r="C2" s="116"/>
      <c r="D2" s="117"/>
      <c r="E2" s="118"/>
      <c r="F2" s="150"/>
      <c r="G2" s="150"/>
      <c r="H2" s="240"/>
      <c r="I2" s="240"/>
      <c r="J2" s="240"/>
      <c r="K2" s="240"/>
      <c r="L2" s="240"/>
      <c r="M2" s="240"/>
    </row>
    <row r="3" spans="1:13" ht="21">
      <c r="A3" s="268">
        <v>1</v>
      </c>
      <c r="B3" s="260" t="s">
        <v>239</v>
      </c>
      <c r="C3" s="261">
        <v>20000</v>
      </c>
      <c r="D3" s="262"/>
      <c r="E3" s="269" t="s">
        <v>283</v>
      </c>
      <c r="F3" s="150"/>
      <c r="G3" s="150"/>
      <c r="H3" s="240"/>
      <c r="I3" s="240"/>
      <c r="J3" s="240"/>
      <c r="K3" s="240"/>
      <c r="L3" s="240"/>
      <c r="M3" s="240"/>
    </row>
    <row r="4" spans="1:13" ht="21">
      <c r="A4" s="268">
        <v>2</v>
      </c>
      <c r="B4" s="260" t="s">
        <v>240</v>
      </c>
      <c r="C4" s="261">
        <v>2000</v>
      </c>
      <c r="D4" s="262"/>
      <c r="E4" s="269" t="s">
        <v>283</v>
      </c>
      <c r="F4" s="150"/>
      <c r="G4" s="150"/>
      <c r="H4" s="240"/>
      <c r="I4" s="240"/>
      <c r="J4" s="240"/>
      <c r="K4" s="240"/>
      <c r="L4" s="240"/>
      <c r="M4" s="240"/>
    </row>
    <row r="5" spans="1:13" ht="21">
      <c r="A5" s="268">
        <v>3</v>
      </c>
      <c r="B5" s="260" t="s">
        <v>241</v>
      </c>
      <c r="C5" s="261">
        <v>5000</v>
      </c>
      <c r="D5" s="262"/>
      <c r="E5" s="269" t="s">
        <v>284</v>
      </c>
      <c r="F5" s="150"/>
      <c r="G5" s="150"/>
      <c r="H5" s="240"/>
      <c r="I5" s="240"/>
      <c r="J5" s="240"/>
      <c r="K5" s="240"/>
      <c r="L5" s="240"/>
      <c r="M5" s="240"/>
    </row>
    <row r="6" spans="1:13" ht="21">
      <c r="A6" s="268">
        <v>4</v>
      </c>
      <c r="B6" s="263" t="s">
        <v>242</v>
      </c>
      <c r="C6" s="264"/>
      <c r="D6" s="262">
        <v>40000</v>
      </c>
      <c r="E6" s="269" t="s">
        <v>285</v>
      </c>
      <c r="F6" s="150"/>
      <c r="G6" s="150"/>
      <c r="H6" s="240"/>
      <c r="I6" s="240"/>
      <c r="J6" s="240"/>
      <c r="K6" s="240"/>
      <c r="L6" s="240"/>
      <c r="M6" s="240"/>
    </row>
    <row r="7" spans="1:13" ht="21">
      <c r="A7" s="268">
        <v>5</v>
      </c>
      <c r="B7" s="263" t="s">
        <v>243</v>
      </c>
      <c r="C7" s="264">
        <v>20000</v>
      </c>
      <c r="D7" s="262"/>
      <c r="E7" s="269" t="s">
        <v>286</v>
      </c>
      <c r="F7" s="150"/>
      <c r="G7" s="150"/>
      <c r="H7" s="240"/>
      <c r="I7" s="240"/>
      <c r="J7" s="240"/>
      <c r="K7" s="240"/>
      <c r="L7" s="240"/>
      <c r="M7" s="240"/>
    </row>
    <row r="8" spans="1:13" ht="21">
      <c r="A8" s="268">
        <v>6</v>
      </c>
      <c r="B8" s="263" t="s">
        <v>244</v>
      </c>
      <c r="C8" s="264"/>
      <c r="D8" s="262">
        <v>30000</v>
      </c>
      <c r="E8" s="269" t="s">
        <v>284</v>
      </c>
      <c r="F8" s="150"/>
      <c r="G8" s="150"/>
      <c r="H8" s="240"/>
      <c r="I8" s="240"/>
      <c r="J8" s="240"/>
      <c r="K8" s="240"/>
      <c r="L8" s="240"/>
      <c r="M8" s="240"/>
    </row>
    <row r="9" spans="1:13" ht="21">
      <c r="A9" s="268">
        <v>7</v>
      </c>
      <c r="B9" s="263" t="s">
        <v>245</v>
      </c>
      <c r="C9" s="264">
        <v>4000</v>
      </c>
      <c r="D9" s="262"/>
      <c r="E9" s="269" t="s">
        <v>288</v>
      </c>
      <c r="F9" s="150"/>
      <c r="G9" s="150"/>
      <c r="H9" s="240"/>
      <c r="I9" s="240"/>
      <c r="J9" s="240"/>
      <c r="K9" s="240"/>
      <c r="L9" s="240"/>
      <c r="M9" s="240"/>
    </row>
    <row r="10" spans="1:13" ht="21">
      <c r="A10" s="268">
        <v>8</v>
      </c>
      <c r="B10" s="263" t="s">
        <v>246</v>
      </c>
      <c r="C10" s="264"/>
      <c r="D10" s="262">
        <v>10000</v>
      </c>
      <c r="E10" s="269" t="s">
        <v>289</v>
      </c>
      <c r="F10" s="150"/>
      <c r="G10" s="150"/>
      <c r="H10" s="240"/>
      <c r="I10" s="240"/>
      <c r="J10" s="240"/>
      <c r="K10" s="240"/>
      <c r="L10" s="240"/>
      <c r="M10" s="240"/>
    </row>
    <row r="11" spans="1:13" ht="21">
      <c r="A11" s="268">
        <v>9</v>
      </c>
      <c r="B11" s="263" t="s">
        <v>74</v>
      </c>
      <c r="C11" s="264">
        <v>5000</v>
      </c>
      <c r="D11" s="262"/>
      <c r="E11" s="269" t="s">
        <v>284</v>
      </c>
      <c r="F11" s="150"/>
      <c r="G11" s="150"/>
      <c r="H11" s="240"/>
      <c r="I11" s="240"/>
      <c r="J11" s="240"/>
      <c r="K11" s="240"/>
      <c r="L11" s="240"/>
      <c r="M11" s="240"/>
    </row>
    <row r="12" spans="1:13" ht="21">
      <c r="A12" s="268">
        <v>10</v>
      </c>
      <c r="B12" s="265" t="s">
        <v>247</v>
      </c>
      <c r="C12" s="261">
        <v>12000</v>
      </c>
      <c r="D12" s="262"/>
      <c r="E12" s="270" t="s">
        <v>291</v>
      </c>
      <c r="F12" s="150"/>
      <c r="G12" s="150"/>
      <c r="H12" s="240"/>
      <c r="I12" s="240"/>
      <c r="J12" s="240"/>
      <c r="K12" s="240"/>
      <c r="L12" s="240"/>
      <c r="M12" s="240"/>
    </row>
    <row r="13" spans="1:13" ht="42">
      <c r="A13" s="268">
        <v>11</v>
      </c>
      <c r="B13" s="263" t="s">
        <v>248</v>
      </c>
      <c r="C13" s="264">
        <v>5000</v>
      </c>
      <c r="D13" s="262"/>
      <c r="E13" s="269" t="s">
        <v>292</v>
      </c>
      <c r="F13" s="150"/>
      <c r="G13" s="150"/>
      <c r="H13" s="240"/>
      <c r="I13" s="240"/>
      <c r="J13" s="240"/>
      <c r="K13" s="240"/>
      <c r="L13" s="240"/>
      <c r="M13" s="240"/>
    </row>
    <row r="14" spans="1:13" ht="21">
      <c r="A14" s="268">
        <v>12</v>
      </c>
      <c r="B14" s="263" t="s">
        <v>249</v>
      </c>
      <c r="C14" s="264">
        <v>5000</v>
      </c>
      <c r="D14" s="262"/>
      <c r="E14" s="269" t="s">
        <v>285</v>
      </c>
      <c r="F14" s="150"/>
      <c r="G14" s="150"/>
      <c r="H14" s="240"/>
      <c r="I14" s="240"/>
      <c r="J14" s="240"/>
      <c r="K14" s="240"/>
      <c r="L14" s="240"/>
      <c r="M14" s="240"/>
    </row>
    <row r="15" spans="1:13" ht="21">
      <c r="A15" s="268">
        <v>13</v>
      </c>
      <c r="B15" s="263" t="s">
        <v>250</v>
      </c>
      <c r="C15" s="264">
        <v>20000</v>
      </c>
      <c r="D15" s="262"/>
      <c r="E15" s="269" t="s">
        <v>288</v>
      </c>
      <c r="F15" s="150"/>
      <c r="G15" s="150"/>
      <c r="H15" s="240"/>
      <c r="I15" s="240"/>
      <c r="J15" s="240"/>
      <c r="K15" s="240"/>
      <c r="L15" s="240"/>
      <c r="M15" s="240"/>
    </row>
    <row r="16" spans="1:13" ht="42">
      <c r="A16" s="268">
        <v>14</v>
      </c>
      <c r="B16" s="263" t="s">
        <v>251</v>
      </c>
      <c r="C16" s="264"/>
      <c r="D16" s="262"/>
      <c r="E16" s="269" t="s">
        <v>293</v>
      </c>
      <c r="F16" s="150"/>
      <c r="G16" s="150"/>
      <c r="H16" s="240"/>
      <c r="I16" s="240"/>
      <c r="J16" s="240"/>
      <c r="K16" s="240"/>
      <c r="L16" s="240"/>
      <c r="M16" s="240"/>
    </row>
    <row r="17" spans="1:13" ht="21">
      <c r="A17" s="268">
        <v>15</v>
      </c>
      <c r="B17" s="263" t="s">
        <v>252</v>
      </c>
      <c r="C17" s="264">
        <v>5000</v>
      </c>
      <c r="D17" s="262"/>
      <c r="E17" s="269" t="s">
        <v>294</v>
      </c>
      <c r="F17" s="150"/>
      <c r="G17" s="150"/>
      <c r="H17" s="240"/>
      <c r="I17" s="240"/>
      <c r="J17" s="240"/>
      <c r="K17" s="240"/>
      <c r="L17" s="240"/>
      <c r="M17" s="240"/>
    </row>
    <row r="18" spans="1:13" ht="21">
      <c r="A18" s="268">
        <v>16</v>
      </c>
      <c r="B18" s="263" t="s">
        <v>253</v>
      </c>
      <c r="C18" s="264">
        <v>10000</v>
      </c>
      <c r="D18" s="262"/>
      <c r="E18" s="269" t="s">
        <v>284</v>
      </c>
      <c r="F18" s="150"/>
      <c r="G18" s="150"/>
      <c r="H18" s="240"/>
      <c r="I18" s="240"/>
      <c r="J18" s="240"/>
      <c r="K18" s="240"/>
      <c r="L18" s="240"/>
      <c r="M18" s="240"/>
    </row>
    <row r="19" spans="1:13" ht="42">
      <c r="A19" s="268">
        <v>17</v>
      </c>
      <c r="B19" s="263" t="s">
        <v>254</v>
      </c>
      <c r="C19" s="264">
        <v>5000</v>
      </c>
      <c r="D19" s="262">
        <v>50000</v>
      </c>
      <c r="E19" s="269" t="s">
        <v>295</v>
      </c>
      <c r="F19" s="150"/>
      <c r="G19" s="150"/>
      <c r="H19" s="240"/>
      <c r="I19" s="240"/>
      <c r="J19" s="240"/>
      <c r="K19" s="240"/>
      <c r="L19" s="240"/>
      <c r="M19" s="240"/>
    </row>
    <row r="20" spans="1:13" ht="42">
      <c r="A20" s="268">
        <v>18</v>
      </c>
      <c r="B20" s="263" t="s">
        <v>255</v>
      </c>
      <c r="C20" s="264">
        <v>5000</v>
      </c>
      <c r="D20" s="262"/>
      <c r="E20" s="269" t="s">
        <v>303</v>
      </c>
      <c r="F20" s="150"/>
      <c r="G20" s="150"/>
      <c r="H20" s="240"/>
      <c r="I20" s="240"/>
      <c r="J20" s="240"/>
      <c r="K20" s="240"/>
      <c r="L20" s="240"/>
      <c r="M20" s="240"/>
    </row>
    <row r="21" spans="1:13" ht="21">
      <c r="A21" s="268">
        <v>19</v>
      </c>
      <c r="B21" s="263" t="s">
        <v>256</v>
      </c>
      <c r="C21" s="264">
        <v>5000</v>
      </c>
      <c r="D21" s="262"/>
      <c r="E21" s="269" t="s">
        <v>304</v>
      </c>
      <c r="F21" s="150"/>
      <c r="G21" s="150"/>
      <c r="H21" s="240"/>
      <c r="I21" s="240"/>
      <c r="J21" s="240"/>
      <c r="K21" s="240"/>
      <c r="L21" s="240"/>
      <c r="M21" s="240"/>
    </row>
    <row r="22" spans="1:13" ht="21">
      <c r="A22" s="268">
        <v>20</v>
      </c>
      <c r="B22" s="263" t="s">
        <v>257</v>
      </c>
      <c r="C22" s="264">
        <v>10000</v>
      </c>
      <c r="D22" s="262"/>
      <c r="E22" s="269" t="s">
        <v>304</v>
      </c>
      <c r="F22" s="150"/>
      <c r="G22" s="150"/>
      <c r="H22" s="240"/>
      <c r="I22" s="240"/>
      <c r="J22" s="240"/>
      <c r="K22" s="240"/>
      <c r="L22" s="240"/>
      <c r="M22" s="240"/>
    </row>
    <row r="23" spans="1:13" ht="21">
      <c r="A23" s="268">
        <v>21</v>
      </c>
      <c r="B23" s="263" t="s">
        <v>258</v>
      </c>
      <c r="C23" s="266">
        <v>3000</v>
      </c>
      <c r="D23" s="267"/>
      <c r="E23" s="269" t="s">
        <v>304</v>
      </c>
      <c r="F23" s="150"/>
      <c r="G23" s="150"/>
      <c r="H23" s="240"/>
      <c r="I23" s="240"/>
      <c r="J23" s="240"/>
      <c r="K23" s="240"/>
      <c r="L23" s="240"/>
      <c r="M23" s="240"/>
    </row>
    <row r="24" spans="1:13" ht="21">
      <c r="A24" s="268">
        <v>22</v>
      </c>
      <c r="B24" s="263" t="s">
        <v>259</v>
      </c>
      <c r="C24" s="266">
        <v>550</v>
      </c>
      <c r="D24" s="267"/>
      <c r="E24" s="269" t="s">
        <v>304</v>
      </c>
      <c r="F24" s="150"/>
      <c r="G24" s="150"/>
      <c r="H24" s="240"/>
      <c r="I24" s="240"/>
      <c r="J24" s="240"/>
      <c r="K24" s="240"/>
      <c r="L24" s="240"/>
      <c r="M24" s="240"/>
    </row>
    <row r="25" spans="1:13" ht="21">
      <c r="A25" s="268">
        <v>23</v>
      </c>
      <c r="B25" s="263" t="s">
        <v>260</v>
      </c>
      <c r="C25" s="266">
        <v>3000</v>
      </c>
      <c r="D25" s="267"/>
      <c r="E25" s="269" t="s">
        <v>298</v>
      </c>
      <c r="F25" s="150"/>
      <c r="G25" s="150"/>
      <c r="H25" s="240"/>
      <c r="I25" s="240"/>
      <c r="J25" s="240"/>
      <c r="K25" s="240"/>
      <c r="L25" s="240"/>
      <c r="M25" s="240"/>
    </row>
    <row r="26" spans="1:13" ht="21">
      <c r="A26" s="268">
        <v>24</v>
      </c>
      <c r="B26" s="263" t="s">
        <v>261</v>
      </c>
      <c r="C26" s="266"/>
      <c r="D26" s="267">
        <v>35000</v>
      </c>
      <c r="E26" s="269" t="s">
        <v>304</v>
      </c>
      <c r="F26" s="150"/>
      <c r="G26" s="150"/>
      <c r="H26" s="240"/>
      <c r="I26" s="240"/>
      <c r="J26" s="240"/>
      <c r="K26" s="240"/>
      <c r="L26" s="240"/>
      <c r="M26" s="240"/>
    </row>
    <row r="27" spans="1:13" ht="21">
      <c r="A27" s="268">
        <v>25</v>
      </c>
      <c r="B27" s="263" t="s">
        <v>262</v>
      </c>
      <c r="C27" s="266">
        <v>10000</v>
      </c>
      <c r="D27" s="267"/>
      <c r="E27" s="269" t="s">
        <v>304</v>
      </c>
      <c r="F27" s="150"/>
      <c r="G27" s="150"/>
      <c r="H27" s="240"/>
      <c r="I27" s="240"/>
      <c r="J27" s="240"/>
      <c r="K27" s="240"/>
      <c r="L27" s="240"/>
      <c r="M27" s="240"/>
    </row>
    <row r="28" spans="1:13" ht="21">
      <c r="A28" s="268">
        <v>26</v>
      </c>
      <c r="B28" s="263" t="s">
        <v>263</v>
      </c>
      <c r="C28" s="266">
        <v>5000</v>
      </c>
      <c r="D28" s="267"/>
      <c r="E28" s="269" t="s">
        <v>285</v>
      </c>
      <c r="F28" s="150"/>
      <c r="G28" s="150"/>
      <c r="H28" s="240"/>
      <c r="I28" s="240"/>
      <c r="J28" s="240"/>
      <c r="K28" s="240"/>
      <c r="L28" s="240"/>
      <c r="M28" s="240"/>
    </row>
    <row r="29" spans="1:13" ht="21">
      <c r="A29" s="268">
        <v>27</v>
      </c>
      <c r="B29" s="263" t="s">
        <v>264</v>
      </c>
      <c r="C29" s="266">
        <v>15000</v>
      </c>
      <c r="D29" s="267"/>
      <c r="E29" s="269" t="s">
        <v>284</v>
      </c>
      <c r="F29" s="150"/>
      <c r="G29" s="150"/>
      <c r="H29" s="240"/>
      <c r="I29" s="240"/>
      <c r="J29" s="240"/>
      <c r="K29" s="240"/>
      <c r="L29" s="240"/>
      <c r="M29" s="240"/>
    </row>
    <row r="30" spans="1:13" ht="21">
      <c r="A30" s="268">
        <v>28</v>
      </c>
      <c r="B30" s="263" t="s">
        <v>265</v>
      </c>
      <c r="C30" s="266">
        <v>40000</v>
      </c>
      <c r="D30" s="267"/>
      <c r="E30" s="269" t="s">
        <v>292</v>
      </c>
      <c r="F30" s="150"/>
      <c r="G30" s="150"/>
      <c r="H30" s="240"/>
      <c r="I30" s="240"/>
      <c r="J30" s="240"/>
      <c r="K30" s="240"/>
      <c r="L30" s="240"/>
      <c r="M30" s="240"/>
    </row>
    <row r="31" spans="1:13" ht="21">
      <c r="A31" s="268">
        <v>29</v>
      </c>
      <c r="B31" s="263" t="s">
        <v>266</v>
      </c>
      <c r="C31" s="266"/>
      <c r="D31" s="267">
        <v>10000</v>
      </c>
      <c r="E31" s="269" t="s">
        <v>285</v>
      </c>
      <c r="F31" s="150"/>
      <c r="G31" s="150"/>
      <c r="H31" s="240"/>
      <c r="I31" s="240"/>
      <c r="J31" s="240"/>
      <c r="K31" s="240"/>
      <c r="L31" s="240"/>
      <c r="M31" s="240"/>
    </row>
    <row r="32" spans="1:13" ht="21">
      <c r="A32" s="268">
        <v>30</v>
      </c>
      <c r="B32" s="263" t="s">
        <v>267</v>
      </c>
      <c r="C32" s="266">
        <v>1500</v>
      </c>
      <c r="D32" s="267"/>
      <c r="E32" s="269" t="s">
        <v>294</v>
      </c>
      <c r="F32" s="150"/>
      <c r="G32" s="150"/>
      <c r="H32" s="240"/>
      <c r="I32" s="240"/>
      <c r="J32" s="240"/>
      <c r="K32" s="240"/>
      <c r="L32" s="240"/>
      <c r="M32" s="240"/>
    </row>
    <row r="33" spans="1:13" ht="21">
      <c r="A33" s="268">
        <v>31</v>
      </c>
      <c r="B33" s="85" t="s">
        <v>268</v>
      </c>
      <c r="C33" s="264">
        <v>5000</v>
      </c>
      <c r="D33" s="262"/>
      <c r="E33" s="269" t="s">
        <v>288</v>
      </c>
      <c r="F33" s="150"/>
      <c r="G33" s="150"/>
      <c r="H33" s="240"/>
      <c r="I33" s="240"/>
      <c r="J33" s="240"/>
      <c r="K33" s="240"/>
      <c r="L33" s="240"/>
      <c r="M33" s="240"/>
    </row>
    <row r="34" spans="1:13" ht="21">
      <c r="A34" s="268">
        <v>32</v>
      </c>
      <c r="B34" s="85" t="s">
        <v>269</v>
      </c>
      <c r="C34" s="264">
        <v>3000</v>
      </c>
      <c r="D34" s="262"/>
      <c r="E34" s="269" t="s">
        <v>301</v>
      </c>
      <c r="F34" s="150"/>
      <c r="G34" s="150"/>
      <c r="H34" s="240"/>
      <c r="I34" s="240"/>
      <c r="J34" s="240"/>
      <c r="K34" s="240"/>
      <c r="L34" s="240"/>
      <c r="M34" s="240"/>
    </row>
    <row r="35" spans="1:13" ht="21">
      <c r="A35" s="268">
        <v>33</v>
      </c>
      <c r="B35" s="263" t="s">
        <v>270</v>
      </c>
      <c r="C35" s="264">
        <v>15000</v>
      </c>
      <c r="D35" s="262"/>
      <c r="E35" s="269" t="s">
        <v>298</v>
      </c>
      <c r="F35" s="150"/>
      <c r="G35" s="150"/>
      <c r="H35" s="240"/>
      <c r="I35" s="240"/>
      <c r="J35" s="240"/>
      <c r="K35" s="240"/>
      <c r="L35" s="240"/>
      <c r="M35" s="240"/>
    </row>
    <row r="36" spans="1:13" ht="21">
      <c r="A36" s="268">
        <v>34</v>
      </c>
      <c r="B36" s="263" t="s">
        <v>271</v>
      </c>
      <c r="C36" s="264">
        <v>18400</v>
      </c>
      <c r="D36" s="262"/>
      <c r="E36" s="269" t="s">
        <v>298</v>
      </c>
      <c r="F36" s="150"/>
      <c r="G36" s="150"/>
      <c r="H36" s="240"/>
      <c r="I36" s="240"/>
      <c r="J36" s="240"/>
      <c r="K36" s="240"/>
      <c r="L36" s="240"/>
      <c r="M36" s="240"/>
    </row>
    <row r="37" spans="1:13" ht="21">
      <c r="A37" s="268">
        <v>35</v>
      </c>
      <c r="B37" s="85" t="s">
        <v>272</v>
      </c>
      <c r="C37" s="264">
        <v>2000</v>
      </c>
      <c r="D37" s="262"/>
      <c r="E37" s="269" t="s">
        <v>283</v>
      </c>
      <c r="F37" s="150"/>
      <c r="G37" s="150"/>
      <c r="H37" s="240"/>
      <c r="I37" s="240"/>
      <c r="J37" s="240"/>
      <c r="K37" s="240"/>
      <c r="L37" s="240"/>
      <c r="M37" s="240"/>
    </row>
    <row r="38" spans="1:13" ht="21">
      <c r="A38" s="268">
        <v>36</v>
      </c>
      <c r="B38" s="85" t="s">
        <v>273</v>
      </c>
      <c r="C38" s="264">
        <v>500</v>
      </c>
      <c r="D38" s="262"/>
      <c r="E38" s="269" t="s">
        <v>285</v>
      </c>
      <c r="F38" s="150"/>
      <c r="G38" s="150"/>
      <c r="H38" s="240"/>
      <c r="I38" s="240"/>
      <c r="J38" s="240"/>
      <c r="K38" s="240"/>
      <c r="L38" s="240"/>
      <c r="M38" s="240"/>
    </row>
    <row r="39" spans="1:13" ht="21">
      <c r="A39" s="268">
        <v>37</v>
      </c>
      <c r="B39" s="263" t="s">
        <v>274</v>
      </c>
      <c r="C39" s="264">
        <v>50000</v>
      </c>
      <c r="D39" s="262"/>
      <c r="E39" s="269" t="s">
        <v>302</v>
      </c>
      <c r="F39" s="150"/>
      <c r="G39" s="150"/>
      <c r="H39" s="240"/>
      <c r="I39" s="240"/>
      <c r="J39" s="240"/>
      <c r="K39" s="240"/>
      <c r="L39" s="240"/>
      <c r="M39" s="240"/>
    </row>
    <row r="40" spans="1:13" ht="21">
      <c r="A40" s="268">
        <v>38</v>
      </c>
      <c r="B40" s="263" t="s">
        <v>275</v>
      </c>
      <c r="C40" s="264">
        <v>10000</v>
      </c>
      <c r="D40" s="262"/>
      <c r="E40" s="269" t="s">
        <v>301</v>
      </c>
      <c r="F40" s="150"/>
      <c r="G40" s="150"/>
      <c r="H40" s="240"/>
      <c r="I40" s="240"/>
      <c r="J40" s="240"/>
      <c r="K40" s="240"/>
      <c r="L40" s="240"/>
      <c r="M40" s="240"/>
    </row>
    <row r="41" spans="1:13" ht="21">
      <c r="A41" s="268">
        <v>39</v>
      </c>
      <c r="B41" s="263" t="s">
        <v>276</v>
      </c>
      <c r="C41" s="264">
        <v>7000</v>
      </c>
      <c r="D41" s="262"/>
      <c r="E41" s="269" t="s">
        <v>288</v>
      </c>
      <c r="F41" s="150"/>
      <c r="G41" s="150"/>
      <c r="H41" s="240"/>
      <c r="I41" s="240"/>
      <c r="J41" s="240"/>
      <c r="K41" s="240"/>
      <c r="L41" s="240"/>
      <c r="M41" s="240"/>
    </row>
    <row r="42" spans="1:13" ht="21">
      <c r="A42" s="268">
        <v>40</v>
      </c>
      <c r="B42" s="85" t="s">
        <v>97</v>
      </c>
      <c r="C42" s="264">
        <v>5000</v>
      </c>
      <c r="D42" s="262"/>
      <c r="E42" s="269" t="s">
        <v>301</v>
      </c>
      <c r="F42" s="150"/>
      <c r="G42" s="150"/>
      <c r="H42" s="240"/>
      <c r="I42" s="240"/>
      <c r="J42" s="240"/>
      <c r="K42" s="240"/>
      <c r="L42" s="240"/>
      <c r="M42" s="240"/>
    </row>
    <row r="43" spans="1:13" ht="21">
      <c r="A43" s="268">
        <v>41</v>
      </c>
      <c r="B43" s="263" t="s">
        <v>277</v>
      </c>
      <c r="C43" s="264">
        <v>20000</v>
      </c>
      <c r="D43" s="262"/>
      <c r="E43" s="269" t="s">
        <v>169</v>
      </c>
      <c r="F43" s="150"/>
      <c r="G43" s="150"/>
      <c r="H43" s="240"/>
      <c r="I43" s="240"/>
      <c r="J43" s="240"/>
      <c r="K43" s="240"/>
      <c r="L43" s="240"/>
      <c r="M43" s="240"/>
    </row>
    <row r="44" spans="1:13" ht="42">
      <c r="A44" s="268">
        <v>42</v>
      </c>
      <c r="B44" s="263" t="s">
        <v>278</v>
      </c>
      <c r="C44" s="264">
        <v>2000</v>
      </c>
      <c r="D44" s="262"/>
      <c r="E44" s="269" t="s">
        <v>284</v>
      </c>
      <c r="F44" s="150"/>
      <c r="G44" s="150"/>
      <c r="H44" s="240"/>
      <c r="I44" s="240"/>
      <c r="J44" s="240"/>
      <c r="K44" s="240"/>
      <c r="L44" s="240"/>
      <c r="M44" s="240"/>
    </row>
    <row r="45" spans="1:13" ht="21">
      <c r="A45" s="268">
        <v>43</v>
      </c>
      <c r="B45" s="263" t="s">
        <v>279</v>
      </c>
      <c r="C45" s="264">
        <v>10000</v>
      </c>
      <c r="D45" s="262"/>
      <c r="E45" s="269" t="s">
        <v>285</v>
      </c>
      <c r="F45" s="150"/>
      <c r="G45" s="150"/>
      <c r="H45" s="240"/>
      <c r="I45" s="240"/>
      <c r="J45" s="240"/>
      <c r="K45" s="240"/>
      <c r="L45" s="240"/>
      <c r="M45" s="240"/>
    </row>
    <row r="46" spans="1:13" ht="21">
      <c r="A46" s="268">
        <v>44</v>
      </c>
      <c r="B46" s="263" t="s">
        <v>280</v>
      </c>
      <c r="C46" s="264"/>
      <c r="D46" s="262">
        <v>3000</v>
      </c>
      <c r="E46" s="269" t="s">
        <v>301</v>
      </c>
      <c r="F46" s="150"/>
      <c r="G46" s="150"/>
      <c r="H46" s="240"/>
      <c r="I46" s="240"/>
      <c r="J46" s="240"/>
      <c r="K46" s="240"/>
      <c r="L46" s="240"/>
      <c r="M46" s="240"/>
    </row>
    <row r="47" spans="1:13" ht="21">
      <c r="A47" s="268">
        <v>45</v>
      </c>
      <c r="B47" s="263" t="s">
        <v>281</v>
      </c>
      <c r="C47" s="264">
        <v>5000</v>
      </c>
      <c r="D47" s="262"/>
      <c r="E47" s="269" t="s">
        <v>284</v>
      </c>
      <c r="F47" s="150"/>
      <c r="G47" s="150"/>
      <c r="H47" s="240"/>
      <c r="I47" s="240"/>
      <c r="J47" s="240"/>
      <c r="K47" s="240"/>
      <c r="L47" s="240"/>
      <c r="M47" s="240"/>
    </row>
    <row r="48" spans="1:13" ht="21">
      <c r="A48" s="268">
        <v>46</v>
      </c>
      <c r="B48" s="263" t="s">
        <v>282</v>
      </c>
      <c r="C48" s="264">
        <v>50000</v>
      </c>
      <c r="D48" s="262"/>
      <c r="E48" s="269" t="s">
        <v>285</v>
      </c>
      <c r="F48" s="150"/>
      <c r="G48" s="150"/>
      <c r="H48" s="240"/>
      <c r="I48" s="240"/>
      <c r="J48" s="240"/>
      <c r="K48" s="240"/>
      <c r="L48" s="240"/>
      <c r="M48" s="240"/>
    </row>
    <row r="49" spans="1:20" ht="18.5">
      <c r="A49" s="128"/>
      <c r="B49" s="129" t="s">
        <v>28</v>
      </c>
      <c r="C49" s="130">
        <f>SUM(C3:C48)</f>
        <v>418950</v>
      </c>
      <c r="D49" s="130">
        <f>SUM(D3:D48)</f>
        <v>178000</v>
      </c>
      <c r="E49" s="131"/>
      <c r="F49" s="150"/>
      <c r="G49" s="150"/>
      <c r="H49" s="240"/>
      <c r="I49" s="240"/>
      <c r="J49" s="240"/>
      <c r="K49" s="240"/>
      <c r="L49" s="240"/>
      <c r="M49" s="240"/>
    </row>
    <row r="50" spans="1:20" ht="18.5">
      <c r="A50" s="128"/>
      <c r="B50" s="128"/>
      <c r="C50" s="128"/>
      <c r="D50" s="128"/>
      <c r="E50" s="128"/>
      <c r="F50" s="132"/>
      <c r="G50" s="132"/>
    </row>
    <row r="51" spans="1:20" ht="18.5">
      <c r="A51" s="128"/>
      <c r="B51" s="133" t="s">
        <v>35</v>
      </c>
      <c r="C51" s="134">
        <v>587700</v>
      </c>
      <c r="D51" s="135"/>
      <c r="E51" s="128"/>
      <c r="F51" s="132"/>
      <c r="G51" s="132"/>
    </row>
    <row r="52" spans="1:20" ht="21">
      <c r="A52" s="128"/>
      <c r="B52" s="136" t="s">
        <v>29</v>
      </c>
      <c r="C52" s="137">
        <f>C51*70/100</f>
        <v>411390</v>
      </c>
      <c r="D52" s="128"/>
      <c r="E52" s="128"/>
      <c r="F52" s="132"/>
      <c r="G52" s="132"/>
      <c r="I52" s="245" t="s">
        <v>229</v>
      </c>
      <c r="J52" s="245"/>
      <c r="K52" s="245"/>
      <c r="L52" s="245"/>
      <c r="M52" s="88"/>
      <c r="N52" s="88"/>
      <c r="O52" s="88"/>
      <c r="P52" s="246"/>
      <c r="Q52" s="88"/>
      <c r="R52" s="88"/>
      <c r="S52" s="88"/>
      <c r="T52" s="88"/>
    </row>
    <row r="53" spans="1:20" ht="21">
      <c r="A53" s="128"/>
      <c r="B53" s="127" t="s">
        <v>192</v>
      </c>
      <c r="C53" s="138">
        <f>C52-C49</f>
        <v>-7560</v>
      </c>
      <c r="D53" s="139"/>
      <c r="E53" s="128"/>
      <c r="F53" s="132"/>
      <c r="G53" s="132"/>
      <c r="I53" s="88"/>
      <c r="J53" s="88"/>
      <c r="K53" s="88"/>
      <c r="L53" s="247" t="s">
        <v>41</v>
      </c>
      <c r="M53" s="247" t="s">
        <v>42</v>
      </c>
      <c r="N53" s="247" t="s">
        <v>43</v>
      </c>
      <c r="O53" s="88" t="s">
        <v>222</v>
      </c>
      <c r="P53" s="246">
        <v>30</v>
      </c>
      <c r="Q53" s="88" t="s">
        <v>224</v>
      </c>
      <c r="R53" s="88" t="s">
        <v>226</v>
      </c>
      <c r="S53" s="246">
        <v>11</v>
      </c>
      <c r="T53" s="88"/>
    </row>
    <row r="54" spans="1:20" ht="21">
      <c r="A54" s="128"/>
      <c r="B54" s="140" t="s">
        <v>193</v>
      </c>
      <c r="C54" s="141">
        <f>C57-D49+C53</f>
        <v>-70360</v>
      </c>
      <c r="D54" s="139"/>
      <c r="E54" s="128"/>
      <c r="F54" s="132"/>
      <c r="G54" s="132"/>
      <c r="I54" s="248" t="s">
        <v>39</v>
      </c>
      <c r="J54" s="248"/>
      <c r="K54" s="248"/>
      <c r="L54" s="249">
        <v>3500</v>
      </c>
      <c r="M54" s="248">
        <v>105</v>
      </c>
      <c r="N54" s="249">
        <f>L54*M54</f>
        <v>367500</v>
      </c>
      <c r="O54" s="88" t="s">
        <v>223</v>
      </c>
      <c r="P54" s="246">
        <v>32</v>
      </c>
      <c r="Q54" s="88"/>
      <c r="R54" s="88" t="s">
        <v>227</v>
      </c>
      <c r="S54" s="246">
        <v>10</v>
      </c>
      <c r="T54" s="88"/>
    </row>
    <row r="55" spans="1:20" ht="21">
      <c r="A55" s="128"/>
      <c r="B55" s="142" t="s">
        <v>36</v>
      </c>
      <c r="C55" s="143">
        <f>C51*20/100</f>
        <v>117540</v>
      </c>
      <c r="D55" s="128"/>
      <c r="E55" s="128"/>
      <c r="F55" s="132"/>
      <c r="G55" s="132"/>
      <c r="I55" s="101" t="s">
        <v>40</v>
      </c>
      <c r="J55" s="101"/>
      <c r="K55" s="101"/>
      <c r="L55" s="250">
        <v>3800</v>
      </c>
      <c r="M55" s="101">
        <v>24</v>
      </c>
      <c r="N55" s="250">
        <f>L55*M55</f>
        <v>91200</v>
      </c>
      <c r="O55" s="88" t="s">
        <v>225</v>
      </c>
      <c r="P55" s="246">
        <v>43</v>
      </c>
      <c r="Q55" s="88"/>
      <c r="R55" s="88" t="s">
        <v>228</v>
      </c>
      <c r="S55" s="246">
        <v>3</v>
      </c>
      <c r="T55" s="88"/>
    </row>
    <row r="56" spans="1:20" ht="21">
      <c r="A56" s="132"/>
      <c r="B56" s="144" t="s">
        <v>37</v>
      </c>
      <c r="C56" s="145">
        <f>C51*10/100</f>
        <v>58770</v>
      </c>
      <c r="D56" s="132"/>
      <c r="E56" s="132"/>
      <c r="F56" s="132"/>
      <c r="G56" s="132"/>
      <c r="I56" s="85" t="s">
        <v>44</v>
      </c>
      <c r="J56" s="85"/>
      <c r="K56" s="85"/>
      <c r="L56" s="251">
        <v>1000</v>
      </c>
      <c r="M56" s="85">
        <f>SUM(M54:M55)</f>
        <v>129</v>
      </c>
      <c r="N56" s="251">
        <f>L56*M56</f>
        <v>129000</v>
      </c>
      <c r="O56" s="88"/>
      <c r="P56" s="246">
        <f>SUM(P53:P55)</f>
        <v>105</v>
      </c>
      <c r="Q56" s="88"/>
      <c r="R56" s="88"/>
      <c r="S56" s="246">
        <f>SUM(S53:S55)</f>
        <v>24</v>
      </c>
      <c r="T56" s="88">
        <f>SUM(P56:S56)</f>
        <v>129</v>
      </c>
    </row>
    <row r="57" spans="1:20" ht="21">
      <c r="A57" s="132"/>
      <c r="B57" s="146" t="s">
        <v>149</v>
      </c>
      <c r="C57" s="147">
        <v>115200</v>
      </c>
      <c r="D57" s="132"/>
      <c r="E57" s="132"/>
      <c r="F57" s="132"/>
      <c r="G57" s="132"/>
      <c r="I57" s="85"/>
      <c r="J57" s="85"/>
      <c r="K57" s="101" t="s">
        <v>28</v>
      </c>
      <c r="L57" s="101"/>
      <c r="M57" s="101"/>
      <c r="N57" s="250">
        <f>SUM(N54:N56)</f>
        <v>587700</v>
      </c>
      <c r="O57" s="88"/>
      <c r="P57" s="246"/>
      <c r="Q57" s="88"/>
      <c r="R57" s="88"/>
      <c r="S57" s="88"/>
      <c r="T57" s="88"/>
    </row>
    <row r="58" spans="1:20" ht="17.5">
      <c r="A58" s="132"/>
      <c r="B58" s="148"/>
      <c r="C58" s="149"/>
      <c r="D58" s="132"/>
      <c r="E58" s="132"/>
      <c r="F58" s="132"/>
      <c r="G58" s="132"/>
    </row>
    <row r="59" spans="1:20" ht="21">
      <c r="A59" s="132"/>
      <c r="B59" s="132"/>
      <c r="C59" s="132"/>
      <c r="D59" s="132"/>
      <c r="E59" s="132"/>
      <c r="F59" s="132"/>
      <c r="G59" s="132"/>
      <c r="I59" s="245" t="s">
        <v>229</v>
      </c>
      <c r="J59" s="245"/>
      <c r="K59" s="245"/>
      <c r="L59" s="245"/>
      <c r="M59" s="88" t="s">
        <v>148</v>
      </c>
      <c r="N59" s="88"/>
    </row>
    <row r="60" spans="1:20" ht="21">
      <c r="A60" s="132"/>
      <c r="B60" s="132"/>
      <c r="C60" s="132"/>
      <c r="D60" s="132"/>
      <c r="E60" s="132"/>
      <c r="F60" s="132"/>
      <c r="G60" s="132"/>
      <c r="I60" s="88"/>
      <c r="J60" s="88"/>
      <c r="K60" s="88"/>
      <c r="L60" s="247" t="s">
        <v>41</v>
      </c>
      <c r="M60" s="247" t="s">
        <v>42</v>
      </c>
      <c r="N60" s="247" t="s">
        <v>43</v>
      </c>
    </row>
    <row r="61" spans="1:20" ht="21">
      <c r="A61" s="132"/>
      <c r="B61" s="132"/>
      <c r="C61" s="132"/>
      <c r="D61" s="132"/>
      <c r="E61" s="132"/>
      <c r="F61" s="132"/>
      <c r="G61" s="132"/>
      <c r="I61" s="248" t="s">
        <v>39</v>
      </c>
      <c r="J61" s="248"/>
      <c r="K61" s="248"/>
      <c r="L61" s="249">
        <v>880</v>
      </c>
      <c r="M61" s="248">
        <v>105</v>
      </c>
      <c r="N61" s="249">
        <f>L61*M61</f>
        <v>92400</v>
      </c>
    </row>
    <row r="62" spans="1:20" ht="21">
      <c r="A62" s="132"/>
      <c r="B62" s="132"/>
      <c r="C62" s="132"/>
      <c r="D62" s="132"/>
      <c r="E62" s="132"/>
      <c r="F62" s="132"/>
      <c r="G62" s="132"/>
      <c r="I62" s="101" t="s">
        <v>40</v>
      </c>
      <c r="J62" s="101"/>
      <c r="K62" s="101"/>
      <c r="L62" s="250">
        <v>950</v>
      </c>
      <c r="M62" s="101">
        <v>24</v>
      </c>
      <c r="N62" s="250">
        <f>L62*M62</f>
        <v>22800</v>
      </c>
    </row>
    <row r="63" spans="1:20" ht="21">
      <c r="A63" s="132"/>
      <c r="B63" s="132"/>
      <c r="C63" s="132"/>
      <c r="D63" s="132"/>
      <c r="E63" s="132"/>
      <c r="F63" s="132"/>
      <c r="G63" s="132"/>
      <c r="I63" s="85" t="s">
        <v>44</v>
      </c>
      <c r="J63" s="85"/>
      <c r="K63" s="85"/>
      <c r="L63" s="251"/>
      <c r="M63" s="85">
        <f>SUM(M61:M62)</f>
        <v>129</v>
      </c>
      <c r="N63" s="251">
        <f>L63*M63</f>
        <v>0</v>
      </c>
    </row>
    <row r="64" spans="1:20" ht="21">
      <c r="A64" s="132"/>
      <c r="B64" s="132"/>
      <c r="C64" s="132"/>
      <c r="D64" s="132"/>
      <c r="E64" s="132"/>
      <c r="F64" s="132"/>
      <c r="G64" s="132"/>
      <c r="I64" s="85"/>
      <c r="J64" s="85"/>
      <c r="K64" s="101" t="s">
        <v>28</v>
      </c>
      <c r="L64" s="101"/>
      <c r="M64" s="101"/>
      <c r="N64" s="250">
        <f>SUM(N61:N63)</f>
        <v>115200</v>
      </c>
    </row>
  </sheetData>
  <pageMargins left="0.23622047244094491" right="0.23622047244094491" top="0.74803149606299213" bottom="0.35433070866141736" header="0.31496062992125984" footer="0.11811023622047245"/>
  <pageSetup paperSize="9" orientation="portrait" horizontalDpi="4294967293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5"/>
  <sheetViews>
    <sheetView zoomScaleNormal="100" workbookViewId="0">
      <selection activeCell="C45" sqref="C45"/>
    </sheetView>
  </sheetViews>
  <sheetFormatPr defaultRowHeight="14"/>
  <cols>
    <col min="1" max="1" width="5" customWidth="1"/>
    <col min="2" max="2" width="36.6640625" customWidth="1"/>
    <col min="3" max="3" width="10" customWidth="1"/>
    <col min="4" max="4" width="6.1640625" customWidth="1"/>
    <col min="5" max="5" width="10.6640625" customWidth="1"/>
    <col min="6" max="6" width="8.9140625" customWidth="1"/>
    <col min="7" max="7" width="7.08203125" customWidth="1"/>
  </cols>
  <sheetData>
    <row r="1" spans="1:13" ht="21">
      <c r="A1" s="111" t="s">
        <v>30</v>
      </c>
      <c r="B1" s="112" t="s">
        <v>31</v>
      </c>
      <c r="C1" s="255" t="s">
        <v>221</v>
      </c>
      <c r="D1" s="252" t="s">
        <v>70</v>
      </c>
      <c r="E1" s="252" t="s">
        <v>115</v>
      </c>
      <c r="F1" s="255" t="s">
        <v>231</v>
      </c>
      <c r="G1" s="252" t="s">
        <v>232</v>
      </c>
      <c r="H1" s="242" t="s">
        <v>235</v>
      </c>
      <c r="I1" s="242"/>
      <c r="J1" s="242"/>
      <c r="K1" s="242"/>
      <c r="L1" s="242"/>
      <c r="M1" s="242"/>
    </row>
    <row r="2" spans="1:13" ht="18.5">
      <c r="A2" s="114">
        <v>1</v>
      </c>
      <c r="B2" s="115" t="s">
        <v>49</v>
      </c>
      <c r="C2" s="116"/>
      <c r="D2" s="117"/>
      <c r="E2" s="118"/>
      <c r="F2" s="150"/>
      <c r="G2" s="150"/>
      <c r="H2" s="240"/>
      <c r="I2" s="240"/>
      <c r="J2" s="240"/>
      <c r="K2" s="240"/>
      <c r="L2" s="240"/>
      <c r="M2" s="240"/>
    </row>
    <row r="3" spans="1:13" ht="20.5">
      <c r="A3" s="114"/>
      <c r="B3" s="119" t="s">
        <v>180</v>
      </c>
      <c r="C3" s="116">
        <v>15000</v>
      </c>
      <c r="D3" s="117"/>
      <c r="E3" s="120" t="s">
        <v>151</v>
      </c>
      <c r="F3" s="253" t="s">
        <v>233</v>
      </c>
      <c r="G3" s="254" t="s">
        <v>234</v>
      </c>
      <c r="H3" s="240"/>
      <c r="I3" s="240"/>
      <c r="J3" s="240"/>
      <c r="K3" s="240"/>
      <c r="L3" s="240"/>
      <c r="M3" s="240"/>
    </row>
    <row r="4" spans="1:13" ht="18.5">
      <c r="A4" s="114"/>
      <c r="B4" s="119" t="s">
        <v>194</v>
      </c>
      <c r="C4" s="116">
        <v>3000</v>
      </c>
      <c r="D4" s="117"/>
      <c r="E4" s="120" t="s">
        <v>151</v>
      </c>
      <c r="F4" s="253" t="s">
        <v>233</v>
      </c>
      <c r="G4" s="150"/>
      <c r="H4" s="240"/>
      <c r="I4" s="240"/>
      <c r="J4" s="240"/>
      <c r="K4" s="240"/>
      <c r="L4" s="240"/>
      <c r="M4" s="240"/>
    </row>
    <row r="5" spans="1:13" ht="18.5">
      <c r="A5" s="114"/>
      <c r="B5" s="119" t="s">
        <v>197</v>
      </c>
      <c r="C5" s="116">
        <v>5000</v>
      </c>
      <c r="D5" s="117"/>
      <c r="E5" s="120" t="s">
        <v>152</v>
      </c>
      <c r="F5" s="253" t="s">
        <v>233</v>
      </c>
      <c r="G5" s="150"/>
      <c r="H5" s="240"/>
      <c r="I5" s="240"/>
      <c r="J5" s="240"/>
      <c r="K5" s="240"/>
      <c r="L5" s="240"/>
      <c r="M5" s="240"/>
    </row>
    <row r="6" spans="1:13" ht="18.5">
      <c r="A6" s="114"/>
      <c r="B6" s="119" t="s">
        <v>195</v>
      </c>
      <c r="C6" s="116">
        <v>15000</v>
      </c>
      <c r="D6" s="117"/>
      <c r="E6" s="120" t="s">
        <v>152</v>
      </c>
      <c r="F6" s="253" t="s">
        <v>233</v>
      </c>
      <c r="G6" s="150"/>
      <c r="H6" s="240"/>
      <c r="I6" s="240"/>
      <c r="J6" s="240"/>
      <c r="K6" s="240"/>
      <c r="L6" s="240"/>
      <c r="M6" s="240"/>
    </row>
    <row r="7" spans="1:13" ht="18.5">
      <c r="A7" s="121">
        <v>2</v>
      </c>
      <c r="B7" s="115" t="s">
        <v>50</v>
      </c>
      <c r="C7" s="122"/>
      <c r="D7" s="117"/>
      <c r="E7" s="120"/>
      <c r="F7" s="253"/>
      <c r="G7" s="150"/>
      <c r="H7" s="240"/>
      <c r="I7" s="240"/>
      <c r="J7" s="240"/>
      <c r="K7" s="240"/>
      <c r="L7" s="240"/>
      <c r="M7" s="240"/>
    </row>
    <row r="8" spans="1:13" ht="18.5">
      <c r="A8" s="121"/>
      <c r="B8" s="123" t="s">
        <v>196</v>
      </c>
      <c r="C8" s="122"/>
      <c r="D8" s="117">
        <v>25000</v>
      </c>
      <c r="E8" s="120" t="s">
        <v>167</v>
      </c>
      <c r="F8" s="150"/>
      <c r="G8" s="150"/>
      <c r="H8" s="240"/>
      <c r="I8" s="240"/>
      <c r="J8" s="240"/>
      <c r="K8" s="240"/>
      <c r="L8" s="240"/>
      <c r="M8" s="240"/>
    </row>
    <row r="9" spans="1:13" ht="18.5">
      <c r="A9" s="121"/>
      <c r="B9" s="123" t="s">
        <v>198</v>
      </c>
      <c r="C9" s="122">
        <v>25000</v>
      </c>
      <c r="D9" s="117"/>
      <c r="E9" s="120" t="s">
        <v>154</v>
      </c>
      <c r="F9" s="150"/>
      <c r="G9" s="150"/>
      <c r="H9" s="240"/>
      <c r="I9" s="240"/>
      <c r="J9" s="240"/>
      <c r="K9" s="240"/>
      <c r="L9" s="240"/>
      <c r="M9" s="240"/>
    </row>
    <row r="10" spans="1:13" ht="20.5">
      <c r="A10" s="121"/>
      <c r="B10" s="123" t="s">
        <v>199</v>
      </c>
      <c r="C10" s="122"/>
      <c r="D10" s="117">
        <v>27000</v>
      </c>
      <c r="E10" s="120" t="s">
        <v>152</v>
      </c>
      <c r="F10" s="253" t="s">
        <v>233</v>
      </c>
      <c r="G10" s="254" t="s">
        <v>234</v>
      </c>
      <c r="H10" s="240"/>
      <c r="I10" s="240"/>
      <c r="J10" s="240"/>
      <c r="K10" s="240"/>
      <c r="L10" s="240"/>
      <c r="M10" s="240"/>
    </row>
    <row r="11" spans="1:13" ht="18.5">
      <c r="A11" s="121"/>
      <c r="B11" s="123" t="s">
        <v>178</v>
      </c>
      <c r="C11" s="122">
        <v>4000</v>
      </c>
      <c r="D11" s="117"/>
      <c r="E11" s="120" t="s">
        <v>156</v>
      </c>
      <c r="F11" s="150"/>
      <c r="G11" s="150"/>
      <c r="H11" s="240"/>
      <c r="I11" s="240"/>
      <c r="J11" s="240"/>
      <c r="K11" s="240"/>
      <c r="L11" s="240"/>
      <c r="M11" s="240"/>
    </row>
    <row r="12" spans="1:13" ht="20.5">
      <c r="A12" s="121"/>
      <c r="B12" s="123" t="s">
        <v>177</v>
      </c>
      <c r="C12" s="122">
        <v>4000</v>
      </c>
      <c r="D12" s="117"/>
      <c r="E12" s="120" t="s">
        <v>160</v>
      </c>
      <c r="F12" s="253" t="s">
        <v>233</v>
      </c>
      <c r="G12" s="254" t="s">
        <v>234</v>
      </c>
      <c r="H12" s="240"/>
      <c r="I12" s="240"/>
      <c r="J12" s="240"/>
      <c r="K12" s="240"/>
      <c r="L12" s="240"/>
      <c r="M12" s="240"/>
    </row>
    <row r="13" spans="1:13" ht="18.5">
      <c r="A13" s="121"/>
      <c r="B13" s="123" t="s">
        <v>236</v>
      </c>
      <c r="C13" s="122"/>
      <c r="D13" s="117">
        <v>15000</v>
      </c>
      <c r="E13" s="120" t="s">
        <v>169</v>
      </c>
      <c r="F13" s="150"/>
      <c r="G13" s="150"/>
      <c r="H13" s="240"/>
      <c r="I13" s="240"/>
      <c r="J13" s="240"/>
      <c r="K13" s="240"/>
      <c r="L13" s="240"/>
      <c r="M13" s="240"/>
    </row>
    <row r="14" spans="1:13" ht="18.5">
      <c r="A14" s="121">
        <v>3</v>
      </c>
      <c r="B14" s="115" t="s">
        <v>51</v>
      </c>
      <c r="C14" s="122"/>
      <c r="D14" s="117"/>
      <c r="E14" s="120"/>
      <c r="F14" s="150"/>
      <c r="G14" s="150"/>
      <c r="H14" s="240"/>
      <c r="I14" s="240"/>
      <c r="J14" s="240"/>
      <c r="K14" s="240"/>
      <c r="L14" s="240"/>
      <c r="M14" s="240"/>
    </row>
    <row r="15" spans="1:13" ht="18.5">
      <c r="A15" s="121"/>
      <c r="B15" s="123" t="s">
        <v>120</v>
      </c>
      <c r="C15" s="122">
        <v>10000</v>
      </c>
      <c r="D15" s="117"/>
      <c r="E15" s="120" t="s">
        <v>157</v>
      </c>
      <c r="F15" s="253" t="s">
        <v>233</v>
      </c>
      <c r="G15" s="150"/>
      <c r="H15" s="240"/>
      <c r="I15" s="240"/>
      <c r="J15" s="240"/>
      <c r="K15" s="240"/>
      <c r="L15" s="240"/>
      <c r="M15" s="240"/>
    </row>
    <row r="16" spans="1:13" ht="18.5">
      <c r="A16" s="121"/>
      <c r="B16" s="123" t="s">
        <v>201</v>
      </c>
      <c r="C16" s="122">
        <v>5000</v>
      </c>
      <c r="D16" s="117"/>
      <c r="E16" s="120" t="s">
        <v>157</v>
      </c>
      <c r="F16" s="253" t="s">
        <v>233</v>
      </c>
      <c r="G16" s="150"/>
      <c r="H16" s="240"/>
      <c r="I16" s="240"/>
      <c r="J16" s="240"/>
      <c r="K16" s="240"/>
      <c r="L16" s="240"/>
      <c r="M16" s="240"/>
    </row>
    <row r="17" spans="1:13" ht="18.5">
      <c r="A17" s="121"/>
      <c r="B17" s="123" t="s">
        <v>202</v>
      </c>
      <c r="C17" s="122">
        <v>13000</v>
      </c>
      <c r="D17" s="117"/>
      <c r="E17" s="120" t="s">
        <v>161</v>
      </c>
      <c r="F17" s="150"/>
      <c r="G17" s="150"/>
      <c r="H17" s="240"/>
      <c r="I17" s="240"/>
      <c r="J17" s="240"/>
      <c r="K17" s="240"/>
      <c r="L17" s="240"/>
      <c r="M17" s="240"/>
    </row>
    <row r="18" spans="1:13" ht="18.5">
      <c r="A18" s="121">
        <v>4</v>
      </c>
      <c r="B18" s="115" t="s">
        <v>122</v>
      </c>
      <c r="C18" s="122"/>
      <c r="D18" s="117"/>
      <c r="E18" s="120"/>
      <c r="F18" s="150"/>
      <c r="G18" s="150"/>
      <c r="H18" s="240"/>
      <c r="I18" s="240"/>
      <c r="J18" s="240"/>
      <c r="K18" s="240"/>
      <c r="L18" s="240"/>
      <c r="M18" s="240"/>
    </row>
    <row r="19" spans="1:13" ht="18.5">
      <c r="A19" s="121">
        <v>5</v>
      </c>
      <c r="B19" s="115" t="s">
        <v>53</v>
      </c>
      <c r="C19" s="122"/>
      <c r="D19" s="117"/>
      <c r="E19" s="120"/>
      <c r="F19" s="150"/>
      <c r="G19" s="150"/>
      <c r="H19" s="240"/>
      <c r="I19" s="240"/>
      <c r="J19" s="240"/>
      <c r="K19" s="240"/>
      <c r="L19" s="240"/>
      <c r="M19" s="240"/>
    </row>
    <row r="20" spans="1:13" ht="18.5">
      <c r="A20" s="121"/>
      <c r="B20" s="123" t="s">
        <v>123</v>
      </c>
      <c r="C20" s="122"/>
      <c r="D20" s="117"/>
      <c r="E20" s="120"/>
      <c r="F20" s="253" t="s">
        <v>233</v>
      </c>
      <c r="G20" s="150"/>
      <c r="H20" s="240"/>
      <c r="I20" s="240"/>
      <c r="J20" s="240"/>
      <c r="K20" s="240"/>
      <c r="L20" s="240"/>
      <c r="M20" s="240"/>
    </row>
    <row r="21" spans="1:13" ht="20.5">
      <c r="A21" s="121"/>
      <c r="B21" s="123" t="s">
        <v>168</v>
      </c>
      <c r="C21" s="122">
        <v>5000</v>
      </c>
      <c r="D21" s="117"/>
      <c r="E21" s="120" t="s">
        <v>158</v>
      </c>
      <c r="F21" s="253" t="s">
        <v>233</v>
      </c>
      <c r="G21" s="254" t="s">
        <v>234</v>
      </c>
      <c r="H21" s="240"/>
      <c r="I21" s="240"/>
      <c r="J21" s="240"/>
      <c r="K21" s="240"/>
      <c r="L21" s="240"/>
      <c r="M21" s="240"/>
    </row>
    <row r="22" spans="1:13" ht="18.5">
      <c r="A22" s="121"/>
      <c r="B22" s="123" t="s">
        <v>124</v>
      </c>
      <c r="C22" s="122">
        <v>5000</v>
      </c>
      <c r="D22" s="117"/>
      <c r="E22" s="120" t="s">
        <v>159</v>
      </c>
      <c r="F22" s="150"/>
      <c r="G22" s="150"/>
      <c r="H22" s="240"/>
      <c r="I22" s="240"/>
      <c r="J22" s="240"/>
      <c r="K22" s="240"/>
      <c r="L22" s="240"/>
      <c r="M22" s="240"/>
    </row>
    <row r="23" spans="1:13" ht="18.5">
      <c r="A23" s="121"/>
      <c r="B23" s="123" t="s">
        <v>125</v>
      </c>
      <c r="C23" s="122">
        <v>20000</v>
      </c>
      <c r="D23" s="117"/>
      <c r="E23" s="120" t="s">
        <v>160</v>
      </c>
      <c r="F23" s="253" t="s">
        <v>233</v>
      </c>
      <c r="G23" s="150"/>
      <c r="H23" s="240"/>
      <c r="I23" s="240"/>
      <c r="J23" s="240"/>
      <c r="K23" s="240"/>
      <c r="L23" s="240"/>
      <c r="M23" s="240"/>
    </row>
    <row r="24" spans="1:13" ht="18.5">
      <c r="A24" s="121"/>
      <c r="B24" s="123" t="s">
        <v>238</v>
      </c>
      <c r="C24" s="122"/>
      <c r="D24" s="117"/>
      <c r="E24" s="120" t="s">
        <v>154</v>
      </c>
      <c r="F24" s="150"/>
      <c r="G24" s="150"/>
      <c r="H24" s="240"/>
      <c r="I24" s="240"/>
      <c r="J24" s="240"/>
      <c r="K24" s="240"/>
      <c r="L24" s="240"/>
      <c r="M24" s="240"/>
    </row>
    <row r="25" spans="1:13" ht="18.5">
      <c r="A25" s="121"/>
      <c r="B25" s="123" t="s">
        <v>127</v>
      </c>
      <c r="C25" s="122">
        <v>5000</v>
      </c>
      <c r="D25" s="117"/>
      <c r="E25" s="120" t="s">
        <v>151</v>
      </c>
      <c r="F25" s="253" t="s">
        <v>233</v>
      </c>
      <c r="G25" s="150"/>
      <c r="H25" s="240"/>
      <c r="I25" s="240"/>
      <c r="J25" s="240"/>
      <c r="K25" s="240"/>
      <c r="L25" s="240"/>
      <c r="M25" s="240"/>
    </row>
    <row r="26" spans="1:13" ht="18.5">
      <c r="A26" s="121"/>
      <c r="B26" s="123" t="s">
        <v>128</v>
      </c>
      <c r="C26" s="122"/>
      <c r="D26" s="117"/>
      <c r="E26" s="120" t="s">
        <v>152</v>
      </c>
      <c r="F26" s="253" t="s">
        <v>233</v>
      </c>
      <c r="G26" s="150"/>
      <c r="H26" s="240"/>
      <c r="I26" s="240"/>
      <c r="J26" s="240"/>
      <c r="K26" s="240"/>
      <c r="L26" s="240"/>
      <c r="M26" s="240"/>
    </row>
    <row r="27" spans="1:13" ht="18.5">
      <c r="A27" s="121"/>
      <c r="B27" s="123" t="s">
        <v>237</v>
      </c>
      <c r="C27" s="122">
        <v>5000</v>
      </c>
      <c r="D27" s="117"/>
      <c r="E27" s="120" t="s">
        <v>161</v>
      </c>
      <c r="F27" s="150"/>
      <c r="G27" s="150"/>
      <c r="H27" s="240"/>
      <c r="I27" s="240"/>
      <c r="J27" s="240"/>
      <c r="K27" s="240"/>
      <c r="L27" s="240"/>
      <c r="M27" s="240"/>
    </row>
    <row r="28" spans="1:13" ht="18.5">
      <c r="A28" s="121"/>
      <c r="B28" s="123" t="s">
        <v>130</v>
      </c>
      <c r="C28" s="122">
        <v>20000</v>
      </c>
      <c r="D28" s="117"/>
      <c r="E28" s="120" t="s">
        <v>166</v>
      </c>
      <c r="F28" s="253" t="s">
        <v>233</v>
      </c>
      <c r="G28" s="150"/>
      <c r="H28" s="240"/>
      <c r="I28" s="240"/>
      <c r="J28" s="240"/>
      <c r="K28" s="240"/>
      <c r="L28" s="240"/>
      <c r="M28" s="240"/>
    </row>
    <row r="29" spans="1:13" ht="20.5">
      <c r="A29" s="121"/>
      <c r="B29" s="123" t="s">
        <v>184</v>
      </c>
      <c r="C29" s="122"/>
      <c r="D29" s="117"/>
      <c r="E29" s="120"/>
      <c r="F29" s="150"/>
      <c r="G29" s="254" t="s">
        <v>234</v>
      </c>
      <c r="H29" s="240"/>
      <c r="I29" s="240"/>
      <c r="J29" s="240"/>
      <c r="K29" s="240"/>
      <c r="L29" s="240"/>
      <c r="M29" s="240"/>
    </row>
    <row r="30" spans="1:13" ht="18.5">
      <c r="A30" s="121"/>
      <c r="B30" s="115" t="s">
        <v>131</v>
      </c>
      <c r="C30" s="122"/>
      <c r="D30" s="117"/>
      <c r="E30" s="120"/>
      <c r="F30" s="150"/>
      <c r="G30" s="150"/>
      <c r="H30" s="240"/>
      <c r="I30" s="240"/>
      <c r="J30" s="240"/>
      <c r="K30" s="240"/>
      <c r="L30" s="240"/>
      <c r="M30" s="240"/>
    </row>
    <row r="31" spans="1:13" ht="18.5">
      <c r="A31" s="121"/>
      <c r="B31" s="123" t="s">
        <v>204</v>
      </c>
      <c r="C31" s="122">
        <v>6000</v>
      </c>
      <c r="D31" s="117"/>
      <c r="E31" s="120" t="s">
        <v>171</v>
      </c>
      <c r="F31" s="150"/>
      <c r="G31" s="150"/>
      <c r="H31" s="240"/>
      <c r="I31" s="240"/>
      <c r="J31" s="240"/>
      <c r="K31" s="240"/>
      <c r="L31" s="240"/>
      <c r="M31" s="240"/>
    </row>
    <row r="32" spans="1:13" ht="20.5">
      <c r="A32" s="121"/>
      <c r="B32" s="123" t="s">
        <v>205</v>
      </c>
      <c r="C32" s="122">
        <v>4000</v>
      </c>
      <c r="D32" s="117"/>
      <c r="E32" s="120" t="s">
        <v>171</v>
      </c>
      <c r="F32" s="253" t="s">
        <v>233</v>
      </c>
      <c r="G32" s="254" t="s">
        <v>234</v>
      </c>
      <c r="H32" s="240"/>
      <c r="I32" s="240"/>
      <c r="J32" s="240"/>
      <c r="K32" s="240"/>
      <c r="L32" s="240"/>
      <c r="M32" s="240"/>
    </row>
    <row r="33" spans="1:13" ht="18.5">
      <c r="A33" s="121"/>
      <c r="B33" s="123" t="s">
        <v>203</v>
      </c>
      <c r="C33" s="124">
        <v>1500</v>
      </c>
      <c r="D33" s="125"/>
      <c r="E33" s="120" t="s">
        <v>152</v>
      </c>
      <c r="F33" s="150"/>
      <c r="G33" s="150"/>
      <c r="H33" s="240"/>
      <c r="I33" s="240"/>
      <c r="J33" s="240"/>
      <c r="K33" s="240"/>
      <c r="L33" s="240"/>
      <c r="M33" s="240"/>
    </row>
    <row r="34" spans="1:13" ht="18.5">
      <c r="A34" s="121"/>
      <c r="B34" s="123" t="s">
        <v>206</v>
      </c>
      <c r="C34" s="124">
        <v>1000</v>
      </c>
      <c r="D34" s="125"/>
      <c r="E34" s="120" t="s">
        <v>152</v>
      </c>
      <c r="F34" s="150"/>
      <c r="G34" s="150"/>
      <c r="H34" s="240"/>
      <c r="I34" s="240"/>
      <c r="J34" s="240"/>
      <c r="K34" s="240"/>
      <c r="L34" s="240"/>
      <c r="M34" s="240"/>
    </row>
    <row r="35" spans="1:13" ht="18.5">
      <c r="A35" s="121"/>
      <c r="B35" s="123" t="s">
        <v>208</v>
      </c>
      <c r="C35" s="124">
        <v>1000</v>
      </c>
      <c r="D35" s="125"/>
      <c r="E35" s="120" t="s">
        <v>173</v>
      </c>
      <c r="F35" s="150"/>
      <c r="G35" s="150"/>
      <c r="H35" s="240"/>
      <c r="I35" s="240"/>
      <c r="J35" s="240"/>
      <c r="K35" s="240"/>
      <c r="L35" s="240"/>
      <c r="M35" s="240"/>
    </row>
    <row r="36" spans="1:13" ht="20.5">
      <c r="A36" s="121"/>
      <c r="B36" s="123" t="s">
        <v>207</v>
      </c>
      <c r="C36" s="124"/>
      <c r="D36" s="125">
        <v>25000</v>
      </c>
      <c r="E36" s="120" t="s">
        <v>163</v>
      </c>
      <c r="F36" s="253" t="s">
        <v>233</v>
      </c>
      <c r="G36" s="254" t="s">
        <v>234</v>
      </c>
      <c r="H36" s="240"/>
      <c r="I36" s="240"/>
      <c r="J36" s="240"/>
      <c r="K36" s="240"/>
      <c r="L36" s="240"/>
      <c r="M36" s="240"/>
    </row>
    <row r="37" spans="1:13" ht="18.5">
      <c r="A37" s="121"/>
      <c r="B37" s="123" t="s">
        <v>187</v>
      </c>
      <c r="C37" s="124">
        <v>7920</v>
      </c>
      <c r="D37" s="125"/>
      <c r="E37" s="120" t="s">
        <v>164</v>
      </c>
      <c r="F37" s="253" t="s">
        <v>233</v>
      </c>
      <c r="G37" s="150"/>
      <c r="H37" s="240"/>
      <c r="I37" s="240"/>
      <c r="J37" s="240"/>
      <c r="K37" s="240"/>
      <c r="L37" s="240"/>
      <c r="M37" s="240"/>
    </row>
    <row r="38" spans="1:13" ht="18.5">
      <c r="A38" s="121"/>
      <c r="B38" s="123" t="s">
        <v>174</v>
      </c>
      <c r="C38" s="124">
        <v>5000</v>
      </c>
      <c r="D38" s="125"/>
      <c r="E38" s="120" t="s">
        <v>159</v>
      </c>
      <c r="F38" s="150"/>
      <c r="G38" s="150"/>
      <c r="H38" s="240"/>
      <c r="I38" s="240"/>
      <c r="J38" s="240"/>
      <c r="K38" s="240"/>
      <c r="L38" s="240"/>
      <c r="M38" s="240"/>
    </row>
    <row r="39" spans="1:13" ht="18.5">
      <c r="A39" s="121"/>
      <c r="B39" s="123"/>
      <c r="C39" s="124"/>
      <c r="D39" s="125"/>
      <c r="E39" s="120"/>
      <c r="F39" s="150"/>
      <c r="G39" s="150"/>
      <c r="H39" s="240"/>
      <c r="I39" s="240"/>
      <c r="J39" s="240"/>
      <c r="K39" s="240"/>
      <c r="L39" s="240"/>
      <c r="M39" s="240"/>
    </row>
    <row r="40" spans="1:13" ht="18.5">
      <c r="A40" s="121">
        <v>6</v>
      </c>
      <c r="B40" s="115" t="s">
        <v>54</v>
      </c>
      <c r="C40" s="124"/>
      <c r="D40" s="125"/>
      <c r="E40" s="120"/>
      <c r="F40" s="150"/>
      <c r="G40" s="150"/>
      <c r="H40" s="240"/>
      <c r="I40" s="240"/>
      <c r="J40" s="240"/>
      <c r="K40" s="240"/>
      <c r="L40" s="240"/>
      <c r="M40" s="240"/>
    </row>
    <row r="41" spans="1:13" ht="21">
      <c r="A41" s="112"/>
      <c r="B41" s="112" t="s">
        <v>31</v>
      </c>
      <c r="C41" s="252" t="s">
        <v>221</v>
      </c>
      <c r="D41" s="252" t="s">
        <v>70</v>
      </c>
      <c r="E41" s="252" t="s">
        <v>115</v>
      </c>
      <c r="F41" s="252" t="s">
        <v>231</v>
      </c>
      <c r="G41" s="252" t="s">
        <v>232</v>
      </c>
      <c r="H41" s="242" t="s">
        <v>235</v>
      </c>
      <c r="I41" s="240"/>
      <c r="J41" s="240"/>
      <c r="K41" s="240"/>
      <c r="L41" s="240"/>
      <c r="M41" s="240"/>
    </row>
    <row r="42" spans="1:13" ht="18.5">
      <c r="A42" s="121"/>
      <c r="B42" s="123" t="s">
        <v>190</v>
      </c>
      <c r="C42" s="124">
        <v>5000</v>
      </c>
      <c r="D42" s="125"/>
      <c r="E42" s="120" t="s">
        <v>153</v>
      </c>
      <c r="F42" s="150"/>
      <c r="G42" s="150"/>
      <c r="H42" s="240"/>
      <c r="I42" s="240"/>
      <c r="J42" s="240"/>
      <c r="K42" s="240"/>
      <c r="L42" s="240"/>
      <c r="M42" s="240"/>
    </row>
    <row r="43" spans="1:13" ht="18.5">
      <c r="A43" s="121">
        <v>7</v>
      </c>
      <c r="B43" s="115" t="s">
        <v>55</v>
      </c>
      <c r="C43" s="124"/>
      <c r="D43" s="125"/>
      <c r="E43" s="120"/>
      <c r="F43" s="150"/>
      <c r="G43" s="150"/>
      <c r="H43" s="240"/>
      <c r="I43" s="240"/>
      <c r="J43" s="240"/>
      <c r="K43" s="240"/>
      <c r="L43" s="240"/>
      <c r="M43" s="240"/>
    </row>
    <row r="44" spans="1:13" ht="18.5">
      <c r="A44" s="121"/>
      <c r="B44" s="123" t="s">
        <v>137</v>
      </c>
      <c r="C44" s="124">
        <v>40000</v>
      </c>
      <c r="D44" s="125"/>
      <c r="E44" s="120" t="s">
        <v>158</v>
      </c>
      <c r="F44" s="150"/>
      <c r="G44" s="150"/>
      <c r="H44" s="240"/>
      <c r="I44" s="240"/>
      <c r="J44" s="240"/>
      <c r="K44" s="240"/>
      <c r="L44" s="240"/>
      <c r="M44" s="240"/>
    </row>
    <row r="45" spans="1:13" ht="18.5">
      <c r="A45" s="121"/>
      <c r="B45" s="123" t="s">
        <v>185</v>
      </c>
      <c r="C45" s="124"/>
      <c r="D45" s="125">
        <v>20000</v>
      </c>
      <c r="E45" s="120" t="s">
        <v>159</v>
      </c>
      <c r="F45" s="150"/>
      <c r="G45" s="150"/>
      <c r="H45" s="240"/>
      <c r="I45" s="240"/>
      <c r="J45" s="240"/>
      <c r="K45" s="240"/>
      <c r="L45" s="240"/>
      <c r="M45" s="240"/>
    </row>
    <row r="46" spans="1:13" ht="18.5">
      <c r="A46" s="121"/>
      <c r="B46" s="123" t="s">
        <v>209</v>
      </c>
      <c r="C46" s="124">
        <v>1000</v>
      </c>
      <c r="D46" s="125"/>
      <c r="E46" s="120" t="s">
        <v>153</v>
      </c>
      <c r="F46" s="150"/>
      <c r="G46" s="150"/>
      <c r="H46" s="240"/>
      <c r="I46" s="240"/>
      <c r="J46" s="240"/>
      <c r="K46" s="240"/>
      <c r="L46" s="240"/>
      <c r="M46" s="240"/>
    </row>
    <row r="47" spans="1:13" ht="18.5">
      <c r="A47" s="121">
        <v>8</v>
      </c>
      <c r="B47" s="115" t="s">
        <v>56</v>
      </c>
      <c r="C47" s="124"/>
      <c r="D47" s="125"/>
      <c r="E47" s="120"/>
      <c r="F47" s="150"/>
      <c r="G47" s="150"/>
      <c r="H47" s="240"/>
      <c r="I47" s="240"/>
      <c r="J47" s="240"/>
      <c r="K47" s="240"/>
      <c r="L47" s="240"/>
      <c r="M47" s="240"/>
    </row>
    <row r="48" spans="1:13" ht="18.5">
      <c r="A48" s="121"/>
      <c r="B48" s="126" t="s">
        <v>191</v>
      </c>
      <c r="C48" s="122">
        <v>5000</v>
      </c>
      <c r="D48" s="117"/>
      <c r="E48" s="120" t="s">
        <v>160</v>
      </c>
      <c r="F48" s="253" t="s">
        <v>233</v>
      </c>
      <c r="G48" s="150"/>
      <c r="H48" s="240"/>
      <c r="I48" s="240"/>
      <c r="J48" s="240"/>
      <c r="K48" s="240"/>
      <c r="L48" s="240"/>
      <c r="M48" s="240"/>
    </row>
    <row r="49" spans="1:13" ht="18.5">
      <c r="A49" s="121">
        <v>9</v>
      </c>
      <c r="B49" s="115" t="s">
        <v>57</v>
      </c>
      <c r="C49" s="122"/>
      <c r="D49" s="117"/>
      <c r="E49" s="120"/>
      <c r="F49" s="150"/>
      <c r="G49" s="150"/>
      <c r="H49" s="240"/>
      <c r="I49" s="240"/>
      <c r="J49" s="240"/>
      <c r="K49" s="240"/>
      <c r="L49" s="240"/>
      <c r="M49" s="240"/>
    </row>
    <row r="50" spans="1:13" ht="18.5">
      <c r="A50" s="121"/>
      <c r="B50" s="126" t="s">
        <v>212</v>
      </c>
      <c r="C50" s="122">
        <v>3000</v>
      </c>
      <c r="D50" s="117"/>
      <c r="E50" s="120" t="s">
        <v>155</v>
      </c>
      <c r="F50" s="150"/>
      <c r="G50" s="150"/>
      <c r="H50" s="240"/>
      <c r="I50" s="240"/>
      <c r="J50" s="240"/>
      <c r="K50" s="240"/>
      <c r="L50" s="240"/>
      <c r="M50" s="240"/>
    </row>
    <row r="51" spans="1:13" ht="18.5">
      <c r="A51" s="121">
        <v>10</v>
      </c>
      <c r="B51" s="115" t="s">
        <v>58</v>
      </c>
      <c r="C51" s="122"/>
      <c r="D51" s="117"/>
      <c r="E51" s="120"/>
      <c r="F51" s="150"/>
      <c r="G51" s="150"/>
      <c r="H51" s="240"/>
      <c r="I51" s="240"/>
      <c r="J51" s="240"/>
      <c r="K51" s="240"/>
      <c r="L51" s="240"/>
      <c r="M51" s="240"/>
    </row>
    <row r="52" spans="1:13" ht="18.5">
      <c r="A52" s="121"/>
      <c r="B52" s="123" t="s">
        <v>210</v>
      </c>
      <c r="C52" s="122">
        <v>10000</v>
      </c>
      <c r="D52" s="117"/>
      <c r="E52" s="120" t="s">
        <v>165</v>
      </c>
      <c r="F52" s="150"/>
      <c r="G52" s="150"/>
      <c r="H52" s="240"/>
      <c r="I52" s="240"/>
      <c r="J52" s="240"/>
      <c r="K52" s="240"/>
      <c r="L52" s="240"/>
      <c r="M52" s="240"/>
    </row>
    <row r="53" spans="1:13" ht="18.5">
      <c r="A53" s="121"/>
      <c r="B53" s="123" t="s">
        <v>211</v>
      </c>
      <c r="C53" s="122">
        <v>10000</v>
      </c>
      <c r="D53" s="117"/>
      <c r="E53" s="120"/>
      <c r="F53" s="150"/>
      <c r="G53" s="150"/>
      <c r="H53" s="240"/>
      <c r="I53" s="240"/>
      <c r="J53" s="240"/>
      <c r="K53" s="240"/>
      <c r="L53" s="240"/>
      <c r="M53" s="240"/>
    </row>
    <row r="54" spans="1:13" ht="18.5">
      <c r="A54" s="121"/>
      <c r="B54" s="127" t="s">
        <v>188</v>
      </c>
      <c r="C54" s="122">
        <v>2000</v>
      </c>
      <c r="D54" s="117"/>
      <c r="E54" s="120" t="s">
        <v>153</v>
      </c>
      <c r="F54" s="150"/>
      <c r="G54" s="150"/>
      <c r="H54" s="240"/>
      <c r="I54" s="240"/>
      <c r="J54" s="240"/>
      <c r="K54" s="240"/>
      <c r="L54" s="240"/>
      <c r="M54" s="240"/>
    </row>
    <row r="55" spans="1:13" ht="18.5">
      <c r="A55" s="121"/>
      <c r="B55" s="127" t="s">
        <v>189</v>
      </c>
      <c r="C55" s="122">
        <v>500</v>
      </c>
      <c r="D55" s="117"/>
      <c r="E55" s="120" t="s">
        <v>159</v>
      </c>
      <c r="F55" s="150"/>
      <c r="G55" s="150"/>
      <c r="H55" s="240"/>
      <c r="I55" s="240"/>
      <c r="J55" s="240"/>
      <c r="K55" s="240"/>
      <c r="L55" s="240"/>
      <c r="M55" s="240"/>
    </row>
    <row r="56" spans="1:13" ht="18.5">
      <c r="A56" s="121">
        <v>11</v>
      </c>
      <c r="B56" s="115" t="s">
        <v>59</v>
      </c>
      <c r="C56" s="122"/>
      <c r="D56" s="117"/>
      <c r="E56" s="120"/>
      <c r="F56" s="150"/>
      <c r="G56" s="150"/>
      <c r="H56" s="240"/>
      <c r="I56" s="240"/>
      <c r="J56" s="240"/>
      <c r="K56" s="240"/>
      <c r="L56" s="240"/>
      <c r="M56" s="240"/>
    </row>
    <row r="57" spans="1:13" ht="18.5">
      <c r="A57" s="121"/>
      <c r="B57" s="123" t="s">
        <v>141</v>
      </c>
      <c r="C57" s="122">
        <v>50000</v>
      </c>
      <c r="D57" s="117"/>
      <c r="E57" s="120" t="s">
        <v>156</v>
      </c>
      <c r="F57" s="150"/>
      <c r="G57" s="150"/>
      <c r="H57" s="240"/>
      <c r="I57" s="240"/>
      <c r="J57" s="240"/>
      <c r="K57" s="240"/>
      <c r="L57" s="240"/>
      <c r="M57" s="240"/>
    </row>
    <row r="58" spans="1:13" ht="18.5">
      <c r="A58" s="121"/>
      <c r="B58" s="123" t="s">
        <v>147</v>
      </c>
      <c r="C58" s="122"/>
      <c r="D58" s="117"/>
      <c r="E58" s="120" t="s">
        <v>156</v>
      </c>
      <c r="F58" s="150"/>
      <c r="G58" s="150"/>
      <c r="H58" s="240"/>
      <c r="I58" s="240"/>
      <c r="J58" s="240"/>
      <c r="K58" s="240"/>
      <c r="L58" s="240"/>
      <c r="M58" s="240"/>
    </row>
    <row r="59" spans="1:13" ht="18.5">
      <c r="A59" s="121"/>
      <c r="B59" s="123" t="s">
        <v>162</v>
      </c>
      <c r="C59" s="122">
        <v>10000</v>
      </c>
      <c r="D59" s="117"/>
      <c r="E59" s="120" t="s">
        <v>160</v>
      </c>
      <c r="F59" s="253" t="s">
        <v>233</v>
      </c>
      <c r="G59" s="150"/>
      <c r="H59" s="240"/>
      <c r="I59" s="240"/>
      <c r="J59" s="240"/>
      <c r="K59" s="240"/>
      <c r="L59" s="240"/>
      <c r="M59" s="240"/>
    </row>
    <row r="60" spans="1:13" ht="18.5">
      <c r="A60" s="121">
        <v>12</v>
      </c>
      <c r="B60" s="115" t="s">
        <v>60</v>
      </c>
      <c r="C60" s="122"/>
      <c r="D60" s="117"/>
      <c r="E60" s="120"/>
      <c r="F60" s="150"/>
      <c r="G60" s="150"/>
      <c r="H60" s="240"/>
      <c r="I60" s="240"/>
      <c r="J60" s="240"/>
      <c r="K60" s="240"/>
      <c r="L60" s="240"/>
      <c r="M60" s="240"/>
    </row>
    <row r="61" spans="1:13" ht="18.5">
      <c r="A61" s="121"/>
      <c r="B61" s="126" t="s">
        <v>142</v>
      </c>
      <c r="C61" s="122">
        <v>2000</v>
      </c>
      <c r="D61" s="117"/>
      <c r="E61" s="120" t="s">
        <v>159</v>
      </c>
      <c r="F61" s="150"/>
      <c r="G61" s="150"/>
      <c r="H61" s="240"/>
      <c r="I61" s="240"/>
      <c r="J61" s="240"/>
      <c r="K61" s="240"/>
      <c r="L61" s="240"/>
      <c r="M61" s="240"/>
    </row>
    <row r="62" spans="1:13" ht="18.5">
      <c r="A62" s="121">
        <v>13</v>
      </c>
      <c r="B62" s="115" t="s">
        <v>61</v>
      </c>
      <c r="C62" s="122"/>
      <c r="D62" s="117"/>
      <c r="E62" s="120"/>
      <c r="F62" s="150"/>
      <c r="G62" s="150"/>
      <c r="H62" s="240"/>
      <c r="I62" s="240"/>
      <c r="J62" s="240"/>
      <c r="K62" s="240"/>
      <c r="L62" s="240"/>
      <c r="M62" s="240"/>
    </row>
    <row r="63" spans="1:13" ht="18.5">
      <c r="A63" s="121"/>
      <c r="B63" s="123" t="s">
        <v>143</v>
      </c>
      <c r="C63" s="122">
        <v>30000</v>
      </c>
      <c r="D63" s="117"/>
      <c r="E63" s="120" t="s">
        <v>169</v>
      </c>
      <c r="F63" s="150"/>
      <c r="G63" s="150"/>
      <c r="H63" s="240"/>
      <c r="I63" s="240"/>
      <c r="J63" s="240"/>
      <c r="K63" s="240"/>
      <c r="L63" s="240"/>
      <c r="M63" s="240"/>
    </row>
    <row r="64" spans="1:13" ht="18.5">
      <c r="A64" s="121">
        <v>14</v>
      </c>
      <c r="B64" s="115" t="s">
        <v>98</v>
      </c>
      <c r="C64" s="122"/>
      <c r="D64" s="117"/>
      <c r="E64" s="120"/>
      <c r="F64" s="150"/>
      <c r="G64" s="150"/>
      <c r="H64" s="240"/>
      <c r="I64" s="240"/>
      <c r="J64" s="240"/>
      <c r="K64" s="240"/>
      <c r="L64" s="240"/>
      <c r="M64" s="240"/>
    </row>
    <row r="65" spans="1:13" ht="18.5">
      <c r="A65" s="121">
        <v>15</v>
      </c>
      <c r="B65" s="115" t="s">
        <v>62</v>
      </c>
      <c r="C65" s="122"/>
      <c r="D65" s="117"/>
      <c r="E65" s="120"/>
      <c r="F65" s="150"/>
      <c r="G65" s="150"/>
      <c r="H65" s="240"/>
      <c r="I65" s="240"/>
      <c r="J65" s="240"/>
      <c r="K65" s="240"/>
      <c r="L65" s="240"/>
      <c r="M65" s="240"/>
    </row>
    <row r="66" spans="1:13" ht="37">
      <c r="A66" s="121"/>
      <c r="B66" s="123" t="s">
        <v>144</v>
      </c>
      <c r="C66" s="122">
        <v>5000</v>
      </c>
      <c r="D66" s="117"/>
      <c r="E66" s="120" t="s">
        <v>166</v>
      </c>
      <c r="F66" s="150"/>
      <c r="G66" s="150"/>
      <c r="H66" s="240"/>
      <c r="I66" s="240"/>
      <c r="J66" s="240"/>
      <c r="K66" s="240"/>
      <c r="L66" s="240"/>
      <c r="M66" s="240"/>
    </row>
    <row r="67" spans="1:13" ht="20.5">
      <c r="A67" s="121"/>
      <c r="B67" s="123" t="s">
        <v>186</v>
      </c>
      <c r="C67" s="122">
        <v>10000</v>
      </c>
      <c r="D67" s="117"/>
      <c r="E67" s="120" t="s">
        <v>159</v>
      </c>
      <c r="F67" s="253" t="s">
        <v>233</v>
      </c>
      <c r="G67" s="254" t="s">
        <v>234</v>
      </c>
      <c r="H67" s="240"/>
      <c r="I67" s="240"/>
      <c r="J67" s="240"/>
      <c r="K67" s="240"/>
      <c r="L67" s="240"/>
      <c r="M67" s="240"/>
    </row>
    <row r="68" spans="1:13" ht="18.5">
      <c r="A68" s="121"/>
      <c r="B68" s="123" t="s">
        <v>145</v>
      </c>
      <c r="C68" s="122"/>
      <c r="D68" s="117">
        <v>1000</v>
      </c>
      <c r="E68" s="120" t="s">
        <v>155</v>
      </c>
      <c r="F68" s="150"/>
      <c r="G68" s="150"/>
      <c r="H68" s="240"/>
      <c r="I68" s="240"/>
      <c r="J68" s="240"/>
      <c r="K68" s="240"/>
      <c r="L68" s="240"/>
      <c r="M68" s="240"/>
    </row>
    <row r="69" spans="1:13" ht="18.5">
      <c r="A69" s="121"/>
      <c r="B69" s="123" t="s">
        <v>146</v>
      </c>
      <c r="C69" s="122">
        <v>20000</v>
      </c>
      <c r="D69" s="117"/>
      <c r="E69" s="120" t="s">
        <v>159</v>
      </c>
      <c r="F69" s="150"/>
      <c r="G69" s="150"/>
      <c r="H69" s="240"/>
      <c r="I69" s="240"/>
      <c r="J69" s="240"/>
      <c r="K69" s="240"/>
      <c r="L69" s="240"/>
      <c r="M69" s="240"/>
    </row>
    <row r="70" spans="1:13" ht="18.5">
      <c r="A70" s="128"/>
      <c r="B70" s="129" t="s">
        <v>28</v>
      </c>
      <c r="C70" s="130">
        <f>SUM(C2:C69)</f>
        <v>388920</v>
      </c>
      <c r="D70" s="130">
        <f>SUM(D2:D69)</f>
        <v>113000</v>
      </c>
      <c r="E70" s="131"/>
      <c r="F70" s="150"/>
      <c r="G70" s="150"/>
      <c r="H70" s="240"/>
      <c r="I70" s="240"/>
      <c r="J70" s="240"/>
      <c r="K70" s="240"/>
      <c r="L70" s="240"/>
      <c r="M70" s="240"/>
    </row>
    <row r="71" spans="1:13" ht="18.5">
      <c r="A71" s="128"/>
      <c r="B71" s="128"/>
      <c r="C71" s="128"/>
      <c r="D71" s="128"/>
      <c r="E71" s="128"/>
      <c r="F71" s="132"/>
      <c r="G71" s="132"/>
    </row>
    <row r="72" spans="1:13" ht="18.5">
      <c r="A72" s="128"/>
      <c r="B72" s="133" t="s">
        <v>35</v>
      </c>
      <c r="C72" s="134">
        <v>555600</v>
      </c>
      <c r="D72" s="135"/>
      <c r="E72" s="128"/>
      <c r="F72" s="132"/>
      <c r="G72" s="132"/>
    </row>
    <row r="73" spans="1:13" ht="18.5">
      <c r="A73" s="128"/>
      <c r="B73" s="136" t="s">
        <v>29</v>
      </c>
      <c r="C73" s="137">
        <f>C72*70/100</f>
        <v>388920</v>
      </c>
      <c r="D73" s="128"/>
      <c r="E73" s="128"/>
      <c r="F73" s="132"/>
      <c r="G73" s="132"/>
    </row>
    <row r="74" spans="1:13" ht="18.5">
      <c r="A74" s="128"/>
      <c r="B74" s="127" t="s">
        <v>192</v>
      </c>
      <c r="C74" s="138">
        <f>C73-C70</f>
        <v>0</v>
      </c>
      <c r="D74" s="139"/>
      <c r="E74" s="128"/>
      <c r="F74" s="132"/>
      <c r="G74" s="132"/>
    </row>
    <row r="75" spans="1:13" ht="18.5">
      <c r="A75" s="128"/>
      <c r="B75" s="140" t="s">
        <v>193</v>
      </c>
      <c r="C75" s="141">
        <f>C78-D70+C74</f>
        <v>-4100</v>
      </c>
      <c r="D75" s="139"/>
      <c r="E75" s="128"/>
      <c r="F75" s="132"/>
      <c r="G75" s="132"/>
    </row>
    <row r="76" spans="1:13" ht="18.5">
      <c r="A76" s="128"/>
      <c r="B76" s="142" t="s">
        <v>36</v>
      </c>
      <c r="C76" s="143">
        <f>C72*20/100</f>
        <v>111120</v>
      </c>
      <c r="D76" s="128"/>
      <c r="E76" s="128"/>
      <c r="F76" s="132"/>
      <c r="G76" s="132"/>
    </row>
    <row r="77" spans="1:13" ht="17.5">
      <c r="A77" s="132"/>
      <c r="B77" s="144" t="s">
        <v>37</v>
      </c>
      <c r="C77" s="145">
        <f>C72*10/100</f>
        <v>55560</v>
      </c>
      <c r="D77" s="132"/>
      <c r="E77" s="132"/>
      <c r="F77" s="132"/>
      <c r="G77" s="132"/>
    </row>
    <row r="78" spans="1:13" ht="17.5">
      <c r="A78" s="132"/>
      <c r="B78" s="146" t="s">
        <v>149</v>
      </c>
      <c r="C78" s="147">
        <v>108900</v>
      </c>
      <c r="D78" s="132"/>
      <c r="E78" s="132"/>
      <c r="F78" s="132"/>
      <c r="G78" s="132"/>
    </row>
    <row r="79" spans="1:13" ht="17.5">
      <c r="A79" s="132"/>
      <c r="B79" s="148"/>
      <c r="C79" s="149"/>
      <c r="D79" s="132"/>
      <c r="E79" s="132"/>
      <c r="F79" s="132"/>
      <c r="G79" s="132"/>
    </row>
    <row r="80" spans="1:13" ht="15">
      <c r="A80" s="132"/>
      <c r="B80" s="132"/>
      <c r="C80" s="132"/>
      <c r="D80" s="132"/>
      <c r="E80" s="132"/>
      <c r="F80" s="132"/>
      <c r="G80" s="132"/>
    </row>
    <row r="81" spans="1:7" ht="15">
      <c r="A81" s="132"/>
      <c r="B81" s="132"/>
      <c r="C81" s="132"/>
      <c r="D81" s="132"/>
      <c r="E81" s="132"/>
      <c r="F81" s="132"/>
      <c r="G81" s="132"/>
    </row>
    <row r="82" spans="1:7" ht="15">
      <c r="A82" s="132"/>
      <c r="B82" s="132"/>
      <c r="C82" s="132"/>
      <c r="D82" s="132"/>
      <c r="E82" s="132"/>
      <c r="F82" s="132"/>
      <c r="G82" s="132"/>
    </row>
    <row r="83" spans="1:7" ht="15">
      <c r="A83" s="132"/>
      <c r="B83" s="132"/>
      <c r="C83" s="132"/>
      <c r="D83" s="132"/>
      <c r="E83" s="132"/>
      <c r="F83" s="132"/>
      <c r="G83" s="132"/>
    </row>
    <row r="84" spans="1:7" ht="15">
      <c r="A84" s="132"/>
      <c r="B84" s="132"/>
      <c r="C84" s="132"/>
      <c r="D84" s="132"/>
      <c r="E84" s="132"/>
      <c r="F84" s="132"/>
      <c r="G84" s="132"/>
    </row>
    <row r="85" spans="1:7" ht="15">
      <c r="A85" s="132"/>
      <c r="B85" s="132"/>
      <c r="C85" s="132"/>
      <c r="D85" s="132"/>
      <c r="E85" s="132"/>
      <c r="F85" s="132"/>
      <c r="G85" s="132"/>
    </row>
  </sheetData>
  <pageMargins left="0.23622047244094491" right="0.23622047244094491" top="0.74803149606299213" bottom="0.35433070866141736" header="0.31496062992125984" footer="0.11811023622047245"/>
  <pageSetup paperSize="9" orientation="portrait" horizontalDpi="4294967293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80"/>
  <sheetViews>
    <sheetView zoomScaleNormal="100" workbookViewId="0">
      <pane xSplit="4" ySplit="1" topLeftCell="Q37" activePane="bottomRight" state="frozen"/>
      <selection pane="topRight" activeCell="E1" sqref="E1"/>
      <selection pane="bottomLeft" activeCell="A2" sqref="A2"/>
      <selection pane="bottomRight" activeCell="B49" sqref="B49"/>
    </sheetView>
  </sheetViews>
  <sheetFormatPr defaultColWidth="9.08203125" defaultRowHeight="17.5"/>
  <cols>
    <col min="1" max="1" width="4" style="6" customWidth="1"/>
    <col min="2" max="2" width="47" style="6" customWidth="1"/>
    <col min="3" max="3" width="12.08203125" style="6" customWidth="1"/>
    <col min="4" max="4" width="10" style="6" customWidth="1"/>
    <col min="5" max="5" width="15.08203125" style="6" customWidth="1"/>
    <col min="6" max="6" width="10.6640625" style="6" customWidth="1"/>
    <col min="7" max="7" width="13.1640625" style="6" customWidth="1"/>
    <col min="8" max="8" width="12.9140625" style="6" customWidth="1"/>
    <col min="9" max="9" width="11.4140625" style="6" customWidth="1"/>
    <col min="10" max="11" width="12.08203125" style="6" customWidth="1"/>
    <col min="12" max="12" width="13" style="6" customWidth="1"/>
    <col min="13" max="13" width="11.4140625" style="6" customWidth="1"/>
    <col min="14" max="14" width="10.58203125" style="6" customWidth="1"/>
    <col min="15" max="15" width="13" style="6" customWidth="1"/>
    <col min="16" max="16" width="12.6640625" style="6" customWidth="1"/>
    <col min="17" max="17" width="13.1640625" style="223" customWidth="1"/>
    <col min="18" max="18" width="12.58203125" style="6" customWidth="1"/>
    <col min="19" max="16384" width="9.08203125" style="6"/>
  </cols>
  <sheetData>
    <row r="1" spans="1:19" ht="21">
      <c r="A1" s="109" t="s">
        <v>30</v>
      </c>
      <c r="B1" s="110" t="s">
        <v>31</v>
      </c>
      <c r="C1" s="204" t="s">
        <v>33</v>
      </c>
      <c r="D1" s="204" t="s">
        <v>70</v>
      </c>
      <c r="E1" s="204" t="s">
        <v>115</v>
      </c>
      <c r="F1" s="204" t="s">
        <v>32</v>
      </c>
      <c r="G1" s="204" t="s">
        <v>32</v>
      </c>
      <c r="H1" s="204" t="s">
        <v>32</v>
      </c>
      <c r="I1" s="204" t="s">
        <v>32</v>
      </c>
      <c r="J1" s="204" t="s">
        <v>32</v>
      </c>
      <c r="K1" s="204" t="s">
        <v>32</v>
      </c>
      <c r="L1" s="204" t="s">
        <v>32</v>
      </c>
      <c r="M1" s="204" t="s">
        <v>32</v>
      </c>
      <c r="N1" s="204" t="s">
        <v>32</v>
      </c>
      <c r="O1" s="204" t="s">
        <v>32</v>
      </c>
      <c r="P1" s="211" t="s">
        <v>32</v>
      </c>
      <c r="Q1" s="224" t="s">
        <v>28</v>
      </c>
      <c r="R1" s="225" t="s">
        <v>220</v>
      </c>
    </row>
    <row r="2" spans="1:19" ht="21">
      <c r="A2" s="73">
        <v>1</v>
      </c>
      <c r="B2" s="74" t="s">
        <v>49</v>
      </c>
      <c r="C2" s="212"/>
      <c r="D2" s="213"/>
      <c r="E2" s="214"/>
      <c r="F2" s="99"/>
      <c r="G2" s="215"/>
      <c r="H2" s="216"/>
      <c r="I2" s="216"/>
      <c r="J2" s="216"/>
      <c r="K2" s="216"/>
      <c r="L2" s="216"/>
      <c r="M2" s="216"/>
      <c r="N2" s="216"/>
      <c r="O2" s="216"/>
      <c r="P2" s="217"/>
      <c r="Q2" s="226"/>
      <c r="R2" s="225"/>
    </row>
    <row r="3" spans="1:19" ht="21">
      <c r="A3" s="73"/>
      <c r="B3" s="78" t="s">
        <v>180</v>
      </c>
      <c r="C3" s="75">
        <v>15000</v>
      </c>
      <c r="D3" s="76"/>
      <c r="E3" s="79" t="s">
        <v>151</v>
      </c>
      <c r="F3" s="237"/>
      <c r="G3" s="227"/>
      <c r="H3" s="227">
        <v>19550</v>
      </c>
      <c r="I3" s="227"/>
      <c r="J3" s="227"/>
      <c r="K3" s="227"/>
      <c r="L3" s="227"/>
      <c r="M3" s="227"/>
      <c r="N3" s="227"/>
      <c r="O3" s="227"/>
      <c r="P3" s="228"/>
      <c r="Q3" s="229">
        <f>SUM(G3:P3)</f>
        <v>19550</v>
      </c>
      <c r="R3" s="230">
        <f>C3-Q3</f>
        <v>-4550</v>
      </c>
      <c r="S3" s="231"/>
    </row>
    <row r="4" spans="1:19" ht="21">
      <c r="A4" s="73"/>
      <c r="B4" s="78" t="s">
        <v>194</v>
      </c>
      <c r="C4" s="75">
        <v>3000</v>
      </c>
      <c r="D4" s="76"/>
      <c r="E4" s="79" t="s">
        <v>151</v>
      </c>
      <c r="F4" s="237"/>
      <c r="G4" s="238">
        <v>500</v>
      </c>
      <c r="H4" s="227">
        <v>800</v>
      </c>
      <c r="I4" s="227">
        <v>416</v>
      </c>
      <c r="J4" s="227"/>
      <c r="K4" s="227"/>
      <c r="L4" s="227"/>
      <c r="M4" s="227"/>
      <c r="N4" s="227"/>
      <c r="O4" s="227"/>
      <c r="P4" s="228"/>
      <c r="Q4" s="229">
        <f t="shared" ref="Q4:Q67" si="0">SUM(G4:P4)</f>
        <v>1716</v>
      </c>
      <c r="R4" s="230">
        <f t="shared" ref="R4:R67" si="1">C4-Q4</f>
        <v>1284</v>
      </c>
      <c r="S4" s="231"/>
    </row>
    <row r="5" spans="1:19" ht="21">
      <c r="A5" s="73"/>
      <c r="B5" s="78" t="s">
        <v>197</v>
      </c>
      <c r="C5" s="75">
        <v>5000</v>
      </c>
      <c r="D5" s="76"/>
      <c r="E5" s="79" t="s">
        <v>152</v>
      </c>
      <c r="F5" s="237">
        <v>5000</v>
      </c>
      <c r="G5" s="227">
        <v>12000</v>
      </c>
      <c r="H5" s="227"/>
      <c r="I5" s="227"/>
      <c r="J5" s="227"/>
      <c r="K5" s="227"/>
      <c r="L5" s="227"/>
      <c r="M5" s="227"/>
      <c r="N5" s="227"/>
      <c r="O5" s="227"/>
      <c r="P5" s="228"/>
      <c r="Q5" s="229">
        <f t="shared" si="0"/>
        <v>12000</v>
      </c>
      <c r="R5" s="230">
        <f t="shared" si="1"/>
        <v>-7000</v>
      </c>
      <c r="S5" s="231"/>
    </row>
    <row r="6" spans="1:19" ht="21">
      <c r="A6" s="73"/>
      <c r="B6" s="78" t="s">
        <v>195</v>
      </c>
      <c r="C6" s="75">
        <v>15000</v>
      </c>
      <c r="D6" s="76"/>
      <c r="E6" s="79" t="s">
        <v>152</v>
      </c>
      <c r="F6" s="237"/>
      <c r="G6" s="227">
        <v>7554</v>
      </c>
      <c r="H6" s="227">
        <v>3832</v>
      </c>
      <c r="I6" s="227">
        <v>2000</v>
      </c>
      <c r="J6" s="227"/>
      <c r="K6" s="227"/>
      <c r="L6" s="227"/>
      <c r="M6" s="227"/>
      <c r="N6" s="227"/>
      <c r="O6" s="227"/>
      <c r="P6" s="228"/>
      <c r="Q6" s="229">
        <f t="shared" si="0"/>
        <v>13386</v>
      </c>
      <c r="R6" s="230">
        <f t="shared" si="1"/>
        <v>1614</v>
      </c>
      <c r="S6" s="231"/>
    </row>
    <row r="7" spans="1:19" ht="21">
      <c r="A7" s="80">
        <v>2</v>
      </c>
      <c r="B7" s="74" t="s">
        <v>50</v>
      </c>
      <c r="C7" s="218"/>
      <c r="D7" s="213"/>
      <c r="E7" s="219"/>
      <c r="F7" s="239"/>
      <c r="G7" s="232"/>
      <c r="H7" s="232"/>
      <c r="I7" s="232"/>
      <c r="J7" s="232"/>
      <c r="K7" s="232"/>
      <c r="L7" s="232"/>
      <c r="M7" s="232"/>
      <c r="N7" s="232"/>
      <c r="O7" s="232"/>
      <c r="P7" s="233"/>
      <c r="Q7" s="234">
        <f t="shared" si="0"/>
        <v>0</v>
      </c>
      <c r="R7" s="230">
        <f t="shared" si="1"/>
        <v>0</v>
      </c>
      <c r="S7" s="231"/>
    </row>
    <row r="8" spans="1:19" ht="21">
      <c r="A8" s="80"/>
      <c r="B8" s="82" t="s">
        <v>196</v>
      </c>
      <c r="C8" s="81"/>
      <c r="D8" s="76">
        <v>25000</v>
      </c>
      <c r="E8" s="79" t="s">
        <v>167</v>
      </c>
      <c r="F8" s="237">
        <v>44700</v>
      </c>
      <c r="G8" s="227">
        <v>10000</v>
      </c>
      <c r="H8" s="227">
        <v>4000</v>
      </c>
      <c r="I8" s="227">
        <v>44700</v>
      </c>
      <c r="J8" s="227"/>
      <c r="K8" s="227"/>
      <c r="L8" s="227"/>
      <c r="M8" s="227"/>
      <c r="N8" s="227"/>
      <c r="O8" s="227"/>
      <c r="P8" s="228"/>
      <c r="Q8" s="229">
        <f t="shared" si="0"/>
        <v>58700</v>
      </c>
      <c r="R8" s="230">
        <f t="shared" si="1"/>
        <v>-58700</v>
      </c>
      <c r="S8" s="231"/>
    </row>
    <row r="9" spans="1:19" ht="21">
      <c r="A9" s="80"/>
      <c r="B9" s="82" t="s">
        <v>198</v>
      </c>
      <c r="C9" s="81">
        <v>25000</v>
      </c>
      <c r="D9" s="76"/>
      <c r="E9" s="79" t="s">
        <v>154</v>
      </c>
      <c r="F9" s="237"/>
      <c r="G9" s="227">
        <v>10000</v>
      </c>
      <c r="H9" s="227"/>
      <c r="I9" s="227"/>
      <c r="J9" s="227"/>
      <c r="K9" s="227"/>
      <c r="L9" s="227"/>
      <c r="M9" s="227"/>
      <c r="N9" s="227"/>
      <c r="O9" s="227"/>
      <c r="P9" s="228"/>
      <c r="Q9" s="229">
        <f t="shared" si="0"/>
        <v>10000</v>
      </c>
      <c r="R9" s="230">
        <f t="shared" si="1"/>
        <v>15000</v>
      </c>
      <c r="S9" s="231"/>
    </row>
    <row r="10" spans="1:19" ht="21">
      <c r="A10" s="80"/>
      <c r="B10" s="82" t="s">
        <v>199</v>
      </c>
      <c r="C10" s="81"/>
      <c r="D10" s="76">
        <v>27000</v>
      </c>
      <c r="E10" s="79" t="s">
        <v>152</v>
      </c>
      <c r="F10" s="237"/>
      <c r="G10" s="227"/>
      <c r="H10" s="227">
        <v>27600</v>
      </c>
      <c r="I10" s="227"/>
      <c r="J10" s="227"/>
      <c r="K10" s="227"/>
      <c r="L10" s="227"/>
      <c r="M10" s="227"/>
      <c r="N10" s="227"/>
      <c r="O10" s="227"/>
      <c r="P10" s="228"/>
      <c r="Q10" s="229">
        <f t="shared" si="0"/>
        <v>27600</v>
      </c>
      <c r="R10" s="230">
        <f t="shared" si="1"/>
        <v>-27600</v>
      </c>
      <c r="S10" s="231"/>
    </row>
    <row r="11" spans="1:19" ht="21">
      <c r="A11" s="80"/>
      <c r="B11" s="82" t="s">
        <v>178</v>
      </c>
      <c r="C11" s="81">
        <v>4000</v>
      </c>
      <c r="D11" s="76"/>
      <c r="E11" s="79" t="s">
        <v>156</v>
      </c>
      <c r="F11" s="237"/>
      <c r="G11" s="227">
        <v>4000</v>
      </c>
      <c r="H11" s="227"/>
      <c r="I11" s="227"/>
      <c r="J11" s="227"/>
      <c r="K11" s="227"/>
      <c r="L11" s="227"/>
      <c r="M11" s="227"/>
      <c r="N11" s="227"/>
      <c r="O11" s="227"/>
      <c r="P11" s="228"/>
      <c r="Q11" s="229">
        <f t="shared" si="0"/>
        <v>4000</v>
      </c>
      <c r="R11" s="230">
        <f t="shared" si="1"/>
        <v>0</v>
      </c>
      <c r="S11" s="231"/>
    </row>
    <row r="12" spans="1:19" ht="21">
      <c r="A12" s="80"/>
      <c r="B12" s="82" t="s">
        <v>177</v>
      </c>
      <c r="C12" s="81">
        <v>4000</v>
      </c>
      <c r="D12" s="76"/>
      <c r="E12" s="79" t="s">
        <v>160</v>
      </c>
      <c r="F12" s="237"/>
      <c r="G12" s="227">
        <v>4000</v>
      </c>
      <c r="H12" s="227"/>
      <c r="I12" s="227"/>
      <c r="J12" s="227"/>
      <c r="K12" s="227"/>
      <c r="L12" s="227"/>
      <c r="M12" s="227"/>
      <c r="N12" s="227"/>
      <c r="O12" s="227"/>
      <c r="P12" s="228"/>
      <c r="Q12" s="229">
        <f t="shared" si="0"/>
        <v>4000</v>
      </c>
      <c r="R12" s="230">
        <f t="shared" si="1"/>
        <v>0</v>
      </c>
      <c r="S12" s="231"/>
    </row>
    <row r="13" spans="1:19" ht="21">
      <c r="A13" s="80"/>
      <c r="B13" s="82" t="s">
        <v>200</v>
      </c>
      <c r="C13" s="81"/>
      <c r="D13" s="76">
        <v>15000</v>
      </c>
      <c r="E13" s="79" t="s">
        <v>169</v>
      </c>
      <c r="F13" s="237">
        <v>1500</v>
      </c>
      <c r="G13" s="227"/>
      <c r="H13" s="227"/>
      <c r="I13" s="227"/>
      <c r="J13" s="227"/>
      <c r="K13" s="227"/>
      <c r="L13" s="227"/>
      <c r="M13" s="227"/>
      <c r="N13" s="227"/>
      <c r="O13" s="227"/>
      <c r="P13" s="228"/>
      <c r="Q13" s="229">
        <f t="shared" si="0"/>
        <v>0</v>
      </c>
      <c r="R13" s="230">
        <f t="shared" si="1"/>
        <v>0</v>
      </c>
      <c r="S13" s="231"/>
    </row>
    <row r="14" spans="1:19" ht="21">
      <c r="A14" s="80">
        <v>3</v>
      </c>
      <c r="B14" s="74" t="s">
        <v>51</v>
      </c>
      <c r="C14" s="218"/>
      <c r="D14" s="213"/>
      <c r="E14" s="219"/>
      <c r="F14" s="239"/>
      <c r="G14" s="232"/>
      <c r="H14" s="232"/>
      <c r="I14" s="232"/>
      <c r="J14" s="232"/>
      <c r="K14" s="232"/>
      <c r="L14" s="232"/>
      <c r="M14" s="232"/>
      <c r="N14" s="232"/>
      <c r="O14" s="232"/>
      <c r="P14" s="233"/>
      <c r="Q14" s="234">
        <f t="shared" si="0"/>
        <v>0</v>
      </c>
      <c r="R14" s="230">
        <f t="shared" si="1"/>
        <v>0</v>
      </c>
      <c r="S14" s="231"/>
    </row>
    <row r="15" spans="1:19" ht="21">
      <c r="A15" s="80"/>
      <c r="B15" s="82" t="s">
        <v>120</v>
      </c>
      <c r="C15" s="81">
        <v>10000</v>
      </c>
      <c r="D15" s="76"/>
      <c r="E15" s="79" t="s">
        <v>157</v>
      </c>
      <c r="F15" s="237"/>
      <c r="G15" s="227">
        <v>6500</v>
      </c>
      <c r="H15" s="227">
        <v>2600</v>
      </c>
      <c r="I15" s="227"/>
      <c r="J15" s="227"/>
      <c r="K15" s="227"/>
      <c r="L15" s="227"/>
      <c r="M15" s="227"/>
      <c r="N15" s="227"/>
      <c r="O15" s="227"/>
      <c r="P15" s="228"/>
      <c r="Q15" s="229">
        <f t="shared" si="0"/>
        <v>9100</v>
      </c>
      <c r="R15" s="230">
        <f t="shared" si="1"/>
        <v>900</v>
      </c>
      <c r="S15" s="231"/>
    </row>
    <row r="16" spans="1:19" ht="21">
      <c r="A16" s="80"/>
      <c r="B16" s="82" t="s">
        <v>201</v>
      </c>
      <c r="C16" s="81">
        <v>5000</v>
      </c>
      <c r="D16" s="76"/>
      <c r="E16" s="79" t="s">
        <v>157</v>
      </c>
      <c r="F16" s="237"/>
      <c r="G16" s="227"/>
      <c r="H16" s="227"/>
      <c r="I16" s="227"/>
      <c r="J16" s="227"/>
      <c r="K16" s="227"/>
      <c r="L16" s="227"/>
      <c r="M16" s="227"/>
      <c r="N16" s="227"/>
      <c r="O16" s="227"/>
      <c r="P16" s="228"/>
      <c r="Q16" s="229">
        <f t="shared" si="0"/>
        <v>0</v>
      </c>
      <c r="R16" s="230">
        <f t="shared" si="1"/>
        <v>5000</v>
      </c>
      <c r="S16" s="231"/>
    </row>
    <row r="17" spans="1:19" ht="21">
      <c r="A17" s="80"/>
      <c r="B17" s="82" t="s">
        <v>202</v>
      </c>
      <c r="C17" s="81">
        <v>13000</v>
      </c>
      <c r="D17" s="76"/>
      <c r="E17" s="79" t="s">
        <v>161</v>
      </c>
      <c r="F17" s="237"/>
      <c r="G17" s="227"/>
      <c r="H17" s="227"/>
      <c r="I17" s="227"/>
      <c r="J17" s="227"/>
      <c r="K17" s="227"/>
      <c r="L17" s="227"/>
      <c r="M17" s="227"/>
      <c r="N17" s="227"/>
      <c r="O17" s="227"/>
      <c r="P17" s="228"/>
      <c r="Q17" s="229">
        <f t="shared" si="0"/>
        <v>0</v>
      </c>
      <c r="R17" s="230">
        <f t="shared" si="1"/>
        <v>13000</v>
      </c>
      <c r="S17" s="231"/>
    </row>
    <row r="18" spans="1:19" ht="21">
      <c r="A18" s="80">
        <v>4</v>
      </c>
      <c r="B18" s="74" t="s">
        <v>122</v>
      </c>
      <c r="C18" s="218"/>
      <c r="D18" s="213"/>
      <c r="E18" s="219"/>
      <c r="F18" s="239"/>
      <c r="G18" s="232"/>
      <c r="H18" s="232"/>
      <c r="I18" s="232"/>
      <c r="J18" s="232"/>
      <c r="K18" s="232"/>
      <c r="L18" s="232"/>
      <c r="M18" s="232"/>
      <c r="N18" s="232"/>
      <c r="O18" s="232"/>
      <c r="P18" s="233"/>
      <c r="Q18" s="234">
        <f t="shared" si="0"/>
        <v>0</v>
      </c>
      <c r="R18" s="230">
        <f t="shared" si="1"/>
        <v>0</v>
      </c>
      <c r="S18" s="231"/>
    </row>
    <row r="19" spans="1:19" ht="21">
      <c r="A19" s="80">
        <v>5</v>
      </c>
      <c r="B19" s="74" t="s">
        <v>53</v>
      </c>
      <c r="C19" s="218"/>
      <c r="D19" s="213"/>
      <c r="E19" s="219"/>
      <c r="F19" s="239"/>
      <c r="G19" s="232"/>
      <c r="H19" s="232"/>
      <c r="I19" s="232"/>
      <c r="J19" s="232"/>
      <c r="K19" s="232"/>
      <c r="L19" s="232"/>
      <c r="M19" s="232"/>
      <c r="N19" s="232"/>
      <c r="O19" s="232"/>
      <c r="P19" s="233"/>
      <c r="Q19" s="234">
        <f t="shared" si="0"/>
        <v>0</v>
      </c>
      <c r="R19" s="230">
        <f t="shared" si="1"/>
        <v>0</v>
      </c>
      <c r="S19" s="231"/>
    </row>
    <row r="20" spans="1:19" ht="21">
      <c r="A20" s="80"/>
      <c r="B20" s="82" t="s">
        <v>123</v>
      </c>
      <c r="C20" s="81"/>
      <c r="D20" s="76"/>
      <c r="E20" s="79"/>
      <c r="F20" s="237"/>
      <c r="G20" s="227"/>
      <c r="H20" s="227"/>
      <c r="I20" s="227"/>
      <c r="J20" s="227"/>
      <c r="K20" s="227"/>
      <c r="L20" s="227"/>
      <c r="M20" s="227"/>
      <c r="N20" s="227"/>
      <c r="O20" s="227"/>
      <c r="P20" s="228"/>
      <c r="Q20" s="229">
        <f t="shared" si="0"/>
        <v>0</v>
      </c>
      <c r="R20" s="230">
        <f t="shared" si="1"/>
        <v>0</v>
      </c>
      <c r="S20" s="231"/>
    </row>
    <row r="21" spans="1:19" ht="21">
      <c r="A21" s="80"/>
      <c r="B21" s="82" t="s">
        <v>168</v>
      </c>
      <c r="C21" s="81">
        <v>5000</v>
      </c>
      <c r="D21" s="76"/>
      <c r="E21" s="79" t="s">
        <v>158</v>
      </c>
      <c r="F21" s="237"/>
      <c r="G21" s="227">
        <v>4000</v>
      </c>
      <c r="H21" s="227"/>
      <c r="I21" s="227"/>
      <c r="J21" s="227"/>
      <c r="K21" s="227"/>
      <c r="L21" s="227"/>
      <c r="M21" s="227"/>
      <c r="N21" s="227"/>
      <c r="O21" s="227"/>
      <c r="P21" s="228"/>
      <c r="Q21" s="229">
        <f t="shared" si="0"/>
        <v>4000</v>
      </c>
      <c r="R21" s="230">
        <f t="shared" si="1"/>
        <v>1000</v>
      </c>
      <c r="S21" s="231"/>
    </row>
    <row r="22" spans="1:19" ht="21">
      <c r="A22" s="80"/>
      <c r="B22" s="82" t="s">
        <v>124</v>
      </c>
      <c r="C22" s="81">
        <v>5000</v>
      </c>
      <c r="D22" s="76"/>
      <c r="E22" s="79" t="s">
        <v>159</v>
      </c>
      <c r="F22" s="237"/>
      <c r="G22" s="227"/>
      <c r="H22" s="227"/>
      <c r="I22" s="227"/>
      <c r="J22" s="227"/>
      <c r="K22" s="227"/>
      <c r="L22" s="227"/>
      <c r="M22" s="227"/>
      <c r="N22" s="227"/>
      <c r="O22" s="227"/>
      <c r="P22" s="228"/>
      <c r="Q22" s="229">
        <f t="shared" si="0"/>
        <v>0</v>
      </c>
      <c r="R22" s="230">
        <f t="shared" si="1"/>
        <v>5000</v>
      </c>
      <c r="S22" s="231"/>
    </row>
    <row r="23" spans="1:19" ht="21">
      <c r="A23" s="80"/>
      <c r="B23" s="82" t="s">
        <v>125</v>
      </c>
      <c r="C23" s="81">
        <v>20000</v>
      </c>
      <c r="D23" s="76"/>
      <c r="E23" s="79" t="s">
        <v>160</v>
      </c>
      <c r="F23" s="237"/>
      <c r="G23" s="227">
        <v>6050</v>
      </c>
      <c r="H23" s="227"/>
      <c r="I23" s="227"/>
      <c r="J23" s="227"/>
      <c r="K23" s="227"/>
      <c r="L23" s="227"/>
      <c r="M23" s="227"/>
      <c r="N23" s="227"/>
      <c r="O23" s="227"/>
      <c r="P23" s="228"/>
      <c r="Q23" s="229">
        <f t="shared" si="0"/>
        <v>6050</v>
      </c>
      <c r="R23" s="230">
        <f t="shared" si="1"/>
        <v>13950</v>
      </c>
      <c r="S23" s="231"/>
    </row>
    <row r="24" spans="1:19" ht="21">
      <c r="A24" s="80"/>
      <c r="B24" s="82" t="s">
        <v>126</v>
      </c>
      <c r="C24" s="81"/>
      <c r="D24" s="76"/>
      <c r="E24" s="79" t="s">
        <v>154</v>
      </c>
      <c r="F24" s="237"/>
      <c r="G24" s="227"/>
      <c r="H24" s="227"/>
      <c r="I24" s="227"/>
      <c r="J24" s="227"/>
      <c r="K24" s="227"/>
      <c r="L24" s="227"/>
      <c r="M24" s="227"/>
      <c r="N24" s="227"/>
      <c r="O24" s="227"/>
      <c r="P24" s="228"/>
      <c r="Q24" s="229">
        <f t="shared" si="0"/>
        <v>0</v>
      </c>
      <c r="R24" s="230">
        <f t="shared" si="1"/>
        <v>0</v>
      </c>
      <c r="S24" s="231"/>
    </row>
    <row r="25" spans="1:19" ht="21">
      <c r="A25" s="80"/>
      <c r="B25" s="82" t="s">
        <v>127</v>
      </c>
      <c r="C25" s="81">
        <v>5000</v>
      </c>
      <c r="D25" s="76"/>
      <c r="E25" s="79" t="s">
        <v>151</v>
      </c>
      <c r="F25" s="237"/>
      <c r="G25" s="227">
        <v>3000</v>
      </c>
      <c r="H25" s="227"/>
      <c r="I25" s="227"/>
      <c r="J25" s="227"/>
      <c r="K25" s="227"/>
      <c r="L25" s="227"/>
      <c r="M25" s="227"/>
      <c r="N25" s="227"/>
      <c r="O25" s="227"/>
      <c r="P25" s="228"/>
      <c r="Q25" s="229">
        <f t="shared" si="0"/>
        <v>3000</v>
      </c>
      <c r="R25" s="230">
        <f t="shared" si="1"/>
        <v>2000</v>
      </c>
      <c r="S25" s="231"/>
    </row>
    <row r="26" spans="1:19" ht="21">
      <c r="A26" s="80"/>
      <c r="B26" s="82" t="s">
        <v>183</v>
      </c>
      <c r="C26" s="81"/>
      <c r="D26" s="76"/>
      <c r="E26" s="79"/>
      <c r="F26" s="237"/>
      <c r="G26" s="227"/>
      <c r="H26" s="227"/>
      <c r="I26" s="227"/>
      <c r="J26" s="227"/>
      <c r="K26" s="227"/>
      <c r="L26" s="227"/>
      <c r="M26" s="227"/>
      <c r="N26" s="227"/>
      <c r="O26" s="227"/>
      <c r="P26" s="228"/>
      <c r="Q26" s="229">
        <f t="shared" si="0"/>
        <v>0</v>
      </c>
      <c r="R26" s="230">
        <f t="shared" si="1"/>
        <v>0</v>
      </c>
      <c r="S26" s="231"/>
    </row>
    <row r="27" spans="1:19" ht="21">
      <c r="A27" s="80"/>
      <c r="B27" s="82" t="s">
        <v>128</v>
      </c>
      <c r="C27" s="81"/>
      <c r="D27" s="76"/>
      <c r="E27" s="79" t="s">
        <v>152</v>
      </c>
      <c r="F27" s="237"/>
      <c r="G27" s="227"/>
      <c r="H27" s="227"/>
      <c r="I27" s="227"/>
      <c r="J27" s="227"/>
      <c r="K27" s="227"/>
      <c r="L27" s="227"/>
      <c r="M27" s="227"/>
      <c r="N27" s="227"/>
      <c r="O27" s="227"/>
      <c r="P27" s="228"/>
      <c r="Q27" s="229">
        <f t="shared" si="0"/>
        <v>0</v>
      </c>
      <c r="R27" s="230">
        <f t="shared" si="1"/>
        <v>0</v>
      </c>
      <c r="S27" s="231"/>
    </row>
    <row r="28" spans="1:19" ht="21">
      <c r="A28" s="80"/>
      <c r="B28" s="82" t="s">
        <v>129</v>
      </c>
      <c r="C28" s="83">
        <v>5000</v>
      </c>
      <c r="D28" s="84"/>
      <c r="E28" s="79" t="s">
        <v>161</v>
      </c>
      <c r="F28" s="237">
        <v>2250</v>
      </c>
      <c r="G28" s="227"/>
      <c r="H28" s="227"/>
      <c r="I28" s="227"/>
      <c r="J28" s="227"/>
      <c r="K28" s="227"/>
      <c r="L28" s="227"/>
      <c r="M28" s="227"/>
      <c r="N28" s="227"/>
      <c r="O28" s="227"/>
      <c r="P28" s="228"/>
      <c r="Q28" s="229">
        <f t="shared" si="0"/>
        <v>0</v>
      </c>
      <c r="R28" s="230">
        <f t="shared" si="1"/>
        <v>5000</v>
      </c>
      <c r="S28" s="231"/>
    </row>
    <row r="29" spans="1:19" ht="21">
      <c r="A29" s="80"/>
      <c r="B29" s="82" t="s">
        <v>130</v>
      </c>
      <c r="C29" s="83">
        <v>20000</v>
      </c>
      <c r="D29" s="84"/>
      <c r="E29" s="79" t="s">
        <v>166</v>
      </c>
      <c r="F29" s="237"/>
      <c r="G29" s="227">
        <v>2800</v>
      </c>
      <c r="H29" s="227">
        <v>1500</v>
      </c>
      <c r="I29" s="227"/>
      <c r="J29" s="227"/>
      <c r="K29" s="227"/>
      <c r="L29" s="227"/>
      <c r="M29" s="227"/>
      <c r="N29" s="227"/>
      <c r="O29" s="227"/>
      <c r="P29" s="228"/>
      <c r="Q29" s="229">
        <f t="shared" si="0"/>
        <v>4300</v>
      </c>
      <c r="R29" s="230">
        <f t="shared" si="1"/>
        <v>15700</v>
      </c>
      <c r="S29" s="231"/>
    </row>
    <row r="30" spans="1:19" ht="21">
      <c r="A30" s="80"/>
      <c r="B30" s="82" t="s">
        <v>184</v>
      </c>
      <c r="C30" s="83"/>
      <c r="D30" s="84"/>
      <c r="E30" s="79"/>
      <c r="F30" s="237"/>
      <c r="G30" s="227"/>
      <c r="H30" s="227"/>
      <c r="I30" s="227"/>
      <c r="J30" s="227"/>
      <c r="K30" s="227"/>
      <c r="L30" s="227"/>
      <c r="M30" s="227"/>
      <c r="N30" s="227"/>
      <c r="O30" s="227"/>
      <c r="P30" s="228"/>
      <c r="Q30" s="229">
        <f t="shared" si="0"/>
        <v>0</v>
      </c>
      <c r="R30" s="230">
        <f t="shared" si="1"/>
        <v>0</v>
      </c>
      <c r="S30" s="231"/>
    </row>
    <row r="31" spans="1:19" ht="21">
      <c r="A31" s="80"/>
      <c r="B31" s="74" t="s">
        <v>131</v>
      </c>
      <c r="C31" s="220"/>
      <c r="D31" s="221"/>
      <c r="E31" s="219"/>
      <c r="F31" s="239"/>
      <c r="G31" s="232"/>
      <c r="H31" s="232"/>
      <c r="I31" s="232"/>
      <c r="J31" s="232"/>
      <c r="K31" s="232"/>
      <c r="L31" s="232"/>
      <c r="M31" s="232"/>
      <c r="N31" s="232"/>
      <c r="O31" s="232"/>
      <c r="P31" s="233"/>
      <c r="Q31" s="234">
        <f t="shared" si="0"/>
        <v>0</v>
      </c>
      <c r="R31" s="230">
        <f t="shared" si="1"/>
        <v>0</v>
      </c>
      <c r="S31" s="231"/>
    </row>
    <row r="32" spans="1:19" ht="21">
      <c r="A32" s="80"/>
      <c r="B32" s="82" t="s">
        <v>204</v>
      </c>
      <c r="C32" s="83">
        <v>6000</v>
      </c>
      <c r="D32" s="84"/>
      <c r="E32" s="79" t="s">
        <v>171</v>
      </c>
      <c r="F32" s="237">
        <v>6000</v>
      </c>
      <c r="G32" s="227">
        <v>4200</v>
      </c>
      <c r="H32" s="227"/>
      <c r="I32" s="227"/>
      <c r="J32" s="227"/>
      <c r="K32" s="227"/>
      <c r="L32" s="227"/>
      <c r="M32" s="227"/>
      <c r="N32" s="227"/>
      <c r="O32" s="227"/>
      <c r="P32" s="228"/>
      <c r="Q32" s="229">
        <f t="shared" si="0"/>
        <v>4200</v>
      </c>
      <c r="R32" s="230">
        <f t="shared" si="1"/>
        <v>1800</v>
      </c>
      <c r="S32" s="231"/>
    </row>
    <row r="33" spans="1:19" ht="21">
      <c r="A33" s="80"/>
      <c r="B33" s="82" t="s">
        <v>205</v>
      </c>
      <c r="C33" s="83">
        <v>4000</v>
      </c>
      <c r="D33" s="84"/>
      <c r="E33" s="79" t="s">
        <v>171</v>
      </c>
      <c r="F33" s="237"/>
      <c r="G33" s="227">
        <v>6000</v>
      </c>
      <c r="H33" s="227">
        <v>9315</v>
      </c>
      <c r="I33" s="227"/>
      <c r="J33" s="227"/>
      <c r="K33" s="227"/>
      <c r="L33" s="227"/>
      <c r="M33" s="227"/>
      <c r="N33" s="227"/>
      <c r="O33" s="227"/>
      <c r="P33" s="228"/>
      <c r="Q33" s="229">
        <f t="shared" si="0"/>
        <v>15315</v>
      </c>
      <c r="R33" s="230">
        <f t="shared" si="1"/>
        <v>-11315</v>
      </c>
      <c r="S33" s="231"/>
    </row>
    <row r="34" spans="1:19" ht="21">
      <c r="A34" s="80"/>
      <c r="B34" s="82" t="s">
        <v>203</v>
      </c>
      <c r="C34" s="83">
        <v>1500</v>
      </c>
      <c r="D34" s="84"/>
      <c r="E34" s="79" t="s">
        <v>152</v>
      </c>
      <c r="F34" s="237"/>
      <c r="G34" s="227">
        <v>1500</v>
      </c>
      <c r="H34" s="227"/>
      <c r="I34" s="227"/>
      <c r="J34" s="227"/>
      <c r="K34" s="227"/>
      <c r="L34" s="227"/>
      <c r="M34" s="227"/>
      <c r="N34" s="227"/>
      <c r="O34" s="227"/>
      <c r="P34" s="228"/>
      <c r="Q34" s="229">
        <f t="shared" si="0"/>
        <v>1500</v>
      </c>
      <c r="R34" s="230">
        <f t="shared" si="1"/>
        <v>0</v>
      </c>
      <c r="S34" s="231"/>
    </row>
    <row r="35" spans="1:19" ht="21">
      <c r="A35" s="80"/>
      <c r="B35" s="82" t="s">
        <v>206</v>
      </c>
      <c r="C35" s="83">
        <v>1000</v>
      </c>
      <c r="D35" s="84"/>
      <c r="E35" s="79" t="s">
        <v>152</v>
      </c>
      <c r="F35" s="237"/>
      <c r="G35" s="227">
        <v>1000</v>
      </c>
      <c r="H35" s="227"/>
      <c r="I35" s="227"/>
      <c r="J35" s="227"/>
      <c r="K35" s="227"/>
      <c r="L35" s="227"/>
      <c r="M35" s="227"/>
      <c r="N35" s="227"/>
      <c r="O35" s="227"/>
      <c r="P35" s="228"/>
      <c r="Q35" s="229">
        <f t="shared" si="0"/>
        <v>1000</v>
      </c>
      <c r="R35" s="230">
        <f t="shared" si="1"/>
        <v>0</v>
      </c>
      <c r="S35" s="231"/>
    </row>
    <row r="36" spans="1:19" ht="21">
      <c r="A36" s="80"/>
      <c r="B36" s="82" t="s">
        <v>208</v>
      </c>
      <c r="C36" s="81">
        <v>1000</v>
      </c>
      <c r="D36" s="76"/>
      <c r="E36" s="79" t="s">
        <v>173</v>
      </c>
      <c r="F36" s="237"/>
      <c r="G36" s="227">
        <v>1000</v>
      </c>
      <c r="H36" s="227">
        <v>4500</v>
      </c>
      <c r="I36" s="227"/>
      <c r="J36" s="227"/>
      <c r="K36" s="227"/>
      <c r="L36" s="227"/>
      <c r="M36" s="227"/>
      <c r="N36" s="227"/>
      <c r="O36" s="227"/>
      <c r="P36" s="228"/>
      <c r="Q36" s="229">
        <f t="shared" si="0"/>
        <v>5500</v>
      </c>
      <c r="R36" s="230">
        <f t="shared" si="1"/>
        <v>-4500</v>
      </c>
      <c r="S36" s="231"/>
    </row>
    <row r="37" spans="1:19" ht="21">
      <c r="A37" s="80"/>
      <c r="B37" s="82" t="s">
        <v>207</v>
      </c>
      <c r="C37" s="81"/>
      <c r="D37" s="76">
        <v>25000</v>
      </c>
      <c r="E37" s="79" t="s">
        <v>163</v>
      </c>
      <c r="F37" s="237"/>
      <c r="G37" s="227">
        <v>17300</v>
      </c>
      <c r="H37" s="227">
        <v>34035</v>
      </c>
      <c r="I37" s="227"/>
      <c r="J37" s="227"/>
      <c r="K37" s="227"/>
      <c r="L37" s="227"/>
      <c r="M37" s="227"/>
      <c r="N37" s="227"/>
      <c r="O37" s="227"/>
      <c r="P37" s="228"/>
      <c r="Q37" s="229">
        <f t="shared" si="0"/>
        <v>51335</v>
      </c>
      <c r="R37" s="230">
        <f t="shared" si="1"/>
        <v>-51335</v>
      </c>
      <c r="S37" s="231"/>
    </row>
    <row r="38" spans="1:19" ht="21">
      <c r="A38" s="80"/>
      <c r="B38" s="82" t="s">
        <v>187</v>
      </c>
      <c r="C38" s="81">
        <v>7920</v>
      </c>
      <c r="D38" s="76"/>
      <c r="E38" s="79" t="s">
        <v>164</v>
      </c>
      <c r="F38" s="237">
        <v>7920</v>
      </c>
      <c r="G38" s="227"/>
      <c r="H38" s="227"/>
      <c r="I38" s="227"/>
      <c r="J38" s="227"/>
      <c r="K38" s="227"/>
      <c r="L38" s="227"/>
      <c r="M38" s="227"/>
      <c r="N38" s="227"/>
      <c r="O38" s="227"/>
      <c r="P38" s="228"/>
      <c r="Q38" s="229">
        <f t="shared" si="0"/>
        <v>0</v>
      </c>
      <c r="R38" s="230">
        <f t="shared" si="1"/>
        <v>7920</v>
      </c>
      <c r="S38" s="231"/>
    </row>
    <row r="39" spans="1:19" ht="21">
      <c r="A39" s="80"/>
      <c r="B39" s="82" t="s">
        <v>174</v>
      </c>
      <c r="C39" s="81">
        <v>5000</v>
      </c>
      <c r="D39" s="76"/>
      <c r="E39" s="79" t="s">
        <v>159</v>
      </c>
      <c r="F39" s="237"/>
      <c r="G39" s="227"/>
      <c r="H39" s="227"/>
      <c r="I39" s="227"/>
      <c r="J39" s="227"/>
      <c r="K39" s="227"/>
      <c r="L39" s="227"/>
      <c r="M39" s="227"/>
      <c r="N39" s="227"/>
      <c r="O39" s="227"/>
      <c r="P39" s="228"/>
      <c r="Q39" s="229">
        <f t="shared" si="0"/>
        <v>0</v>
      </c>
      <c r="R39" s="230">
        <f t="shared" si="1"/>
        <v>5000</v>
      </c>
      <c r="S39" s="231"/>
    </row>
    <row r="40" spans="1:19" ht="21">
      <c r="A40" s="80">
        <v>6</v>
      </c>
      <c r="B40" s="74" t="s">
        <v>54</v>
      </c>
      <c r="C40" s="218"/>
      <c r="D40" s="213"/>
      <c r="E40" s="219"/>
      <c r="F40" s="239"/>
      <c r="G40" s="232"/>
      <c r="H40" s="232"/>
      <c r="I40" s="232"/>
      <c r="J40" s="232"/>
      <c r="K40" s="232"/>
      <c r="L40" s="232"/>
      <c r="M40" s="232"/>
      <c r="N40" s="232"/>
      <c r="O40" s="232"/>
      <c r="P40" s="233"/>
      <c r="Q40" s="234">
        <f t="shared" si="0"/>
        <v>0</v>
      </c>
      <c r="R40" s="230">
        <f t="shared" si="1"/>
        <v>0</v>
      </c>
      <c r="S40" s="231"/>
    </row>
    <row r="41" spans="1:19" ht="21">
      <c r="A41" s="80"/>
      <c r="B41" s="82" t="s">
        <v>190</v>
      </c>
      <c r="C41" s="83">
        <v>5000</v>
      </c>
      <c r="D41" s="84"/>
      <c r="E41" s="79" t="s">
        <v>153</v>
      </c>
      <c r="F41" s="237"/>
      <c r="G41" s="227">
        <v>2680</v>
      </c>
      <c r="H41" s="227">
        <v>3250</v>
      </c>
      <c r="I41" s="227">
        <v>6960</v>
      </c>
      <c r="J41" s="227">
        <v>2266</v>
      </c>
      <c r="K41" s="227"/>
      <c r="L41" s="227"/>
      <c r="M41" s="227"/>
      <c r="N41" s="227"/>
      <c r="O41" s="227"/>
      <c r="P41" s="228"/>
      <c r="Q41" s="229">
        <f t="shared" si="0"/>
        <v>15156</v>
      </c>
      <c r="R41" s="230">
        <f t="shared" si="1"/>
        <v>-10156</v>
      </c>
      <c r="S41" s="231"/>
    </row>
    <row r="42" spans="1:19" ht="21">
      <c r="A42" s="80">
        <v>7</v>
      </c>
      <c r="B42" s="74" t="s">
        <v>55</v>
      </c>
      <c r="C42" s="220"/>
      <c r="D42" s="221"/>
      <c r="E42" s="219"/>
      <c r="F42" s="239"/>
      <c r="G42" s="232"/>
      <c r="H42" s="232"/>
      <c r="I42" s="232"/>
      <c r="J42" s="232"/>
      <c r="K42" s="232"/>
      <c r="L42" s="232"/>
      <c r="M42" s="232"/>
      <c r="N42" s="232"/>
      <c r="O42" s="232"/>
      <c r="P42" s="233"/>
      <c r="Q42" s="234">
        <f t="shared" si="0"/>
        <v>0</v>
      </c>
      <c r="R42" s="230">
        <f t="shared" si="1"/>
        <v>0</v>
      </c>
      <c r="S42" s="231"/>
    </row>
    <row r="43" spans="1:19" ht="21">
      <c r="A43" s="80"/>
      <c r="B43" s="82" t="s">
        <v>137</v>
      </c>
      <c r="C43" s="83">
        <v>40000</v>
      </c>
      <c r="D43" s="84"/>
      <c r="E43" s="79" t="s">
        <v>158</v>
      </c>
      <c r="F43" s="237"/>
      <c r="G43" s="227">
        <v>11640</v>
      </c>
      <c r="H43" s="227"/>
      <c r="I43" s="227"/>
      <c r="J43" s="227"/>
      <c r="K43" s="227"/>
      <c r="L43" s="227"/>
      <c r="M43" s="227"/>
      <c r="N43" s="227"/>
      <c r="O43" s="227"/>
      <c r="P43" s="228"/>
      <c r="Q43" s="229">
        <f t="shared" si="0"/>
        <v>11640</v>
      </c>
      <c r="R43" s="230">
        <f t="shared" si="1"/>
        <v>28360</v>
      </c>
      <c r="S43" s="231"/>
    </row>
    <row r="44" spans="1:19" ht="21">
      <c r="A44" s="80"/>
      <c r="B44" s="82" t="s">
        <v>185</v>
      </c>
      <c r="C44" s="83"/>
      <c r="D44" s="84">
        <v>20000</v>
      </c>
      <c r="E44" s="79" t="s">
        <v>159</v>
      </c>
      <c r="F44" s="237"/>
      <c r="G44" s="227"/>
      <c r="H44" s="227"/>
      <c r="I44" s="227"/>
      <c r="J44" s="227"/>
      <c r="K44" s="227"/>
      <c r="L44" s="227"/>
      <c r="M44" s="227"/>
      <c r="N44" s="227"/>
      <c r="O44" s="227"/>
      <c r="P44" s="228"/>
      <c r="Q44" s="229">
        <f t="shared" si="0"/>
        <v>0</v>
      </c>
      <c r="R44" s="230">
        <f t="shared" si="1"/>
        <v>0</v>
      </c>
      <c r="S44" s="231"/>
    </row>
    <row r="45" spans="1:19" ht="21">
      <c r="A45" s="80"/>
      <c r="B45" s="82" t="s">
        <v>209</v>
      </c>
      <c r="C45" s="83">
        <v>1000</v>
      </c>
      <c r="D45" s="84"/>
      <c r="E45" s="79" t="s">
        <v>153</v>
      </c>
      <c r="F45" s="237"/>
      <c r="G45" s="227"/>
      <c r="H45" s="227"/>
      <c r="I45" s="227"/>
      <c r="J45" s="227"/>
      <c r="K45" s="227"/>
      <c r="L45" s="227"/>
      <c r="M45" s="227"/>
      <c r="N45" s="227"/>
      <c r="O45" s="227"/>
      <c r="P45" s="228"/>
      <c r="Q45" s="229">
        <f t="shared" si="0"/>
        <v>0</v>
      </c>
      <c r="R45" s="230">
        <f t="shared" si="1"/>
        <v>1000</v>
      </c>
      <c r="S45" s="231"/>
    </row>
    <row r="46" spans="1:19" ht="21">
      <c r="A46" s="80">
        <v>8</v>
      </c>
      <c r="B46" s="74" t="s">
        <v>56</v>
      </c>
      <c r="C46" s="220"/>
      <c r="D46" s="221"/>
      <c r="E46" s="219"/>
      <c r="F46" s="239"/>
      <c r="G46" s="232"/>
      <c r="H46" s="232"/>
      <c r="I46" s="232"/>
      <c r="J46" s="232"/>
      <c r="K46" s="232"/>
      <c r="L46" s="232"/>
      <c r="M46" s="232"/>
      <c r="N46" s="232"/>
      <c r="O46" s="232"/>
      <c r="P46" s="233"/>
      <c r="Q46" s="234">
        <f t="shared" si="0"/>
        <v>0</v>
      </c>
      <c r="R46" s="230">
        <f t="shared" si="1"/>
        <v>0</v>
      </c>
      <c r="S46" s="231"/>
    </row>
    <row r="47" spans="1:19" ht="21">
      <c r="A47" s="80"/>
      <c r="B47" s="71" t="s">
        <v>191</v>
      </c>
      <c r="C47" s="81">
        <v>5000</v>
      </c>
      <c r="D47" s="76"/>
      <c r="E47" s="79" t="s">
        <v>160</v>
      </c>
      <c r="F47" s="237"/>
      <c r="G47" s="227"/>
      <c r="H47" s="227"/>
      <c r="I47" s="227"/>
      <c r="J47" s="227"/>
      <c r="K47" s="227"/>
      <c r="L47" s="227"/>
      <c r="M47" s="227"/>
      <c r="N47" s="227"/>
      <c r="O47" s="227"/>
      <c r="P47" s="228"/>
      <c r="Q47" s="229">
        <f t="shared" si="0"/>
        <v>0</v>
      </c>
      <c r="R47" s="230">
        <f t="shared" si="1"/>
        <v>5000</v>
      </c>
      <c r="S47" s="231"/>
    </row>
    <row r="48" spans="1:19" ht="21">
      <c r="A48" s="80">
        <v>9</v>
      </c>
      <c r="B48" s="74" t="s">
        <v>57</v>
      </c>
      <c r="C48" s="218"/>
      <c r="D48" s="213"/>
      <c r="E48" s="219"/>
      <c r="F48" s="239"/>
      <c r="G48" s="232"/>
      <c r="H48" s="232"/>
      <c r="I48" s="232"/>
      <c r="J48" s="232"/>
      <c r="K48" s="232"/>
      <c r="L48" s="232"/>
      <c r="M48" s="232"/>
      <c r="N48" s="232"/>
      <c r="O48" s="232"/>
      <c r="P48" s="233"/>
      <c r="Q48" s="234">
        <f t="shared" si="0"/>
        <v>0</v>
      </c>
      <c r="R48" s="230">
        <f t="shared" si="1"/>
        <v>0</v>
      </c>
      <c r="S48" s="231"/>
    </row>
    <row r="49" spans="1:19" ht="21">
      <c r="A49" s="80"/>
      <c r="B49" s="71" t="s">
        <v>139</v>
      </c>
      <c r="C49" s="81">
        <v>3000</v>
      </c>
      <c r="D49" s="76"/>
      <c r="E49" s="79" t="s">
        <v>155</v>
      </c>
      <c r="F49" s="237"/>
      <c r="G49" s="227"/>
      <c r="H49" s="227"/>
      <c r="I49" s="227"/>
      <c r="J49" s="227"/>
      <c r="K49" s="227"/>
      <c r="L49" s="227"/>
      <c r="M49" s="227"/>
      <c r="N49" s="227"/>
      <c r="O49" s="227"/>
      <c r="P49" s="228"/>
      <c r="Q49" s="229">
        <f t="shared" si="0"/>
        <v>0</v>
      </c>
      <c r="R49" s="230">
        <f t="shared" si="1"/>
        <v>3000</v>
      </c>
      <c r="S49" s="231"/>
    </row>
    <row r="50" spans="1:19" ht="21">
      <c r="A50" s="80">
        <v>10</v>
      </c>
      <c r="B50" s="74" t="s">
        <v>58</v>
      </c>
      <c r="C50" s="218"/>
      <c r="D50" s="213"/>
      <c r="E50" s="219"/>
      <c r="F50" s="239"/>
      <c r="G50" s="232"/>
      <c r="H50" s="232"/>
      <c r="I50" s="232"/>
      <c r="J50" s="232"/>
      <c r="K50" s="232"/>
      <c r="L50" s="232"/>
      <c r="M50" s="232"/>
      <c r="N50" s="232"/>
      <c r="O50" s="232"/>
      <c r="P50" s="233"/>
      <c r="Q50" s="234">
        <f t="shared" si="0"/>
        <v>0</v>
      </c>
      <c r="R50" s="230">
        <f t="shared" si="1"/>
        <v>0</v>
      </c>
      <c r="S50" s="231"/>
    </row>
    <row r="51" spans="1:19" ht="21">
      <c r="A51" s="80"/>
      <c r="B51" s="82" t="s">
        <v>210</v>
      </c>
      <c r="C51" s="81">
        <v>10000</v>
      </c>
      <c r="D51" s="76"/>
      <c r="E51" s="79" t="s">
        <v>165</v>
      </c>
      <c r="F51" s="237"/>
      <c r="G51" s="227">
        <v>11000</v>
      </c>
      <c r="H51" s="227"/>
      <c r="I51" s="227"/>
      <c r="J51" s="227"/>
      <c r="K51" s="227"/>
      <c r="L51" s="227"/>
      <c r="M51" s="227"/>
      <c r="N51" s="227"/>
      <c r="O51" s="227"/>
      <c r="P51" s="228"/>
      <c r="Q51" s="229">
        <f t="shared" si="0"/>
        <v>11000</v>
      </c>
      <c r="R51" s="230">
        <f t="shared" si="1"/>
        <v>-1000</v>
      </c>
      <c r="S51" s="231"/>
    </row>
    <row r="52" spans="1:19" ht="21">
      <c r="A52" s="80"/>
      <c r="B52" s="82" t="s">
        <v>211</v>
      </c>
      <c r="C52" s="81">
        <v>10000</v>
      </c>
      <c r="D52" s="76"/>
      <c r="E52" s="79"/>
      <c r="F52" s="237"/>
      <c r="G52" s="227">
        <v>2600</v>
      </c>
      <c r="H52" s="227"/>
      <c r="I52" s="227"/>
      <c r="J52" s="227"/>
      <c r="K52" s="227"/>
      <c r="L52" s="227"/>
      <c r="M52" s="227"/>
      <c r="N52" s="227"/>
      <c r="O52" s="227"/>
      <c r="P52" s="228"/>
      <c r="Q52" s="229">
        <f t="shared" si="0"/>
        <v>2600</v>
      </c>
      <c r="R52" s="230">
        <f t="shared" si="1"/>
        <v>7400</v>
      </c>
      <c r="S52" s="231"/>
    </row>
    <row r="53" spans="1:19" ht="21">
      <c r="A53" s="80"/>
      <c r="B53" s="85" t="s">
        <v>188</v>
      </c>
      <c r="C53" s="81">
        <v>2000</v>
      </c>
      <c r="D53" s="76"/>
      <c r="E53" s="79" t="s">
        <v>153</v>
      </c>
      <c r="F53" s="237"/>
      <c r="G53" s="227"/>
      <c r="H53" s="227"/>
      <c r="I53" s="227"/>
      <c r="J53" s="227"/>
      <c r="K53" s="227"/>
      <c r="L53" s="227"/>
      <c r="M53" s="227"/>
      <c r="N53" s="227"/>
      <c r="O53" s="227"/>
      <c r="P53" s="228"/>
      <c r="Q53" s="229">
        <f t="shared" si="0"/>
        <v>0</v>
      </c>
      <c r="R53" s="230">
        <f t="shared" si="1"/>
        <v>2000</v>
      </c>
      <c r="S53" s="231"/>
    </row>
    <row r="54" spans="1:19" ht="21">
      <c r="A54" s="80"/>
      <c r="B54" s="85" t="s">
        <v>189</v>
      </c>
      <c r="C54" s="81">
        <v>500</v>
      </c>
      <c r="D54" s="76"/>
      <c r="E54" s="79" t="s">
        <v>159</v>
      </c>
      <c r="F54" s="237"/>
      <c r="G54" s="227"/>
      <c r="H54" s="227"/>
      <c r="I54" s="227"/>
      <c r="J54" s="227"/>
      <c r="K54" s="227"/>
      <c r="L54" s="227"/>
      <c r="M54" s="227"/>
      <c r="N54" s="227"/>
      <c r="O54" s="227"/>
      <c r="P54" s="228"/>
      <c r="Q54" s="229">
        <f t="shared" si="0"/>
        <v>0</v>
      </c>
      <c r="R54" s="230">
        <f t="shared" si="1"/>
        <v>500</v>
      </c>
      <c r="S54" s="231"/>
    </row>
    <row r="55" spans="1:19" ht="21">
      <c r="A55" s="80">
        <v>11</v>
      </c>
      <c r="B55" s="74" t="s">
        <v>59</v>
      </c>
      <c r="C55" s="218"/>
      <c r="D55" s="213"/>
      <c r="E55" s="219"/>
      <c r="F55" s="239"/>
      <c r="G55" s="232"/>
      <c r="H55" s="232"/>
      <c r="I55" s="232"/>
      <c r="J55" s="232"/>
      <c r="K55" s="232"/>
      <c r="L55" s="232"/>
      <c r="M55" s="232"/>
      <c r="N55" s="232"/>
      <c r="O55" s="232"/>
      <c r="P55" s="233"/>
      <c r="Q55" s="234">
        <f t="shared" si="0"/>
        <v>0</v>
      </c>
      <c r="R55" s="230">
        <f t="shared" si="1"/>
        <v>0</v>
      </c>
      <c r="S55" s="231"/>
    </row>
    <row r="56" spans="1:19" ht="21">
      <c r="A56" s="80"/>
      <c r="B56" s="82" t="s">
        <v>141</v>
      </c>
      <c r="C56" s="81">
        <v>50000</v>
      </c>
      <c r="D56" s="76"/>
      <c r="E56" s="79" t="s">
        <v>156</v>
      </c>
      <c r="F56" s="237">
        <v>1500</v>
      </c>
      <c r="G56" s="227">
        <v>5500</v>
      </c>
      <c r="H56" s="227">
        <v>5000</v>
      </c>
      <c r="I56" s="227">
        <v>600</v>
      </c>
      <c r="J56" s="227">
        <v>15000</v>
      </c>
      <c r="K56" s="227">
        <v>3790</v>
      </c>
      <c r="L56" s="227">
        <v>33945</v>
      </c>
      <c r="M56" s="227"/>
      <c r="N56" s="227"/>
      <c r="O56" s="227"/>
      <c r="P56" s="228"/>
      <c r="Q56" s="229">
        <f t="shared" si="0"/>
        <v>63835</v>
      </c>
      <c r="R56" s="230">
        <f t="shared" si="1"/>
        <v>-13835</v>
      </c>
      <c r="S56" s="231"/>
    </row>
    <row r="57" spans="1:19" ht="21">
      <c r="A57" s="80"/>
      <c r="B57" s="82" t="s">
        <v>147</v>
      </c>
      <c r="C57" s="81"/>
      <c r="D57" s="76"/>
      <c r="E57" s="79" t="s">
        <v>156</v>
      </c>
      <c r="F57" s="237"/>
      <c r="G57" s="227"/>
      <c r="H57" s="227"/>
      <c r="I57" s="227"/>
      <c r="J57" s="227"/>
      <c r="K57" s="227"/>
      <c r="L57" s="227"/>
      <c r="M57" s="227"/>
      <c r="N57" s="227"/>
      <c r="O57" s="227"/>
      <c r="P57" s="228"/>
      <c r="Q57" s="229">
        <f t="shared" si="0"/>
        <v>0</v>
      </c>
      <c r="R57" s="230">
        <f t="shared" si="1"/>
        <v>0</v>
      </c>
      <c r="S57" s="231"/>
    </row>
    <row r="58" spans="1:19" ht="21">
      <c r="A58" s="80"/>
      <c r="B58" s="82" t="s">
        <v>162</v>
      </c>
      <c r="C58" s="83">
        <v>10000</v>
      </c>
      <c r="D58" s="84"/>
      <c r="E58" s="79" t="s">
        <v>160</v>
      </c>
      <c r="F58" s="237"/>
      <c r="G58" s="227">
        <v>4500</v>
      </c>
      <c r="H58" s="227"/>
      <c r="I58" s="227"/>
      <c r="J58" s="227"/>
      <c r="K58" s="227"/>
      <c r="L58" s="227"/>
      <c r="M58" s="227"/>
      <c r="N58" s="227"/>
      <c r="O58" s="227"/>
      <c r="P58" s="228"/>
      <c r="Q58" s="229">
        <f t="shared" si="0"/>
        <v>4500</v>
      </c>
      <c r="R58" s="230">
        <f t="shared" si="1"/>
        <v>5500</v>
      </c>
      <c r="S58" s="231"/>
    </row>
    <row r="59" spans="1:19" ht="21">
      <c r="A59" s="80">
        <v>12</v>
      </c>
      <c r="B59" s="74" t="s">
        <v>60</v>
      </c>
      <c r="C59" s="220"/>
      <c r="D59" s="221"/>
      <c r="E59" s="219"/>
      <c r="F59" s="239"/>
      <c r="G59" s="232"/>
      <c r="H59" s="232"/>
      <c r="I59" s="232"/>
      <c r="J59" s="232"/>
      <c r="K59" s="232"/>
      <c r="L59" s="232"/>
      <c r="M59" s="232"/>
      <c r="N59" s="232"/>
      <c r="O59" s="232"/>
      <c r="P59" s="233"/>
      <c r="Q59" s="234">
        <f t="shared" si="0"/>
        <v>0</v>
      </c>
      <c r="R59" s="230">
        <f t="shared" si="1"/>
        <v>0</v>
      </c>
      <c r="S59" s="231"/>
    </row>
    <row r="60" spans="1:19" ht="21">
      <c r="A60" s="80"/>
      <c r="B60" s="71" t="s">
        <v>142</v>
      </c>
      <c r="C60" s="83">
        <v>2000</v>
      </c>
      <c r="D60" s="84"/>
      <c r="E60" s="79" t="s">
        <v>159</v>
      </c>
      <c r="F60" s="237"/>
      <c r="G60" s="227"/>
      <c r="H60" s="227"/>
      <c r="I60" s="227"/>
      <c r="J60" s="227"/>
      <c r="K60" s="227"/>
      <c r="L60" s="227"/>
      <c r="M60" s="227"/>
      <c r="N60" s="227"/>
      <c r="O60" s="227"/>
      <c r="P60" s="228"/>
      <c r="Q60" s="229">
        <f t="shared" si="0"/>
        <v>0</v>
      </c>
      <c r="R60" s="230">
        <f t="shared" si="1"/>
        <v>2000</v>
      </c>
      <c r="S60" s="231"/>
    </row>
    <row r="61" spans="1:19" ht="21">
      <c r="A61" s="80">
        <v>13</v>
      </c>
      <c r="B61" s="74" t="s">
        <v>61</v>
      </c>
      <c r="C61" s="220"/>
      <c r="D61" s="221"/>
      <c r="E61" s="219"/>
      <c r="F61" s="239"/>
      <c r="G61" s="232"/>
      <c r="H61" s="232"/>
      <c r="I61" s="232"/>
      <c r="J61" s="232"/>
      <c r="K61" s="232"/>
      <c r="L61" s="232"/>
      <c r="M61" s="232"/>
      <c r="N61" s="232"/>
      <c r="O61" s="232"/>
      <c r="P61" s="233"/>
      <c r="Q61" s="234">
        <f t="shared" si="0"/>
        <v>0</v>
      </c>
      <c r="R61" s="230">
        <f t="shared" si="1"/>
        <v>0</v>
      </c>
      <c r="S61" s="231"/>
    </row>
    <row r="62" spans="1:19" ht="21">
      <c r="A62" s="80"/>
      <c r="B62" s="82" t="s">
        <v>143</v>
      </c>
      <c r="C62" s="83">
        <v>30000</v>
      </c>
      <c r="D62" s="84"/>
      <c r="E62" s="79" t="s">
        <v>169</v>
      </c>
      <c r="F62" s="237">
        <v>510</v>
      </c>
      <c r="G62" s="227">
        <v>2961</v>
      </c>
      <c r="H62" s="227">
        <v>5000</v>
      </c>
      <c r="I62" s="227">
        <v>1540</v>
      </c>
      <c r="J62" s="227">
        <v>1260</v>
      </c>
      <c r="K62" s="227">
        <v>2900</v>
      </c>
      <c r="L62" s="227">
        <v>6000</v>
      </c>
      <c r="M62" s="227">
        <v>7680</v>
      </c>
      <c r="N62" s="227">
        <v>3700</v>
      </c>
      <c r="O62" s="227">
        <v>4200</v>
      </c>
      <c r="P62" s="228">
        <v>39500</v>
      </c>
      <c r="Q62" s="229">
        <f t="shared" si="0"/>
        <v>74741</v>
      </c>
      <c r="R62" s="230">
        <f t="shared" si="1"/>
        <v>-44741</v>
      </c>
      <c r="S62" s="231"/>
    </row>
    <row r="63" spans="1:19" ht="21">
      <c r="A63" s="80">
        <v>14</v>
      </c>
      <c r="B63" s="74" t="s">
        <v>98</v>
      </c>
      <c r="C63" s="220"/>
      <c r="D63" s="221"/>
      <c r="E63" s="219"/>
      <c r="F63" s="239"/>
      <c r="G63" s="232"/>
      <c r="H63" s="232"/>
      <c r="I63" s="232"/>
      <c r="J63" s="232"/>
      <c r="K63" s="232"/>
      <c r="L63" s="232"/>
      <c r="M63" s="232"/>
      <c r="N63" s="232"/>
      <c r="O63" s="232"/>
      <c r="P63" s="233"/>
      <c r="Q63" s="234">
        <f t="shared" si="0"/>
        <v>0</v>
      </c>
      <c r="R63" s="230">
        <f t="shared" si="1"/>
        <v>0</v>
      </c>
      <c r="S63" s="231"/>
    </row>
    <row r="64" spans="1:19" ht="21">
      <c r="A64" s="80">
        <v>15</v>
      </c>
      <c r="B64" s="74" t="s">
        <v>62</v>
      </c>
      <c r="C64" s="220"/>
      <c r="D64" s="221"/>
      <c r="E64" s="219"/>
      <c r="F64" s="239"/>
      <c r="G64" s="232"/>
      <c r="H64" s="232"/>
      <c r="I64" s="232"/>
      <c r="J64" s="232"/>
      <c r="K64" s="232"/>
      <c r="L64" s="232"/>
      <c r="M64" s="232"/>
      <c r="N64" s="232"/>
      <c r="O64" s="232"/>
      <c r="P64" s="233"/>
      <c r="Q64" s="234">
        <f t="shared" si="0"/>
        <v>0</v>
      </c>
      <c r="R64" s="230">
        <f t="shared" si="1"/>
        <v>0</v>
      </c>
      <c r="S64" s="231"/>
    </row>
    <row r="65" spans="1:19" ht="42">
      <c r="A65" s="80"/>
      <c r="B65" s="82" t="s">
        <v>144</v>
      </c>
      <c r="C65" s="83">
        <v>5000</v>
      </c>
      <c r="D65" s="84"/>
      <c r="E65" s="79" t="s">
        <v>166</v>
      </c>
      <c r="F65" s="237"/>
      <c r="G65" s="227"/>
      <c r="H65" s="227"/>
      <c r="I65" s="227"/>
      <c r="J65" s="227"/>
      <c r="K65" s="227"/>
      <c r="L65" s="227"/>
      <c r="M65" s="227"/>
      <c r="N65" s="227"/>
      <c r="O65" s="227"/>
      <c r="P65" s="228"/>
      <c r="Q65" s="229">
        <f t="shared" si="0"/>
        <v>0</v>
      </c>
      <c r="R65" s="230">
        <f t="shared" si="1"/>
        <v>5000</v>
      </c>
      <c r="S65" s="231"/>
    </row>
    <row r="66" spans="1:19" ht="21">
      <c r="A66" s="80"/>
      <c r="B66" s="82" t="s">
        <v>186</v>
      </c>
      <c r="C66" s="83">
        <v>10000</v>
      </c>
      <c r="D66" s="84"/>
      <c r="E66" s="79" t="s">
        <v>159</v>
      </c>
      <c r="F66" s="237"/>
      <c r="G66" s="227">
        <v>1200</v>
      </c>
      <c r="H66" s="227">
        <v>2284</v>
      </c>
      <c r="I66" s="227">
        <v>5000</v>
      </c>
      <c r="J66" s="227">
        <v>666</v>
      </c>
      <c r="K66" s="227">
        <v>2260</v>
      </c>
      <c r="L66" s="227">
        <v>5040</v>
      </c>
      <c r="M66" s="227"/>
      <c r="N66" s="227"/>
      <c r="O66" s="227"/>
      <c r="P66" s="228"/>
      <c r="Q66" s="229">
        <f t="shared" si="0"/>
        <v>16450</v>
      </c>
      <c r="R66" s="230">
        <f t="shared" si="1"/>
        <v>-6450</v>
      </c>
      <c r="S66" s="231"/>
    </row>
    <row r="67" spans="1:19" ht="21">
      <c r="A67" s="80"/>
      <c r="B67" s="82" t="s">
        <v>145</v>
      </c>
      <c r="C67" s="83"/>
      <c r="D67" s="84">
        <v>1000</v>
      </c>
      <c r="E67" s="79" t="s">
        <v>155</v>
      </c>
      <c r="F67" s="237">
        <v>1000</v>
      </c>
      <c r="G67" s="227">
        <v>1000</v>
      </c>
      <c r="H67" s="227"/>
      <c r="I67" s="227"/>
      <c r="J67" s="227"/>
      <c r="K67" s="227"/>
      <c r="L67" s="227"/>
      <c r="M67" s="227"/>
      <c r="N67" s="227"/>
      <c r="O67" s="227"/>
      <c r="P67" s="228"/>
      <c r="Q67" s="229">
        <f t="shared" si="0"/>
        <v>1000</v>
      </c>
      <c r="R67" s="230">
        <f t="shared" si="1"/>
        <v>-1000</v>
      </c>
      <c r="S67" s="231"/>
    </row>
    <row r="68" spans="1:19" ht="21">
      <c r="A68" s="80"/>
      <c r="B68" s="82" t="s">
        <v>146</v>
      </c>
      <c r="C68" s="83">
        <v>20000</v>
      </c>
      <c r="D68" s="84"/>
      <c r="E68" s="79" t="s">
        <v>159</v>
      </c>
      <c r="F68" s="237"/>
      <c r="G68" s="227">
        <v>5888</v>
      </c>
      <c r="H68" s="227">
        <v>12140</v>
      </c>
      <c r="I68" s="227">
        <v>10001.4</v>
      </c>
      <c r="J68" s="227">
        <v>7000</v>
      </c>
      <c r="K68" s="227">
        <v>11000</v>
      </c>
      <c r="L68" s="227">
        <v>1080</v>
      </c>
      <c r="M68" s="227">
        <v>20238</v>
      </c>
      <c r="N68" s="227">
        <v>3800</v>
      </c>
      <c r="O68" s="227">
        <v>9000</v>
      </c>
      <c r="P68" s="228">
        <v>6900</v>
      </c>
      <c r="Q68" s="229">
        <f t="shared" ref="Q68:Q71" si="2">SUM(G68:P68)</f>
        <v>87047.4</v>
      </c>
      <c r="R68" s="230">
        <f t="shared" ref="R68:R69" si="3">C68-Q68</f>
        <v>-67047.399999999994</v>
      </c>
      <c r="S68" s="231"/>
    </row>
    <row r="69" spans="1:19" ht="21">
      <c r="A69" s="80"/>
      <c r="B69" s="82"/>
      <c r="C69" s="83"/>
      <c r="D69" s="84"/>
      <c r="E69" s="79"/>
      <c r="F69" s="237"/>
      <c r="G69" s="227"/>
      <c r="H69" s="227"/>
      <c r="I69" s="227"/>
      <c r="J69" s="227"/>
      <c r="K69" s="227"/>
      <c r="L69" s="227"/>
      <c r="M69" s="227"/>
      <c r="N69" s="227"/>
      <c r="O69" s="227"/>
      <c r="P69" s="228"/>
      <c r="Q69" s="229">
        <f t="shared" si="2"/>
        <v>0</v>
      </c>
      <c r="R69" s="230">
        <f t="shared" si="3"/>
        <v>0</v>
      </c>
      <c r="S69" s="231"/>
    </row>
    <row r="70" spans="1:19" ht="21">
      <c r="A70" s="80"/>
      <c r="B70" s="222" t="s">
        <v>214</v>
      </c>
      <c r="C70" s="83"/>
      <c r="D70" s="84"/>
      <c r="E70" s="79"/>
      <c r="F70" s="237"/>
      <c r="G70" s="227">
        <v>480</v>
      </c>
      <c r="H70" s="227">
        <v>1560</v>
      </c>
      <c r="I70" s="227">
        <v>420</v>
      </c>
      <c r="J70" s="227">
        <v>2332</v>
      </c>
      <c r="K70" s="227">
        <v>6200</v>
      </c>
      <c r="L70" s="227">
        <v>860</v>
      </c>
      <c r="M70" s="227">
        <v>11640</v>
      </c>
      <c r="N70" s="227">
        <v>930</v>
      </c>
      <c r="O70" s="227">
        <v>7555</v>
      </c>
      <c r="P70" s="228">
        <v>1200</v>
      </c>
      <c r="Q70" s="229">
        <f t="shared" si="2"/>
        <v>33177</v>
      </c>
      <c r="R70" s="235"/>
      <c r="S70" s="231"/>
    </row>
    <row r="71" spans="1:19" ht="21">
      <c r="A71" s="88"/>
      <c r="B71" s="89" t="s">
        <v>28</v>
      </c>
      <c r="C71" s="90">
        <f>SUM(C2:C70)</f>
        <v>388920</v>
      </c>
      <c r="D71" s="90">
        <f>SUM(D2:D70)</f>
        <v>113000</v>
      </c>
      <c r="E71" s="91"/>
      <c r="F71" s="237"/>
      <c r="G71" s="227"/>
      <c r="H71" s="227"/>
      <c r="I71" s="227"/>
      <c r="J71" s="227"/>
      <c r="K71" s="227"/>
      <c r="L71" s="227"/>
      <c r="M71" s="227"/>
      <c r="N71" s="227"/>
      <c r="O71" s="227"/>
      <c r="P71" s="228"/>
      <c r="Q71" s="229">
        <f t="shared" si="2"/>
        <v>0</v>
      </c>
      <c r="R71" s="236"/>
      <c r="S71" s="231"/>
    </row>
    <row r="72" spans="1:19" ht="21">
      <c r="A72" s="88"/>
      <c r="B72" s="88"/>
      <c r="C72" s="88"/>
      <c r="D72" s="88"/>
      <c r="E72" s="88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29">
        <f>SUM(Q3:Q71)</f>
        <v>577398.4</v>
      </c>
      <c r="R72" s="235">
        <f>SUM(R3:R71)</f>
        <v>-155301.4</v>
      </c>
      <c r="S72" s="231"/>
    </row>
    <row r="73" spans="1:19" ht="21">
      <c r="A73" s="88"/>
      <c r="B73" s="92" t="s">
        <v>35</v>
      </c>
      <c r="C73" s="93">
        <v>555600</v>
      </c>
      <c r="D73" s="94"/>
      <c r="E73" s="88"/>
    </row>
    <row r="74" spans="1:19" ht="21">
      <c r="A74" s="88"/>
      <c r="B74" s="95" t="s">
        <v>29</v>
      </c>
      <c r="C74" s="96">
        <f>C73*70/100</f>
        <v>388920</v>
      </c>
      <c r="D74" s="88"/>
      <c r="E74" s="88"/>
    </row>
    <row r="75" spans="1:19" ht="21">
      <c r="A75" s="88"/>
      <c r="B75" s="85" t="s">
        <v>192</v>
      </c>
      <c r="C75" s="97">
        <f>C74-C71</f>
        <v>0</v>
      </c>
      <c r="D75" s="98"/>
      <c r="E75" s="88"/>
    </row>
    <row r="76" spans="1:19" ht="21">
      <c r="A76" s="88"/>
      <c r="B76" s="99" t="s">
        <v>193</v>
      </c>
      <c r="C76" s="100">
        <f>C79-D71+C75</f>
        <v>-4100</v>
      </c>
      <c r="D76" s="98"/>
      <c r="E76" s="88"/>
    </row>
    <row r="77" spans="1:19" ht="21">
      <c r="A77" s="88"/>
      <c r="B77" s="101" t="s">
        <v>36</v>
      </c>
      <c r="C77" s="102">
        <f>C73*20/100</f>
        <v>111120</v>
      </c>
      <c r="D77" s="88"/>
      <c r="E77" s="88"/>
    </row>
    <row r="78" spans="1:19" ht="20">
      <c r="B78" s="103" t="s">
        <v>37</v>
      </c>
      <c r="C78" s="104">
        <f>C73*10/100</f>
        <v>55560</v>
      </c>
    </row>
    <row r="79" spans="1:19" ht="20">
      <c r="B79" s="105" t="s">
        <v>149</v>
      </c>
      <c r="C79" s="106">
        <v>108900</v>
      </c>
    </row>
    <row r="80" spans="1:19" ht="20">
      <c r="B80" s="107"/>
      <c r="C80" s="108"/>
    </row>
  </sheetData>
  <pageMargins left="0.25" right="0.25" top="0.75" bottom="0.75" header="0.3" footer="0.3"/>
  <pageSetup paperSize="9" scale="39" fitToHeight="0" orientation="portrait" horizontalDpi="4294967293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86"/>
  <sheetViews>
    <sheetView topLeftCell="E1" zoomScaleNormal="100" workbookViewId="0">
      <selection activeCell="D5" sqref="D5"/>
    </sheetView>
  </sheetViews>
  <sheetFormatPr defaultRowHeight="20"/>
  <cols>
    <col min="1" max="1" width="5" customWidth="1"/>
    <col min="2" max="2" width="43.58203125" customWidth="1"/>
    <col min="3" max="3" width="14" customWidth="1"/>
    <col min="4" max="4" width="10.4140625" customWidth="1"/>
    <col min="5" max="5" width="16.9140625" customWidth="1"/>
    <col min="6" max="6" width="5.1640625" hidden="1" customWidth="1"/>
    <col min="7" max="7" width="9" style="180" customWidth="1"/>
    <col min="8" max="11" width="10.58203125" bestFit="1" customWidth="1"/>
    <col min="12" max="12" width="9.58203125" bestFit="1" customWidth="1"/>
    <col min="13" max="13" width="10.58203125" bestFit="1" customWidth="1"/>
    <col min="14" max="16" width="9.58203125" bestFit="1" customWidth="1"/>
    <col min="17" max="17" width="11.58203125" style="188" bestFit="1" customWidth="1"/>
  </cols>
  <sheetData>
    <row r="1" spans="1:17" ht="24">
      <c r="A1" s="151" t="s">
        <v>30</v>
      </c>
      <c r="B1" s="152" t="s">
        <v>31</v>
      </c>
      <c r="C1" s="204" t="s">
        <v>33</v>
      </c>
      <c r="D1" s="205" t="s">
        <v>70</v>
      </c>
      <c r="E1" s="205" t="s">
        <v>115</v>
      </c>
      <c r="F1" s="206" t="s">
        <v>32</v>
      </c>
      <c r="G1" s="205" t="s">
        <v>32</v>
      </c>
      <c r="H1" s="206" t="s">
        <v>32</v>
      </c>
      <c r="I1" s="206" t="s">
        <v>32</v>
      </c>
      <c r="J1" s="206" t="s">
        <v>32</v>
      </c>
      <c r="K1" s="206" t="s">
        <v>32</v>
      </c>
      <c r="L1" s="206" t="s">
        <v>32</v>
      </c>
      <c r="M1" s="206" t="s">
        <v>32</v>
      </c>
      <c r="N1" s="206" t="s">
        <v>32</v>
      </c>
      <c r="O1" s="206" t="s">
        <v>32</v>
      </c>
      <c r="P1" s="207" t="s">
        <v>32</v>
      </c>
      <c r="Q1" s="192" t="s">
        <v>28</v>
      </c>
    </row>
    <row r="2" spans="1:17" ht="24">
      <c r="A2" s="153">
        <v>1</v>
      </c>
      <c r="B2" s="154" t="s">
        <v>49</v>
      </c>
      <c r="C2" s="196"/>
      <c r="D2" s="197"/>
      <c r="E2" s="198"/>
      <c r="F2" s="140"/>
      <c r="G2" s="199"/>
      <c r="H2" s="193"/>
      <c r="I2" s="193"/>
      <c r="J2" s="193"/>
      <c r="K2" s="193"/>
      <c r="L2" s="193"/>
      <c r="M2" s="193"/>
      <c r="N2" s="193"/>
      <c r="O2" s="193"/>
      <c r="P2" s="194"/>
      <c r="Q2" s="195"/>
    </row>
    <row r="3" spans="1:17" ht="24">
      <c r="A3" s="153"/>
      <c r="B3" s="157" t="s">
        <v>180</v>
      </c>
      <c r="C3" s="155">
        <v>15000</v>
      </c>
      <c r="D3" s="156"/>
      <c r="E3" s="158" t="s">
        <v>151</v>
      </c>
      <c r="F3" s="150"/>
      <c r="G3" s="189">
        <v>2500</v>
      </c>
      <c r="H3" s="190">
        <v>19550</v>
      </c>
      <c r="I3" s="190"/>
      <c r="J3" s="190"/>
      <c r="K3" s="190"/>
      <c r="L3" s="190"/>
      <c r="M3" s="190"/>
      <c r="N3" s="190"/>
      <c r="O3" s="190"/>
      <c r="P3" s="191"/>
      <c r="Q3" s="192">
        <f>SUM(G3:P3)</f>
        <v>22050</v>
      </c>
    </row>
    <row r="4" spans="1:17" ht="24">
      <c r="A4" s="153"/>
      <c r="B4" s="157" t="s">
        <v>194</v>
      </c>
      <c r="C4" s="155">
        <v>3000</v>
      </c>
      <c r="D4" s="156"/>
      <c r="E4" s="158" t="s">
        <v>151</v>
      </c>
      <c r="F4" s="150"/>
      <c r="G4" s="208">
        <v>500</v>
      </c>
      <c r="H4" s="190">
        <v>800</v>
      </c>
      <c r="I4" s="190"/>
      <c r="J4" s="190"/>
      <c r="K4" s="190"/>
      <c r="L4" s="190"/>
      <c r="M4" s="190"/>
      <c r="N4" s="190"/>
      <c r="O4" s="190"/>
      <c r="P4" s="191"/>
      <c r="Q4" s="192">
        <f t="shared" ref="Q4:Q67" si="0">SUM(G4:P4)</f>
        <v>1300</v>
      </c>
    </row>
    <row r="5" spans="1:17" ht="24">
      <c r="A5" s="153"/>
      <c r="B5" s="157" t="s">
        <v>197</v>
      </c>
      <c r="C5" s="155">
        <v>5000</v>
      </c>
      <c r="D5" s="156"/>
      <c r="E5" s="158" t="s">
        <v>152</v>
      </c>
      <c r="F5" s="150">
        <v>5000</v>
      </c>
      <c r="G5" s="189">
        <v>12000</v>
      </c>
      <c r="H5" s="190"/>
      <c r="I5" s="190"/>
      <c r="J5" s="190"/>
      <c r="K5" s="190"/>
      <c r="L5" s="190"/>
      <c r="M5" s="190"/>
      <c r="N5" s="190"/>
      <c r="O5" s="190"/>
      <c r="P5" s="191"/>
      <c r="Q5" s="192">
        <f t="shared" si="0"/>
        <v>12000</v>
      </c>
    </row>
    <row r="6" spans="1:17" ht="24">
      <c r="A6" s="153"/>
      <c r="B6" s="157" t="s">
        <v>195</v>
      </c>
      <c r="C6" s="155">
        <v>15000</v>
      </c>
      <c r="D6" s="156"/>
      <c r="E6" s="158" t="s">
        <v>152</v>
      </c>
      <c r="F6" s="150"/>
      <c r="G6" s="189">
        <v>7554</v>
      </c>
      <c r="H6" s="190">
        <v>3832</v>
      </c>
      <c r="I6" s="190">
        <v>2000</v>
      </c>
      <c r="J6" s="190"/>
      <c r="K6" s="190"/>
      <c r="L6" s="190"/>
      <c r="M6" s="190"/>
      <c r="N6" s="190"/>
      <c r="O6" s="190"/>
      <c r="P6" s="191"/>
      <c r="Q6" s="192">
        <f t="shared" si="0"/>
        <v>13386</v>
      </c>
    </row>
    <row r="7" spans="1:17" ht="24">
      <c r="A7" s="159">
        <v>2</v>
      </c>
      <c r="B7" s="154" t="s">
        <v>50</v>
      </c>
      <c r="C7" s="200"/>
      <c r="D7" s="197"/>
      <c r="E7" s="201"/>
      <c r="F7" s="140"/>
      <c r="G7" s="199"/>
      <c r="H7" s="193"/>
      <c r="I7" s="193"/>
      <c r="J7" s="193"/>
      <c r="K7" s="193"/>
      <c r="L7" s="193"/>
      <c r="M7" s="193"/>
      <c r="N7" s="193"/>
      <c r="O7" s="193"/>
      <c r="P7" s="194"/>
      <c r="Q7" s="195">
        <f t="shared" si="0"/>
        <v>0</v>
      </c>
    </row>
    <row r="8" spans="1:17" ht="24">
      <c r="A8" s="159"/>
      <c r="B8" s="161" t="s">
        <v>196</v>
      </c>
      <c r="C8" s="160"/>
      <c r="D8" s="156">
        <v>25000</v>
      </c>
      <c r="E8" s="158" t="s">
        <v>167</v>
      </c>
      <c r="F8" s="150">
        <v>44700</v>
      </c>
      <c r="G8" s="189">
        <v>10000</v>
      </c>
      <c r="H8" s="190">
        <v>4000</v>
      </c>
      <c r="I8" s="190">
        <v>44700</v>
      </c>
      <c r="J8" s="190"/>
      <c r="K8" s="190"/>
      <c r="L8" s="190"/>
      <c r="M8" s="190"/>
      <c r="N8" s="190"/>
      <c r="O8" s="190"/>
      <c r="P8" s="191"/>
      <c r="Q8" s="192">
        <f t="shared" si="0"/>
        <v>58700</v>
      </c>
    </row>
    <row r="9" spans="1:17" ht="24">
      <c r="A9" s="159"/>
      <c r="B9" s="161" t="s">
        <v>198</v>
      </c>
      <c r="C9" s="160">
        <v>25000</v>
      </c>
      <c r="D9" s="156"/>
      <c r="E9" s="158" t="s">
        <v>154</v>
      </c>
      <c r="F9" s="150"/>
      <c r="G9" s="189">
        <v>10000</v>
      </c>
      <c r="H9" s="190"/>
      <c r="I9" s="190"/>
      <c r="J9" s="190"/>
      <c r="K9" s="190"/>
      <c r="L9" s="190"/>
      <c r="M9" s="190"/>
      <c r="N9" s="190"/>
      <c r="O9" s="190"/>
      <c r="P9" s="191"/>
      <c r="Q9" s="192">
        <f t="shared" si="0"/>
        <v>10000</v>
      </c>
    </row>
    <row r="10" spans="1:17" ht="24">
      <c r="A10" s="159"/>
      <c r="B10" s="161" t="s">
        <v>199</v>
      </c>
      <c r="C10" s="160"/>
      <c r="D10" s="156">
        <v>27000</v>
      </c>
      <c r="E10" s="158" t="s">
        <v>152</v>
      </c>
      <c r="F10" s="150"/>
      <c r="G10" s="189"/>
      <c r="H10" s="190">
        <v>27600</v>
      </c>
      <c r="I10" s="190"/>
      <c r="J10" s="190"/>
      <c r="K10" s="190"/>
      <c r="L10" s="190"/>
      <c r="M10" s="190"/>
      <c r="N10" s="190"/>
      <c r="O10" s="190"/>
      <c r="P10" s="191"/>
      <c r="Q10" s="192">
        <f t="shared" si="0"/>
        <v>27600</v>
      </c>
    </row>
    <row r="11" spans="1:17" ht="24">
      <c r="A11" s="159"/>
      <c r="B11" s="161" t="s">
        <v>178</v>
      </c>
      <c r="C11" s="160">
        <v>4000</v>
      </c>
      <c r="D11" s="156"/>
      <c r="E11" s="158" t="s">
        <v>156</v>
      </c>
      <c r="F11" s="150"/>
      <c r="G11" s="189">
        <v>4000</v>
      </c>
      <c r="H11" s="190"/>
      <c r="I11" s="190"/>
      <c r="J11" s="190"/>
      <c r="K11" s="190"/>
      <c r="L11" s="190"/>
      <c r="M11" s="190"/>
      <c r="N11" s="190"/>
      <c r="O11" s="190"/>
      <c r="P11" s="191"/>
      <c r="Q11" s="192">
        <f t="shared" si="0"/>
        <v>4000</v>
      </c>
    </row>
    <row r="12" spans="1:17" ht="24">
      <c r="A12" s="159"/>
      <c r="B12" s="161" t="s">
        <v>177</v>
      </c>
      <c r="C12" s="160">
        <v>4000</v>
      </c>
      <c r="D12" s="156"/>
      <c r="E12" s="158" t="s">
        <v>160</v>
      </c>
      <c r="F12" s="150"/>
      <c r="G12" s="189">
        <v>4000</v>
      </c>
      <c r="H12" s="190"/>
      <c r="I12" s="190"/>
      <c r="J12" s="190"/>
      <c r="K12" s="190"/>
      <c r="L12" s="190"/>
      <c r="M12" s="190"/>
      <c r="N12" s="190"/>
      <c r="O12" s="190"/>
      <c r="P12" s="191"/>
      <c r="Q12" s="192">
        <f t="shared" si="0"/>
        <v>4000</v>
      </c>
    </row>
    <row r="13" spans="1:17" ht="48">
      <c r="A13" s="159"/>
      <c r="B13" s="161" t="s">
        <v>200</v>
      </c>
      <c r="C13" s="160"/>
      <c r="D13" s="156">
        <v>15000</v>
      </c>
      <c r="E13" s="158" t="s">
        <v>169</v>
      </c>
      <c r="F13" s="150">
        <v>1500</v>
      </c>
      <c r="G13" s="189"/>
      <c r="H13" s="190"/>
      <c r="I13" s="190"/>
      <c r="J13" s="190"/>
      <c r="K13" s="190"/>
      <c r="L13" s="190"/>
      <c r="M13" s="190"/>
      <c r="N13" s="190"/>
      <c r="O13" s="190"/>
      <c r="P13" s="191"/>
      <c r="Q13" s="192">
        <f t="shared" si="0"/>
        <v>0</v>
      </c>
    </row>
    <row r="14" spans="1:17" ht="24">
      <c r="A14" s="159">
        <v>3</v>
      </c>
      <c r="B14" s="154" t="s">
        <v>51</v>
      </c>
      <c r="C14" s="200"/>
      <c r="D14" s="197"/>
      <c r="E14" s="201"/>
      <c r="F14" s="140"/>
      <c r="G14" s="199"/>
      <c r="H14" s="193"/>
      <c r="I14" s="193"/>
      <c r="J14" s="193"/>
      <c r="K14" s="193"/>
      <c r="L14" s="193"/>
      <c r="M14" s="193"/>
      <c r="N14" s="193"/>
      <c r="O14" s="193"/>
      <c r="P14" s="194"/>
      <c r="Q14" s="195">
        <f t="shared" si="0"/>
        <v>0</v>
      </c>
    </row>
    <row r="15" spans="1:17" ht="24">
      <c r="A15" s="159"/>
      <c r="B15" s="161" t="s">
        <v>120</v>
      </c>
      <c r="C15" s="160">
        <v>10000</v>
      </c>
      <c r="D15" s="156"/>
      <c r="E15" s="158" t="s">
        <v>157</v>
      </c>
      <c r="F15" s="150"/>
      <c r="G15" s="189">
        <v>6500</v>
      </c>
      <c r="H15" s="190">
        <v>2600</v>
      </c>
      <c r="I15" s="190"/>
      <c r="J15" s="190"/>
      <c r="K15" s="190"/>
      <c r="L15" s="190"/>
      <c r="M15" s="190"/>
      <c r="N15" s="190"/>
      <c r="O15" s="190"/>
      <c r="P15" s="191"/>
      <c r="Q15" s="192">
        <f t="shared" si="0"/>
        <v>9100</v>
      </c>
    </row>
    <row r="16" spans="1:17" ht="24">
      <c r="A16" s="159"/>
      <c r="B16" s="161" t="s">
        <v>201</v>
      </c>
      <c r="C16" s="160">
        <v>5000</v>
      </c>
      <c r="D16" s="156"/>
      <c r="E16" s="158" t="s">
        <v>157</v>
      </c>
      <c r="F16" s="150"/>
      <c r="G16" s="189"/>
      <c r="H16" s="190"/>
      <c r="I16" s="190"/>
      <c r="J16" s="190"/>
      <c r="K16" s="190"/>
      <c r="L16" s="190"/>
      <c r="M16" s="190"/>
      <c r="N16" s="190"/>
      <c r="O16" s="190"/>
      <c r="P16" s="191"/>
      <c r="Q16" s="192">
        <f t="shared" si="0"/>
        <v>0</v>
      </c>
    </row>
    <row r="17" spans="1:17" ht="24">
      <c r="A17" s="159"/>
      <c r="B17" s="161" t="s">
        <v>202</v>
      </c>
      <c r="C17" s="160">
        <v>13000</v>
      </c>
      <c r="D17" s="156"/>
      <c r="E17" s="158" t="s">
        <v>161</v>
      </c>
      <c r="F17" s="150"/>
      <c r="G17" s="189"/>
      <c r="H17" s="190"/>
      <c r="I17" s="190"/>
      <c r="J17" s="190"/>
      <c r="K17" s="190"/>
      <c r="L17" s="190"/>
      <c r="M17" s="190"/>
      <c r="N17" s="190"/>
      <c r="O17" s="190"/>
      <c r="P17" s="191"/>
      <c r="Q17" s="192">
        <f t="shared" si="0"/>
        <v>0</v>
      </c>
    </row>
    <row r="18" spans="1:17" ht="24">
      <c r="A18" s="159">
        <v>4</v>
      </c>
      <c r="B18" s="154" t="s">
        <v>122</v>
      </c>
      <c r="C18" s="200"/>
      <c r="D18" s="197"/>
      <c r="E18" s="201"/>
      <c r="F18" s="140"/>
      <c r="G18" s="199"/>
      <c r="H18" s="193"/>
      <c r="I18" s="193"/>
      <c r="J18" s="193"/>
      <c r="K18" s="193"/>
      <c r="L18" s="193"/>
      <c r="M18" s="193"/>
      <c r="N18" s="193"/>
      <c r="O18" s="193"/>
      <c r="P18" s="194"/>
      <c r="Q18" s="195">
        <f t="shared" si="0"/>
        <v>0</v>
      </c>
    </row>
    <row r="19" spans="1:17" ht="24">
      <c r="A19" s="159">
        <v>5</v>
      </c>
      <c r="B19" s="154" t="s">
        <v>53</v>
      </c>
      <c r="C19" s="200"/>
      <c r="D19" s="197"/>
      <c r="E19" s="201"/>
      <c r="F19" s="140"/>
      <c r="G19" s="199"/>
      <c r="H19" s="193"/>
      <c r="I19" s="193"/>
      <c r="J19" s="193"/>
      <c r="K19" s="193"/>
      <c r="L19" s="193"/>
      <c r="M19" s="193"/>
      <c r="N19" s="193"/>
      <c r="O19" s="193"/>
      <c r="P19" s="194"/>
      <c r="Q19" s="195">
        <f t="shared" si="0"/>
        <v>0</v>
      </c>
    </row>
    <row r="20" spans="1:17" ht="24">
      <c r="A20" s="159"/>
      <c r="B20" s="161" t="s">
        <v>123</v>
      </c>
      <c r="C20" s="160"/>
      <c r="D20" s="156"/>
      <c r="E20" s="158"/>
      <c r="F20" s="150"/>
      <c r="G20" s="189"/>
      <c r="H20" s="190"/>
      <c r="I20" s="190"/>
      <c r="J20" s="190"/>
      <c r="K20" s="190"/>
      <c r="L20" s="190"/>
      <c r="M20" s="190"/>
      <c r="N20" s="190"/>
      <c r="O20" s="190"/>
      <c r="P20" s="191"/>
      <c r="Q20" s="192">
        <f t="shared" si="0"/>
        <v>0</v>
      </c>
    </row>
    <row r="21" spans="1:17" ht="24">
      <c r="A21" s="159"/>
      <c r="B21" s="161" t="s">
        <v>168</v>
      </c>
      <c r="C21" s="160">
        <v>5000</v>
      </c>
      <c r="D21" s="156"/>
      <c r="E21" s="158" t="s">
        <v>158</v>
      </c>
      <c r="F21" s="150"/>
      <c r="G21" s="189">
        <v>4000</v>
      </c>
      <c r="H21" s="190"/>
      <c r="I21" s="190"/>
      <c r="J21" s="190"/>
      <c r="K21" s="190"/>
      <c r="L21" s="190"/>
      <c r="M21" s="190"/>
      <c r="N21" s="190"/>
      <c r="O21" s="190"/>
      <c r="P21" s="191"/>
      <c r="Q21" s="192">
        <f t="shared" si="0"/>
        <v>4000</v>
      </c>
    </row>
    <row r="22" spans="1:17" ht="24">
      <c r="A22" s="159"/>
      <c r="B22" s="161" t="s">
        <v>124</v>
      </c>
      <c r="C22" s="160">
        <v>5000</v>
      </c>
      <c r="D22" s="156"/>
      <c r="E22" s="158" t="s">
        <v>159</v>
      </c>
      <c r="F22" s="150"/>
      <c r="G22" s="189"/>
      <c r="H22" s="190"/>
      <c r="I22" s="190"/>
      <c r="J22" s="190"/>
      <c r="K22" s="190"/>
      <c r="L22" s="190"/>
      <c r="M22" s="190"/>
      <c r="N22" s="190"/>
      <c r="O22" s="190"/>
      <c r="P22" s="191"/>
      <c r="Q22" s="192">
        <f t="shared" si="0"/>
        <v>0</v>
      </c>
    </row>
    <row r="23" spans="1:17" ht="24">
      <c r="A23" s="159"/>
      <c r="B23" s="161" t="s">
        <v>125</v>
      </c>
      <c r="C23" s="160">
        <v>20000</v>
      </c>
      <c r="D23" s="156"/>
      <c r="E23" s="158" t="s">
        <v>160</v>
      </c>
      <c r="F23" s="150"/>
      <c r="G23" s="189">
        <v>6050</v>
      </c>
      <c r="H23" s="190"/>
      <c r="I23" s="190"/>
      <c r="J23" s="190"/>
      <c r="K23" s="190"/>
      <c r="L23" s="190"/>
      <c r="M23" s="190"/>
      <c r="N23" s="190"/>
      <c r="O23" s="190"/>
      <c r="P23" s="191"/>
      <c r="Q23" s="192">
        <f t="shared" si="0"/>
        <v>6050</v>
      </c>
    </row>
    <row r="24" spans="1:17" ht="48">
      <c r="A24" s="159"/>
      <c r="B24" s="161" t="s">
        <v>126</v>
      </c>
      <c r="C24" s="160"/>
      <c r="D24" s="156"/>
      <c r="E24" s="158" t="s">
        <v>154</v>
      </c>
      <c r="F24" s="150"/>
      <c r="G24" s="189"/>
      <c r="H24" s="190"/>
      <c r="I24" s="190"/>
      <c r="J24" s="190"/>
      <c r="K24" s="190"/>
      <c r="L24" s="190"/>
      <c r="M24" s="190"/>
      <c r="N24" s="190"/>
      <c r="O24" s="190"/>
      <c r="P24" s="191"/>
      <c r="Q24" s="192">
        <f t="shared" si="0"/>
        <v>0</v>
      </c>
    </row>
    <row r="25" spans="1:17" ht="24">
      <c r="A25" s="159"/>
      <c r="B25" s="161" t="s">
        <v>127</v>
      </c>
      <c r="C25" s="160">
        <v>5000</v>
      </c>
      <c r="D25" s="156"/>
      <c r="E25" s="158" t="s">
        <v>151</v>
      </c>
      <c r="F25" s="150"/>
      <c r="G25" s="189">
        <v>3000</v>
      </c>
      <c r="H25" s="190"/>
      <c r="I25" s="190"/>
      <c r="J25" s="190"/>
      <c r="K25" s="190"/>
      <c r="L25" s="190"/>
      <c r="M25" s="190"/>
      <c r="N25" s="190"/>
      <c r="O25" s="190"/>
      <c r="P25" s="191"/>
      <c r="Q25" s="192">
        <f t="shared" si="0"/>
        <v>3000</v>
      </c>
    </row>
    <row r="26" spans="1:17" ht="48">
      <c r="A26" s="159"/>
      <c r="B26" s="161" t="s">
        <v>183</v>
      </c>
      <c r="C26" s="160"/>
      <c r="D26" s="156"/>
      <c r="E26" s="158"/>
      <c r="F26" s="150"/>
      <c r="G26" s="189"/>
      <c r="H26" s="190"/>
      <c r="I26" s="190"/>
      <c r="J26" s="190"/>
      <c r="K26" s="190"/>
      <c r="L26" s="190"/>
      <c r="M26" s="190"/>
      <c r="N26" s="190"/>
      <c r="O26" s="190"/>
      <c r="P26" s="191"/>
      <c r="Q26" s="192">
        <f t="shared" si="0"/>
        <v>0</v>
      </c>
    </row>
    <row r="27" spans="1:17" ht="24">
      <c r="A27" s="159"/>
      <c r="B27" s="161" t="s">
        <v>128</v>
      </c>
      <c r="C27" s="160"/>
      <c r="D27" s="156"/>
      <c r="E27" s="158" t="s">
        <v>152</v>
      </c>
      <c r="F27" s="150"/>
      <c r="G27" s="189"/>
      <c r="H27" s="190"/>
      <c r="I27" s="190"/>
      <c r="J27" s="190"/>
      <c r="K27" s="190"/>
      <c r="L27" s="190"/>
      <c r="M27" s="190"/>
      <c r="N27" s="190"/>
      <c r="O27" s="190"/>
      <c r="P27" s="191"/>
      <c r="Q27" s="192">
        <f t="shared" si="0"/>
        <v>0</v>
      </c>
    </row>
    <row r="28" spans="1:17" ht="48">
      <c r="A28" s="159"/>
      <c r="B28" s="161" t="s">
        <v>129</v>
      </c>
      <c r="C28" s="162">
        <v>5000</v>
      </c>
      <c r="D28" s="163"/>
      <c r="E28" s="158" t="s">
        <v>161</v>
      </c>
      <c r="F28" s="150">
        <v>2250</v>
      </c>
      <c r="G28" s="189"/>
      <c r="H28" s="190"/>
      <c r="I28" s="190"/>
      <c r="J28" s="190"/>
      <c r="K28" s="190"/>
      <c r="L28" s="190"/>
      <c r="M28" s="190"/>
      <c r="N28" s="190"/>
      <c r="O28" s="190"/>
      <c r="P28" s="191"/>
      <c r="Q28" s="192">
        <f t="shared" si="0"/>
        <v>0</v>
      </c>
    </row>
    <row r="29" spans="1:17" ht="24">
      <c r="A29" s="159"/>
      <c r="B29" s="161" t="s">
        <v>130</v>
      </c>
      <c r="C29" s="162">
        <v>20000</v>
      </c>
      <c r="D29" s="163"/>
      <c r="E29" s="79" t="s">
        <v>166</v>
      </c>
      <c r="F29" s="150"/>
      <c r="G29" s="189">
        <v>2800</v>
      </c>
      <c r="H29" s="190">
        <v>1500</v>
      </c>
      <c r="I29" s="190"/>
      <c r="J29" s="190"/>
      <c r="K29" s="190"/>
      <c r="L29" s="190"/>
      <c r="M29" s="190"/>
      <c r="N29" s="190"/>
      <c r="O29" s="190"/>
      <c r="P29" s="191"/>
      <c r="Q29" s="192">
        <f t="shared" si="0"/>
        <v>4300</v>
      </c>
    </row>
    <row r="30" spans="1:17" ht="24">
      <c r="A30" s="159"/>
      <c r="B30" s="161" t="s">
        <v>184</v>
      </c>
      <c r="C30" s="162"/>
      <c r="D30" s="163"/>
      <c r="E30" s="158"/>
      <c r="F30" s="150"/>
      <c r="G30" s="189"/>
      <c r="H30" s="190"/>
      <c r="I30" s="190"/>
      <c r="J30" s="190"/>
      <c r="K30" s="190"/>
      <c r="L30" s="190"/>
      <c r="M30" s="190"/>
      <c r="N30" s="190"/>
      <c r="O30" s="190"/>
      <c r="P30" s="191"/>
      <c r="Q30" s="192">
        <f t="shared" si="0"/>
        <v>0</v>
      </c>
    </row>
    <row r="31" spans="1:17" ht="24">
      <c r="A31" s="159"/>
      <c r="B31" s="154" t="s">
        <v>131</v>
      </c>
      <c r="C31" s="202"/>
      <c r="D31" s="203"/>
      <c r="E31" s="201"/>
      <c r="F31" s="140"/>
      <c r="G31" s="199"/>
      <c r="H31" s="193"/>
      <c r="I31" s="193"/>
      <c r="J31" s="193"/>
      <c r="K31" s="193"/>
      <c r="L31" s="193"/>
      <c r="M31" s="193"/>
      <c r="N31" s="193"/>
      <c r="O31" s="193"/>
      <c r="P31" s="194"/>
      <c r="Q31" s="195">
        <f t="shared" si="0"/>
        <v>0</v>
      </c>
    </row>
    <row r="32" spans="1:17" ht="24">
      <c r="A32" s="159"/>
      <c r="B32" s="161" t="s">
        <v>204</v>
      </c>
      <c r="C32" s="162">
        <v>6000</v>
      </c>
      <c r="D32" s="163"/>
      <c r="E32" s="158" t="s">
        <v>171</v>
      </c>
      <c r="F32" s="150">
        <v>6000</v>
      </c>
      <c r="G32" s="189">
        <v>4200</v>
      </c>
      <c r="H32" s="190"/>
      <c r="I32" s="190"/>
      <c r="J32" s="190"/>
      <c r="K32" s="190"/>
      <c r="L32" s="190"/>
      <c r="M32" s="190"/>
      <c r="N32" s="190"/>
      <c r="O32" s="190"/>
      <c r="P32" s="191"/>
      <c r="Q32" s="192">
        <f t="shared" si="0"/>
        <v>4200</v>
      </c>
    </row>
    <row r="33" spans="1:17" ht="24">
      <c r="A33" s="159"/>
      <c r="B33" s="161" t="s">
        <v>205</v>
      </c>
      <c r="C33" s="162">
        <v>4000</v>
      </c>
      <c r="D33" s="163"/>
      <c r="E33" s="158" t="s">
        <v>171</v>
      </c>
      <c r="F33" s="150"/>
      <c r="G33" s="189">
        <v>6000</v>
      </c>
      <c r="H33" s="190"/>
      <c r="I33" s="190"/>
      <c r="J33" s="190"/>
      <c r="K33" s="190"/>
      <c r="L33" s="190"/>
      <c r="M33" s="190"/>
      <c r="N33" s="190"/>
      <c r="O33" s="190"/>
      <c r="P33" s="191"/>
      <c r="Q33" s="192">
        <f t="shared" si="0"/>
        <v>6000</v>
      </c>
    </row>
    <row r="34" spans="1:17" ht="24">
      <c r="A34" s="159"/>
      <c r="B34" s="161" t="s">
        <v>203</v>
      </c>
      <c r="C34" s="162">
        <v>1500</v>
      </c>
      <c r="D34" s="163"/>
      <c r="E34" s="158" t="s">
        <v>152</v>
      </c>
      <c r="F34" s="150"/>
      <c r="G34" s="189">
        <v>1500</v>
      </c>
      <c r="H34" s="190"/>
      <c r="I34" s="190"/>
      <c r="J34" s="190"/>
      <c r="K34" s="190"/>
      <c r="L34" s="190"/>
      <c r="M34" s="190"/>
      <c r="N34" s="190"/>
      <c r="O34" s="190"/>
      <c r="P34" s="191"/>
      <c r="Q34" s="192">
        <f t="shared" si="0"/>
        <v>1500</v>
      </c>
    </row>
    <row r="35" spans="1:17" ht="24">
      <c r="A35" s="159"/>
      <c r="B35" s="161" t="s">
        <v>206</v>
      </c>
      <c r="C35" s="162">
        <v>1000</v>
      </c>
      <c r="D35" s="163"/>
      <c r="E35" s="158" t="s">
        <v>152</v>
      </c>
      <c r="F35" s="150"/>
      <c r="G35" s="189">
        <v>1000</v>
      </c>
      <c r="H35" s="190"/>
      <c r="I35" s="190"/>
      <c r="J35" s="190"/>
      <c r="K35" s="190"/>
      <c r="L35" s="190"/>
      <c r="M35" s="190"/>
      <c r="N35" s="190"/>
      <c r="O35" s="190"/>
      <c r="P35" s="191"/>
      <c r="Q35" s="192">
        <f t="shared" si="0"/>
        <v>1000</v>
      </c>
    </row>
    <row r="36" spans="1:17" ht="24">
      <c r="A36" s="159"/>
      <c r="B36" s="161" t="s">
        <v>208</v>
      </c>
      <c r="C36" s="160">
        <v>1000</v>
      </c>
      <c r="D36" s="156"/>
      <c r="E36" s="158" t="s">
        <v>173</v>
      </c>
      <c r="F36" s="150"/>
      <c r="G36" s="189">
        <v>1000</v>
      </c>
      <c r="H36" s="190">
        <v>4500</v>
      </c>
      <c r="I36" s="190"/>
      <c r="J36" s="190"/>
      <c r="K36" s="190"/>
      <c r="L36" s="190"/>
      <c r="M36" s="190"/>
      <c r="N36" s="190"/>
      <c r="O36" s="190"/>
      <c r="P36" s="191"/>
      <c r="Q36" s="192">
        <f t="shared" si="0"/>
        <v>5500</v>
      </c>
    </row>
    <row r="37" spans="1:17" ht="24">
      <c r="A37" s="159"/>
      <c r="B37" s="161" t="s">
        <v>207</v>
      </c>
      <c r="C37" s="160"/>
      <c r="D37" s="156">
        <v>25000</v>
      </c>
      <c r="E37" s="158" t="s">
        <v>163</v>
      </c>
      <c r="F37" s="150"/>
      <c r="G37" s="189">
        <v>17300</v>
      </c>
      <c r="H37" s="190"/>
      <c r="I37" s="190"/>
      <c r="J37" s="190"/>
      <c r="K37" s="190"/>
      <c r="L37" s="190"/>
      <c r="M37" s="190"/>
      <c r="N37" s="190"/>
      <c r="O37" s="190"/>
      <c r="P37" s="191"/>
      <c r="Q37" s="192">
        <f t="shared" si="0"/>
        <v>17300</v>
      </c>
    </row>
    <row r="38" spans="1:17" ht="24">
      <c r="A38" s="159"/>
      <c r="B38" s="161" t="s">
        <v>187</v>
      </c>
      <c r="C38" s="160">
        <v>7920</v>
      </c>
      <c r="D38" s="156"/>
      <c r="E38" s="158" t="s">
        <v>164</v>
      </c>
      <c r="F38" s="150">
        <v>7920</v>
      </c>
      <c r="G38" s="189"/>
      <c r="H38" s="190"/>
      <c r="I38" s="190"/>
      <c r="J38" s="190"/>
      <c r="K38" s="190"/>
      <c r="L38" s="190"/>
      <c r="M38" s="190"/>
      <c r="N38" s="190"/>
      <c r="O38" s="190"/>
      <c r="P38" s="191"/>
      <c r="Q38" s="192">
        <f t="shared" si="0"/>
        <v>0</v>
      </c>
    </row>
    <row r="39" spans="1:17" ht="24">
      <c r="A39" s="159"/>
      <c r="B39" s="161" t="s">
        <v>174</v>
      </c>
      <c r="C39" s="160">
        <v>5000</v>
      </c>
      <c r="D39" s="156"/>
      <c r="E39" s="158" t="s">
        <v>159</v>
      </c>
      <c r="F39" s="150"/>
      <c r="G39" s="189"/>
      <c r="H39" s="190"/>
      <c r="I39" s="190"/>
      <c r="J39" s="190"/>
      <c r="K39" s="190"/>
      <c r="L39" s="190"/>
      <c r="M39" s="190"/>
      <c r="N39" s="190"/>
      <c r="O39" s="190"/>
      <c r="P39" s="191"/>
      <c r="Q39" s="192">
        <f t="shared" si="0"/>
        <v>0</v>
      </c>
    </row>
    <row r="40" spans="1:17" ht="24">
      <c r="A40" s="159">
        <v>6</v>
      </c>
      <c r="B40" s="154" t="s">
        <v>54</v>
      </c>
      <c r="C40" s="200"/>
      <c r="D40" s="197"/>
      <c r="E40" s="201"/>
      <c r="F40" s="140"/>
      <c r="G40" s="199"/>
      <c r="H40" s="193"/>
      <c r="I40" s="193"/>
      <c r="J40" s="193"/>
      <c r="K40" s="193"/>
      <c r="L40" s="193"/>
      <c r="M40" s="193"/>
      <c r="N40" s="193"/>
      <c r="O40" s="193"/>
      <c r="P40" s="194"/>
      <c r="Q40" s="195">
        <f t="shared" si="0"/>
        <v>0</v>
      </c>
    </row>
    <row r="41" spans="1:17" ht="24">
      <c r="A41" s="159"/>
      <c r="B41" s="161" t="s">
        <v>190</v>
      </c>
      <c r="C41" s="162">
        <v>5000</v>
      </c>
      <c r="D41" s="163"/>
      <c r="E41" s="158" t="s">
        <v>153</v>
      </c>
      <c r="F41" s="150"/>
      <c r="G41" s="189">
        <v>2680</v>
      </c>
      <c r="H41" s="190">
        <v>3250</v>
      </c>
      <c r="I41" s="190"/>
      <c r="J41" s="190"/>
      <c r="K41" s="190"/>
      <c r="L41" s="190"/>
      <c r="M41" s="190"/>
      <c r="N41" s="190"/>
      <c r="O41" s="190"/>
      <c r="P41" s="191"/>
      <c r="Q41" s="192">
        <f t="shared" si="0"/>
        <v>5930</v>
      </c>
    </row>
    <row r="42" spans="1:17" ht="24">
      <c r="A42" s="159">
        <v>7</v>
      </c>
      <c r="B42" s="154" t="s">
        <v>55</v>
      </c>
      <c r="C42" s="202"/>
      <c r="D42" s="203"/>
      <c r="E42" s="201"/>
      <c r="F42" s="140"/>
      <c r="G42" s="199"/>
      <c r="H42" s="193"/>
      <c r="I42" s="193"/>
      <c r="J42" s="193"/>
      <c r="K42" s="193"/>
      <c r="L42" s="193"/>
      <c r="M42" s="193"/>
      <c r="N42" s="193"/>
      <c r="O42" s="193"/>
      <c r="P42" s="194"/>
      <c r="Q42" s="195">
        <f t="shared" si="0"/>
        <v>0</v>
      </c>
    </row>
    <row r="43" spans="1:17" ht="24">
      <c r="A43" s="159"/>
      <c r="B43" s="161" t="s">
        <v>137</v>
      </c>
      <c r="C43" s="162">
        <v>40000</v>
      </c>
      <c r="D43" s="163"/>
      <c r="E43" s="158" t="s">
        <v>158</v>
      </c>
      <c r="F43" s="150"/>
      <c r="G43" s="189">
        <v>11640</v>
      </c>
      <c r="H43" s="190"/>
      <c r="I43" s="190"/>
      <c r="J43" s="190"/>
      <c r="K43" s="190"/>
      <c r="L43" s="190"/>
      <c r="M43" s="190"/>
      <c r="N43" s="190"/>
      <c r="O43" s="190"/>
      <c r="P43" s="191"/>
      <c r="Q43" s="192">
        <f t="shared" si="0"/>
        <v>11640</v>
      </c>
    </row>
    <row r="44" spans="1:17" ht="24">
      <c r="A44" s="159"/>
      <c r="B44" s="161" t="s">
        <v>185</v>
      </c>
      <c r="C44" s="162"/>
      <c r="D44" s="163">
        <v>20000</v>
      </c>
      <c r="E44" s="158" t="s">
        <v>159</v>
      </c>
      <c r="F44" s="150"/>
      <c r="G44" s="189"/>
      <c r="H44" s="190"/>
      <c r="I44" s="190"/>
      <c r="J44" s="190"/>
      <c r="K44" s="190"/>
      <c r="L44" s="190"/>
      <c r="M44" s="190"/>
      <c r="N44" s="190"/>
      <c r="O44" s="190"/>
      <c r="P44" s="191"/>
      <c r="Q44" s="192">
        <f t="shared" si="0"/>
        <v>0</v>
      </c>
    </row>
    <row r="45" spans="1:17" ht="24">
      <c r="A45" s="159"/>
      <c r="B45" s="161" t="s">
        <v>209</v>
      </c>
      <c r="C45" s="162">
        <v>1000</v>
      </c>
      <c r="D45" s="163"/>
      <c r="E45" s="158" t="s">
        <v>153</v>
      </c>
      <c r="F45" s="150"/>
      <c r="G45" s="189"/>
      <c r="H45" s="190"/>
      <c r="I45" s="190"/>
      <c r="J45" s="190"/>
      <c r="K45" s="190"/>
      <c r="L45" s="190"/>
      <c r="M45" s="190"/>
      <c r="N45" s="190"/>
      <c r="O45" s="190"/>
      <c r="P45" s="191"/>
      <c r="Q45" s="192">
        <f t="shared" si="0"/>
        <v>0</v>
      </c>
    </row>
    <row r="46" spans="1:17" ht="24">
      <c r="A46" s="159">
        <v>8</v>
      </c>
      <c r="B46" s="154" t="s">
        <v>56</v>
      </c>
      <c r="C46" s="202"/>
      <c r="D46" s="203"/>
      <c r="E46" s="201"/>
      <c r="F46" s="140"/>
      <c r="G46" s="199"/>
      <c r="H46" s="193"/>
      <c r="I46" s="193"/>
      <c r="J46" s="193"/>
      <c r="K46" s="193"/>
      <c r="L46" s="193"/>
      <c r="M46" s="193"/>
      <c r="N46" s="193"/>
      <c r="O46" s="193"/>
      <c r="P46" s="194"/>
      <c r="Q46" s="195">
        <f t="shared" si="0"/>
        <v>0</v>
      </c>
    </row>
    <row r="47" spans="1:17" ht="24">
      <c r="A47" s="159"/>
      <c r="B47" s="164" t="s">
        <v>191</v>
      </c>
      <c r="C47" s="160">
        <v>5000</v>
      </c>
      <c r="D47" s="156"/>
      <c r="E47" s="158" t="s">
        <v>160</v>
      </c>
      <c r="F47" s="150"/>
      <c r="G47" s="189"/>
      <c r="H47" s="190"/>
      <c r="I47" s="190"/>
      <c r="J47" s="190"/>
      <c r="K47" s="190"/>
      <c r="L47" s="190"/>
      <c r="M47" s="190"/>
      <c r="N47" s="190"/>
      <c r="O47" s="190"/>
      <c r="P47" s="191"/>
      <c r="Q47" s="192">
        <f t="shared" si="0"/>
        <v>0</v>
      </c>
    </row>
    <row r="48" spans="1:17" ht="24">
      <c r="A48" s="159">
        <v>9</v>
      </c>
      <c r="B48" s="154" t="s">
        <v>57</v>
      </c>
      <c r="C48" s="200"/>
      <c r="D48" s="197"/>
      <c r="E48" s="201"/>
      <c r="F48" s="140"/>
      <c r="G48" s="199"/>
      <c r="H48" s="193"/>
      <c r="I48" s="193"/>
      <c r="J48" s="193"/>
      <c r="K48" s="193"/>
      <c r="L48" s="193"/>
      <c r="M48" s="193"/>
      <c r="N48" s="193"/>
      <c r="O48" s="193"/>
      <c r="P48" s="194"/>
      <c r="Q48" s="195">
        <f t="shared" si="0"/>
        <v>0</v>
      </c>
    </row>
    <row r="49" spans="1:17" ht="24">
      <c r="A49" s="159"/>
      <c r="B49" s="164" t="s">
        <v>213</v>
      </c>
      <c r="C49" s="160">
        <v>3000</v>
      </c>
      <c r="D49" s="156"/>
      <c r="E49" s="158" t="s">
        <v>155</v>
      </c>
      <c r="F49" s="150"/>
      <c r="G49" s="189"/>
      <c r="H49" s="190"/>
      <c r="I49" s="190"/>
      <c r="J49" s="190"/>
      <c r="K49" s="190"/>
      <c r="L49" s="190"/>
      <c r="M49" s="190"/>
      <c r="N49" s="190"/>
      <c r="O49" s="190"/>
      <c r="P49" s="191"/>
      <c r="Q49" s="192">
        <f t="shared" si="0"/>
        <v>0</v>
      </c>
    </row>
    <row r="50" spans="1:17" ht="24">
      <c r="A50" s="159">
        <v>10</v>
      </c>
      <c r="B50" s="154" t="s">
        <v>58</v>
      </c>
      <c r="C50" s="200"/>
      <c r="D50" s="197"/>
      <c r="E50" s="201"/>
      <c r="F50" s="140"/>
      <c r="G50" s="199"/>
      <c r="H50" s="193"/>
      <c r="I50" s="193"/>
      <c r="J50" s="193"/>
      <c r="K50" s="193"/>
      <c r="L50" s="193"/>
      <c r="M50" s="193"/>
      <c r="N50" s="193"/>
      <c r="O50" s="193"/>
      <c r="P50" s="194"/>
      <c r="Q50" s="195">
        <f t="shared" si="0"/>
        <v>0</v>
      </c>
    </row>
    <row r="51" spans="1:17" ht="24">
      <c r="A51" s="159"/>
      <c r="B51" s="161" t="s">
        <v>210</v>
      </c>
      <c r="C51" s="160">
        <v>10000</v>
      </c>
      <c r="D51" s="156"/>
      <c r="E51" s="158" t="s">
        <v>165</v>
      </c>
      <c r="F51" s="150"/>
      <c r="G51" s="189">
        <v>11000</v>
      </c>
      <c r="H51" s="190"/>
      <c r="I51" s="190"/>
      <c r="J51" s="190"/>
      <c r="K51" s="190"/>
      <c r="L51" s="190"/>
      <c r="M51" s="190"/>
      <c r="N51" s="190"/>
      <c r="O51" s="190"/>
      <c r="P51" s="191"/>
      <c r="Q51" s="192">
        <f t="shared" si="0"/>
        <v>11000</v>
      </c>
    </row>
    <row r="52" spans="1:17" ht="24">
      <c r="A52" s="159"/>
      <c r="B52" s="161" t="s">
        <v>211</v>
      </c>
      <c r="C52" s="160">
        <v>10000</v>
      </c>
      <c r="D52" s="156"/>
      <c r="E52" s="158"/>
      <c r="F52" s="150"/>
      <c r="G52" s="189">
        <v>2600</v>
      </c>
      <c r="H52" s="190"/>
      <c r="I52" s="190"/>
      <c r="J52" s="190"/>
      <c r="K52" s="190"/>
      <c r="L52" s="190"/>
      <c r="M52" s="190"/>
      <c r="N52" s="190"/>
      <c r="O52" s="190"/>
      <c r="P52" s="191"/>
      <c r="Q52" s="192">
        <f t="shared" si="0"/>
        <v>2600</v>
      </c>
    </row>
    <row r="53" spans="1:17" ht="24">
      <c r="A53" s="159"/>
      <c r="B53" s="165" t="s">
        <v>188</v>
      </c>
      <c r="C53" s="160">
        <v>2000</v>
      </c>
      <c r="D53" s="156"/>
      <c r="E53" s="158" t="s">
        <v>153</v>
      </c>
      <c r="F53" s="150"/>
      <c r="G53" s="189"/>
      <c r="H53" s="190"/>
      <c r="I53" s="190"/>
      <c r="J53" s="190"/>
      <c r="K53" s="190"/>
      <c r="L53" s="190"/>
      <c r="M53" s="190"/>
      <c r="N53" s="190"/>
      <c r="O53" s="190"/>
      <c r="P53" s="191"/>
      <c r="Q53" s="192">
        <f t="shared" si="0"/>
        <v>0</v>
      </c>
    </row>
    <row r="54" spans="1:17" ht="24">
      <c r="A54" s="159"/>
      <c r="B54" s="165" t="s">
        <v>189</v>
      </c>
      <c r="C54" s="160">
        <v>500</v>
      </c>
      <c r="D54" s="156"/>
      <c r="E54" s="158" t="s">
        <v>159</v>
      </c>
      <c r="F54" s="150"/>
      <c r="G54" s="189"/>
      <c r="H54" s="190"/>
      <c r="I54" s="190"/>
      <c r="J54" s="190"/>
      <c r="K54" s="190"/>
      <c r="L54" s="190"/>
      <c r="M54" s="190"/>
      <c r="N54" s="190"/>
      <c r="O54" s="190"/>
      <c r="P54" s="191"/>
      <c r="Q54" s="192">
        <f t="shared" si="0"/>
        <v>0</v>
      </c>
    </row>
    <row r="55" spans="1:17" ht="24">
      <c r="A55" s="159">
        <v>11</v>
      </c>
      <c r="B55" s="154" t="s">
        <v>59</v>
      </c>
      <c r="C55" s="200"/>
      <c r="D55" s="197"/>
      <c r="E55" s="201"/>
      <c r="F55" s="140"/>
      <c r="G55" s="199"/>
      <c r="H55" s="193"/>
      <c r="I55" s="193"/>
      <c r="J55" s="193"/>
      <c r="K55" s="193"/>
      <c r="L55" s="193"/>
      <c r="M55" s="193"/>
      <c r="N55" s="193"/>
      <c r="O55" s="193"/>
      <c r="P55" s="194"/>
      <c r="Q55" s="195">
        <f t="shared" si="0"/>
        <v>0</v>
      </c>
    </row>
    <row r="56" spans="1:17" ht="24">
      <c r="A56" s="159"/>
      <c r="B56" s="161" t="s">
        <v>141</v>
      </c>
      <c r="C56" s="160">
        <v>50000</v>
      </c>
      <c r="D56" s="156"/>
      <c r="E56" s="158" t="s">
        <v>156</v>
      </c>
      <c r="F56" s="150">
        <v>1500</v>
      </c>
      <c r="G56" s="189">
        <v>5500</v>
      </c>
      <c r="H56" s="190">
        <v>5000</v>
      </c>
      <c r="I56" s="190">
        <v>600</v>
      </c>
      <c r="J56" s="190">
        <v>15000</v>
      </c>
      <c r="K56" s="190">
        <v>3790</v>
      </c>
      <c r="L56" s="190"/>
      <c r="M56" s="190"/>
      <c r="N56" s="190"/>
      <c r="O56" s="190"/>
      <c r="P56" s="191"/>
      <c r="Q56" s="192">
        <f t="shared" si="0"/>
        <v>29890</v>
      </c>
    </row>
    <row r="57" spans="1:17" ht="24">
      <c r="A57" s="159"/>
      <c r="B57" s="161" t="s">
        <v>147</v>
      </c>
      <c r="C57" s="160"/>
      <c r="D57" s="156"/>
      <c r="E57" s="158" t="s">
        <v>156</v>
      </c>
      <c r="F57" s="150"/>
      <c r="G57" s="189"/>
      <c r="H57" s="190"/>
      <c r="I57" s="190"/>
      <c r="J57" s="190"/>
      <c r="K57" s="190"/>
      <c r="L57" s="190"/>
      <c r="M57" s="190"/>
      <c r="N57" s="190"/>
      <c r="O57" s="190"/>
      <c r="P57" s="191"/>
      <c r="Q57" s="192">
        <f t="shared" si="0"/>
        <v>0</v>
      </c>
    </row>
    <row r="58" spans="1:17" ht="24">
      <c r="A58" s="159"/>
      <c r="B58" s="161" t="s">
        <v>162</v>
      </c>
      <c r="C58" s="162">
        <v>10000</v>
      </c>
      <c r="D58" s="163"/>
      <c r="E58" s="158" t="s">
        <v>160</v>
      </c>
      <c r="F58" s="150"/>
      <c r="G58" s="189">
        <v>6000</v>
      </c>
      <c r="H58" s="190"/>
      <c r="I58" s="190"/>
      <c r="J58" s="190"/>
      <c r="K58" s="190"/>
      <c r="L58" s="190"/>
      <c r="M58" s="190"/>
      <c r="N58" s="190"/>
      <c r="O58" s="190"/>
      <c r="P58" s="191"/>
      <c r="Q58" s="192">
        <f t="shared" si="0"/>
        <v>6000</v>
      </c>
    </row>
    <row r="59" spans="1:17" ht="24">
      <c r="A59" s="159">
        <v>12</v>
      </c>
      <c r="B59" s="154" t="s">
        <v>60</v>
      </c>
      <c r="C59" s="202"/>
      <c r="D59" s="203"/>
      <c r="E59" s="201"/>
      <c r="F59" s="140"/>
      <c r="G59" s="199"/>
      <c r="H59" s="193"/>
      <c r="I59" s="193"/>
      <c r="J59" s="193"/>
      <c r="K59" s="193"/>
      <c r="L59" s="193"/>
      <c r="M59" s="193"/>
      <c r="N59" s="193"/>
      <c r="O59" s="193"/>
      <c r="P59" s="194"/>
      <c r="Q59" s="195">
        <f t="shared" si="0"/>
        <v>0</v>
      </c>
    </row>
    <row r="60" spans="1:17" ht="24">
      <c r="A60" s="159"/>
      <c r="B60" s="164" t="s">
        <v>142</v>
      </c>
      <c r="C60" s="162">
        <v>2000</v>
      </c>
      <c r="D60" s="163"/>
      <c r="E60" s="158" t="s">
        <v>159</v>
      </c>
      <c r="F60" s="150"/>
      <c r="G60" s="189"/>
      <c r="H60" s="190"/>
      <c r="I60" s="190"/>
      <c r="J60" s="190"/>
      <c r="K60" s="190"/>
      <c r="L60" s="190"/>
      <c r="M60" s="190"/>
      <c r="N60" s="190"/>
      <c r="O60" s="190"/>
      <c r="P60" s="191"/>
      <c r="Q60" s="192">
        <f t="shared" si="0"/>
        <v>0</v>
      </c>
    </row>
    <row r="61" spans="1:17" ht="24">
      <c r="A61" s="159">
        <v>13</v>
      </c>
      <c r="B61" s="154" t="s">
        <v>61</v>
      </c>
      <c r="C61" s="202"/>
      <c r="D61" s="203"/>
      <c r="E61" s="201"/>
      <c r="F61" s="140"/>
      <c r="G61" s="199"/>
      <c r="H61" s="193"/>
      <c r="I61" s="193"/>
      <c r="J61" s="193"/>
      <c r="K61" s="193"/>
      <c r="L61" s="193"/>
      <c r="M61" s="193"/>
      <c r="N61" s="193"/>
      <c r="O61" s="193"/>
      <c r="P61" s="194"/>
      <c r="Q61" s="195">
        <f t="shared" si="0"/>
        <v>0</v>
      </c>
    </row>
    <row r="62" spans="1:17" ht="24">
      <c r="A62" s="159"/>
      <c r="B62" s="161" t="s">
        <v>143</v>
      </c>
      <c r="C62" s="162">
        <v>30000</v>
      </c>
      <c r="D62" s="163"/>
      <c r="E62" s="158" t="s">
        <v>169</v>
      </c>
      <c r="F62" s="150">
        <v>510</v>
      </c>
      <c r="G62" s="189">
        <v>2961</v>
      </c>
      <c r="H62" s="190">
        <v>5000</v>
      </c>
      <c r="I62" s="190">
        <v>1540</v>
      </c>
      <c r="J62" s="190">
        <v>1260</v>
      </c>
      <c r="K62" s="190">
        <v>2900</v>
      </c>
      <c r="L62" s="190">
        <v>6000</v>
      </c>
      <c r="M62" s="190">
        <v>7680</v>
      </c>
      <c r="N62" s="190">
        <v>3700</v>
      </c>
      <c r="O62" s="190">
        <v>4200</v>
      </c>
      <c r="P62" s="191">
        <v>1785</v>
      </c>
      <c r="Q62" s="192">
        <f t="shared" si="0"/>
        <v>37026</v>
      </c>
    </row>
    <row r="63" spans="1:17" ht="24">
      <c r="A63" s="159">
        <v>14</v>
      </c>
      <c r="B63" s="154" t="s">
        <v>98</v>
      </c>
      <c r="C63" s="202"/>
      <c r="D63" s="203"/>
      <c r="E63" s="201"/>
      <c r="F63" s="140"/>
      <c r="G63" s="199"/>
      <c r="H63" s="193"/>
      <c r="I63" s="193"/>
      <c r="J63" s="193"/>
      <c r="K63" s="193"/>
      <c r="L63" s="193"/>
      <c r="M63" s="193"/>
      <c r="N63" s="193"/>
      <c r="O63" s="193"/>
      <c r="P63" s="194"/>
      <c r="Q63" s="195">
        <f t="shared" si="0"/>
        <v>0</v>
      </c>
    </row>
    <row r="64" spans="1:17" ht="24">
      <c r="A64" s="159">
        <v>15</v>
      </c>
      <c r="B64" s="154" t="s">
        <v>62</v>
      </c>
      <c r="C64" s="202"/>
      <c r="D64" s="203"/>
      <c r="E64" s="201"/>
      <c r="F64" s="140"/>
      <c r="G64" s="199"/>
      <c r="H64" s="193"/>
      <c r="I64" s="193"/>
      <c r="J64" s="193"/>
      <c r="K64" s="193"/>
      <c r="L64" s="193"/>
      <c r="M64" s="193"/>
      <c r="N64" s="193"/>
      <c r="O64" s="193"/>
      <c r="P64" s="194"/>
      <c r="Q64" s="195">
        <f t="shared" si="0"/>
        <v>0</v>
      </c>
    </row>
    <row r="65" spans="1:17" ht="48">
      <c r="A65" s="159"/>
      <c r="B65" s="161" t="s">
        <v>144</v>
      </c>
      <c r="C65" s="162">
        <v>5000</v>
      </c>
      <c r="D65" s="163"/>
      <c r="E65" s="79" t="s">
        <v>166</v>
      </c>
      <c r="F65" s="150"/>
      <c r="G65" s="189"/>
      <c r="H65" s="190"/>
      <c r="I65" s="190"/>
      <c r="J65" s="190"/>
      <c r="K65" s="190"/>
      <c r="L65" s="190"/>
      <c r="M65" s="190"/>
      <c r="N65" s="190"/>
      <c r="O65" s="190"/>
      <c r="P65" s="191"/>
      <c r="Q65" s="192">
        <f t="shared" si="0"/>
        <v>0</v>
      </c>
    </row>
    <row r="66" spans="1:17" ht="24">
      <c r="A66" s="159"/>
      <c r="B66" s="161" t="s">
        <v>186</v>
      </c>
      <c r="C66" s="162">
        <v>10000</v>
      </c>
      <c r="D66" s="163"/>
      <c r="E66" s="158" t="s">
        <v>159</v>
      </c>
      <c r="F66" s="150"/>
      <c r="G66" s="189">
        <v>1200</v>
      </c>
      <c r="H66" s="190">
        <v>2284</v>
      </c>
      <c r="I66" s="190">
        <v>5000</v>
      </c>
      <c r="J66" s="190">
        <v>666</v>
      </c>
      <c r="K66" s="190"/>
      <c r="L66" s="190"/>
      <c r="M66" s="190"/>
      <c r="N66" s="190"/>
      <c r="O66" s="190"/>
      <c r="P66" s="191"/>
      <c r="Q66" s="192">
        <f t="shared" si="0"/>
        <v>9150</v>
      </c>
    </row>
    <row r="67" spans="1:17" ht="24">
      <c r="A67" s="159"/>
      <c r="B67" s="161" t="s">
        <v>145</v>
      </c>
      <c r="C67" s="162"/>
      <c r="D67" s="163">
        <v>1000</v>
      </c>
      <c r="E67" s="158" t="s">
        <v>155</v>
      </c>
      <c r="F67" s="150">
        <v>1000</v>
      </c>
      <c r="G67" s="189">
        <v>1000</v>
      </c>
      <c r="H67" s="190"/>
      <c r="I67" s="190"/>
      <c r="J67" s="190"/>
      <c r="K67" s="190"/>
      <c r="L67" s="190"/>
      <c r="M67" s="190"/>
      <c r="N67" s="190"/>
      <c r="O67" s="190"/>
      <c r="P67" s="191"/>
      <c r="Q67" s="192">
        <f t="shared" si="0"/>
        <v>1000</v>
      </c>
    </row>
    <row r="68" spans="1:17" ht="24">
      <c r="A68" s="159"/>
      <c r="B68" s="161" t="s">
        <v>146</v>
      </c>
      <c r="C68" s="162">
        <v>20000</v>
      </c>
      <c r="D68" s="163"/>
      <c r="E68" s="158" t="s">
        <v>159</v>
      </c>
      <c r="F68" s="150"/>
      <c r="G68" s="189">
        <v>5888</v>
      </c>
      <c r="H68" s="190">
        <v>12140</v>
      </c>
      <c r="I68" s="190">
        <v>10001.4</v>
      </c>
      <c r="J68" s="190">
        <v>7000</v>
      </c>
      <c r="K68" s="190">
        <v>11000</v>
      </c>
      <c r="L68" s="190">
        <v>1080</v>
      </c>
      <c r="M68" s="190">
        <v>20238</v>
      </c>
      <c r="N68" s="190">
        <v>3800</v>
      </c>
      <c r="O68" s="190">
        <v>9000</v>
      </c>
      <c r="P68" s="191">
        <v>6900</v>
      </c>
      <c r="Q68" s="192">
        <f t="shared" ref="Q68:Q71" si="1">SUM(G68:P68)</f>
        <v>87047.4</v>
      </c>
    </row>
    <row r="69" spans="1:17" ht="24">
      <c r="A69" s="159"/>
      <c r="B69" s="161"/>
      <c r="C69" s="162"/>
      <c r="D69" s="163"/>
      <c r="E69" s="158"/>
      <c r="F69" s="150"/>
      <c r="G69" s="189"/>
      <c r="H69" s="190"/>
      <c r="I69" s="190"/>
      <c r="J69" s="190"/>
      <c r="K69" s="190"/>
      <c r="L69" s="190"/>
      <c r="M69" s="190"/>
      <c r="N69" s="190"/>
      <c r="O69" s="190"/>
      <c r="P69" s="191"/>
      <c r="Q69" s="192">
        <f t="shared" si="1"/>
        <v>0</v>
      </c>
    </row>
    <row r="70" spans="1:17" ht="24">
      <c r="A70" s="159"/>
      <c r="B70" s="187" t="s">
        <v>214</v>
      </c>
      <c r="C70" s="162"/>
      <c r="D70" s="163"/>
      <c r="E70" s="158"/>
      <c r="F70" s="150"/>
      <c r="G70" s="189">
        <v>480</v>
      </c>
      <c r="H70" s="190">
        <v>1560</v>
      </c>
      <c r="I70" s="190">
        <v>420</v>
      </c>
      <c r="J70" s="190">
        <v>2332</v>
      </c>
      <c r="K70" s="190">
        <v>6200</v>
      </c>
      <c r="L70" s="190">
        <v>860</v>
      </c>
      <c r="M70" s="190">
        <v>11640</v>
      </c>
      <c r="N70" s="190">
        <v>930</v>
      </c>
      <c r="O70" s="190">
        <v>7555</v>
      </c>
      <c r="P70" s="191">
        <v>1200</v>
      </c>
      <c r="Q70" s="192">
        <f t="shared" si="1"/>
        <v>33177</v>
      </c>
    </row>
    <row r="71" spans="1:17" ht="24">
      <c r="A71" s="1"/>
      <c r="B71" s="166" t="s">
        <v>28</v>
      </c>
      <c r="C71" s="167">
        <f>SUM(C2:C70)</f>
        <v>388920</v>
      </c>
      <c r="D71" s="167">
        <f>SUM(D2:D70)</f>
        <v>113000</v>
      </c>
      <c r="E71" s="168"/>
      <c r="F71" s="150"/>
      <c r="G71" s="189"/>
      <c r="H71" s="190"/>
      <c r="I71" s="190"/>
      <c r="J71" s="190"/>
      <c r="K71" s="190"/>
      <c r="L71" s="190"/>
      <c r="M71" s="190"/>
      <c r="N71" s="190"/>
      <c r="O71" s="190"/>
      <c r="P71" s="191"/>
      <c r="Q71" s="192">
        <f t="shared" si="1"/>
        <v>0</v>
      </c>
    </row>
    <row r="72" spans="1:17" ht="24">
      <c r="A72" s="1"/>
      <c r="B72" s="1"/>
      <c r="C72" s="1"/>
      <c r="D72" s="1"/>
      <c r="E72" s="1"/>
      <c r="F72" s="132"/>
      <c r="Q72" s="192">
        <f>SUM(Q3:Q71)</f>
        <v>449446.40000000002</v>
      </c>
    </row>
    <row r="73" spans="1:17" ht="24">
      <c r="A73" s="1"/>
      <c r="B73" s="169" t="s">
        <v>35</v>
      </c>
      <c r="C73" s="170">
        <v>555600</v>
      </c>
      <c r="D73" s="171"/>
      <c r="E73" s="1"/>
      <c r="F73" s="132"/>
    </row>
    <row r="74" spans="1:17" ht="24">
      <c r="A74" s="1"/>
      <c r="B74" s="172" t="s">
        <v>29</v>
      </c>
      <c r="C74" s="173">
        <f>C73*70/100</f>
        <v>388920</v>
      </c>
      <c r="D74" s="1"/>
      <c r="E74" s="1"/>
      <c r="F74" s="132"/>
    </row>
    <row r="75" spans="1:17" ht="24">
      <c r="A75" s="1"/>
      <c r="B75" s="165" t="s">
        <v>192</v>
      </c>
      <c r="C75" s="174">
        <f>C74-C71</f>
        <v>0</v>
      </c>
      <c r="D75" s="175"/>
      <c r="E75" s="1"/>
      <c r="F75" s="132"/>
    </row>
    <row r="76" spans="1:17" ht="24">
      <c r="A76" s="1"/>
      <c r="B76" s="176" t="s">
        <v>193</v>
      </c>
      <c r="C76" s="177">
        <f>C79-D71+C75</f>
        <v>-4100</v>
      </c>
      <c r="D76" s="175"/>
      <c r="E76" s="1"/>
      <c r="F76" s="132"/>
    </row>
    <row r="77" spans="1:17" ht="24">
      <c r="A77" s="1"/>
      <c r="B77" s="178" t="s">
        <v>36</v>
      </c>
      <c r="C77" s="179">
        <f>C73*20/100</f>
        <v>111120</v>
      </c>
      <c r="D77" s="1"/>
      <c r="E77" s="1"/>
      <c r="F77" s="132"/>
    </row>
    <row r="78" spans="1:17" ht="23">
      <c r="A78" s="180"/>
      <c r="B78" s="181" t="s">
        <v>37</v>
      </c>
      <c r="C78" s="182">
        <f>C73*10/100</f>
        <v>55560</v>
      </c>
      <c r="D78" s="180"/>
      <c r="E78" s="180"/>
      <c r="F78" s="132"/>
    </row>
    <row r="79" spans="1:17" ht="23">
      <c r="A79" s="180"/>
      <c r="B79" s="183" t="s">
        <v>149</v>
      </c>
      <c r="C79" s="184">
        <v>108900</v>
      </c>
      <c r="D79" s="180"/>
      <c r="E79" s="180"/>
      <c r="F79" s="132"/>
    </row>
    <row r="80" spans="1:17" ht="23">
      <c r="A80" s="180"/>
      <c r="B80" s="185"/>
      <c r="C80" s="186"/>
      <c r="D80" s="180"/>
      <c r="E80" s="180"/>
      <c r="F80" s="132"/>
    </row>
    <row r="81" spans="1:6">
      <c r="A81" s="132"/>
      <c r="B81" s="132"/>
      <c r="C81" s="132"/>
      <c r="D81" s="132"/>
      <c r="E81" s="132"/>
      <c r="F81" s="132"/>
    </row>
    <row r="82" spans="1:6">
      <c r="A82" s="132"/>
      <c r="B82" s="132"/>
      <c r="C82" s="132"/>
      <c r="D82" s="132"/>
      <c r="E82" s="132"/>
      <c r="F82" s="132"/>
    </row>
    <row r="83" spans="1:6">
      <c r="A83" s="132"/>
      <c r="B83" s="132"/>
      <c r="C83" s="132"/>
      <c r="D83" s="132"/>
      <c r="E83" s="132"/>
      <c r="F83" s="132"/>
    </row>
    <row r="84" spans="1:6">
      <c r="A84" s="132"/>
      <c r="B84" s="132"/>
      <c r="C84" s="132"/>
      <c r="D84" s="132"/>
      <c r="E84" s="132"/>
      <c r="F84" s="132"/>
    </row>
    <row r="85" spans="1:6">
      <c r="A85" s="132"/>
      <c r="B85" s="132"/>
      <c r="C85" s="132"/>
      <c r="D85" s="132"/>
      <c r="E85" s="132"/>
      <c r="F85" s="132"/>
    </row>
    <row r="86" spans="1:6">
      <c r="A86" s="132"/>
      <c r="B86" s="132"/>
      <c r="C86" s="132"/>
      <c r="D86" s="132"/>
      <c r="E86" s="132"/>
      <c r="F86" s="132"/>
    </row>
  </sheetData>
  <pageMargins left="0.25" right="0.25" top="0.75" bottom="0.75" header="0.3" footer="0.3"/>
  <pageSetup paperSize="9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16</vt:i4>
      </vt:variant>
    </vt:vector>
  </HeadingPairs>
  <TitlesOfParts>
    <vt:vector size="16" baseType="lpstr">
      <vt:lpstr>แผน ปี 2566</vt:lpstr>
      <vt:lpstr>แผน2564-2565 (2)</vt:lpstr>
      <vt:lpstr>แผน2564-2565</vt:lpstr>
      <vt:lpstr>แผน63</vt:lpstr>
      <vt:lpstr>ส่วนต่างงบ61</vt:lpstr>
      <vt:lpstr>แผน61 แก้ไข(7)</vt:lpstr>
      <vt:lpstr>ส่งสรุปงาน60</vt:lpstr>
      <vt:lpstr>แผน60 แก้ไข(5)</vt:lpstr>
      <vt:lpstr>แผน60 แก้ไข(4)</vt:lpstr>
      <vt:lpstr>แผน60 แก้ไข(3)</vt:lpstr>
      <vt:lpstr>แผน60 แก้ไข(2)</vt:lpstr>
      <vt:lpstr>แผน60</vt:lpstr>
      <vt:lpstr>แผน59 (2)</vt:lpstr>
      <vt:lpstr>คำนวณเงิน</vt:lpstr>
      <vt:lpstr>2560 คำนวณ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school nonghkam</cp:lastModifiedBy>
  <cp:lastPrinted>2023-05-24T03:04:00Z</cp:lastPrinted>
  <dcterms:created xsi:type="dcterms:W3CDTF">2016-03-24T12:59:18Z</dcterms:created>
  <dcterms:modified xsi:type="dcterms:W3CDTF">2023-05-24T03:05:23Z</dcterms:modified>
</cp:coreProperties>
</file>