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พัสดุ64\"/>
    </mc:Choice>
  </mc:AlternateContent>
  <bookViews>
    <workbookView xWindow="0" yWindow="0" windowWidth="23040" windowHeight="8808" tabRatio="704"/>
  </bookViews>
  <sheets>
    <sheet name="บันทึกจ้าง" sheetId="1" r:id="rId1"/>
    <sheet name="แนบท้ายบันทึก" sheetId="2" r:id="rId2"/>
    <sheet name="รายงานผลการพิจารณาขอนุมัติ" sheetId="3" r:id="rId3"/>
    <sheet name="ใบสั่งจ้าง" sheetId="4" r:id="rId4"/>
    <sheet name="ใบตรวจรับพัสดุ" sheetId="5" r:id="rId5"/>
    <sheet name="รายการตรวจรับพัสดุ" sheetId="6" r:id="rId6"/>
    <sheet name="ใบเบิก" sheetId="10" r:id="rId7"/>
    <sheet name="บันทึกทราบผล" sheetId="7" r:id="rId8"/>
    <sheet name="รายชื่อครู" sheetId="11" r:id="rId9"/>
    <sheet name="กลุ่มงาน" sheetId="12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/>
  <c r="C14" i="10" l="1"/>
  <c r="B15" i="10"/>
  <c r="A13" i="10"/>
  <c r="A14" i="10"/>
  <c r="A15" i="10"/>
  <c r="A16" i="10"/>
  <c r="A17" i="10"/>
  <c r="A18" i="10"/>
  <c r="A19" i="10"/>
  <c r="I20" i="6"/>
  <c r="I30" i="4"/>
  <c r="I13" i="6"/>
  <c r="I17" i="6"/>
  <c r="G11" i="6"/>
  <c r="G12" i="6"/>
  <c r="G13" i="6"/>
  <c r="G14" i="6"/>
  <c r="I14" i="6" s="1"/>
  <c r="G15" i="6"/>
  <c r="G16" i="6"/>
  <c r="G17" i="6"/>
  <c r="E11" i="6"/>
  <c r="I11" i="6" s="1"/>
  <c r="E12" i="6"/>
  <c r="I12" i="6" s="1"/>
  <c r="E13" i="6"/>
  <c r="E14" i="6"/>
  <c r="E15" i="6"/>
  <c r="I15" i="6" s="1"/>
  <c r="E16" i="6"/>
  <c r="I16" i="6" s="1"/>
  <c r="E17" i="6"/>
  <c r="B11" i="6"/>
  <c r="B12" i="6"/>
  <c r="B13" i="6"/>
  <c r="B14" i="6"/>
  <c r="B15" i="6"/>
  <c r="B16" i="6"/>
  <c r="B17" i="6"/>
  <c r="H21" i="4"/>
  <c r="D13" i="10" s="1"/>
  <c r="H22" i="4"/>
  <c r="D14" i="10" s="1"/>
  <c r="H23" i="4"/>
  <c r="D15" i="10" s="1"/>
  <c r="H24" i="4"/>
  <c r="H25" i="4"/>
  <c r="D17" i="10" s="1"/>
  <c r="H26" i="4"/>
  <c r="D18" i="10" s="1"/>
  <c r="H27" i="4"/>
  <c r="D19" i="10" s="1"/>
  <c r="G21" i="4"/>
  <c r="C13" i="10" s="1"/>
  <c r="G22" i="4"/>
  <c r="G23" i="4"/>
  <c r="C15" i="10" s="1"/>
  <c r="G24" i="4"/>
  <c r="C16" i="10" s="1"/>
  <c r="G25" i="4"/>
  <c r="C17" i="10" s="1"/>
  <c r="G26" i="4"/>
  <c r="G27" i="4"/>
  <c r="C19" i="10" s="1"/>
  <c r="G17" i="4"/>
  <c r="G18" i="4"/>
  <c r="G19" i="4"/>
  <c r="G20" i="4"/>
  <c r="B24" i="4"/>
  <c r="B16" i="10" s="1"/>
  <c r="B25" i="4"/>
  <c r="B17" i="10" s="1"/>
  <c r="B26" i="4"/>
  <c r="B18" i="10" s="1"/>
  <c r="B27" i="4"/>
  <c r="B19" i="10" s="1"/>
  <c r="B21" i="4"/>
  <c r="B13" i="10" s="1"/>
  <c r="B22" i="4"/>
  <c r="B14" i="10" s="1"/>
  <c r="B23" i="4"/>
  <c r="F12" i="2"/>
  <c r="H12" i="2" s="1"/>
  <c r="G12" i="2"/>
  <c r="F13" i="2"/>
  <c r="H13" i="2" s="1"/>
  <c r="G13" i="2"/>
  <c r="F14" i="2"/>
  <c r="H14" i="2" s="1"/>
  <c r="G14" i="2"/>
  <c r="F15" i="2"/>
  <c r="H15" i="2" s="1"/>
  <c r="G15" i="2"/>
  <c r="F16" i="2"/>
  <c r="H16" i="2" s="1"/>
  <c r="G16" i="2"/>
  <c r="F17" i="2"/>
  <c r="H17" i="2" s="1"/>
  <c r="G17" i="2"/>
  <c r="F18" i="2"/>
  <c r="H18" i="2" s="1"/>
  <c r="G18" i="2"/>
  <c r="I22" i="4" l="1"/>
  <c r="E14" i="10" s="1"/>
  <c r="I27" i="4"/>
  <c r="E19" i="10" s="1"/>
  <c r="I23" i="4"/>
  <c r="E15" i="10" s="1"/>
  <c r="I26" i="4"/>
  <c r="E18" i="10" s="1"/>
  <c r="I24" i="4"/>
  <c r="E16" i="10" s="1"/>
  <c r="C18" i="10"/>
  <c r="D16" i="10"/>
  <c r="I25" i="4"/>
  <c r="E17" i="10" s="1"/>
  <c r="I21" i="4"/>
  <c r="E13" i="10" s="1"/>
  <c r="G4" i="3"/>
  <c r="H25" i="7" l="1"/>
  <c r="J21" i="6"/>
  <c r="E23" i="10"/>
  <c r="I31" i="4"/>
  <c r="B14" i="4" l="1"/>
  <c r="H6" i="4"/>
  <c r="D20" i="3"/>
  <c r="E10" i="5" s="1"/>
  <c r="F12" i="5"/>
  <c r="H16" i="5" s="1"/>
  <c r="G3" i="2"/>
  <c r="D36" i="4" l="1"/>
  <c r="B10" i="5"/>
  <c r="G34" i="7" l="1"/>
  <c r="E4" i="10" l="1"/>
  <c r="B6" i="7"/>
  <c r="A12" i="10" l="1"/>
  <c r="A11" i="10"/>
  <c r="A10" i="10"/>
  <c r="A9" i="10"/>
  <c r="F27" i="5"/>
  <c r="H28" i="6" s="1"/>
  <c r="F25" i="5"/>
  <c r="B28" i="6" s="1"/>
  <c r="G10" i="6" l="1"/>
  <c r="G9" i="6"/>
  <c r="G8" i="6"/>
  <c r="G7" i="6"/>
  <c r="E10" i="6"/>
  <c r="E9" i="6"/>
  <c r="E8" i="6"/>
  <c r="E7" i="6"/>
  <c r="B10" i="6"/>
  <c r="B9" i="6"/>
  <c r="B8" i="6"/>
  <c r="B7" i="6"/>
  <c r="B45" i="4"/>
  <c r="G44" i="4" s="1"/>
  <c r="H20" i="4"/>
  <c r="D12" i="10" s="1"/>
  <c r="H19" i="4"/>
  <c r="D11" i="10" s="1"/>
  <c r="H18" i="4"/>
  <c r="D10" i="10" s="1"/>
  <c r="H17" i="4"/>
  <c r="D9" i="10" s="1"/>
  <c r="C12" i="10"/>
  <c r="C11" i="10"/>
  <c r="C10" i="10"/>
  <c r="C9" i="10"/>
  <c r="B20" i="4"/>
  <c r="B12" i="10" s="1"/>
  <c r="B19" i="4"/>
  <c r="B11" i="10" s="1"/>
  <c r="B18" i="4"/>
  <c r="B10" i="10" s="1"/>
  <c r="B17" i="4"/>
  <c r="B9" i="10" s="1"/>
  <c r="H9" i="7" l="1"/>
  <c r="I8" i="6"/>
  <c r="I9" i="6"/>
  <c r="I10" i="6"/>
  <c r="I7" i="6"/>
  <c r="D37" i="4"/>
  <c r="I18" i="4"/>
  <c r="E10" i="10" s="1"/>
  <c r="I19" i="4"/>
  <c r="E11" i="10" s="1"/>
  <c r="I20" i="4"/>
  <c r="E12" i="10" s="1"/>
  <c r="I17" i="4"/>
  <c r="E9" i="10" s="1"/>
  <c r="G9" i="2" l="1"/>
  <c r="G10" i="2"/>
  <c r="G11" i="2"/>
  <c r="F9" i="2"/>
  <c r="H9" i="2" s="1"/>
  <c r="F10" i="2"/>
  <c r="H10" i="2" s="1"/>
  <c r="F11" i="2"/>
  <c r="H11" i="2" s="1"/>
  <c r="F8" i="2"/>
  <c r="G4" i="7" l="1"/>
  <c r="B8" i="7"/>
  <c r="F23" i="5"/>
  <c r="G36" i="7" l="1"/>
  <c r="E12" i="7"/>
  <c r="G9" i="5"/>
  <c r="B9" i="5"/>
  <c r="G8" i="5"/>
  <c r="D11" i="5" s="1"/>
  <c r="C4" i="2"/>
  <c r="D35" i="4"/>
  <c r="B6" i="4" l="1"/>
  <c r="E24" i="2"/>
  <c r="F17" i="1"/>
  <c r="H10" i="1"/>
  <c r="E18" i="3"/>
  <c r="G8" i="2"/>
  <c r="C7" i="10" l="1"/>
  <c r="H8" i="2"/>
  <c r="G35" i="7"/>
  <c r="E22" i="10" l="1"/>
  <c r="H24" i="7"/>
  <c r="H9" i="3"/>
  <c r="H26" i="7" l="1"/>
  <c r="I32" i="4"/>
  <c r="D32" i="4" s="1"/>
  <c r="E24" i="10"/>
  <c r="H29" i="7"/>
  <c r="I22" i="6"/>
  <c r="B21" i="2"/>
  <c r="H7" i="7"/>
  <c r="D7" i="7"/>
  <c r="B3" i="7"/>
  <c r="G5" i="5"/>
  <c r="C8" i="5"/>
  <c r="E19" i="5" s="1"/>
  <c r="B10" i="3"/>
  <c r="E17" i="5" l="1"/>
  <c r="G17" i="5" s="1"/>
  <c r="A14" i="7"/>
  <c r="E21" i="7" s="1"/>
  <c r="C11" i="7"/>
  <c r="C13" i="7"/>
  <c r="E8" i="7"/>
  <c r="D14" i="7"/>
  <c r="F14" i="7" s="1"/>
  <c r="E20" i="1"/>
  <c r="G20" i="1" s="1"/>
  <c r="F19" i="1"/>
  <c r="F13" i="3"/>
  <c r="C13" i="3"/>
  <c r="B22" i="6" l="1"/>
  <c r="B22" i="7"/>
  <c r="D22" i="7" s="1"/>
  <c r="D30" i="7"/>
  <c r="C13" i="4"/>
  <c r="B19" i="3"/>
  <c r="E19" i="3" s="1"/>
  <c r="D30" i="3"/>
  <c r="B24" i="2"/>
  <c r="D24" i="3" s="1"/>
  <c r="E4" i="2"/>
  <c r="C8" i="3"/>
  <c r="F4" i="3"/>
  <c r="G6" i="4" s="1"/>
  <c r="B3" i="3"/>
  <c r="E4" i="6" l="1"/>
  <c r="E14" i="5"/>
  <c r="E15" i="5" s="1"/>
</calcChain>
</file>

<file path=xl/sharedStrings.xml><?xml version="1.0" encoding="utf-8"?>
<sst xmlns="http://schemas.openxmlformats.org/spreadsheetml/2006/main" count="419" uniqueCount="294">
  <si>
    <t>บันทึกข้อความ</t>
  </si>
  <si>
    <t xml:space="preserve">ส่วนราชการ  </t>
  </si>
  <si>
    <t>ที่</t>
  </si>
  <si>
    <t xml:space="preserve">และมีวงเงินในการจัดซื้อจัดจ้างครั้งหนึ่งไม่เกิน 500,000 บาท ที่กำหนดในกฎกระทรวง </t>
  </si>
  <si>
    <t>หลักเกณฑ์การพิจารณาคัดเลือกข้อเสนอ โดยใช้เกณฑ์ราคา</t>
  </si>
  <si>
    <t>ข้อเสนออื่น ๆ  เห็นควรแต่งตั้งผู้ตรวจรับพัสดุ ตามเสนอ</t>
  </si>
  <si>
    <t>จึงเรียนมาเพื่อโปรดพิจารณา</t>
  </si>
  <si>
    <t>อนุมัติแต่งตั้งบุคคลดังต่อไปนี้เป็นคณะกรรมการตรวจรับพัสดุ</t>
  </si>
  <si>
    <t>1)</t>
  </si>
  <si>
    <t>(ลงชื่อ)</t>
  </si>
  <si>
    <t>(  )  เห็นชอบ</t>
  </si>
  <si>
    <t>(  )  ลงนามแล้ว</t>
  </si>
  <si>
    <t>(  )  อนุมัติ</t>
  </si>
  <si>
    <t>เจ้าหน้าที่</t>
  </si>
  <si>
    <t>รายการ</t>
  </si>
  <si>
    <t>ลำดับที่</t>
  </si>
  <si>
    <t>จำนวนหน่วย</t>
  </si>
  <si>
    <t>ราคาจากคณะกรรมการราคากลาง(หน่วยละ)(ราคารวมภาษี)</t>
  </si>
  <si>
    <t>หน่วยละ</t>
  </si>
  <si>
    <t>จำนวนเงิน</t>
  </si>
  <si>
    <t>จำนวนเงิน(รวม) ราคากลาง(ราคารวมภาษี)</t>
  </si>
  <si>
    <t>รหัสใบเสร็จ</t>
  </si>
  <si>
    <t>หน้า</t>
  </si>
  <si>
    <t>รวมราคาสินค้า</t>
  </si>
  <si>
    <t>ภาษีมูลค่าเพิ่ม</t>
  </si>
  <si>
    <t>(</t>
  </si>
  <si>
    <t>)</t>
  </si>
  <si>
    <t xml:space="preserve">รายละเอียดดังแนบ </t>
  </si>
  <si>
    <t>จึงเรียนมาเพื่อโปรดทราบ และพิจารณา</t>
  </si>
  <si>
    <t>เลขประจำตัวผู้เสียภาษี</t>
  </si>
  <si>
    <t xml:space="preserve">  รายการ ขนาด ลักษณะ</t>
  </si>
  <si>
    <t>จำนวน</t>
  </si>
  <si>
    <t>ราคาต่อหน่วย</t>
  </si>
  <si>
    <t xml:space="preserve">ผู้รับจ้าง  </t>
  </si>
  <si>
    <t xml:space="preserve">โรงเรียน </t>
  </si>
  <si>
    <t>ที่อยู่</t>
  </si>
  <si>
    <t xml:space="preserve">โทรศัพท์  </t>
  </si>
  <si>
    <t xml:space="preserve">เลขประจำตัวผู้เสียภาษี  </t>
  </si>
  <si>
    <t>ไว้ต่อ</t>
  </si>
  <si>
    <t xml:space="preserve">ตามที่ </t>
  </si>
  <si>
    <t>ได้เสนอราคา   ตามใบเสนอราคาเลขที่</t>
  </si>
  <si>
    <t>ลงวันที่</t>
  </si>
  <si>
    <t>ตามรายการดังต่อไปนี้</t>
  </si>
  <si>
    <t xml:space="preserve">วันที่  </t>
  </si>
  <si>
    <t xml:space="preserve">รายละเอียดแนบท้ายบันทึกข้อความที่ </t>
  </si>
  <si>
    <t>สถานที่ส่งมอบ</t>
  </si>
  <si>
    <t xml:space="preserve">กำหนดส่งมอบภายใน </t>
  </si>
  <si>
    <t>วัน นับถัดจากวันที่ผู้รับจ้างได้รับใบสั่งจ้าง</t>
  </si>
  <si>
    <t>ครบกำหนดส่งมอบวันที่ </t>
  </si>
  <si>
    <t xml:space="preserve">ระยะเวลารับประกัน  </t>
  </si>
  <si>
    <r>
      <t xml:space="preserve">ด้วย </t>
    </r>
    <r>
      <rPr>
        <sz val="16"/>
        <color rgb="FFFF0000"/>
        <rFont val="TH SarabunPSK"/>
        <family val="2"/>
      </rPr>
      <t/>
    </r>
  </si>
  <si>
    <t>เพื่อ</t>
  </si>
  <si>
    <t xml:space="preserve">พ.ศ. 2560 ข้อ 56 วรรคหนึ่ง (2) (ข) และระเบียบกระทรวงการคลังว่าด้วย การจัดซื้อจัดจ้างและการบริหารพัสดุภาครัฐ พ.ศ. 2560 ข้อ 22 ข้อ 79  </t>
  </si>
  <si>
    <t>ข้อ 25 (5) และกฎกระทรวงกำหนดวงเงินการจัดซื้อจัดจ้างพัสดุโดยวิธีเฉพาะเจาะจง</t>
  </si>
  <si>
    <t>วงเงินการจัดซื้อจัดจ้างที่ไม่ทำข้อตกลงเป็นหนังสือและวงเงิน</t>
  </si>
  <si>
    <t>(ลงชื่อ)                              เจ้าหน้าที่</t>
  </si>
  <si>
    <t>ตามระเบียบกระทรวงการคลังว่าด้วยการจัดซื้อจัดจ้าง</t>
  </si>
  <si>
    <t xml:space="preserve"> บาท </t>
  </si>
  <si>
    <t>บาท</t>
  </si>
  <si>
    <t>ดังนั้นเพื่อให้เป็นไปตามระเบียบกระทรวงการคลังว่าด้วยการจัดซื้อจัดจ้างและการบริหารพัสดุภาครัฐ พ.ศ. 2560</t>
  </si>
  <si>
    <t xml:space="preserve">ในวงเงิน </t>
  </si>
  <si>
    <t xml:space="preserve">บาท </t>
  </si>
  <si>
    <t xml:space="preserve">กำหนดเวลาการส่งมอบ </t>
  </si>
  <si>
    <t>043449106</t>
  </si>
  <si>
    <t>โทรศัพท์</t>
  </si>
  <si>
    <t xml:space="preserve">จำนวน </t>
  </si>
  <si>
    <t>รายละเอียดดังแนบ</t>
  </si>
  <si>
    <t>ใบตรวจรับพัสดุ</t>
  </si>
  <si>
    <t>ตามระเบียบกระทรวงการคลังว่าด้วยการจัดซื้อจัดจ้างและการบริหารพัสดุภาครัฐ พ.ศ. 2560 ข้อ 175</t>
  </si>
  <si>
    <t>เขียนที่</t>
  </si>
  <si>
    <t>วันที่</t>
  </si>
  <si>
    <t>ตามที่</t>
  </si>
  <si>
    <t>เลขที่ ร.</t>
  </si>
  <si>
    <t>ผู้ตรวจรับพัสดุได้ตรวจรับงานเมื่อวันที่</t>
  </si>
  <si>
    <t>จึงขอเสนอรายงานต่อผู้อำนวยการ</t>
  </si>
  <si>
    <t>ลงชื่อ</t>
  </si>
  <si>
    <t>เลขที่บัญชีเงินฝากธนาคาร</t>
  </si>
  <si>
    <t>ชื่อบัญชี</t>
  </si>
  <si>
    <t>ธนาคาร</t>
  </si>
  <si>
    <t>สาขา</t>
  </si>
  <si>
    <t>*กรณีการจัดซื้อคิดค่าปรับเป็นรายวันในอัตราร้อยละ</t>
  </si>
  <si>
    <t>ของราคาสิ่งของที่ยังไม่ได้รับมอบ</t>
  </si>
  <si>
    <t>กรณีการจัดซื้อคิดค่าปรับเป็นรายวันในอัตราร้อยละ</t>
  </si>
  <si>
    <t>ของวงเงินทั้งหมด</t>
  </si>
  <si>
    <t>หมายเหตุ</t>
  </si>
  <si>
    <t>ใช้กับการจัดซื้อหรือจัดจ้างพัสดุ(ที่มิใช่งานก่อสร้าง)</t>
  </si>
  <si>
    <t>รายการตรวจรับพัสดุ</t>
  </si>
  <si>
    <t>เลขที่  ร.</t>
  </si>
  <si>
    <t>ลำดับ</t>
  </si>
  <si>
    <t>ราคาต่อหน่วย(บาท)(ราคารวมภาษี)</t>
  </si>
  <si>
    <t>จำนวนเงิน(บาท)(ราคารวมภาษี)</t>
  </si>
  <si>
    <t>จำนวนภาษีมูลค่าเพิ่ม</t>
  </si>
  <si>
    <t xml:space="preserve">เรื่อง   </t>
  </si>
  <si>
    <t>เรียน</t>
  </si>
  <si>
    <t xml:space="preserve">เรียน </t>
  </si>
  <si>
    <t>จาก</t>
  </si>
  <si>
    <t>เป็นเงิน</t>
  </si>
  <si>
    <t>เลขที่</t>
  </si>
  <si>
    <t>บัดนี้</t>
  </si>
  <si>
    <t>ได้ส่งมอบพัสดุแล้ว ใบส่งของ/ใบเสร็จ/ใบแจ้งหนี้</t>
  </si>
  <si>
    <t>และผู้ตรวจรับได้ทำการตรวจรับพัสดุไว้</t>
  </si>
  <si>
    <t>ถูกต้องแล้ว</t>
  </si>
  <si>
    <t>ตามหลักฐานที่แนบ</t>
  </si>
  <si>
    <t>ซึ่งจะต้องจ่ายเงินให้แก่</t>
  </si>
  <si>
    <t xml:space="preserve">จึงเรียนมาเพื่อทราบผลการตรวจรับพัสดุ ตามระเบียบกระทรวงว่าด้วยการจัดซื้อจัดจ้างและการบริหาร </t>
  </si>
  <si>
    <t>พัสดุภาครัฐ พ.ศ. 2560</t>
  </si>
  <si>
    <t>หัวหน้าเจ้าหน้าที่</t>
  </si>
  <si>
    <t>ความคิดเห็นของเจ้าหน้าที่การเงิน</t>
  </si>
  <si>
    <t>1.  ทราบผลการตรวจรับพัสดุ</t>
  </si>
  <si>
    <t>2.  อนุมัติจ่ายเงินให้แก่</t>
  </si>
  <si>
    <t>มูลค่าสินค้าหรือบริการ</t>
  </si>
  <si>
    <t>บวก  ภาษีมูลค่าเพิ่ม</t>
  </si>
  <si>
    <t>จำนวนเงินที่ขอเบิกทั้งสิ้น</t>
  </si>
  <si>
    <t>หัก  ภาษีเงินได้</t>
  </si>
  <si>
    <t>ค่าปรับ</t>
  </si>
  <si>
    <t>คงเหลือจ่ายจริงเป็นเงิน</t>
  </si>
  <si>
    <t>เจ้าหน้าที่การเงิน</t>
  </si>
  <si>
    <t>หัวหน้าเจ้าหน้าที่การเงิน</t>
  </si>
  <si>
    <t xml:space="preserve"> มีความประสงค์จะขอซื้อพัสดุ</t>
  </si>
  <si>
    <t>งานพัสดุได้ตรวจสอบแล้วเห็นควรจัดซื้อตามเสนอ และเพื่อให้เป็นไปตามพระราชบัญญัติการจัดซื้อจัดจ้างและการบริหารพัสดุภาครัฐ</t>
  </si>
  <si>
    <t xml:space="preserve">การจัดซื้อจัดจ้างในการแต่งตั้งผู้ตรวจรับพัสดุ พ.ศ. 2560 ข้อ 1 และข้อ 5  จึงขอรายงานขอซื้อ ดังนี้ </t>
  </si>
  <si>
    <t xml:space="preserve">ราคากลางของพัสดุที่จะซื้อเป็นเงิน </t>
  </si>
  <si>
    <t xml:space="preserve">วงเงินที่จะขอซื้อครั้งนี้  </t>
  </si>
  <si>
    <t>ซื้อโดยวิธีเฉพาะเจาะจง เนื่องจาก การจัดซื้อพัสดุที่มีการผลิต จำหน่าย ก่อสร้าง หรือให้บริการทั่วไป</t>
  </si>
  <si>
    <t>เห็นชอบในรายงานขอซื้อดังกล่าวข้างต้น</t>
  </si>
  <si>
    <t>งานจัดซื้อพัสดุ  จำนวน</t>
  </si>
  <si>
    <t>รายละเอียดของพัสดุที่จะซื้อ</t>
  </si>
  <si>
    <t>จำนวนและวงเงินที่ขอซื้อครั้งนี้(ราคารวมภาษี)</t>
  </si>
  <si>
    <t xml:space="preserve"> บาท     (</t>
  </si>
  <si>
    <t>เห็นชอบรายงาน ขอซื้อ</t>
  </si>
  <si>
    <t>ซึ่งมีอาชีพขายแล้ว</t>
  </si>
  <si>
    <t xml:space="preserve">ปรากฎว่าเสนอราคาเป็นเงิน </t>
  </si>
  <si>
    <t xml:space="preserve">ข้อ 79 จึงเห็นควรจัดซื้อ จากผู้เสนอราคารายดังกล่าว </t>
  </si>
  <si>
    <t xml:space="preserve">อนุมัติให้สั่งซื้อจาก </t>
  </si>
  <si>
    <t xml:space="preserve">        (</t>
  </si>
  <si>
    <t xml:space="preserve">ลงนามในสัญญาใบสั่งซื้อ ดังแนบ </t>
  </si>
  <si>
    <t xml:space="preserve">ตามที่  </t>
  </si>
  <si>
    <t xml:space="preserve"> และการบริหารพัสดุภาครัฐ พ.ศ.2560 ข้อ 24 </t>
  </si>
  <si>
    <t xml:space="preserve">ในการนี้เจ้าหน้าที่ได้เจรจาตกลงราคากับ </t>
  </si>
  <si>
    <t xml:space="preserve">                      (ลงชื่อ)                               หัวหน้าเจ้าหน้าที่</t>
  </si>
  <si>
    <r>
      <t xml:space="preserve">เรื่อง   </t>
    </r>
    <r>
      <rPr>
        <sz val="16"/>
        <rFont val="TH SarabunPSK"/>
        <family val="2"/>
      </rPr>
      <t>รายงานขอซื้อ</t>
    </r>
  </si>
  <si>
    <t>ซึ่งได้รับอนุมัติเงินจากแผนงาน</t>
  </si>
  <si>
    <t xml:space="preserve">เหตุผลและความจำเป็นที่ต้องซื้อ คือ </t>
  </si>
  <si>
    <t xml:space="preserve">        หัวหน้าเจ้าหน้าที่</t>
  </si>
  <si>
    <t>อนุมัติ</t>
  </si>
  <si>
    <t>ลงนามแล้ว</t>
  </si>
  <si>
    <t>ใบสั่งซื้อ</t>
  </si>
  <si>
    <t>ซึ่งได้รับราคาและตกลงซื้อ</t>
  </si>
  <si>
    <t>)         รวมเงิน</t>
  </si>
  <si>
    <r>
      <t xml:space="preserve">กำหนดเวลาที่ต้องการใช้วัสดุภายใน </t>
    </r>
    <r>
      <rPr>
        <sz val="16"/>
        <color rgb="FFFF0000"/>
        <rFont val="TH SarabunPSK"/>
        <family val="2"/>
      </rPr>
      <t xml:space="preserve"> </t>
    </r>
  </si>
  <si>
    <t>วัน นับถัดจากวันลงนามในสัญญา</t>
  </si>
  <si>
    <t>การสั่ง:ซื้อ อยู่ภายใต้เงื่อนไขต่อไปนี้</t>
  </si>
  <si>
    <t>ได้จัดซื้อ</t>
  </si>
  <si>
    <t>ตามสัญญา/ใบสั่งซื้อเลขที่</t>
  </si>
  <si>
    <t>ครบกำหนดส่งมอบ</t>
  </si>
  <si>
    <t>บัดนี้ผู้ขายได้จัดส่ง</t>
  </si>
  <si>
    <t>ตามหนังสือส่งมอบของผู้ขาย</t>
  </si>
  <si>
    <t xml:space="preserve">การซื้อรายการนี้ได้สั่งให้เปลี่ยนแปลงแก้ไขคือ </t>
  </si>
  <si>
    <t>แล้วปรากฎว่างานเสร็จเรียบร้อยถูกต้องตาม</t>
  </si>
  <si>
    <t>สัญญา/ใบสั่งซื้อทุกประการเมื่อวันที่</t>
  </si>
  <si>
    <t>รวมเป็นเงินทั้งสิ้น</t>
  </si>
  <si>
    <t xml:space="preserve">บาท จึงออกหนังสือสำคัญฉบับนี้ให้ไว้ วันที่ </t>
  </si>
  <si>
    <t>ผู้ขายควรได้รับเงินเป็นจำนวนเงินทั้งสิ้น</t>
  </si>
  <si>
    <t>บาท (</t>
  </si>
  <si>
    <t>ตามสัญญา/ใบสั่งซื้อ</t>
  </si>
  <si>
    <t>เพื่อโปรดทราบ ตามนัยข้อ 175(4)</t>
  </si>
  <si>
    <t>แห่งระเบียบกระทรวงการคลังว่าด้วยการจัดซื้อจัดจ้างและการบริหารพัสดุภาครัฐ พ.ศ. 2560</t>
  </si>
  <si>
    <t>ประธานกรรมการตรวจรับพัสดุ</t>
  </si>
  <si>
    <t>กรรมการตรวจรับพัสดุ</t>
  </si>
  <si>
    <t>) รวมเงิน</t>
  </si>
  <si>
    <t>ตามที่อนุมัติให้ซื้อ</t>
  </si>
  <si>
    <t>บาท     (</t>
  </si>
  <si>
    <t>) ตาม</t>
  </si>
  <si>
    <t>สัญญาซื้อ</t>
  </si>
  <si>
    <t>ทราบ</t>
  </si>
  <si>
    <t xml:space="preserve"> </t>
  </si>
  <si>
    <t>(   )</t>
  </si>
  <si>
    <t>ใบสั่งซื้อเลขที่</t>
  </si>
  <si>
    <t>2)</t>
  </si>
  <si>
    <t>3)</t>
  </si>
  <si>
    <t>ใบเบิกวัสดุ</t>
  </si>
  <si>
    <t>เล่มที่........................</t>
  </si>
  <si>
    <t>เลขที่..........................</t>
  </si>
  <si>
    <t xml:space="preserve">      </t>
  </si>
  <si>
    <t>รวมเงิน</t>
  </si>
  <si>
    <t>ภาษี 7 %</t>
  </si>
  <si>
    <t>ได้มอบให้........................................................เป็นผู้รับแทน</t>
  </si>
  <si>
    <t xml:space="preserve">       (ลงชื่อ)........................................................ผู้เบิก</t>
  </si>
  <si>
    <t xml:space="preserve">   (ลงชื่อ)........................................................ผู้มอบ</t>
  </si>
  <si>
    <t xml:space="preserve">             ตำแหน่ง.........................................</t>
  </si>
  <si>
    <t xml:space="preserve">           ได้รับของถูกต้องครบถ้วนแล้ว</t>
  </si>
  <si>
    <t xml:space="preserve">   (ลงชื่อ)........................................................ผู้รับของ</t>
  </si>
  <si>
    <t xml:space="preserve">                      อนุญาตให้เบิกได้</t>
  </si>
  <si>
    <t xml:space="preserve"> วันที่............เดือน...................................พ.ศ.....................</t>
  </si>
  <si>
    <t xml:space="preserve">       (ลงชื่อ)........................................................ผู้สั่งจ่าย</t>
  </si>
  <si>
    <t xml:space="preserve">             (.........................................................)</t>
  </si>
  <si>
    <r>
      <t xml:space="preserve">   </t>
    </r>
    <r>
      <rPr>
        <sz val="16"/>
        <color theme="1"/>
        <rFont val="Wingdings"/>
        <charset val="2"/>
      </rPr>
      <t>¡</t>
    </r>
    <r>
      <rPr>
        <sz val="16"/>
        <color theme="1"/>
        <rFont val="TH SarabunPSK"/>
        <family val="2"/>
      </rPr>
      <t xml:space="preserve">  มีอยู่ในแผน           </t>
    </r>
    <r>
      <rPr>
        <sz val="16"/>
        <color theme="1"/>
        <rFont val="Wingdings"/>
        <charset val="2"/>
      </rPr>
      <t>¡</t>
    </r>
    <r>
      <rPr>
        <sz val="16"/>
        <color theme="1"/>
        <rFont val="TH SarabunPSK"/>
        <family val="2"/>
      </rPr>
      <t xml:space="preserve">  ไม่มีในแผน           </t>
    </r>
    <r>
      <rPr>
        <sz val="16"/>
        <color theme="1"/>
        <rFont val="Wingdings"/>
        <charset val="2"/>
      </rPr>
      <t>¡</t>
    </r>
    <r>
      <rPr>
        <sz val="16"/>
        <color theme="1"/>
        <rFont val="TH SarabunPSK"/>
        <family val="2"/>
      </rPr>
      <t xml:space="preserve">  อื่นๆ           </t>
    </r>
  </si>
  <si>
    <t xml:space="preserve">     วันที่............เดือน.............................พ.ศ.....................</t>
  </si>
  <si>
    <t xml:space="preserve">        บริษัท/ห้างหุ้นส่วน/ร้าน/หน่วยงาน</t>
  </si>
  <si>
    <t>กรรมการ</t>
  </si>
  <si>
    <r>
      <t xml:space="preserve">เรียน      </t>
    </r>
    <r>
      <rPr>
        <sz val="16"/>
        <rFont val="TH SarabunPSK"/>
        <family val="2"/>
      </rPr>
      <t>หัวหน้าเจ้าหน้าที่</t>
    </r>
  </si>
  <si>
    <r>
      <t xml:space="preserve">เรื่อง       </t>
    </r>
    <r>
      <rPr>
        <sz val="16"/>
        <rFont val="TH SarabunPSK"/>
        <family val="2"/>
      </rPr>
      <t>รายงานผลการพิจารณาและขออนุมัติสั่งซื้อ</t>
    </r>
  </si>
  <si>
    <t>บาท           (</t>
  </si>
  <si>
    <t xml:space="preserve"> ทราบผลและอนุมัติเบิกจ่าย</t>
  </si>
  <si>
    <t>รายละเอียดดังนี้</t>
  </si>
  <si>
    <t xml:space="preserve"> รวมเงิน</t>
  </si>
  <si>
    <t xml:space="preserve">วันที่ </t>
  </si>
  <si>
    <t>ข้าพเจ้าขอเบิกสิ่งของตามรายการดังต่อไปนี้ เพื่อใช้งานกลุ่มสาระ/กลุ่มงาน</t>
  </si>
  <si>
    <t xml:space="preserve">รายละเอียดและงานที่จะซื้อคือ </t>
  </si>
  <si>
    <t>ตามรายละเอียดตามบันทึกที่แนบ</t>
  </si>
  <si>
    <t xml:space="preserve">      เมื่อวันที่</t>
  </si>
  <si>
    <t>สงวนสิทธิ์ค่าปรับกรณีส่งมอบเกินกำหนด โดยคิดค่าปรับเป็นรายวันในอัตราร้อยละ 0.20 ของราคาสิ่งของที่ยังไม่ได้รับมอบ</t>
  </si>
  <si>
    <t>โรงเรียนสงวนสิทธิ์ที่จะไม่รับมอบถ้าปรากฏว่าสินค้านั้นมีลักษณะไม่ตรงตามรายการที่ระบุไว้ในใบสั่งซื้อ</t>
  </si>
  <si>
    <t xml:space="preserve">     (ลงชื่อ)</t>
  </si>
  <si>
    <t>ลงชื่อ                                       ผู้สั่งซื้อ</t>
  </si>
  <si>
    <t>ลงชื่อ                                         ผู้ขาย</t>
  </si>
  <si>
    <t>................./…….......….</t>
  </si>
  <si>
    <t>ไทย</t>
  </si>
  <si>
    <t>คณิต</t>
  </si>
  <si>
    <t>วิทย์</t>
  </si>
  <si>
    <t>สังคม</t>
  </si>
  <si>
    <t>สุขฯ</t>
  </si>
  <si>
    <t>ศิลปะ</t>
  </si>
  <si>
    <t>การงาน</t>
  </si>
  <si>
    <t>อังกฤษ</t>
  </si>
  <si>
    <t>กลุ่มงานบริหารวิชาการ</t>
  </si>
  <si>
    <t>กลุ่มงานแผนงานงบประมาณฯ</t>
  </si>
  <si>
    <t>กลุ่มงานบริหารทั่วไป</t>
  </si>
  <si>
    <t>กลุ่มสาระฯคณิตศาสตร์</t>
  </si>
  <si>
    <t>กลุ่มสาระฯภาษาไทย</t>
  </si>
  <si>
    <t>กลุ่มสาระฯสังคมศึกษาฯ</t>
  </si>
  <si>
    <t>กลุ่มสาระฯสุขศึกษาฯ</t>
  </si>
  <si>
    <t>กลุ่มสาระฯศิลปะ</t>
  </si>
  <si>
    <t>กลุ่มสาระฯการงานฯ</t>
  </si>
  <si>
    <t>กลุ่มสาระฯภาษาต่างประเทศ</t>
  </si>
  <si>
    <t>กลุ่มกิจกรรมพัฒนาผู้เรียน</t>
  </si>
  <si>
    <t>วัสดุอุปกรณ์</t>
  </si>
  <si>
    <t>ครูชำนาญการพิเศษ</t>
  </si>
  <si>
    <t xml:space="preserve">        (ลงชื่อ)                                   หัวหน้าเจ้าหน้าที่</t>
  </si>
  <si>
    <t>โดยส่งมอบเกินกำหนดจำนวน  วัน  คิดค่าปรับในอัตรา</t>
  </si>
  <si>
    <t>เตรียมความพร้อมสื่อการเรียนการสอนนักเรียน</t>
  </si>
  <si>
    <t>แฟ้มปกแข็งห่วง ตราช้าง</t>
  </si>
  <si>
    <t>แฟ้มแค็ตตาล็อค ช้าง</t>
  </si>
  <si>
    <t xml:space="preserve">แฟ้มเสนอเซนต์ </t>
  </si>
  <si>
    <t>กรรไกร เดลต้า</t>
  </si>
  <si>
    <t>มีดคัตเตอร์ MESAAL-2P ใหญ่</t>
  </si>
  <si>
    <t>ปากกาไวท์บอร์ด คละสี</t>
  </si>
  <si>
    <t>ปากกาเคมี 2 หัว ตราม้า</t>
  </si>
  <si>
    <t>กระดาษถ่ายเอกสาร AA 80g</t>
  </si>
  <si>
    <t>เทปกาวโฟม2หน้า 3M</t>
  </si>
  <si>
    <t>ซองขาวมีครุฑ</t>
  </si>
  <si>
    <t>คลิบหนีบดำ ตราม้า</t>
  </si>
  <si>
    <t>วัสดุอุปกรณ์เตรียมความพร้อมการเรียนการสอน</t>
  </si>
  <si>
    <t>โรงเรียนเจียรวนนท์อุทิศ 2 อำเภอวังน้ำเขียว  จังหวัดนครราชสีมา  สพป.นม. เขต 3</t>
  </si>
  <si>
    <t xml:space="preserve"> ผู้อำนวยการโรงเรียนเจียรวนนท์อุทิศ 2 </t>
  </si>
  <si>
    <t xml:space="preserve">( นางสาวรุ่งทิพย์ ผ่านพินิจ)  </t>
  </si>
  <si>
    <t>(นางสาวอยุพดี สีขวา)</t>
  </si>
  <si>
    <t>(นายสุรชัย  แพงเพ็ง)</t>
  </si>
  <si>
    <t>ผู้อำนวยการโรงเรียนเจียรวนนท์อุทิศ 2</t>
  </si>
  <si>
    <t>โรงเรียนเจียรวนนท์อุทิศ 2</t>
  </si>
  <si>
    <t xml:space="preserve">เจียรวนนท์อุทิศ 2 </t>
  </si>
  <si>
    <t>หมู่ที่ 4 ต.วังหมี อ.วังน้ำเขียว จ.นครราชสีมา</t>
  </si>
  <si>
    <t>นายสุรชัย  แพงเพ็ง</t>
  </si>
  <si>
    <t xml:space="preserve">      โรงเรียนเจียรวนนท์อุทิศ 2</t>
  </si>
  <si>
    <t>-</t>
  </si>
  <si>
    <t>นางสาวอาภาภรณ์ จิตรประพันธ์</t>
  </si>
  <si>
    <t>นายจิระนันต์ แสนตะระนะ</t>
  </si>
  <si>
    <t>นางสาวภัสนี มุนทานี</t>
  </si>
  <si>
    <t>นางสาววิภาภรณ์ คำรินทร์</t>
  </si>
  <si>
    <t>นายทองทิพย์ คำรินทร์</t>
  </si>
  <si>
    <t>นายฐิติกร มะลิมาตย์</t>
  </si>
  <si>
    <t>นางสาวขวัญจิรา เอี่ยมศุภมงคล</t>
  </si>
  <si>
    <t>นางสาวสุวิชา แก้วบุญพะเนา</t>
  </si>
  <si>
    <t>นางสาวอรทัย อันทะนิล</t>
  </si>
  <si>
    <t>นางสาวอยุพดี สีขวา</t>
  </si>
  <si>
    <t>นางสาวรุ่งทิพย์ ผ่านพินิจ</t>
  </si>
  <si>
    <t>นายจักรภัทร ทำมิตร</t>
  </si>
  <si>
    <t>นางสาวเขมิกา ทันไธสง</t>
  </si>
  <si>
    <t>นายปกรณ์ ผจวบโชค</t>
  </si>
  <si>
    <t>นางสาววรรณา เพร็ชกระโทก</t>
  </si>
  <si>
    <t>นางสาวธมกร สร้อยกลาง</t>
  </si>
  <si>
    <t>นายประจักษ์ แสนพินิจ</t>
  </si>
  <si>
    <t>นางศิริพร คำรินทร์</t>
  </si>
  <si>
    <t>นางสาววลีรัตน์ มุ่งรวยกลาง</t>
  </si>
  <si>
    <t>นางสาวธัชษา มงคลณฐกร</t>
  </si>
  <si>
    <t>นางสาวรัชดา ลอยประโคน</t>
  </si>
  <si>
    <t>นางสาวพรทิพย์ ดารา</t>
  </si>
  <si>
    <t>ปฐมวัย</t>
  </si>
  <si>
    <t>กลุ่มงานบริหารบุคคล</t>
  </si>
  <si>
    <t>กลุ่มสาระฯวิทยาศาสตร์ฯ</t>
  </si>
  <si>
    <t>ว่าที่ร้อยตรีภานุวัฒน์ บ่างศรีวงษ์</t>
  </si>
  <si>
    <t>บริษัท ดูโฮม จำกัด(มหาชน)</t>
  </si>
  <si>
    <t>0994000813236</t>
  </si>
  <si>
    <t>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</si>
</sst>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[$-187041E]d\ mmmm\ yyyy;@"/>
  </numFmts>
  <fonts count="2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24"/>
      <color rgb="FF0000CC"/>
      <name val="TH SarabunPSK"/>
      <family val="2"/>
    </font>
    <font>
      <sz val="14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24"/>
      <name val="TH SarabunPSK"/>
      <family val="2"/>
    </font>
    <font>
      <sz val="2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color theme="1"/>
      <name val="Wingdings"/>
      <charset val="2"/>
    </font>
    <font>
      <b/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5"/>
      <name val="TH SarabunPSK"/>
      <family val="2"/>
    </font>
    <font>
      <u/>
      <sz val="16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</cellStyleXfs>
  <cellXfs count="375">
    <xf numFmtId="0" fontId="0" fillId="0" borderId="0" xfId="0"/>
    <xf numFmtId="0" fontId="7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0" xfId="1" applyFont="1" applyAlignment="1">
      <alignment horizontal="right"/>
    </xf>
    <xf numFmtId="0" fontId="3" fillId="0" borderId="0" xfId="1" applyFont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6" xfId="0" applyFont="1" applyBorder="1"/>
    <xf numFmtId="0" fontId="8" fillId="0" borderId="12" xfId="0" applyFont="1" applyBorder="1"/>
    <xf numFmtId="0" fontId="8" fillId="0" borderId="1" xfId="0" applyFont="1" applyBorder="1"/>
    <xf numFmtId="0" fontId="10" fillId="0" borderId="0" xfId="4" applyFont="1"/>
    <xf numFmtId="0" fontId="3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43" fontId="5" fillId="0" borderId="0" xfId="4" applyNumberFormat="1" applyFont="1" applyBorder="1" applyAlignment="1">
      <alignment horizontal="left"/>
    </xf>
    <xf numFmtId="43" fontId="5" fillId="0" borderId="0" xfId="2" applyFont="1" applyBorder="1" applyAlignment="1">
      <alignment horizontal="left"/>
    </xf>
    <xf numFmtId="15" fontId="5" fillId="0" borderId="0" xfId="4" applyNumberFormat="1" applyFont="1"/>
    <xf numFmtId="0" fontId="9" fillId="0" borderId="0" xfId="4" applyFont="1" applyAlignment="1">
      <alignment horizontal="center" vertical="center"/>
    </xf>
    <xf numFmtId="0" fontId="7" fillId="0" borderId="17" xfId="4" applyFont="1" applyBorder="1"/>
    <xf numFmtId="0" fontId="7" fillId="0" borderId="19" xfId="4" applyFont="1" applyBorder="1"/>
    <xf numFmtId="49" fontId="7" fillId="0" borderId="0" xfId="4" applyNumberFormat="1" applyFont="1"/>
    <xf numFmtId="0" fontId="8" fillId="0" borderId="0" xfId="0" applyFont="1" applyAlignment="1">
      <alignment horizontal="right"/>
    </xf>
    <xf numFmtId="0" fontId="3" fillId="0" borderId="0" xfId="4" applyFon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4" applyFont="1" applyAlignment="1">
      <alignment horizontal="left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0" fontId="8" fillId="0" borderId="17" xfId="0" applyFont="1" applyBorder="1"/>
    <xf numFmtId="0" fontId="8" fillId="0" borderId="20" xfId="0" applyFont="1" applyBorder="1"/>
    <xf numFmtId="0" fontId="3" fillId="0" borderId="19" xfId="4" applyFont="1" applyBorder="1"/>
    <xf numFmtId="0" fontId="3" fillId="0" borderId="20" xfId="4" applyFont="1" applyBorder="1"/>
    <xf numFmtId="0" fontId="7" fillId="2" borderId="19" xfId="4" applyFont="1" applyFill="1" applyBorder="1" applyAlignment="1">
      <alignment horizontal="center" vertical="center"/>
    </xf>
    <xf numFmtId="0" fontId="3" fillId="0" borderId="17" xfId="4" applyFont="1" applyBorder="1"/>
    <xf numFmtId="49" fontId="7" fillId="0" borderId="17" xfId="4" applyNumberFormat="1" applyFont="1" applyBorder="1"/>
    <xf numFmtId="0" fontId="3" fillId="0" borderId="18" xfId="4" applyFont="1" applyBorder="1"/>
    <xf numFmtId="0" fontId="8" fillId="0" borderId="19" xfId="0" applyFont="1" applyBorder="1" applyAlignment="1">
      <alignment horizontal="center"/>
    </xf>
    <xf numFmtId="0" fontId="8" fillId="0" borderId="0" xfId="0" applyFont="1" applyAlignment="1"/>
    <xf numFmtId="0" fontId="3" fillId="0" borderId="17" xfId="4" applyFont="1" applyBorder="1" applyAlignment="1">
      <alignment horizontal="right"/>
    </xf>
    <xf numFmtId="49" fontId="3" fillId="0" borderId="19" xfId="4" applyNumberFormat="1" applyFont="1" applyBorder="1"/>
    <xf numFmtId="0" fontId="3" fillId="0" borderId="0" xfId="4" applyFont="1" applyBorder="1"/>
    <xf numFmtId="0" fontId="3" fillId="0" borderId="19" xfId="4" applyFont="1" applyBorder="1" applyAlignment="1">
      <alignment horizontal="right"/>
    </xf>
    <xf numFmtId="2" fontId="8" fillId="0" borderId="0" xfId="0" applyNumberFormat="1" applyFont="1" applyAlignment="1">
      <alignment horizontal="center"/>
    </xf>
    <xf numFmtId="0" fontId="8" fillId="0" borderId="14" xfId="0" applyFont="1" applyBorder="1"/>
    <xf numFmtId="0" fontId="8" fillId="0" borderId="0" xfId="0" applyFont="1" applyAlignment="1">
      <alignment horizontal="left" vertical="center"/>
    </xf>
    <xf numFmtId="0" fontId="7" fillId="0" borderId="19" xfId="1" applyFont="1" applyBorder="1"/>
    <xf numFmtId="0" fontId="3" fillId="0" borderId="19" xfId="1" applyFont="1" applyBorder="1"/>
    <xf numFmtId="0" fontId="5" fillId="0" borderId="22" xfId="1" applyFont="1" applyBorder="1"/>
    <xf numFmtId="0" fontId="5" fillId="0" borderId="18" xfId="1" applyFont="1" applyBorder="1"/>
    <xf numFmtId="0" fontId="3" fillId="0" borderId="17" xfId="1" applyFont="1" applyBorder="1"/>
    <xf numFmtId="0" fontId="3" fillId="0" borderId="20" xfId="1" applyFont="1" applyBorder="1" applyAlignment="1">
      <alignment horizontal="right"/>
    </xf>
    <xf numFmtId="0" fontId="7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3" xfId="4" applyFont="1" applyBorder="1"/>
    <xf numFmtId="0" fontId="3" fillId="0" borderId="24" xfId="4" applyFont="1" applyBorder="1"/>
    <xf numFmtId="0" fontId="7" fillId="0" borderId="19" xfId="4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19" xfId="0" applyNumberFormat="1" applyFont="1" applyBorder="1" applyAlignment="1"/>
    <xf numFmtId="0" fontId="7" fillId="0" borderId="19" xfId="1" applyFont="1" applyBorder="1" applyAlignment="1">
      <alignment horizontal="center"/>
    </xf>
    <xf numFmtId="4" fontId="7" fillId="0" borderId="17" xfId="1" applyNumberFormat="1" applyFont="1" applyBorder="1" applyAlignment="1">
      <alignment horizontal="center" vertical="center"/>
    </xf>
    <xf numFmtId="49" fontId="3" fillId="0" borderId="0" xfId="1" applyNumberFormat="1" applyFont="1"/>
    <xf numFmtId="0" fontId="3" fillId="0" borderId="0" xfId="0" applyFont="1"/>
    <xf numFmtId="0" fontId="3" fillId="0" borderId="19" xfId="0" applyFont="1" applyBorder="1"/>
    <xf numFmtId="0" fontId="17" fillId="0" borderId="0" xfId="0" applyFont="1"/>
    <xf numFmtId="0" fontId="18" fillId="0" borderId="0" xfId="4" applyFont="1"/>
    <xf numFmtId="0" fontId="18" fillId="0" borderId="1" xfId="4" applyFont="1" applyBorder="1"/>
    <xf numFmtId="0" fontId="3" fillId="0" borderId="1" xfId="4" applyFont="1" applyBorder="1"/>
    <xf numFmtId="0" fontId="3" fillId="0" borderId="0" xfId="4" applyFont="1" applyAlignment="1">
      <alignment horizontal="left"/>
    </xf>
    <xf numFmtId="4" fontId="3" fillId="0" borderId="0" xfId="4" applyNumberFormat="1" applyFont="1"/>
    <xf numFmtId="0" fontId="3" fillId="0" borderId="20" xfId="4" applyFont="1" applyBorder="1" applyAlignment="1">
      <alignment horizontal="left"/>
    </xf>
    <xf numFmtId="0" fontId="3" fillId="0" borderId="20" xfId="4" applyFont="1" applyBorder="1" applyAlignment="1">
      <alignment horizontal="right"/>
    </xf>
    <xf numFmtId="0" fontId="3" fillId="2" borderId="20" xfId="4" applyNumberFormat="1" applyFont="1" applyFill="1" applyBorder="1" applyAlignment="1" applyProtection="1">
      <alignment horizontal="left"/>
    </xf>
    <xf numFmtId="0" fontId="18" fillId="2" borderId="20" xfId="4" applyNumberFormat="1" applyFont="1" applyFill="1" applyBorder="1" applyAlignment="1" applyProtection="1">
      <alignment horizontal="left"/>
    </xf>
    <xf numFmtId="49" fontId="3" fillId="0" borderId="0" xfId="4" applyNumberFormat="1" applyFont="1" applyAlignment="1">
      <alignment horizontal="right"/>
    </xf>
    <xf numFmtId="0" fontId="3" fillId="0" borderId="0" xfId="4" applyFont="1" applyAlignment="1">
      <alignment horizontal="left" vertical="top"/>
    </xf>
    <xf numFmtId="0" fontId="14" fillId="0" borderId="0" xfId="0" applyFont="1" applyAlignment="1"/>
    <xf numFmtId="0" fontId="14" fillId="0" borderId="19" xfId="0" applyFont="1" applyBorder="1" applyAlignment="1"/>
    <xf numFmtId="0" fontId="3" fillId="0" borderId="0" xfId="4" applyFont="1" applyAlignment="1">
      <alignment vertical="center"/>
    </xf>
    <xf numFmtId="4" fontId="3" fillId="0" borderId="0" xfId="4" applyNumberFormat="1" applyFont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17" xfId="0" applyFont="1" applyBorder="1" applyAlignment="1">
      <alignment horizontal="right"/>
    </xf>
    <xf numFmtId="0" fontId="3" fillId="0" borderId="20" xfId="4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0" fontId="3" fillId="0" borderId="18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4" fontId="3" fillId="0" borderId="2" xfId="0" applyNumberFormat="1" applyFont="1" applyBorder="1"/>
    <xf numFmtId="2" fontId="3" fillId="0" borderId="2" xfId="0" applyNumberFormat="1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0" xfId="0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18" fillId="0" borderId="0" xfId="1" applyFont="1"/>
    <xf numFmtId="0" fontId="18" fillId="0" borderId="21" xfId="1" applyFont="1" applyBorder="1"/>
    <xf numFmtId="0" fontId="8" fillId="0" borderId="0" xfId="1" applyFont="1"/>
    <xf numFmtId="0" fontId="8" fillId="0" borderId="0" xfId="1" applyFont="1" applyFill="1" applyBorder="1" applyAlignment="1" applyProtection="1">
      <alignment horizontal="left" vertical="center"/>
    </xf>
    <xf numFmtId="43" fontId="8" fillId="0" borderId="0" xfId="2" applyFont="1"/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7" xfId="1" applyFont="1" applyBorder="1"/>
    <xf numFmtId="0" fontId="8" fillId="0" borderId="19" xfId="1" applyFont="1" applyBorder="1"/>
    <xf numFmtId="0" fontId="8" fillId="0" borderId="20" xfId="1" applyFont="1" applyBorder="1"/>
    <xf numFmtId="4" fontId="8" fillId="0" borderId="17" xfId="1" applyNumberFormat="1" applyFont="1" applyBorder="1" applyAlignment="1">
      <alignment horizontal="center"/>
    </xf>
    <xf numFmtId="0" fontId="8" fillId="0" borderId="20" xfId="1" applyFont="1" applyBorder="1" applyAlignment="1">
      <alignment horizontal="right"/>
    </xf>
    <xf numFmtId="4" fontId="8" fillId="0" borderId="19" xfId="1" applyNumberFormat="1" applyFont="1" applyBorder="1"/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5" fillId="0" borderId="0" xfId="4" applyFont="1" applyAlignment="1">
      <alignment horizontal="center" vertical="center"/>
    </xf>
    <xf numFmtId="49" fontId="3" fillId="0" borderId="0" xfId="4" applyNumberFormat="1" applyFont="1"/>
    <xf numFmtId="0" fontId="3" fillId="0" borderId="0" xfId="4" applyFont="1" applyAlignment="1">
      <alignment horizont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17" xfId="4" applyFont="1" applyBorder="1" applyAlignment="1">
      <alignment horizontal="left"/>
    </xf>
    <xf numFmtId="0" fontId="3" fillId="0" borderId="16" xfId="4" applyFont="1" applyBorder="1"/>
    <xf numFmtId="0" fontId="3" fillId="0" borderId="15" xfId="4" applyFont="1" applyBorder="1" applyAlignment="1">
      <alignment horizontal="center" vertical="center"/>
    </xf>
    <xf numFmtId="43" fontId="3" fillId="0" borderId="0" xfId="2" applyFont="1" applyBorder="1" applyAlignment="1">
      <alignment horizontal="center" vertical="center"/>
    </xf>
    <xf numFmtId="3" fontId="3" fillId="0" borderId="0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43" fontId="3" fillId="0" borderId="0" xfId="2" applyFont="1" applyBorder="1"/>
    <xf numFmtId="43" fontId="7" fillId="0" borderId="0" xfId="2" applyFont="1" applyBorder="1" applyAlignment="1">
      <alignment horizontal="left"/>
    </xf>
    <xf numFmtId="0" fontId="7" fillId="0" borderId="10" xfId="4" applyFont="1" applyBorder="1"/>
    <xf numFmtId="0" fontId="5" fillId="0" borderId="10" xfId="4" applyFont="1" applyBorder="1"/>
    <xf numFmtId="0" fontId="5" fillId="0" borderId="9" xfId="4" applyFont="1" applyBorder="1"/>
    <xf numFmtId="0" fontId="3" fillId="0" borderId="6" xfId="4" applyFont="1" applyBorder="1"/>
    <xf numFmtId="4" fontId="3" fillId="0" borderId="15" xfId="4" applyNumberFormat="1" applyFont="1" applyBorder="1" applyAlignment="1">
      <alignment horizontal="right" vertical="center"/>
    </xf>
    <xf numFmtId="0" fontId="3" fillId="0" borderId="12" xfId="4" applyFont="1" applyBorder="1" applyAlignment="1">
      <alignment horizontal="right"/>
    </xf>
    <xf numFmtId="0" fontId="3" fillId="0" borderId="12" xfId="4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8" fillId="0" borderId="19" xfId="4" applyFont="1" applyBorder="1" applyAlignment="1">
      <alignment horizontal="center"/>
    </xf>
    <xf numFmtId="0" fontId="8" fillId="0" borderId="17" xfId="4" applyFont="1" applyBorder="1"/>
    <xf numFmtId="0" fontId="8" fillId="0" borderId="0" xfId="4" applyFont="1" applyAlignment="1">
      <alignment horizontal="right"/>
    </xf>
    <xf numFmtId="0" fontId="8" fillId="0" borderId="20" xfId="4" applyFont="1" applyBorder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43" fontId="8" fillId="0" borderId="0" xfId="4" applyNumberFormat="1" applyFont="1" applyBorder="1" applyAlignment="1">
      <alignment horizontal="left"/>
    </xf>
    <xf numFmtId="0" fontId="8" fillId="0" borderId="0" xfId="4" applyFont="1" applyBorder="1"/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7" fillId="0" borderId="0" xfId="1" applyFont="1" applyAlignment="1">
      <alignment horizontal="center"/>
    </xf>
    <xf numFmtId="0" fontId="7" fillId="0" borderId="17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19" xfId="0" applyNumberFormat="1" applyFont="1" applyBorder="1" applyAlignment="1">
      <alignment horizontal="center"/>
    </xf>
    <xf numFmtId="4" fontId="8" fillId="0" borderId="0" xfId="0" applyNumberFormat="1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4" fontId="8" fillId="0" borderId="0" xfId="0" applyNumberFormat="1" applyFont="1" applyBorder="1"/>
    <xf numFmtId="0" fontId="18" fillId="0" borderId="1" xfId="1" applyFont="1" applyBorder="1"/>
    <xf numFmtId="0" fontId="3" fillId="0" borderId="1" xfId="1" applyFont="1" applyBorder="1"/>
    <xf numFmtId="4" fontId="8" fillId="0" borderId="19" xfId="0" applyNumberFormat="1" applyFont="1" applyBorder="1" applyAlignment="1">
      <alignment horizontal="center" vertical="center"/>
    </xf>
    <xf numFmtId="4" fontId="8" fillId="0" borderId="20" xfId="0" applyNumberFormat="1" applyFont="1" applyBorder="1"/>
    <xf numFmtId="4" fontId="8" fillId="0" borderId="17" xfId="0" applyNumberFormat="1" applyFont="1" applyBorder="1"/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Border="1" applyAlignment="1"/>
    <xf numFmtId="0" fontId="8" fillId="0" borderId="0" xfId="0" applyFont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1" applyFont="1" applyBorder="1"/>
    <xf numFmtId="0" fontId="8" fillId="0" borderId="0" xfId="0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0" xfId="0" applyFont="1" applyAlignment="1">
      <alignment horizontal="right"/>
    </xf>
    <xf numFmtId="0" fontId="20" fillId="0" borderId="0" xfId="0" applyFont="1"/>
    <xf numFmtId="0" fontId="20" fillId="0" borderId="2" xfId="0" applyFont="1" applyBorder="1" applyAlignment="1">
      <alignment horizontal="center"/>
    </xf>
    <xf numFmtId="4" fontId="8" fillId="0" borderId="2" xfId="0" applyNumberFormat="1" applyFont="1" applyBorder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3" fillId="0" borderId="1" xfId="4" applyFont="1" applyBorder="1" applyAlignment="1">
      <alignment horizontal="right"/>
    </xf>
    <xf numFmtId="0" fontId="7" fillId="0" borderId="0" xfId="4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0" xfId="4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1" xfId="4" applyFont="1" applyBorder="1" applyAlignment="1"/>
    <xf numFmtId="0" fontId="3" fillId="0" borderId="13" xfId="4" applyFont="1" applyBorder="1" applyAlignment="1"/>
    <xf numFmtId="0" fontId="18" fillId="0" borderId="10" xfId="4" applyFont="1" applyBorder="1"/>
    <xf numFmtId="0" fontId="3" fillId="0" borderId="0" xfId="4" applyFont="1" applyAlignment="1">
      <alignment horizontal="left" vertical="center"/>
    </xf>
    <xf numFmtId="4" fontId="8" fillId="0" borderId="19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3" fillId="0" borderId="3" xfId="4" applyFont="1" applyBorder="1" applyAlignment="1">
      <alignment horizontal="center"/>
    </xf>
    <xf numFmtId="0" fontId="3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4" xfId="0" applyFont="1" applyBorder="1"/>
    <xf numFmtId="4" fontId="3" fillId="0" borderId="4" xfId="0" applyNumberFormat="1" applyFont="1" applyBorder="1"/>
    <xf numFmtId="0" fontId="3" fillId="0" borderId="12" xfId="0" applyFont="1" applyBorder="1" applyAlignment="1">
      <alignment horizontal="right"/>
    </xf>
    <xf numFmtId="0" fontId="3" fillId="0" borderId="0" xfId="4" applyFont="1" applyBorder="1" applyAlignment="1">
      <alignment vertical="center"/>
    </xf>
    <xf numFmtId="0" fontId="6" fillId="0" borderId="0" xfId="4" applyFont="1" applyBorder="1" applyAlignment="1">
      <alignment horizontal="center"/>
    </xf>
    <xf numFmtId="0" fontId="3" fillId="0" borderId="5" xfId="4" applyFont="1" applyBorder="1" applyAlignment="1">
      <alignment horizontal="center" vertical="center"/>
    </xf>
    <xf numFmtId="0" fontId="3" fillId="0" borderId="13" xfId="4" applyFont="1" applyBorder="1"/>
    <xf numFmtId="0" fontId="3" fillId="0" borderId="0" xfId="4" applyFont="1" applyBorder="1" applyAlignment="1">
      <alignment horizontal="right"/>
    </xf>
    <xf numFmtId="0" fontId="3" fillId="0" borderId="0" xfId="4" applyFont="1" applyBorder="1" applyAlignment="1"/>
    <xf numFmtId="4" fontId="3" fillId="0" borderId="0" xfId="4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1" applyFont="1" applyBorder="1"/>
    <xf numFmtId="0" fontId="8" fillId="0" borderId="26" xfId="4" applyFont="1" applyBorder="1"/>
    <xf numFmtId="0" fontId="8" fillId="0" borderId="27" xfId="4" applyFont="1" applyBorder="1"/>
    <xf numFmtId="0" fontId="8" fillId="0" borderId="0" xfId="0" applyFont="1" applyBorder="1" applyAlignment="1"/>
    <xf numFmtId="188" fontId="7" fillId="0" borderId="19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0" applyFont="1"/>
    <xf numFmtId="0" fontId="3" fillId="0" borderId="19" xfId="1" applyFont="1" applyBorder="1" applyAlignment="1">
      <alignment vertical="center"/>
    </xf>
    <xf numFmtId="0" fontId="3" fillId="0" borderId="0" xfId="1" applyFont="1" applyBorder="1" applyAlignment="1"/>
    <xf numFmtId="0" fontId="3" fillId="0" borderId="0" xfId="1" applyFont="1" applyAlignment="1"/>
    <xf numFmtId="187" fontId="7" fillId="0" borderId="0" xfId="0" applyNumberFormat="1" applyFont="1"/>
    <xf numFmtId="0" fontId="7" fillId="0" borderId="19" xfId="0" applyFont="1" applyBorder="1" applyAlignment="1">
      <alignment horizontal="center"/>
    </xf>
    <xf numFmtId="0" fontId="7" fillId="0" borderId="15" xfId="4" applyFont="1" applyBorder="1" applyAlignment="1">
      <alignment horizontal="center" vertical="center"/>
    </xf>
    <xf numFmtId="0" fontId="7" fillId="0" borderId="17" xfId="4" applyFont="1" applyBorder="1" applyAlignment="1">
      <alignment horizontal="left"/>
    </xf>
    <xf numFmtId="0" fontId="7" fillId="0" borderId="16" xfId="4" applyFont="1" applyBorder="1"/>
    <xf numFmtId="4" fontId="7" fillId="0" borderId="15" xfId="4" applyNumberFormat="1" applyFont="1" applyBorder="1" applyAlignment="1">
      <alignment horizontal="right" vertical="center"/>
    </xf>
    <xf numFmtId="4" fontId="7" fillId="0" borderId="4" xfId="4" applyNumberFormat="1" applyFont="1" applyBorder="1"/>
    <xf numFmtId="4" fontId="7" fillId="0" borderId="13" xfId="4" applyNumberFormat="1" applyFont="1" applyBorder="1"/>
    <xf numFmtId="0" fontId="7" fillId="0" borderId="19" xfId="4" applyFont="1" applyBorder="1" applyAlignment="1">
      <alignment horizontal="center"/>
    </xf>
    <xf numFmtId="188" fontId="7" fillId="0" borderId="17" xfId="4" applyNumberFormat="1" applyFont="1" applyBorder="1"/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7" fillId="0" borderId="14" xfId="0" applyFont="1" applyBorder="1"/>
    <xf numFmtId="4" fontId="7" fillId="0" borderId="0" xfId="0" applyNumberFormat="1" applyFont="1" applyBorder="1"/>
    <xf numFmtId="4" fontId="7" fillId="0" borderId="8" xfId="0" applyNumberFormat="1" applyFont="1" applyBorder="1"/>
    <xf numFmtId="0" fontId="7" fillId="0" borderId="2" xfId="0" applyFont="1" applyBorder="1"/>
    <xf numFmtId="0" fontId="7" fillId="0" borderId="19" xfId="0" applyFont="1" applyBorder="1"/>
    <xf numFmtId="0" fontId="7" fillId="0" borderId="0" xfId="1" applyFont="1" applyAlignment="1">
      <alignment horizontal="center" vertical="center"/>
    </xf>
    <xf numFmtId="0" fontId="23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3" fillId="0" borderId="0" xfId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3" fillId="0" borderId="0" xfId="0" applyFont="1" applyAlignment="1"/>
    <xf numFmtId="187" fontId="7" fillId="0" borderId="0" xfId="1" applyNumberFormat="1" applyFont="1" applyBorder="1" applyAlignment="1">
      <alignment horizontal="center" vertical="center"/>
    </xf>
    <xf numFmtId="187" fontId="21" fillId="0" borderId="0" xfId="0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87" fontId="7" fillId="0" borderId="0" xfId="1" applyNumberFormat="1" applyFont="1" applyAlignment="1">
      <alignment horizontal="center" vertical="center"/>
    </xf>
    <xf numFmtId="187" fontId="21" fillId="0" borderId="0" xfId="0" applyNumberFormat="1" applyFont="1" applyAlignment="1">
      <alignment horizontal="center" vertical="center"/>
    </xf>
    <xf numFmtId="0" fontId="7" fillId="0" borderId="19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/>
    <xf numFmtId="4" fontId="3" fillId="0" borderId="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/>
    <xf numFmtId="0" fontId="14" fillId="0" borderId="13" xfId="0" applyFont="1" applyBorder="1" applyAlignment="1"/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188" fontId="3" fillId="0" borderId="0" xfId="4" applyNumberFormat="1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6" fillId="0" borderId="0" xfId="4" applyFont="1" applyAlignment="1"/>
    <xf numFmtId="0" fontId="3" fillId="0" borderId="0" xfId="4" applyFont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14" fillId="0" borderId="0" xfId="0" applyFont="1" applyAlignment="1"/>
    <xf numFmtId="188" fontId="14" fillId="0" borderId="0" xfId="0" applyNumberFormat="1" applyFont="1" applyBorder="1" applyAlignment="1"/>
    <xf numFmtId="187" fontId="7" fillId="0" borderId="19" xfId="4" applyNumberFormat="1" applyFont="1" applyBorder="1" applyAlignment="1">
      <alignment horizontal="left"/>
    </xf>
    <xf numFmtId="187" fontId="7" fillId="0" borderId="19" xfId="4" applyNumberFormat="1" applyFont="1" applyBorder="1" applyAlignment="1">
      <alignment horizontal="center"/>
    </xf>
    <xf numFmtId="0" fontId="3" fillId="0" borderId="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4" applyFont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188" fontId="7" fillId="0" borderId="0" xfId="0" applyNumberFormat="1" applyFont="1" applyAlignment="1">
      <alignment horizontal="center"/>
    </xf>
    <xf numFmtId="0" fontId="3" fillId="0" borderId="21" xfId="4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188" fontId="7" fillId="0" borderId="0" xfId="4" applyNumberFormat="1" applyFont="1" applyBorder="1" applyAlignment="1">
      <alignment horizontal="center"/>
    </xf>
    <xf numFmtId="188" fontId="7" fillId="0" borderId="17" xfId="4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188" fontId="7" fillId="0" borderId="19" xfId="4" applyNumberFormat="1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3" fillId="0" borderId="10" xfId="4" applyFont="1" applyBorder="1" applyAlignment="1">
      <alignment horizontal="right"/>
    </xf>
    <xf numFmtId="0" fontId="3" fillId="0" borderId="0" xfId="4" applyFont="1" applyBorder="1" applyAlignment="1">
      <alignment horizontal="right"/>
    </xf>
    <xf numFmtId="0" fontId="3" fillId="0" borderId="19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17" xfId="4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9" xfId="0" applyFont="1" applyBorder="1" applyAlignment="1">
      <alignment horizontal="center"/>
    </xf>
    <xf numFmtId="188" fontId="8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88" fontId="8" fillId="0" borderId="0" xfId="0" applyNumberFormat="1" applyFont="1" applyBorder="1" applyAlignment="1">
      <alignment horizontal="center"/>
    </xf>
    <xf numFmtId="188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8" fontId="7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188" fontId="0" fillId="0" borderId="17" xfId="0" applyNumberFormat="1" applyBorder="1" applyAlignment="1">
      <alignment horizontal="center"/>
    </xf>
    <xf numFmtId="188" fontId="8" fillId="0" borderId="19" xfId="0" applyNumberFormat="1" applyFont="1" applyBorder="1" applyAlignment="1">
      <alignment horizontal="center"/>
    </xf>
    <xf numFmtId="188" fontId="0" fillId="0" borderId="19" xfId="0" applyNumberFormat="1" applyBorder="1" applyAlignment="1">
      <alignment horizontal="center"/>
    </xf>
    <xf numFmtId="187" fontId="8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7" fontId="7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188" fontId="8" fillId="0" borderId="0" xfId="0" applyNumberFormat="1" applyFont="1" applyAlignment="1">
      <alignment horizontal="center"/>
    </xf>
    <xf numFmtId="188" fontId="3" fillId="0" borderId="0" xfId="1" applyNumberFormat="1" applyFont="1" applyAlignment="1">
      <alignment horizontal="left"/>
    </xf>
    <xf numFmtId="188" fontId="0" fillId="0" borderId="0" xfId="0" applyNumberFormat="1" applyAlignment="1">
      <alignment horizontal="left"/>
    </xf>
    <xf numFmtId="187" fontId="3" fillId="0" borderId="17" xfId="0" applyNumberFormat="1" applyFont="1" applyBorder="1" applyAlignment="1">
      <alignment horizontal="center"/>
    </xf>
    <xf numFmtId="187" fontId="0" fillId="0" borderId="17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/>
  </cellXfs>
  <cellStyles count="5">
    <cellStyle name="Comma 2" xfId="2"/>
    <cellStyle name="Normal" xfId="0" builtinId="0"/>
    <cellStyle name="Normal 2" xfId="1"/>
    <cellStyle name="Normal 3" xfId="4"/>
    <cellStyle name="เครื่องหมายจุลภาค 2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</xdr:colOff>
      <xdr:row>1</xdr:row>
      <xdr:rowOff>116204</xdr:rowOff>
    </xdr:from>
    <xdr:to>
      <xdr:col>0</xdr:col>
      <xdr:colOff>614294</xdr:colOff>
      <xdr:row>2</xdr:row>
      <xdr:rowOff>350136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" y="428624"/>
          <a:ext cx="540000" cy="546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25066</xdr:rowOff>
    </xdr:from>
    <xdr:to>
      <xdr:col>0</xdr:col>
      <xdr:colOff>571499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29866"/>
          <a:ext cx="447675" cy="451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38101</xdr:rowOff>
    </xdr:from>
    <xdr:to>
      <xdr:col>5</xdr:col>
      <xdr:colOff>0</xdr:colOff>
      <xdr:row>2</xdr:row>
      <xdr:rowOff>132063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4730" y="38101"/>
          <a:ext cx="666750" cy="718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95946</xdr:rowOff>
    </xdr:from>
    <xdr:to>
      <xdr:col>0</xdr:col>
      <xdr:colOff>611332</xdr:colOff>
      <xdr:row>1</xdr:row>
      <xdr:rowOff>380999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946"/>
          <a:ext cx="468457" cy="589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42"/>
  <sheetViews>
    <sheetView tabSelected="1" zoomScaleNormal="100" workbookViewId="0">
      <selection activeCell="E20" sqref="E20"/>
    </sheetView>
  </sheetViews>
  <sheetFormatPr defaultColWidth="9" defaultRowHeight="24.6" x14ac:dyDescent="0.7"/>
  <cols>
    <col min="1" max="1" width="10.09765625" style="6" customWidth="1"/>
    <col min="2" max="2" width="9.8984375" style="6" bestFit="1" customWidth="1"/>
    <col min="3" max="3" width="7.8984375" style="6" customWidth="1"/>
    <col min="4" max="4" width="14.19921875" style="6" customWidth="1"/>
    <col min="5" max="5" width="12.09765625" style="6" customWidth="1"/>
    <col min="6" max="6" width="12.3984375" style="6" customWidth="1"/>
    <col min="7" max="7" width="20" style="6" customWidth="1"/>
    <col min="8" max="8" width="10.8984375" style="6" customWidth="1"/>
    <col min="9" max="9" width="9" style="6"/>
    <col min="10" max="10" width="6" style="6" customWidth="1"/>
    <col min="11" max="11" width="2.09765625" style="6" customWidth="1"/>
    <col min="12" max="16384" width="9" style="6"/>
  </cols>
  <sheetData>
    <row r="2" spans="1:11" x14ac:dyDescent="0.7">
      <c r="A2" s="5"/>
      <c r="B2" s="5"/>
      <c r="C2" s="5"/>
      <c r="D2" s="5"/>
      <c r="E2" s="5"/>
      <c r="F2" s="5"/>
      <c r="G2" s="5"/>
      <c r="H2" s="32" t="s">
        <v>21</v>
      </c>
      <c r="I2" s="66"/>
    </row>
    <row r="3" spans="1:11" ht="30" customHeight="1" x14ac:dyDescent="1">
      <c r="A3" s="5"/>
      <c r="B3" s="252" t="s">
        <v>0</v>
      </c>
      <c r="C3" s="253"/>
      <c r="D3" s="253"/>
      <c r="E3" s="253"/>
      <c r="F3" s="253"/>
      <c r="G3" s="253"/>
      <c r="H3" s="253"/>
      <c r="I3" s="253"/>
    </row>
    <row r="4" spans="1:11" x14ac:dyDescent="0.7">
      <c r="A4" s="112" t="s">
        <v>1</v>
      </c>
      <c r="B4" s="5" t="s">
        <v>253</v>
      </c>
      <c r="C4" s="5"/>
      <c r="D4" s="5"/>
      <c r="E4" s="5"/>
      <c r="F4" s="5"/>
      <c r="G4" s="5"/>
      <c r="H4" s="5"/>
      <c r="I4" s="5"/>
    </row>
    <row r="5" spans="1:11" x14ac:dyDescent="0.7">
      <c r="A5" s="112" t="s">
        <v>2</v>
      </c>
      <c r="B5" s="251"/>
      <c r="C5" s="5"/>
      <c r="D5" s="5"/>
      <c r="E5" s="5"/>
      <c r="F5" s="34" t="s">
        <v>43</v>
      </c>
      <c r="G5" s="227">
        <v>44070</v>
      </c>
      <c r="H5" s="60"/>
      <c r="I5" s="5"/>
    </row>
    <row r="6" spans="1:11" x14ac:dyDescent="0.7">
      <c r="A6" s="113" t="s">
        <v>140</v>
      </c>
      <c r="B6" s="61"/>
      <c r="C6" s="62"/>
      <c r="D6" s="3"/>
      <c r="E6" s="3"/>
      <c r="F6" s="3"/>
      <c r="G6" s="3"/>
      <c r="H6" s="3"/>
      <c r="I6" s="3"/>
    </row>
    <row r="7" spans="1:11" x14ac:dyDescent="0.7">
      <c r="A7" s="112" t="s">
        <v>94</v>
      </c>
      <c r="B7" s="5" t="s">
        <v>254</v>
      </c>
      <c r="C7" s="5"/>
      <c r="D7" s="5"/>
      <c r="E7" s="5"/>
      <c r="F7" s="5"/>
      <c r="G7" s="5"/>
      <c r="H7" s="5"/>
      <c r="I7" s="5"/>
    </row>
    <row r="8" spans="1:11" x14ac:dyDescent="0.7">
      <c r="A8" s="5"/>
      <c r="B8" s="5"/>
      <c r="C8" s="5"/>
      <c r="D8" s="5"/>
      <c r="E8" s="5"/>
      <c r="F8" s="5"/>
      <c r="G8" s="5"/>
      <c r="H8" s="5"/>
      <c r="I8" s="5"/>
    </row>
    <row r="9" spans="1:11" x14ac:dyDescent="0.7">
      <c r="A9" s="5"/>
      <c r="B9" s="5" t="s">
        <v>50</v>
      </c>
      <c r="C9" s="264" t="s">
        <v>225</v>
      </c>
      <c r="D9" s="264"/>
      <c r="E9" s="5" t="s">
        <v>118</v>
      </c>
      <c r="F9" s="4"/>
      <c r="G9" s="1" t="s">
        <v>236</v>
      </c>
      <c r="H9" s="130" t="s">
        <v>31</v>
      </c>
      <c r="I9" s="164">
        <v>11</v>
      </c>
      <c r="J9" s="8" t="s">
        <v>14</v>
      </c>
    </row>
    <row r="10" spans="1:11" x14ac:dyDescent="0.7">
      <c r="A10" s="5" t="s">
        <v>51</v>
      </c>
      <c r="B10" s="59" t="s">
        <v>240</v>
      </c>
      <c r="C10" s="5"/>
      <c r="D10" s="63"/>
      <c r="E10" s="59"/>
      <c r="F10" s="188" t="s">
        <v>141</v>
      </c>
      <c r="G10" s="121"/>
      <c r="H10" s="120" t="str">
        <f>C9</f>
        <v>กลุ่มงานบริหารวิชาการ</v>
      </c>
      <c r="I10" s="119"/>
      <c r="J10" s="40"/>
    </row>
    <row r="11" spans="1:11" x14ac:dyDescent="0.7">
      <c r="A11" s="5" t="s">
        <v>65</v>
      </c>
      <c r="B11" s="75">
        <v>50000</v>
      </c>
      <c r="C11" s="64" t="s">
        <v>58</v>
      </c>
      <c r="D11" s="5" t="s">
        <v>66</v>
      </c>
      <c r="E11" s="5"/>
      <c r="F11" s="5"/>
      <c r="G11" s="5"/>
      <c r="H11" s="5"/>
      <c r="I11" s="5"/>
    </row>
    <row r="12" spans="1:11" x14ac:dyDescent="0.7">
      <c r="A12" s="114"/>
      <c r="B12" s="114" t="s">
        <v>119</v>
      </c>
      <c r="C12" s="115"/>
      <c r="D12" s="114"/>
      <c r="E12" s="114"/>
      <c r="F12" s="116"/>
      <c r="G12" s="114"/>
      <c r="H12" s="114"/>
      <c r="I12" s="114"/>
    </row>
    <row r="13" spans="1:11" x14ac:dyDescent="0.7">
      <c r="A13" s="256" t="s">
        <v>52</v>
      </c>
      <c r="B13" s="256"/>
      <c r="C13" s="256"/>
      <c r="D13" s="256"/>
      <c r="E13" s="256"/>
      <c r="F13" s="256"/>
      <c r="G13" s="256"/>
      <c r="H13" s="256"/>
      <c r="I13" s="256"/>
      <c r="J13" s="257"/>
      <c r="K13" s="257"/>
    </row>
    <row r="14" spans="1:11" x14ac:dyDescent="0.7">
      <c r="A14" s="114" t="s">
        <v>53</v>
      </c>
      <c r="B14" s="114"/>
      <c r="C14" s="114"/>
      <c r="D14" s="117"/>
      <c r="E14" s="114"/>
      <c r="F14" s="114"/>
      <c r="G14" s="114" t="s">
        <v>54</v>
      </c>
      <c r="H14" s="114"/>
      <c r="I14" s="114"/>
    </row>
    <row r="15" spans="1:11" x14ac:dyDescent="0.7">
      <c r="A15" s="114" t="s">
        <v>120</v>
      </c>
      <c r="B15" s="114"/>
      <c r="C15" s="114"/>
      <c r="D15" s="114"/>
      <c r="E15" s="114"/>
      <c r="F15" s="114"/>
      <c r="G15" s="114"/>
      <c r="H15" s="114"/>
      <c r="I15" s="114"/>
    </row>
    <row r="16" spans="1:11" x14ac:dyDescent="0.7">
      <c r="A16" s="2"/>
      <c r="B16" s="5"/>
      <c r="C16" s="5"/>
      <c r="D16" s="5"/>
      <c r="E16" s="5"/>
      <c r="F16" s="5"/>
      <c r="G16" s="5"/>
      <c r="H16" s="5"/>
      <c r="I16" s="5"/>
    </row>
    <row r="17" spans="2:11" x14ac:dyDescent="0.7">
      <c r="B17" s="118">
        <v>1</v>
      </c>
      <c r="C17" s="118" t="s">
        <v>142</v>
      </c>
      <c r="D17" s="114"/>
      <c r="E17" s="114"/>
      <c r="F17" s="59" t="str">
        <f>B10</f>
        <v>เตรียมความพร้อมสื่อการเรียนการสอนนักเรียน</v>
      </c>
      <c r="G17" s="60"/>
      <c r="H17" s="60"/>
      <c r="I17" s="5"/>
      <c r="J17" s="76"/>
      <c r="K17" s="5"/>
    </row>
    <row r="18" spans="2:11" x14ac:dyDescent="0.7">
      <c r="B18" s="118">
        <v>2</v>
      </c>
      <c r="C18" s="118" t="s">
        <v>208</v>
      </c>
      <c r="D18" s="114"/>
      <c r="E18" s="223"/>
      <c r="F18" s="114" t="s">
        <v>209</v>
      </c>
      <c r="G18" s="114"/>
      <c r="H18" s="5"/>
      <c r="I18" s="5"/>
      <c r="J18" s="5"/>
      <c r="K18" s="5"/>
    </row>
    <row r="19" spans="2:11" x14ac:dyDescent="0.7">
      <c r="B19" s="118">
        <v>3</v>
      </c>
      <c r="C19" s="118" t="s">
        <v>121</v>
      </c>
      <c r="D19" s="114"/>
      <c r="E19" s="223"/>
      <c r="F19" s="122">
        <f>B11</f>
        <v>50000</v>
      </c>
      <c r="G19" s="123" t="s">
        <v>61</v>
      </c>
      <c r="H19" s="114"/>
      <c r="I19" s="114"/>
      <c r="J19" s="5"/>
      <c r="K19" s="5"/>
    </row>
    <row r="20" spans="2:11" x14ac:dyDescent="0.7">
      <c r="B20" s="118">
        <v>4</v>
      </c>
      <c r="C20" s="118" t="s">
        <v>122</v>
      </c>
      <c r="D20" s="114"/>
      <c r="E20" s="124">
        <f>B11</f>
        <v>50000</v>
      </c>
      <c r="F20" s="125" t="s">
        <v>128</v>
      </c>
      <c r="G20" s="120" t="str">
        <f>BAHTTEXT(E20)</f>
        <v>ห้าหมื่นบาทถ้วน</v>
      </c>
      <c r="H20" s="120"/>
      <c r="I20" s="120"/>
      <c r="J20" s="5" t="s">
        <v>26</v>
      </c>
      <c r="K20" s="5"/>
    </row>
    <row r="21" spans="2:11" x14ac:dyDescent="0.7">
      <c r="B21" s="118">
        <v>5</v>
      </c>
      <c r="C21" s="118" t="s">
        <v>149</v>
      </c>
      <c r="D21" s="114"/>
      <c r="E21" s="121"/>
      <c r="F21" s="74">
        <v>7</v>
      </c>
      <c r="G21" s="114" t="s">
        <v>150</v>
      </c>
      <c r="H21" s="114"/>
      <c r="I21" s="114"/>
      <c r="J21" s="186"/>
      <c r="K21" s="5"/>
    </row>
    <row r="22" spans="2:11" x14ac:dyDescent="0.7">
      <c r="B22" s="118">
        <v>6</v>
      </c>
      <c r="C22" s="118" t="s">
        <v>123</v>
      </c>
      <c r="D22" s="114"/>
      <c r="E22" s="151"/>
      <c r="F22" s="114"/>
      <c r="G22" s="114"/>
      <c r="H22" s="114"/>
      <c r="I22" s="114"/>
      <c r="J22" s="5"/>
      <c r="K22" s="5"/>
    </row>
    <row r="23" spans="2:11" x14ac:dyDescent="0.7">
      <c r="B23" s="118"/>
      <c r="C23" s="118" t="s">
        <v>3</v>
      </c>
      <c r="D23" s="114"/>
      <c r="E23" s="126"/>
      <c r="F23" s="114"/>
      <c r="G23" s="114"/>
      <c r="H23" s="114"/>
      <c r="I23" s="114"/>
      <c r="J23" s="5"/>
      <c r="K23" s="5"/>
    </row>
    <row r="24" spans="2:11" x14ac:dyDescent="0.7">
      <c r="B24" s="118">
        <v>7</v>
      </c>
      <c r="C24" s="118" t="s">
        <v>4</v>
      </c>
      <c r="D24" s="114"/>
      <c r="E24" s="114"/>
      <c r="F24" s="114"/>
      <c r="G24" s="114"/>
      <c r="H24" s="114"/>
      <c r="I24" s="114"/>
      <c r="J24" s="128"/>
      <c r="K24" s="5"/>
    </row>
    <row r="25" spans="2:11" x14ac:dyDescent="0.7">
      <c r="B25" s="118">
        <v>8</v>
      </c>
      <c r="C25" s="118" t="s">
        <v>5</v>
      </c>
      <c r="D25" s="114"/>
      <c r="E25" s="114"/>
      <c r="F25" s="114"/>
      <c r="G25" s="114"/>
      <c r="H25" s="114"/>
      <c r="I25" s="114"/>
      <c r="J25" s="5"/>
      <c r="K25" s="5"/>
    </row>
    <row r="26" spans="2:11" x14ac:dyDescent="0.7">
      <c r="B26" s="127" t="s">
        <v>6</v>
      </c>
      <c r="C26" s="5"/>
      <c r="D26" s="5"/>
      <c r="E26" s="5"/>
      <c r="F26" s="5"/>
      <c r="G26" s="2"/>
      <c r="H26" s="2"/>
      <c r="I26" s="2"/>
      <c r="J26" s="2"/>
      <c r="K26" s="2"/>
    </row>
    <row r="27" spans="2:11" x14ac:dyDescent="0.7">
      <c r="B27" s="127">
        <v>1</v>
      </c>
      <c r="C27" s="127" t="s">
        <v>124</v>
      </c>
      <c r="D27" s="5"/>
      <c r="E27" s="5"/>
      <c r="F27" s="5"/>
      <c r="G27" s="2"/>
      <c r="H27" s="2"/>
      <c r="I27" s="2"/>
      <c r="J27" s="2"/>
      <c r="K27" s="2"/>
    </row>
    <row r="28" spans="2:11" x14ac:dyDescent="0.7">
      <c r="B28" s="127">
        <v>2</v>
      </c>
      <c r="C28" s="127" t="s">
        <v>7</v>
      </c>
      <c r="D28" s="5"/>
      <c r="E28" s="5"/>
      <c r="F28" s="5"/>
      <c r="G28" s="2"/>
      <c r="H28" s="2"/>
      <c r="I28" s="2"/>
      <c r="J28" s="2"/>
      <c r="K28" s="2"/>
    </row>
    <row r="29" spans="2:11" x14ac:dyDescent="0.7">
      <c r="B29" s="2"/>
      <c r="C29" s="127" t="s">
        <v>8</v>
      </c>
      <c r="D29" s="65" t="s">
        <v>265</v>
      </c>
      <c r="E29" s="60"/>
      <c r="F29" s="230" t="s">
        <v>237</v>
      </c>
      <c r="G29" s="5"/>
      <c r="H29" s="127" t="s">
        <v>167</v>
      </c>
      <c r="I29" s="5"/>
      <c r="J29" s="2"/>
      <c r="K29" s="2"/>
    </row>
    <row r="30" spans="2:11" x14ac:dyDescent="0.7">
      <c r="B30" s="2"/>
      <c r="C30" s="127" t="s">
        <v>178</v>
      </c>
      <c r="D30" s="230"/>
      <c r="E30" s="60"/>
      <c r="F30" s="230"/>
      <c r="G30" s="5"/>
      <c r="H30" s="127" t="s">
        <v>168</v>
      </c>
      <c r="I30" s="5"/>
      <c r="J30" s="2"/>
      <c r="K30" s="5"/>
    </row>
    <row r="31" spans="2:11" x14ac:dyDescent="0.7">
      <c r="B31" s="2"/>
      <c r="C31" s="127" t="s">
        <v>179</v>
      </c>
      <c r="D31" s="230"/>
      <c r="E31" s="60"/>
      <c r="F31" s="230"/>
      <c r="G31" s="5"/>
      <c r="H31" s="127" t="s">
        <v>168</v>
      </c>
      <c r="I31" s="5"/>
      <c r="J31" s="2"/>
      <c r="K31" s="5"/>
    </row>
    <row r="32" spans="2:11" x14ac:dyDescent="0.7">
      <c r="B32" s="5"/>
      <c r="C32" s="5"/>
      <c r="D32" s="186"/>
      <c r="E32" s="5"/>
      <c r="F32" s="5"/>
      <c r="G32" s="5"/>
      <c r="H32" s="5"/>
      <c r="I32" s="5"/>
      <c r="J32" s="5"/>
      <c r="K32" s="5"/>
    </row>
    <row r="33" spans="1:9" x14ac:dyDescent="0.7">
      <c r="A33" s="77"/>
      <c r="B33" s="5" t="s">
        <v>9</v>
      </c>
      <c r="C33" s="5"/>
      <c r="D33" s="5"/>
      <c r="E33" s="5" t="s">
        <v>13</v>
      </c>
      <c r="F33" s="260" t="s">
        <v>238</v>
      </c>
      <c r="G33" s="261"/>
      <c r="H33" s="261"/>
      <c r="I33" s="261"/>
    </row>
    <row r="34" spans="1:9" x14ac:dyDescent="0.7">
      <c r="A34" s="77"/>
      <c r="B34" s="265" t="s">
        <v>255</v>
      </c>
      <c r="C34" s="265"/>
      <c r="D34" s="265"/>
      <c r="E34" s="232"/>
      <c r="F34" s="254" t="s">
        <v>256</v>
      </c>
      <c r="G34" s="254"/>
      <c r="H34" s="254"/>
      <c r="I34" s="231"/>
    </row>
    <row r="35" spans="1:9" x14ac:dyDescent="0.7">
      <c r="A35" s="77"/>
      <c r="B35" s="1"/>
      <c r="C35" s="258"/>
      <c r="D35" s="259"/>
      <c r="E35" s="1"/>
      <c r="F35" s="262"/>
      <c r="G35" s="263"/>
      <c r="H35" s="263"/>
      <c r="I35" s="263"/>
    </row>
    <row r="36" spans="1:9" x14ac:dyDescent="0.7">
      <c r="A36" s="77"/>
      <c r="B36" s="5"/>
      <c r="C36" s="5"/>
      <c r="D36" s="5"/>
      <c r="E36" s="5"/>
      <c r="F36" s="5"/>
      <c r="G36" s="5"/>
      <c r="H36" s="5"/>
      <c r="I36" s="5"/>
    </row>
    <row r="37" spans="1:9" x14ac:dyDescent="0.7">
      <c r="A37" s="77"/>
      <c r="B37" s="5"/>
      <c r="C37" s="5"/>
      <c r="D37" s="5" t="s">
        <v>10</v>
      </c>
      <c r="E37" s="5" t="s">
        <v>11</v>
      </c>
      <c r="F37" s="5" t="s">
        <v>12</v>
      </c>
      <c r="G37" s="5"/>
      <c r="H37" s="5"/>
      <c r="I37" s="5"/>
    </row>
    <row r="38" spans="1:9" x14ac:dyDescent="0.7">
      <c r="A38" s="77"/>
      <c r="B38" s="5"/>
      <c r="C38" s="5"/>
      <c r="D38" s="5"/>
      <c r="E38" s="5"/>
      <c r="F38" s="5"/>
      <c r="G38" s="5"/>
      <c r="H38" s="5"/>
      <c r="I38" s="5"/>
    </row>
    <row r="39" spans="1:9" x14ac:dyDescent="0.7">
      <c r="A39" s="77"/>
      <c r="B39" s="5"/>
      <c r="C39" s="5"/>
      <c r="D39" s="5"/>
      <c r="E39" s="5"/>
      <c r="F39" s="5"/>
      <c r="G39" s="5"/>
      <c r="H39" s="5"/>
      <c r="I39" s="5"/>
    </row>
    <row r="40" spans="1:9" x14ac:dyDescent="0.7">
      <c r="A40" s="77"/>
      <c r="B40" s="5"/>
      <c r="C40" s="5"/>
      <c r="D40" s="254" t="s">
        <v>257</v>
      </c>
      <c r="E40" s="254"/>
      <c r="F40" s="254"/>
      <c r="G40" s="129"/>
      <c r="H40" s="5"/>
      <c r="I40" s="5"/>
    </row>
    <row r="41" spans="1:9" x14ac:dyDescent="0.7">
      <c r="A41" s="77"/>
      <c r="B41" s="5"/>
      <c r="C41" s="5"/>
      <c r="D41" s="254" t="s">
        <v>258</v>
      </c>
      <c r="E41" s="254"/>
      <c r="F41" s="254"/>
      <c r="G41" s="129"/>
      <c r="H41" s="5"/>
      <c r="I41" s="5"/>
    </row>
    <row r="42" spans="1:9" x14ac:dyDescent="0.7">
      <c r="A42" s="77"/>
      <c r="B42" s="5"/>
      <c r="C42" s="5"/>
      <c r="D42" s="255"/>
      <c r="E42" s="255"/>
      <c r="F42" s="255"/>
      <c r="G42" s="129"/>
      <c r="H42" s="5"/>
      <c r="I42" s="5"/>
    </row>
  </sheetData>
  <mergeCells count="11">
    <mergeCell ref="B3:I3"/>
    <mergeCell ref="D40:F40"/>
    <mergeCell ref="D41:F41"/>
    <mergeCell ref="D42:F42"/>
    <mergeCell ref="A13:K13"/>
    <mergeCell ref="C35:D35"/>
    <mergeCell ref="F33:I33"/>
    <mergeCell ref="F35:I35"/>
    <mergeCell ref="C9:D9"/>
    <mergeCell ref="F34:H34"/>
    <mergeCell ref="B34:D34"/>
  </mergeCells>
  <printOptions horizontalCentered="1"/>
  <pageMargins left="0.44" right="0.31" top="0.39370078740157483" bottom="0.19685039370078741" header="0.19685039370078741" footer="0.19685039370078741"/>
  <pageSetup paperSize="9" scale="74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รายชื่อครู!$B$2:$B$25</xm:f>
          </x14:formula1>
          <xm:sqref>D29:D31</xm:sqref>
        </x14:dataValidation>
        <x14:dataValidation type="list" allowBlank="1" showInputMessage="1" showErrorMessage="1">
          <x14:formula1>
            <xm:f>กลุ่มงาน!$B$2:$B$14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3"/>
  <sheetViews>
    <sheetView zoomScaleNormal="100" workbookViewId="0">
      <selection activeCell="D23" sqref="D23"/>
    </sheetView>
  </sheetViews>
  <sheetFormatPr defaultColWidth="9" defaultRowHeight="24.6" x14ac:dyDescent="0.7"/>
  <cols>
    <col min="1" max="1" width="4" style="77" customWidth="1"/>
    <col min="2" max="2" width="14" style="77" customWidth="1"/>
    <col min="3" max="3" width="10.3984375" style="77" customWidth="1"/>
    <col min="4" max="4" width="8.69921875" style="77" customWidth="1"/>
    <col min="5" max="5" width="9.19921875" style="77" customWidth="1"/>
    <col min="6" max="6" width="9.3984375" style="77" customWidth="1"/>
    <col min="7" max="7" width="16.19921875" style="77" customWidth="1"/>
    <col min="8" max="8" width="10.59765625" style="77" customWidth="1"/>
    <col min="9" max="16384" width="9" style="77"/>
  </cols>
  <sheetData>
    <row r="1" spans="1:8" x14ac:dyDescent="0.7">
      <c r="G1" s="77" t="s">
        <v>21</v>
      </c>
      <c r="H1" s="78"/>
    </row>
    <row r="2" spans="1:8" x14ac:dyDescent="0.7">
      <c r="G2" s="77" t="s">
        <v>22</v>
      </c>
      <c r="H2" s="78"/>
    </row>
    <row r="3" spans="1:8" x14ac:dyDescent="0.7">
      <c r="A3" s="77" t="s">
        <v>44</v>
      </c>
      <c r="E3" s="78"/>
      <c r="F3" s="98" t="s">
        <v>41</v>
      </c>
      <c r="G3" s="233">
        <f>บันทึกจ้าง!G5</f>
        <v>44070</v>
      </c>
    </row>
    <row r="4" spans="1:8" x14ac:dyDescent="0.7">
      <c r="A4" s="229" t="s">
        <v>125</v>
      </c>
      <c r="C4" s="234">
        <f>บันทึกจ้าง!I9</f>
        <v>11</v>
      </c>
      <c r="D4" s="77" t="s">
        <v>14</v>
      </c>
      <c r="E4" s="229" t="str">
        <f>บันทึกจ้าง!C9</f>
        <v>กลุ่มงานบริหารวิชาการ</v>
      </c>
      <c r="F4" s="78"/>
      <c r="G4" s="99"/>
      <c r="H4" s="99"/>
    </row>
    <row r="5" spans="1:8" x14ac:dyDescent="0.7">
      <c r="D5" s="77" t="s">
        <v>259</v>
      </c>
      <c r="E5" s="100"/>
    </row>
    <row r="6" spans="1:8" ht="95.25" customHeight="1" x14ac:dyDescent="0.7">
      <c r="A6" s="285" t="s">
        <v>2</v>
      </c>
      <c r="B6" s="286" t="s">
        <v>126</v>
      </c>
      <c r="C6" s="287"/>
      <c r="D6" s="285" t="s">
        <v>31</v>
      </c>
      <c r="E6" s="275" t="s">
        <v>127</v>
      </c>
      <c r="F6" s="276"/>
      <c r="G6" s="273" t="s">
        <v>17</v>
      </c>
      <c r="H6" s="273" t="s">
        <v>20</v>
      </c>
    </row>
    <row r="7" spans="1:8" x14ac:dyDescent="0.7">
      <c r="A7" s="277"/>
      <c r="B7" s="288"/>
      <c r="C7" s="289"/>
      <c r="D7" s="277"/>
      <c r="E7" s="101" t="s">
        <v>18</v>
      </c>
      <c r="F7" s="101" t="s">
        <v>19</v>
      </c>
      <c r="G7" s="277"/>
      <c r="H7" s="274"/>
    </row>
    <row r="8" spans="1:8" x14ac:dyDescent="0.7">
      <c r="A8" s="108">
        <v>1</v>
      </c>
      <c r="B8" s="110" t="s">
        <v>241</v>
      </c>
      <c r="C8" s="111"/>
      <c r="D8" s="108">
        <v>60</v>
      </c>
      <c r="E8" s="109">
        <v>110</v>
      </c>
      <c r="F8" s="103">
        <f>E8*D8</f>
        <v>6600</v>
      </c>
      <c r="G8" s="104">
        <f>E8</f>
        <v>110</v>
      </c>
      <c r="H8" s="103">
        <f>F8</f>
        <v>6600</v>
      </c>
    </row>
    <row r="9" spans="1:8" x14ac:dyDescent="0.7">
      <c r="A9" s="108">
        <v>2</v>
      </c>
      <c r="B9" s="110" t="s">
        <v>242</v>
      </c>
      <c r="C9" s="111"/>
      <c r="D9" s="108">
        <v>24</v>
      </c>
      <c r="E9" s="109">
        <v>133</v>
      </c>
      <c r="F9" s="103">
        <f t="shared" ref="F9:F11" si="0">E9*D9</f>
        <v>3192</v>
      </c>
      <c r="G9" s="104">
        <f t="shared" ref="G9:G11" si="1">E9</f>
        <v>133</v>
      </c>
      <c r="H9" s="103">
        <f t="shared" ref="H9:H11" si="2">F9</f>
        <v>3192</v>
      </c>
    </row>
    <row r="10" spans="1:8" x14ac:dyDescent="0.7">
      <c r="A10" s="108">
        <v>3</v>
      </c>
      <c r="B10" s="292" t="s">
        <v>243</v>
      </c>
      <c r="C10" s="293"/>
      <c r="D10" s="108">
        <v>10</v>
      </c>
      <c r="E10" s="109">
        <v>217</v>
      </c>
      <c r="F10" s="103">
        <f t="shared" si="0"/>
        <v>2170</v>
      </c>
      <c r="G10" s="104">
        <f t="shared" si="1"/>
        <v>217</v>
      </c>
      <c r="H10" s="103">
        <f t="shared" si="2"/>
        <v>2170</v>
      </c>
    </row>
    <row r="11" spans="1:8" x14ac:dyDescent="0.7">
      <c r="A11" s="108">
        <v>4</v>
      </c>
      <c r="B11" s="292" t="s">
        <v>244</v>
      </c>
      <c r="C11" s="293"/>
      <c r="D11" s="108">
        <v>25</v>
      </c>
      <c r="E11" s="109">
        <v>98</v>
      </c>
      <c r="F11" s="103">
        <f t="shared" si="0"/>
        <v>2450</v>
      </c>
      <c r="G11" s="104">
        <f t="shared" si="1"/>
        <v>98</v>
      </c>
      <c r="H11" s="103">
        <f t="shared" si="2"/>
        <v>2450</v>
      </c>
    </row>
    <row r="12" spans="1:8" x14ac:dyDescent="0.7">
      <c r="A12" s="108">
        <v>5</v>
      </c>
      <c r="B12" s="292" t="s">
        <v>245</v>
      </c>
      <c r="C12" s="293"/>
      <c r="D12" s="108">
        <v>24</v>
      </c>
      <c r="E12" s="109">
        <v>70</v>
      </c>
      <c r="F12" s="103">
        <f t="shared" ref="F12:F18" si="3">E12*D12</f>
        <v>1680</v>
      </c>
      <c r="G12" s="104">
        <f t="shared" ref="G12:G18" si="4">E12</f>
        <v>70</v>
      </c>
      <c r="H12" s="103">
        <f t="shared" ref="H12:H18" si="5">F12</f>
        <v>1680</v>
      </c>
    </row>
    <row r="13" spans="1:8" x14ac:dyDescent="0.7">
      <c r="A13" s="108">
        <v>6</v>
      </c>
      <c r="B13" s="294" t="s">
        <v>246</v>
      </c>
      <c r="C13" s="295"/>
      <c r="D13" s="108">
        <v>15</v>
      </c>
      <c r="E13" s="109">
        <v>360</v>
      </c>
      <c r="F13" s="103">
        <f t="shared" si="3"/>
        <v>5400</v>
      </c>
      <c r="G13" s="104">
        <f t="shared" si="4"/>
        <v>360</v>
      </c>
      <c r="H13" s="103">
        <f t="shared" si="5"/>
        <v>5400</v>
      </c>
    </row>
    <row r="14" spans="1:8" x14ac:dyDescent="0.7">
      <c r="A14" s="108">
        <v>7</v>
      </c>
      <c r="B14" s="294" t="s">
        <v>247</v>
      </c>
      <c r="C14" s="295"/>
      <c r="D14" s="108">
        <v>15</v>
      </c>
      <c r="E14" s="109">
        <v>192</v>
      </c>
      <c r="F14" s="103">
        <f t="shared" si="3"/>
        <v>2880</v>
      </c>
      <c r="G14" s="104">
        <f t="shared" si="4"/>
        <v>192</v>
      </c>
      <c r="H14" s="103">
        <f t="shared" si="5"/>
        <v>2880</v>
      </c>
    </row>
    <row r="15" spans="1:8" x14ac:dyDescent="0.7">
      <c r="A15" s="108">
        <v>8</v>
      </c>
      <c r="B15" s="294" t="s">
        <v>248</v>
      </c>
      <c r="C15" s="295"/>
      <c r="D15" s="108">
        <v>15</v>
      </c>
      <c r="E15" s="109">
        <v>700</v>
      </c>
      <c r="F15" s="103">
        <f t="shared" si="3"/>
        <v>10500</v>
      </c>
      <c r="G15" s="104">
        <f t="shared" si="4"/>
        <v>700</v>
      </c>
      <c r="H15" s="103">
        <f t="shared" si="5"/>
        <v>10500</v>
      </c>
    </row>
    <row r="16" spans="1:8" x14ac:dyDescent="0.7">
      <c r="A16" s="108">
        <v>9</v>
      </c>
      <c r="B16" s="294" t="s">
        <v>249</v>
      </c>
      <c r="C16" s="295"/>
      <c r="D16" s="108">
        <v>24</v>
      </c>
      <c r="E16" s="109">
        <v>282</v>
      </c>
      <c r="F16" s="103">
        <f t="shared" si="3"/>
        <v>6768</v>
      </c>
      <c r="G16" s="104">
        <f t="shared" si="4"/>
        <v>282</v>
      </c>
      <c r="H16" s="103">
        <f t="shared" si="5"/>
        <v>6768</v>
      </c>
    </row>
    <row r="17" spans="1:8" x14ac:dyDescent="0.7">
      <c r="A17" s="108">
        <v>10</v>
      </c>
      <c r="B17" s="294" t="s">
        <v>250</v>
      </c>
      <c r="C17" s="295"/>
      <c r="D17" s="108">
        <v>10</v>
      </c>
      <c r="E17" s="109">
        <v>500</v>
      </c>
      <c r="F17" s="103">
        <f t="shared" si="3"/>
        <v>5000</v>
      </c>
      <c r="G17" s="104">
        <f t="shared" si="4"/>
        <v>500</v>
      </c>
      <c r="H17" s="103">
        <f t="shared" si="5"/>
        <v>5000</v>
      </c>
    </row>
    <row r="18" spans="1:8" x14ac:dyDescent="0.7">
      <c r="A18" s="108">
        <v>11</v>
      </c>
      <c r="B18" s="294" t="s">
        <v>251</v>
      </c>
      <c r="C18" s="295"/>
      <c r="D18" s="108">
        <v>35</v>
      </c>
      <c r="E18" s="109">
        <v>96</v>
      </c>
      <c r="F18" s="103">
        <f t="shared" si="3"/>
        <v>3360</v>
      </c>
      <c r="G18" s="104">
        <f t="shared" si="4"/>
        <v>96</v>
      </c>
      <c r="H18" s="103">
        <f t="shared" si="5"/>
        <v>3360</v>
      </c>
    </row>
    <row r="19" spans="1:8" x14ac:dyDescent="0.7">
      <c r="A19" s="210"/>
      <c r="B19" s="105"/>
      <c r="C19" s="105"/>
      <c r="D19" s="283" t="s">
        <v>23</v>
      </c>
      <c r="E19" s="284"/>
      <c r="F19" s="102"/>
      <c r="G19" s="212"/>
      <c r="H19" s="213">
        <v>46728.97</v>
      </c>
    </row>
    <row r="20" spans="1:8" x14ac:dyDescent="0.7">
      <c r="A20" s="107"/>
      <c r="B20" s="107"/>
      <c r="C20" s="107"/>
      <c r="D20" s="281" t="s">
        <v>24</v>
      </c>
      <c r="E20" s="282"/>
      <c r="F20" s="212"/>
      <c r="G20" s="212"/>
      <c r="H20" s="213">
        <v>3271.03</v>
      </c>
    </row>
    <row r="21" spans="1:8" x14ac:dyDescent="0.7">
      <c r="A21" s="214" t="s">
        <v>25</v>
      </c>
      <c r="B21" s="280" t="str">
        <f>BAHTTEXT(F21)</f>
        <v>ห้าหมื่นบาทถ้วน</v>
      </c>
      <c r="C21" s="280"/>
      <c r="D21" s="209" t="s">
        <v>26</v>
      </c>
      <c r="E21" s="211" t="s">
        <v>205</v>
      </c>
      <c r="F21" s="278">
        <v>50000</v>
      </c>
      <c r="G21" s="278"/>
      <c r="H21" s="279"/>
    </row>
    <row r="22" spans="1:8" x14ac:dyDescent="0.7">
      <c r="A22" s="107"/>
      <c r="B22" s="182"/>
      <c r="C22" s="182"/>
      <c r="D22" s="107"/>
      <c r="E22" s="107"/>
      <c r="F22" s="184"/>
      <c r="G22" s="184"/>
      <c r="H22" s="185"/>
    </row>
    <row r="23" spans="1:8" x14ac:dyDescent="0.7">
      <c r="A23" s="107"/>
      <c r="B23" s="77" t="s">
        <v>9</v>
      </c>
      <c r="D23" s="77" t="s">
        <v>13</v>
      </c>
      <c r="E23" s="98" t="s">
        <v>75</v>
      </c>
      <c r="G23" s="290" t="s">
        <v>143</v>
      </c>
      <c r="H23" s="290"/>
    </row>
    <row r="24" spans="1:8" x14ac:dyDescent="0.7">
      <c r="B24" s="266" t="str">
        <f>บันทึกจ้าง!B34</f>
        <v xml:space="preserve">( นางสาวรุ่งทิพย์ ผ่านพินิจ)  </v>
      </c>
      <c r="C24" s="291"/>
      <c r="E24" s="290" t="str">
        <f>บันทึกจ้าง!F34</f>
        <v>(นางสาวอยุพดี สีขวา)</v>
      </c>
      <c r="F24" s="291"/>
      <c r="G24" s="291"/>
    </row>
    <row r="25" spans="1:8" x14ac:dyDescent="0.7">
      <c r="B25" s="272"/>
      <c r="C25" s="263"/>
      <c r="D25" s="229"/>
      <c r="E25" s="271"/>
      <c r="F25" s="259"/>
      <c r="G25" s="259"/>
    </row>
    <row r="26" spans="1:8" x14ac:dyDescent="0.7">
      <c r="A26" s="107"/>
      <c r="B26" s="171"/>
      <c r="C26" s="170"/>
      <c r="E26" s="179"/>
      <c r="F26" s="180"/>
      <c r="G26" s="180"/>
    </row>
    <row r="27" spans="1:8" x14ac:dyDescent="0.7">
      <c r="A27" s="106"/>
      <c r="B27" s="107"/>
      <c r="C27" s="107"/>
      <c r="D27" s="107"/>
      <c r="E27" s="107"/>
      <c r="F27" s="107"/>
      <c r="G27" s="107"/>
      <c r="H27" s="181"/>
    </row>
    <row r="28" spans="1:8" x14ac:dyDescent="0.7">
      <c r="A28" s="106"/>
      <c r="B28" s="107"/>
      <c r="C28" s="107"/>
      <c r="D28" s="107"/>
      <c r="E28" s="107"/>
      <c r="F28" s="107"/>
      <c r="G28" s="107"/>
      <c r="H28" s="181"/>
    </row>
    <row r="29" spans="1:8" x14ac:dyDescent="0.7">
      <c r="A29" s="106"/>
      <c r="B29" s="182"/>
      <c r="C29" s="182"/>
      <c r="D29" s="107"/>
      <c r="E29" s="107"/>
      <c r="F29" s="270"/>
      <c r="G29" s="270"/>
      <c r="H29" s="270"/>
    </row>
    <row r="31" spans="1:8" x14ac:dyDescent="0.7">
      <c r="E31" s="98"/>
      <c r="G31" s="268"/>
      <c r="H31" s="268"/>
    </row>
    <row r="32" spans="1:8" x14ac:dyDescent="0.7">
      <c r="B32" s="266"/>
      <c r="C32" s="266"/>
      <c r="E32" s="268"/>
      <c r="F32" s="269"/>
      <c r="G32" s="269"/>
    </row>
    <row r="33" spans="2:7" x14ac:dyDescent="0.7">
      <c r="B33" s="266"/>
      <c r="C33" s="266"/>
      <c r="D33" s="107"/>
      <c r="E33" s="266"/>
      <c r="F33" s="267"/>
      <c r="G33" s="267"/>
    </row>
  </sheetData>
  <mergeCells count="30">
    <mergeCell ref="A6:A7"/>
    <mergeCell ref="B6:C7"/>
    <mergeCell ref="D6:D7"/>
    <mergeCell ref="E24:G24"/>
    <mergeCell ref="B24:C24"/>
    <mergeCell ref="G23:H23"/>
    <mergeCell ref="B10:C10"/>
    <mergeCell ref="B11:C11"/>
    <mergeCell ref="B12:C12"/>
    <mergeCell ref="B13:C13"/>
    <mergeCell ref="B14:C14"/>
    <mergeCell ref="B16:C16"/>
    <mergeCell ref="B17:C17"/>
    <mergeCell ref="B15:C15"/>
    <mergeCell ref="B18:C18"/>
    <mergeCell ref="F29:H29"/>
    <mergeCell ref="E25:G25"/>
    <mergeCell ref="B25:C25"/>
    <mergeCell ref="H6:H7"/>
    <mergeCell ref="E6:F6"/>
    <mergeCell ref="G6:G7"/>
    <mergeCell ref="F21:H21"/>
    <mergeCell ref="B21:C21"/>
    <mergeCell ref="D20:E20"/>
    <mergeCell ref="D19:E19"/>
    <mergeCell ref="B33:C33"/>
    <mergeCell ref="E33:G33"/>
    <mergeCell ref="G31:H31"/>
    <mergeCell ref="B32:C32"/>
    <mergeCell ref="E32:G32"/>
  </mergeCells>
  <pageMargins left="0.59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1"/>
  <sheetViews>
    <sheetView topLeftCell="A17" zoomScaleNormal="100" workbookViewId="0">
      <selection activeCell="B19" sqref="B19"/>
    </sheetView>
  </sheetViews>
  <sheetFormatPr defaultColWidth="9" defaultRowHeight="16.8" x14ac:dyDescent="0.5"/>
  <cols>
    <col min="1" max="1" width="10.19921875" style="79" customWidth="1"/>
    <col min="2" max="2" width="11" style="79" customWidth="1"/>
    <col min="3" max="3" width="10.59765625" style="79" customWidth="1"/>
    <col min="4" max="4" width="12.8984375" style="79" customWidth="1"/>
    <col min="5" max="5" width="9" style="79"/>
    <col min="6" max="6" width="15.69921875" style="79" customWidth="1"/>
    <col min="7" max="7" width="9" style="79"/>
    <col min="8" max="8" width="11.19921875" style="79" customWidth="1"/>
    <col min="9" max="9" width="9" style="79" customWidth="1"/>
    <col min="10" max="16384" width="9" style="79"/>
  </cols>
  <sheetData>
    <row r="1" spans="1:9" s="77" customFormat="1" ht="24.6" x14ac:dyDescent="0.7">
      <c r="H1" s="77" t="s">
        <v>21</v>
      </c>
      <c r="I1" s="78"/>
    </row>
    <row r="2" spans="1:9" ht="36" x14ac:dyDescent="1">
      <c r="A2" s="15"/>
      <c r="B2" s="297" t="s">
        <v>0</v>
      </c>
      <c r="C2" s="298"/>
      <c r="D2" s="298"/>
      <c r="E2" s="298"/>
      <c r="F2" s="298"/>
      <c r="G2" s="298"/>
      <c r="H2" s="298"/>
      <c r="I2" s="298"/>
    </row>
    <row r="3" spans="1:9" s="77" customFormat="1" ht="24.6" x14ac:dyDescent="0.7">
      <c r="A3" s="80" t="s">
        <v>1</v>
      </c>
      <c r="B3" s="16" t="str">
        <f>บันทึกจ้าง!B4</f>
        <v>โรงเรียนเจียรวนนท์อุทิศ 2 อำเภอวังน้ำเขียว  จังหวัดนครราชสีมา  สพป.นม. เขต 3</v>
      </c>
      <c r="C3" s="16"/>
      <c r="D3" s="16"/>
      <c r="E3" s="16"/>
      <c r="F3" s="16"/>
      <c r="G3" s="16"/>
      <c r="H3" s="16"/>
      <c r="I3" s="16"/>
    </row>
    <row r="4" spans="1:9" s="77" customFormat="1" ht="24.6" x14ac:dyDescent="0.7">
      <c r="A4" s="80" t="s">
        <v>2</v>
      </c>
      <c r="B4" s="16"/>
      <c r="C4" s="16"/>
      <c r="D4" s="54"/>
      <c r="E4" s="16"/>
      <c r="F4" s="195" t="str">
        <f>บันทึกจ้าง!F5</f>
        <v xml:space="preserve">วันที่  </v>
      </c>
      <c r="G4" s="304">
        <f>ใบตรวจรับพัสดุ!F6-1</f>
        <v>44012</v>
      </c>
      <c r="H4" s="304"/>
      <c r="I4" s="16"/>
    </row>
    <row r="5" spans="1:9" s="77" customFormat="1" ht="24.6" x14ac:dyDescent="0.7">
      <c r="A5" s="81" t="s">
        <v>201</v>
      </c>
      <c r="B5" s="49"/>
      <c r="C5" s="49"/>
      <c r="D5" s="82"/>
      <c r="E5" s="82"/>
      <c r="F5" s="82"/>
      <c r="G5" s="49"/>
      <c r="H5" s="49"/>
      <c r="I5" s="82"/>
    </row>
    <row r="6" spans="1:9" s="77" customFormat="1" ht="24.6" x14ac:dyDescent="0.7">
      <c r="A6" s="204" t="s">
        <v>200</v>
      </c>
      <c r="B6" s="16"/>
      <c r="C6" s="16"/>
      <c r="D6" s="16"/>
      <c r="E6" s="16"/>
      <c r="F6" s="16"/>
      <c r="G6" s="16"/>
      <c r="H6" s="16"/>
      <c r="I6" s="16"/>
    </row>
    <row r="7" spans="1:9" s="77" customFormat="1" ht="24.6" x14ac:dyDescent="0.7">
      <c r="A7" s="16"/>
      <c r="B7" s="54"/>
      <c r="C7" s="16"/>
      <c r="D7" s="16"/>
      <c r="E7" s="16"/>
      <c r="F7" s="16"/>
      <c r="G7" s="16"/>
      <c r="H7" s="16"/>
      <c r="I7" s="16"/>
    </row>
    <row r="8" spans="1:9" s="77" customFormat="1" ht="24.6" x14ac:dyDescent="0.7">
      <c r="A8" s="16"/>
      <c r="B8" s="16" t="s">
        <v>136</v>
      </c>
      <c r="C8" s="16" t="str">
        <f>บันทึกจ้าง!D41</f>
        <v>ผู้อำนวยการโรงเรียนเจียรวนนท์อุทิศ 2</v>
      </c>
      <c r="D8" s="44"/>
      <c r="E8" s="44"/>
      <c r="F8" s="83"/>
      <c r="G8" s="16" t="s">
        <v>129</v>
      </c>
      <c r="H8" s="16"/>
      <c r="I8" s="16"/>
    </row>
    <row r="9" spans="1:9" s="77" customFormat="1" ht="24.6" x14ac:dyDescent="0.7">
      <c r="A9" s="44" t="s">
        <v>252</v>
      </c>
      <c r="B9" s="16"/>
      <c r="C9" s="47"/>
      <c r="D9" s="16"/>
      <c r="E9" s="16"/>
      <c r="F9" s="45"/>
      <c r="G9" s="29" t="s">
        <v>31</v>
      </c>
      <c r="H9" s="84">
        <f>บันทึกจ้าง!B11</f>
        <v>50000</v>
      </c>
      <c r="I9" s="16" t="s">
        <v>57</v>
      </c>
    </row>
    <row r="10" spans="1:9" s="77" customFormat="1" ht="24.6" x14ac:dyDescent="0.7">
      <c r="A10" s="16" t="s">
        <v>25</v>
      </c>
      <c r="B10" s="85" t="str">
        <f>BAHTTEXT(H9)</f>
        <v>ห้าหมื่นบาทถ้วน</v>
      </c>
      <c r="C10" s="16"/>
      <c r="D10" s="47"/>
      <c r="E10" s="85" t="s">
        <v>26</v>
      </c>
      <c r="F10" s="85" t="s">
        <v>56</v>
      </c>
      <c r="G10" s="16"/>
      <c r="H10" s="45"/>
      <c r="I10" s="16"/>
    </row>
    <row r="11" spans="1:9" s="77" customFormat="1" ht="24.6" x14ac:dyDescent="0.7">
      <c r="A11" s="45" t="s">
        <v>137</v>
      </c>
      <c r="B11" s="87"/>
      <c r="C11" s="88"/>
      <c r="D11" s="16"/>
      <c r="E11" s="54" t="s">
        <v>27</v>
      </c>
      <c r="F11" s="16"/>
      <c r="G11" s="16"/>
      <c r="H11" s="16"/>
      <c r="I11" s="16"/>
    </row>
    <row r="12" spans="1:9" s="77" customFormat="1" ht="24.6" x14ac:dyDescent="0.7">
      <c r="A12" s="83"/>
      <c r="B12" s="16" t="s">
        <v>138</v>
      </c>
      <c r="C12" s="83"/>
      <c r="D12" s="83"/>
      <c r="E12" s="31" t="s">
        <v>291</v>
      </c>
      <c r="F12" s="69"/>
      <c r="G12" s="83"/>
      <c r="H12" s="83" t="s">
        <v>130</v>
      </c>
      <c r="I12" s="83"/>
    </row>
    <row r="13" spans="1:9" s="77" customFormat="1" ht="24.6" x14ac:dyDescent="0.7">
      <c r="A13" s="16" t="s">
        <v>131</v>
      </c>
      <c r="B13" s="16"/>
      <c r="C13" s="84">
        <f>H9</f>
        <v>50000</v>
      </c>
      <c r="D13" s="89" t="s">
        <v>58</v>
      </c>
      <c r="E13" s="86" t="s">
        <v>134</v>
      </c>
      <c r="F13" s="90" t="str">
        <f>BAHTTEXT(H9)</f>
        <v>ห้าหมื่นบาทถ้วน</v>
      </c>
      <c r="G13" s="91"/>
      <c r="H13" s="92"/>
      <c r="I13" s="29" t="s">
        <v>26</v>
      </c>
    </row>
    <row r="14" spans="1:9" s="77" customFormat="1" ht="24.6" x14ac:dyDescent="0.7">
      <c r="A14" s="16" t="s">
        <v>59</v>
      </c>
      <c r="B14" s="16"/>
      <c r="C14" s="45"/>
      <c r="D14" s="89"/>
      <c r="E14" s="54"/>
      <c r="F14" s="67"/>
      <c r="G14" s="68"/>
      <c r="H14" s="16"/>
      <c r="I14" s="45"/>
    </row>
    <row r="15" spans="1:9" s="77" customFormat="1" ht="24.6" x14ac:dyDescent="0.7">
      <c r="A15" s="16" t="s">
        <v>132</v>
      </c>
      <c r="B15" s="16"/>
      <c r="C15" s="16"/>
      <c r="D15" s="16"/>
      <c r="E15" s="16"/>
      <c r="F15" s="16"/>
      <c r="G15" s="16"/>
      <c r="H15" s="16"/>
      <c r="I15" s="16"/>
    </row>
    <row r="16" spans="1:9" s="77" customFormat="1" ht="24.6" x14ac:dyDescent="0.7">
      <c r="A16" s="16"/>
      <c r="B16" s="16"/>
      <c r="C16" s="16"/>
      <c r="D16" s="16"/>
      <c r="E16" s="16"/>
      <c r="F16" s="16"/>
      <c r="G16" s="16"/>
      <c r="H16" s="16"/>
      <c r="I16" s="16"/>
    </row>
    <row r="17" spans="1:9" s="77" customFormat="1" ht="24.6" x14ac:dyDescent="0.7">
      <c r="A17" s="16"/>
      <c r="B17" s="93" t="s">
        <v>28</v>
      </c>
      <c r="C17" s="93"/>
      <c r="D17" s="16"/>
      <c r="E17" s="16"/>
      <c r="F17" s="16"/>
      <c r="G17" s="16"/>
      <c r="H17" s="16"/>
    </row>
    <row r="18" spans="1:9" s="77" customFormat="1" ht="24.6" x14ac:dyDescent="0.7">
      <c r="A18" s="16"/>
      <c r="B18" s="16">
        <v>1</v>
      </c>
      <c r="C18" s="16" t="s">
        <v>133</v>
      </c>
      <c r="D18" s="54"/>
      <c r="E18" s="16" t="str">
        <f>E12</f>
        <v>บริษัท ดูโฮม จำกัด(มหาชน)</v>
      </c>
      <c r="F18" s="16"/>
      <c r="G18" s="16"/>
      <c r="H18" s="16"/>
    </row>
    <row r="19" spans="1:9" s="77" customFormat="1" ht="24.6" x14ac:dyDescent="0.7">
      <c r="A19" s="16" t="s">
        <v>60</v>
      </c>
      <c r="B19" s="94">
        <f>C13</f>
        <v>50000</v>
      </c>
      <c r="C19" s="78"/>
      <c r="D19" s="205" t="s">
        <v>61</v>
      </c>
      <c r="E19" s="47" t="str">
        <f>BAHTTEXT(B19)</f>
        <v>ห้าหมื่นบาทถ้วน</v>
      </c>
      <c r="F19" s="47"/>
      <c r="G19" s="45"/>
      <c r="H19" s="47"/>
      <c r="I19" s="96" t="s">
        <v>26</v>
      </c>
    </row>
    <row r="20" spans="1:9" s="77" customFormat="1" ht="24.6" x14ac:dyDescent="0.7">
      <c r="A20" s="16" t="s">
        <v>62</v>
      </c>
      <c r="B20" s="97"/>
      <c r="C20" s="95" t="s">
        <v>70</v>
      </c>
      <c r="D20" s="305">
        <f>G4+7</f>
        <v>44019</v>
      </c>
      <c r="E20" s="305"/>
      <c r="F20" s="16"/>
      <c r="G20" s="45"/>
      <c r="H20" s="16"/>
    </row>
    <row r="21" spans="1:9" s="77" customFormat="1" ht="24.6" x14ac:dyDescent="0.7">
      <c r="A21" s="16"/>
      <c r="B21" s="93">
        <v>2</v>
      </c>
      <c r="C21" s="215" t="s">
        <v>135</v>
      </c>
      <c r="D21" s="45"/>
      <c r="E21" s="16"/>
      <c r="F21" s="16"/>
      <c r="G21" s="16"/>
      <c r="H21" s="16"/>
    </row>
    <row r="22" spans="1:9" s="77" customFormat="1" ht="24.6" x14ac:dyDescent="0.7">
      <c r="A22" s="16"/>
      <c r="B22" s="16"/>
      <c r="C22" s="16"/>
      <c r="D22" s="16"/>
      <c r="E22" s="16"/>
      <c r="F22" s="16"/>
      <c r="G22" s="16"/>
      <c r="H22" s="16"/>
    </row>
    <row r="23" spans="1:9" s="77" customFormat="1" ht="24.6" x14ac:dyDescent="0.7">
      <c r="A23" s="16"/>
      <c r="B23" s="16"/>
      <c r="C23" s="16"/>
      <c r="D23" s="301" t="s">
        <v>55</v>
      </c>
      <c r="E23" s="302"/>
      <c r="F23" s="302"/>
      <c r="G23" s="302"/>
      <c r="H23" s="302"/>
    </row>
    <row r="24" spans="1:9" s="77" customFormat="1" ht="24.6" x14ac:dyDescent="0.7">
      <c r="A24" s="16"/>
      <c r="B24" s="16"/>
      <c r="C24" s="16"/>
      <c r="D24" s="301" t="str">
        <f>แนบท้ายบันทึก!B24</f>
        <v xml:space="preserve">( นางสาวรุ่งทิพย์ ผ่านพินิจ)  </v>
      </c>
      <c r="E24" s="302"/>
      <c r="F24" s="302"/>
      <c r="G24" s="302"/>
      <c r="H24" s="302"/>
    </row>
    <row r="25" spans="1:9" s="77" customFormat="1" ht="24.6" x14ac:dyDescent="0.7">
      <c r="A25" s="16"/>
      <c r="B25" s="16"/>
      <c r="C25" s="16"/>
      <c r="D25" s="296"/>
      <c r="E25" s="303"/>
      <c r="F25" s="303"/>
      <c r="G25" s="303"/>
      <c r="H25" s="303"/>
    </row>
    <row r="26" spans="1:9" s="77" customFormat="1" ht="24.6" x14ac:dyDescent="0.7">
      <c r="C26" s="98" t="s">
        <v>264</v>
      </c>
      <c r="D26" s="77" t="s">
        <v>144</v>
      </c>
    </row>
    <row r="27" spans="1:9" s="77" customFormat="1" ht="24.6" x14ac:dyDescent="0.7">
      <c r="A27" s="16"/>
      <c r="B27" s="16"/>
      <c r="C27" s="195" t="s">
        <v>264</v>
      </c>
      <c r="D27" s="16" t="s">
        <v>145</v>
      </c>
      <c r="E27" s="16"/>
      <c r="F27" s="16"/>
      <c r="G27" s="16"/>
      <c r="H27" s="16"/>
    </row>
    <row r="28" spans="1:9" s="77" customFormat="1" ht="24.6" x14ac:dyDescent="0.7"/>
    <row r="29" spans="1:9" s="77" customFormat="1" ht="24.6" x14ac:dyDescent="0.7">
      <c r="A29" s="16"/>
      <c r="B29" s="16"/>
      <c r="C29" s="16"/>
      <c r="D29" s="299" t="s">
        <v>139</v>
      </c>
      <c r="E29" s="299"/>
      <c r="F29" s="299"/>
      <c r="G29" s="299"/>
      <c r="H29" s="299"/>
    </row>
    <row r="30" spans="1:9" s="77" customFormat="1" ht="24.6" x14ac:dyDescent="0.7">
      <c r="A30" s="16"/>
      <c r="B30" s="16"/>
      <c r="C30" s="16"/>
      <c r="D30" s="300" t="str">
        <f>แนบท้ายบันทึก!E24</f>
        <v>(นางสาวอยุพดี สีขวา)</v>
      </c>
      <c r="E30" s="300"/>
      <c r="F30" s="300"/>
      <c r="G30" s="300"/>
      <c r="H30" s="300"/>
    </row>
    <row r="31" spans="1:9" s="77" customFormat="1" ht="24.6" x14ac:dyDescent="0.7">
      <c r="A31" s="16"/>
      <c r="B31" s="16"/>
      <c r="C31" s="16"/>
      <c r="D31" s="296"/>
      <c r="E31" s="296"/>
      <c r="F31" s="296"/>
      <c r="G31" s="296"/>
      <c r="H31" s="296"/>
    </row>
  </sheetData>
  <mergeCells count="9">
    <mergeCell ref="D31:H31"/>
    <mergeCell ref="B2:I2"/>
    <mergeCell ref="D29:H29"/>
    <mergeCell ref="D30:H30"/>
    <mergeCell ref="D23:H23"/>
    <mergeCell ref="D24:H24"/>
    <mergeCell ref="D25:H25"/>
    <mergeCell ref="G4:H4"/>
    <mergeCell ref="D20:E20"/>
  </mergeCells>
  <pageMargins left="0.7" right="0.48" top="0.75" bottom="0.75" header="0.3" footer="0.3"/>
  <pageSetup paperSize="9" scale="86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L45"/>
  <sheetViews>
    <sheetView topLeftCell="A33" zoomScaleNormal="100" workbookViewId="0">
      <selection activeCell="C50" sqref="C50"/>
    </sheetView>
  </sheetViews>
  <sheetFormatPr defaultColWidth="9" defaultRowHeight="24.6" x14ac:dyDescent="0.7"/>
  <cols>
    <col min="1" max="1" width="7.3984375" style="6" customWidth="1"/>
    <col min="2" max="2" width="12.09765625" style="6" customWidth="1"/>
    <col min="3" max="3" width="13.09765625" style="6" customWidth="1"/>
    <col min="4" max="4" width="16" style="6" customWidth="1"/>
    <col min="5" max="5" width="9" style="6"/>
    <col min="6" max="6" width="6.09765625" style="6" customWidth="1"/>
    <col min="7" max="7" width="11.69921875" style="6" customWidth="1"/>
    <col min="8" max="8" width="10.69921875" style="6" customWidth="1"/>
    <col min="9" max="9" width="20.3984375" style="6" customWidth="1"/>
    <col min="10" max="10" width="12.3984375" style="6" customWidth="1"/>
    <col min="11" max="16384" width="9" style="6"/>
  </cols>
  <sheetData>
    <row r="2" spans="1:12" x14ac:dyDescent="0.7">
      <c r="H2" s="6" t="s">
        <v>21</v>
      </c>
      <c r="I2" s="40"/>
      <c r="J2" s="30"/>
    </row>
    <row r="3" spans="1:12" ht="11.25" customHeight="1" x14ac:dyDescent="0.7">
      <c r="J3" s="8"/>
    </row>
    <row r="4" spans="1:12" ht="36" x14ac:dyDescent="0.7">
      <c r="A4" s="16"/>
      <c r="B4" s="16"/>
      <c r="C4" s="16"/>
      <c r="D4" s="16"/>
      <c r="E4" s="131" t="s">
        <v>146</v>
      </c>
      <c r="F4" s="24"/>
      <c r="G4" s="16"/>
      <c r="H4" s="16"/>
      <c r="I4" s="16"/>
      <c r="J4" s="16"/>
      <c r="K4" s="16"/>
      <c r="L4" s="16"/>
    </row>
    <row r="5" spans="1:12" x14ac:dyDescent="0.7">
      <c r="A5" s="16"/>
      <c r="B5" s="16"/>
      <c r="C5" s="16"/>
      <c r="D5" s="16"/>
      <c r="E5" s="16"/>
      <c r="F5" s="20"/>
      <c r="G5" s="16" t="s">
        <v>177</v>
      </c>
      <c r="H5" s="55"/>
      <c r="I5" s="46"/>
      <c r="J5" s="19"/>
      <c r="K5" s="16"/>
      <c r="L5" s="16"/>
    </row>
    <row r="6" spans="1:12" x14ac:dyDescent="0.7">
      <c r="A6" s="16" t="s">
        <v>33</v>
      </c>
      <c r="B6" s="26" t="str">
        <f>รายงานผลการพิจารณาขอนุมัติ!E12</f>
        <v>บริษัท ดูโฮม จำกัด(มหาชน)</v>
      </c>
      <c r="C6" s="44"/>
      <c r="D6" s="16"/>
      <c r="E6" s="16"/>
      <c r="F6" s="20"/>
      <c r="G6" s="16" t="str">
        <f>รายงานผลการพิจารณาขอนุมัติ!F4</f>
        <v xml:space="preserve">วันที่  </v>
      </c>
      <c r="H6" s="318">
        <f>รายงานผลการพิจารณาขอนุมัติ!G4</f>
        <v>44012</v>
      </c>
      <c r="I6" s="319"/>
      <c r="J6" s="16"/>
      <c r="K6" s="16"/>
      <c r="L6" s="16"/>
    </row>
    <row r="7" spans="1:12" x14ac:dyDescent="0.7">
      <c r="A7" s="16" t="s">
        <v>35</v>
      </c>
      <c r="B7" s="25"/>
      <c r="C7" s="47"/>
      <c r="D7" s="44"/>
      <c r="E7" s="54"/>
      <c r="F7" s="20"/>
      <c r="G7" s="83" t="s">
        <v>34</v>
      </c>
      <c r="H7" s="44" t="s">
        <v>260</v>
      </c>
      <c r="I7" s="16"/>
      <c r="J7" s="16"/>
      <c r="K7" s="16"/>
      <c r="L7" s="16"/>
    </row>
    <row r="8" spans="1:12" x14ac:dyDescent="0.7">
      <c r="A8" s="16" t="s">
        <v>36</v>
      </c>
      <c r="B8" s="27"/>
      <c r="C8" s="16"/>
      <c r="D8" s="45"/>
      <c r="E8" s="54"/>
      <c r="F8" s="20"/>
      <c r="G8" s="44" t="s">
        <v>261</v>
      </c>
      <c r="H8" s="47"/>
      <c r="I8" s="45"/>
      <c r="J8" s="16"/>
      <c r="K8" s="16"/>
      <c r="L8" s="16"/>
    </row>
    <row r="9" spans="1:12" x14ac:dyDescent="0.7">
      <c r="A9" s="16" t="s">
        <v>37</v>
      </c>
      <c r="B9" s="45"/>
      <c r="C9" s="48"/>
      <c r="D9" s="44"/>
      <c r="E9" s="54"/>
      <c r="F9" s="20"/>
      <c r="G9" s="16" t="s">
        <v>64</v>
      </c>
      <c r="H9" s="53" t="s">
        <v>63</v>
      </c>
      <c r="I9" s="47"/>
      <c r="J9" s="16"/>
      <c r="K9" s="16"/>
      <c r="L9" s="16"/>
    </row>
    <row r="10" spans="1:12" x14ac:dyDescent="0.7">
      <c r="A10" s="16" t="s">
        <v>76</v>
      </c>
      <c r="B10" s="54"/>
      <c r="C10" s="47"/>
      <c r="D10" s="47"/>
      <c r="E10" s="54"/>
      <c r="F10" s="20"/>
      <c r="G10" s="16" t="s">
        <v>29</v>
      </c>
      <c r="H10" s="16"/>
      <c r="I10" s="132" t="s">
        <v>292</v>
      </c>
      <c r="J10" s="19"/>
      <c r="K10" s="16"/>
      <c r="L10" s="16"/>
    </row>
    <row r="11" spans="1:12" x14ac:dyDescent="0.7">
      <c r="A11" s="16" t="s">
        <v>77</v>
      </c>
      <c r="B11" s="26"/>
      <c r="C11" s="47"/>
      <c r="D11" s="47"/>
      <c r="E11" s="54"/>
      <c r="F11" s="20"/>
      <c r="G11" s="16"/>
      <c r="H11" s="16"/>
      <c r="I11" s="45"/>
      <c r="J11" s="16"/>
      <c r="K11" s="16"/>
      <c r="L11" s="16"/>
    </row>
    <row r="12" spans="1:12" x14ac:dyDescent="0.7">
      <c r="A12" s="16" t="s">
        <v>78</v>
      </c>
      <c r="B12" s="25"/>
      <c r="C12" s="52"/>
      <c r="D12" s="16" t="s">
        <v>79</v>
      </c>
      <c r="E12" s="26"/>
      <c r="F12" s="216"/>
      <c r="G12" s="16"/>
      <c r="H12" s="16"/>
      <c r="I12" s="16"/>
      <c r="J12" s="16"/>
      <c r="K12" s="16"/>
      <c r="L12" s="16"/>
    </row>
    <row r="13" spans="1:12" x14ac:dyDescent="0.7">
      <c r="A13" s="16"/>
      <c r="B13" s="16" t="s">
        <v>39</v>
      </c>
      <c r="C13" s="25" t="str">
        <f>B6</f>
        <v>บริษัท ดูโฮม จำกัด(มหาชน)</v>
      </c>
      <c r="D13" s="47"/>
      <c r="E13" s="16" t="s">
        <v>40</v>
      </c>
      <c r="F13" s="216"/>
      <c r="G13" s="16"/>
      <c r="H13" s="44"/>
      <c r="I13" s="44"/>
      <c r="K13" s="16"/>
      <c r="L13" s="16"/>
    </row>
    <row r="14" spans="1:12" x14ac:dyDescent="0.7">
      <c r="A14" s="6" t="s">
        <v>41</v>
      </c>
      <c r="B14" s="320">
        <f>รายงานผลการพิจารณาขอนุมัติ!G4</f>
        <v>44012</v>
      </c>
      <c r="C14" s="321"/>
      <c r="D14" s="133" t="s">
        <v>38</v>
      </c>
      <c r="E14" s="324" t="s">
        <v>259</v>
      </c>
      <c r="F14" s="324"/>
      <c r="G14" s="324"/>
      <c r="H14" s="16" t="s">
        <v>147</v>
      </c>
      <c r="J14" s="16"/>
      <c r="K14" s="16"/>
      <c r="L14" s="16"/>
    </row>
    <row r="15" spans="1:12" x14ac:dyDescent="0.7">
      <c r="A15" s="16" t="s">
        <v>42</v>
      </c>
      <c r="B15" s="16"/>
      <c r="C15" s="49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7">
      <c r="A16" s="134" t="s">
        <v>15</v>
      </c>
      <c r="B16" s="306" t="s">
        <v>30</v>
      </c>
      <c r="C16" s="307"/>
      <c r="D16" s="307"/>
      <c r="E16" s="307"/>
      <c r="F16" s="308"/>
      <c r="G16" s="134" t="s">
        <v>31</v>
      </c>
      <c r="H16" s="135" t="s">
        <v>32</v>
      </c>
      <c r="I16" s="134" t="s">
        <v>19</v>
      </c>
      <c r="J16" s="139"/>
      <c r="K16" s="16"/>
      <c r="L16" s="16"/>
    </row>
    <row r="17" spans="1:12" x14ac:dyDescent="0.7">
      <c r="A17" s="235">
        <v>1</v>
      </c>
      <c r="B17" s="236" t="str">
        <f>แนบท้ายบันทึก!B8</f>
        <v>แฟ้มปกแข็งห่วง ตราช้าง</v>
      </c>
      <c r="C17" s="25"/>
      <c r="D17" s="25"/>
      <c r="E17" s="25"/>
      <c r="F17" s="237"/>
      <c r="G17" s="235">
        <f>แนบท้ายบันทึก!D8</f>
        <v>60</v>
      </c>
      <c r="H17" s="238">
        <f>แนบท้ายบันทึก!E8</f>
        <v>110</v>
      </c>
      <c r="I17" s="238">
        <f>G17*H17</f>
        <v>6600</v>
      </c>
      <c r="J17" s="140"/>
      <c r="K17" s="16"/>
      <c r="L17" s="18"/>
    </row>
    <row r="18" spans="1:12" x14ac:dyDescent="0.7">
      <c r="A18" s="235">
        <v>2</v>
      </c>
      <c r="B18" s="236" t="str">
        <f>แนบท้ายบันทึก!B9</f>
        <v>แฟ้มแค็ตตาล็อค ช้าง</v>
      </c>
      <c r="C18" s="25"/>
      <c r="D18" s="25"/>
      <c r="E18" s="25"/>
      <c r="F18" s="237"/>
      <c r="G18" s="235">
        <f>แนบท้ายบันทึก!D9</f>
        <v>24</v>
      </c>
      <c r="H18" s="238">
        <f>แนบท้ายบันทึก!E9</f>
        <v>133</v>
      </c>
      <c r="I18" s="238">
        <f t="shared" ref="I18:I19" si="0">G18*H18</f>
        <v>3192</v>
      </c>
      <c r="J18" s="140"/>
      <c r="K18" s="16"/>
      <c r="L18" s="16"/>
    </row>
    <row r="19" spans="1:12" x14ac:dyDescent="0.7">
      <c r="A19" s="235">
        <v>3</v>
      </c>
      <c r="B19" s="325" t="str">
        <f>แนบท้ายบันทึก!B10</f>
        <v xml:space="preserve">แฟ้มเสนอเซนต์ </v>
      </c>
      <c r="C19" s="326"/>
      <c r="D19" s="25"/>
      <c r="E19" s="25"/>
      <c r="F19" s="237"/>
      <c r="G19" s="235">
        <f>แนบท้ายบันทึก!D10</f>
        <v>10</v>
      </c>
      <c r="H19" s="238">
        <f>แนบท้ายบันทึก!E10</f>
        <v>217</v>
      </c>
      <c r="I19" s="238">
        <f t="shared" si="0"/>
        <v>2170</v>
      </c>
      <c r="J19" s="140"/>
    </row>
    <row r="20" spans="1:12" x14ac:dyDescent="0.7">
      <c r="A20" s="235">
        <v>4</v>
      </c>
      <c r="B20" s="325" t="str">
        <f>แนบท้ายบันทึก!B11</f>
        <v>กรรไกร เดลต้า</v>
      </c>
      <c r="C20" s="326"/>
      <c r="D20" s="25"/>
      <c r="E20" s="25"/>
      <c r="F20" s="237"/>
      <c r="G20" s="235">
        <f>แนบท้ายบันทึก!D11</f>
        <v>25</v>
      </c>
      <c r="H20" s="238">
        <f>แนบท้ายบันทึก!E11</f>
        <v>98</v>
      </c>
      <c r="I20" s="238">
        <f>G20*H20</f>
        <v>2450</v>
      </c>
      <c r="J20" s="141"/>
    </row>
    <row r="21" spans="1:12" x14ac:dyDescent="0.7">
      <c r="A21" s="235">
        <v>5</v>
      </c>
      <c r="B21" s="325" t="str">
        <f>แนบท้ายบันทึก!B12</f>
        <v>มีดคัตเตอร์ MESAAL-2P ใหญ่</v>
      </c>
      <c r="C21" s="326"/>
      <c r="D21" s="25"/>
      <c r="E21" s="25"/>
      <c r="F21" s="237"/>
      <c r="G21" s="235">
        <f>แนบท้ายบันทึก!D12</f>
        <v>24</v>
      </c>
      <c r="H21" s="238">
        <f>แนบท้ายบันทึก!E12</f>
        <v>70</v>
      </c>
      <c r="I21" s="238">
        <f t="shared" ref="I21:I27" si="1">G21*H21</f>
        <v>1680</v>
      </c>
      <c r="J21" s="140"/>
    </row>
    <row r="22" spans="1:12" x14ac:dyDescent="0.7">
      <c r="A22" s="235">
        <v>6</v>
      </c>
      <c r="B22" s="325" t="str">
        <f>แนบท้ายบันทึก!B13</f>
        <v>ปากกาไวท์บอร์ด คละสี</v>
      </c>
      <c r="C22" s="326"/>
      <c r="D22" s="25"/>
      <c r="E22" s="25"/>
      <c r="F22" s="237"/>
      <c r="G22" s="235">
        <f>แนบท้ายบันทึก!D13</f>
        <v>15</v>
      </c>
      <c r="H22" s="238">
        <f>แนบท้ายบันทึก!E13</f>
        <v>360</v>
      </c>
      <c r="I22" s="238">
        <f t="shared" si="1"/>
        <v>5400</v>
      </c>
      <c r="J22" s="141"/>
    </row>
    <row r="23" spans="1:12" x14ac:dyDescent="0.7">
      <c r="A23" s="235">
        <v>7</v>
      </c>
      <c r="B23" s="325" t="str">
        <f>แนบท้ายบันทึก!B14</f>
        <v>ปากกาเคมี 2 หัว ตราม้า</v>
      </c>
      <c r="C23" s="326"/>
      <c r="D23" s="26"/>
      <c r="E23" s="26"/>
      <c r="F23" s="26"/>
      <c r="G23" s="235">
        <f>แนบท้ายบันทึก!D14</f>
        <v>15</v>
      </c>
      <c r="H23" s="238">
        <f>แนบท้ายบันทึก!E14</f>
        <v>192</v>
      </c>
      <c r="I23" s="238">
        <f t="shared" si="1"/>
        <v>2880</v>
      </c>
      <c r="J23" s="142"/>
    </row>
    <row r="24" spans="1:12" x14ac:dyDescent="0.7">
      <c r="A24" s="235">
        <v>8</v>
      </c>
      <c r="B24" s="325" t="str">
        <f>แนบท้ายบันทึก!B15</f>
        <v>กระดาษถ่ายเอกสาร AA 80g</v>
      </c>
      <c r="C24" s="326"/>
      <c r="D24" s="25"/>
      <c r="E24" s="25"/>
      <c r="F24" s="25"/>
      <c r="G24" s="235">
        <f>แนบท้ายบันทึก!D15</f>
        <v>15</v>
      </c>
      <c r="H24" s="238">
        <f>แนบท้ายบันทึก!E15</f>
        <v>700</v>
      </c>
      <c r="I24" s="238">
        <f t="shared" si="1"/>
        <v>10500</v>
      </c>
      <c r="J24" s="142"/>
    </row>
    <row r="25" spans="1:12" x14ac:dyDescent="0.7">
      <c r="A25" s="235">
        <v>9</v>
      </c>
      <c r="B25" s="325" t="str">
        <f>แนบท้ายบันทึก!B16</f>
        <v>เทปกาวโฟม2หน้า 3M</v>
      </c>
      <c r="C25" s="326"/>
      <c r="D25" s="25"/>
      <c r="E25" s="25"/>
      <c r="F25" s="25"/>
      <c r="G25" s="235">
        <f>แนบท้ายบันทึก!D16</f>
        <v>24</v>
      </c>
      <c r="H25" s="238">
        <f>แนบท้ายบันทึก!E16</f>
        <v>282</v>
      </c>
      <c r="I25" s="238">
        <f t="shared" si="1"/>
        <v>6768</v>
      </c>
      <c r="J25" s="142"/>
    </row>
    <row r="26" spans="1:12" x14ac:dyDescent="0.7">
      <c r="A26" s="235">
        <v>10</v>
      </c>
      <c r="B26" s="325" t="str">
        <f>แนบท้ายบันทึก!B17</f>
        <v>ซองขาวมีครุฑ</v>
      </c>
      <c r="C26" s="326"/>
      <c r="D26" s="25"/>
      <c r="E26" s="25"/>
      <c r="F26" s="237"/>
      <c r="G26" s="235">
        <f>แนบท้ายบันทึก!D17</f>
        <v>10</v>
      </c>
      <c r="H26" s="238">
        <f>แนบท้ายบันทึก!E17</f>
        <v>500</v>
      </c>
      <c r="I26" s="238">
        <f t="shared" si="1"/>
        <v>5000</v>
      </c>
      <c r="J26" s="142"/>
    </row>
    <row r="27" spans="1:12" x14ac:dyDescent="0.7">
      <c r="A27" s="235">
        <v>11</v>
      </c>
      <c r="B27" s="325" t="str">
        <f>แนบท้ายบันทึก!B18</f>
        <v>คลิบหนีบดำ ตราม้า</v>
      </c>
      <c r="C27" s="326"/>
      <c r="D27" s="25"/>
      <c r="E27" s="25"/>
      <c r="F27" s="237"/>
      <c r="G27" s="235">
        <f>แนบท้ายบันทึก!D18</f>
        <v>35</v>
      </c>
      <c r="H27" s="238">
        <f>แนบท้ายบันทึก!E18</f>
        <v>96</v>
      </c>
      <c r="I27" s="238">
        <f t="shared" si="1"/>
        <v>3360</v>
      </c>
      <c r="J27" s="142"/>
    </row>
    <row r="28" spans="1:12" x14ac:dyDescent="0.7">
      <c r="A28" s="138"/>
      <c r="B28" s="136"/>
      <c r="C28" s="47"/>
      <c r="D28" s="47"/>
      <c r="E28" s="47"/>
      <c r="F28" s="137"/>
      <c r="G28" s="138"/>
      <c r="H28" s="148"/>
      <c r="I28" s="148"/>
      <c r="J28" s="142"/>
    </row>
    <row r="29" spans="1:12" x14ac:dyDescent="0.7">
      <c r="A29" s="217"/>
      <c r="B29" s="136"/>
      <c r="C29" s="82"/>
      <c r="D29" s="82"/>
      <c r="E29" s="82"/>
      <c r="F29" s="218"/>
      <c r="G29" s="138"/>
      <c r="H29" s="148"/>
      <c r="I29" s="148"/>
      <c r="J29" s="142"/>
    </row>
    <row r="30" spans="1:12" x14ac:dyDescent="0.7">
      <c r="A30" s="146"/>
      <c r="B30" s="145"/>
      <c r="C30" s="144"/>
      <c r="D30" s="145"/>
      <c r="E30" s="145"/>
      <c r="F30" s="322" t="s">
        <v>23</v>
      </c>
      <c r="G30" s="322"/>
      <c r="H30" s="208"/>
      <c r="I30" s="239">
        <f>แนบท้ายบันทึก!H19</f>
        <v>46728.97</v>
      </c>
      <c r="J30" s="143"/>
    </row>
    <row r="31" spans="1:12" x14ac:dyDescent="0.7">
      <c r="A31" s="147"/>
      <c r="B31" s="54"/>
      <c r="C31" s="54"/>
      <c r="D31" s="54"/>
      <c r="E31" s="54"/>
      <c r="F31" s="323" t="s">
        <v>91</v>
      </c>
      <c r="G31" s="323"/>
      <c r="H31" s="208"/>
      <c r="I31" s="239">
        <f>แนบท้ายบันทึก!H20</f>
        <v>3271.03</v>
      </c>
      <c r="J31" s="22"/>
    </row>
    <row r="32" spans="1:12" x14ac:dyDescent="0.7">
      <c r="A32" s="149"/>
      <c r="B32" s="14"/>
      <c r="C32" s="196" t="s">
        <v>25</v>
      </c>
      <c r="D32" s="315" t="str">
        <f>BAHTTEXT(I32)</f>
        <v>ห้าหมื่นบาทถ้วน</v>
      </c>
      <c r="E32" s="316"/>
      <c r="F32" s="202" t="s">
        <v>148</v>
      </c>
      <c r="G32" s="203"/>
      <c r="H32" s="150"/>
      <c r="I32" s="240">
        <f>แนบท้ายบันทึก!F21</f>
        <v>50000</v>
      </c>
      <c r="J32" s="22"/>
    </row>
    <row r="33" spans="1:11" x14ac:dyDescent="0.7">
      <c r="A33" s="219"/>
      <c r="B33" s="8"/>
      <c r="C33" s="219"/>
      <c r="D33" s="199"/>
      <c r="E33" s="199"/>
      <c r="F33" s="220"/>
      <c r="G33" s="220"/>
      <c r="H33" s="199"/>
      <c r="I33" s="221"/>
      <c r="J33" s="22"/>
    </row>
    <row r="34" spans="1:11" x14ac:dyDescent="0.7">
      <c r="A34" s="152" t="s">
        <v>151</v>
      </c>
      <c r="B34" s="153"/>
      <c r="C34" s="153"/>
      <c r="D34" s="153"/>
      <c r="E34" s="153"/>
      <c r="F34" s="153"/>
      <c r="G34" s="153"/>
      <c r="H34" s="153"/>
      <c r="I34" s="153"/>
    </row>
    <row r="35" spans="1:11" x14ac:dyDescent="0.7">
      <c r="A35" s="152">
        <v>1</v>
      </c>
      <c r="B35" s="152" t="s">
        <v>46</v>
      </c>
      <c r="C35" s="153"/>
      <c r="D35" s="241">
        <f>บันทึกจ้าง!F21</f>
        <v>7</v>
      </c>
      <c r="E35" s="153" t="s">
        <v>47</v>
      </c>
      <c r="F35" s="153"/>
      <c r="G35" s="153"/>
      <c r="H35" s="153"/>
      <c r="I35" s="153"/>
    </row>
    <row r="36" spans="1:11" x14ac:dyDescent="0.7">
      <c r="A36" s="152">
        <v>2</v>
      </c>
      <c r="B36" s="152" t="s">
        <v>48</v>
      </c>
      <c r="C36" s="153"/>
      <c r="D36" s="242">
        <f>รายงานผลการพิจารณาขอนุมัติ!D20</f>
        <v>44019</v>
      </c>
      <c r="E36" s="153"/>
      <c r="F36" s="153"/>
      <c r="G36" s="153"/>
      <c r="H36" s="153"/>
      <c r="I36" s="153"/>
    </row>
    <row r="37" spans="1:11" x14ac:dyDescent="0.7">
      <c r="A37" s="152">
        <v>3</v>
      </c>
      <c r="B37" s="152" t="s">
        <v>45</v>
      </c>
      <c r="C37" s="156"/>
      <c r="D37" s="153" t="str">
        <f>E14</f>
        <v>โรงเรียนเจียรวนนท์อุทิศ 2</v>
      </c>
      <c r="E37" s="157"/>
      <c r="F37" s="158"/>
      <c r="G37" s="158"/>
      <c r="H37" s="158"/>
      <c r="I37" s="158"/>
    </row>
    <row r="38" spans="1:11" x14ac:dyDescent="0.7">
      <c r="A38" s="152">
        <v>4</v>
      </c>
      <c r="B38" s="152" t="s">
        <v>49</v>
      </c>
      <c r="C38" s="157"/>
      <c r="D38" s="25"/>
      <c r="E38" s="155"/>
      <c r="F38" s="154"/>
      <c r="G38" s="158"/>
      <c r="H38" s="158"/>
      <c r="I38" s="158"/>
    </row>
    <row r="39" spans="1:11" x14ac:dyDescent="0.7">
      <c r="A39" s="152">
        <v>5</v>
      </c>
      <c r="B39" s="152" t="s">
        <v>211</v>
      </c>
      <c r="C39" s="161"/>
      <c r="D39" s="153"/>
      <c r="E39" s="153"/>
      <c r="F39" s="153"/>
      <c r="G39" s="161"/>
      <c r="H39" s="225"/>
      <c r="I39" s="224"/>
    </row>
    <row r="40" spans="1:11" x14ac:dyDescent="0.7">
      <c r="A40" s="152">
        <v>6</v>
      </c>
      <c r="B40" s="152" t="s">
        <v>212</v>
      </c>
      <c r="C40" s="158"/>
      <c r="D40" s="158"/>
      <c r="E40" s="159"/>
      <c r="F40" s="153"/>
      <c r="G40" s="153"/>
      <c r="H40" s="153"/>
      <c r="I40" s="160"/>
      <c r="J40" s="153"/>
    </row>
    <row r="41" spans="1:11" x14ac:dyDescent="0.7">
      <c r="A41" s="16"/>
      <c r="B41" s="16"/>
      <c r="C41" s="16"/>
      <c r="D41" s="18"/>
      <c r="E41" s="18"/>
      <c r="F41" s="17"/>
      <c r="G41" s="16"/>
      <c r="H41" s="16"/>
      <c r="I41" s="16"/>
      <c r="J41" s="21"/>
      <c r="K41" s="16"/>
    </row>
    <row r="42" spans="1:11" x14ac:dyDescent="0.7">
      <c r="A42" s="313" t="s">
        <v>214</v>
      </c>
      <c r="B42" s="313"/>
      <c r="C42" s="313"/>
      <c r="D42" s="313"/>
      <c r="E42" s="194"/>
      <c r="F42" s="309" t="s">
        <v>215</v>
      </c>
      <c r="G42" s="309"/>
      <c r="H42" s="309"/>
      <c r="I42" s="309"/>
    </row>
    <row r="43" spans="1:11" x14ac:dyDescent="0.7">
      <c r="A43" s="162" t="s">
        <v>25</v>
      </c>
      <c r="B43" s="310" t="s">
        <v>262</v>
      </c>
      <c r="C43" s="311"/>
      <c r="D43" s="163" t="s">
        <v>26</v>
      </c>
      <c r="E43" s="197"/>
      <c r="F43" s="198" t="s">
        <v>25</v>
      </c>
      <c r="I43" s="6" t="s">
        <v>26</v>
      </c>
    </row>
    <row r="44" spans="1:11" x14ac:dyDescent="0.7">
      <c r="A44" s="23"/>
      <c r="B44" s="312" t="s">
        <v>258</v>
      </c>
      <c r="C44" s="312"/>
      <c r="D44" s="54"/>
      <c r="E44" s="193"/>
      <c r="G44" s="314">
        <f>(B45)</f>
        <v>44012</v>
      </c>
      <c r="H44" s="314"/>
    </row>
    <row r="45" spans="1:11" x14ac:dyDescent="0.7">
      <c r="B45" s="317">
        <f>H6</f>
        <v>44012</v>
      </c>
      <c r="C45" s="317"/>
      <c r="D45" s="8"/>
    </row>
  </sheetData>
  <mergeCells count="22">
    <mergeCell ref="B45:C45"/>
    <mergeCell ref="H6:I6"/>
    <mergeCell ref="B14:C14"/>
    <mergeCell ref="F30:G30"/>
    <mergeCell ref="F31:G31"/>
    <mergeCell ref="E14:G14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F16"/>
    <mergeCell ref="F42:I42"/>
    <mergeCell ref="B43:C43"/>
    <mergeCell ref="B44:C44"/>
    <mergeCell ref="A42:D42"/>
    <mergeCell ref="G44:H44"/>
    <mergeCell ref="D32:E32"/>
  </mergeCells>
  <pageMargins left="0.78740157480314965" right="0.39370078740157483" top="0.39" bottom="0.34" header="0.39370078740157483" footer="0.36"/>
  <pageSetup paperSize="9" scale="69" fitToWidth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opLeftCell="A35" zoomScaleNormal="100" workbookViewId="0">
      <selection activeCell="E17" sqref="E17"/>
    </sheetView>
  </sheetViews>
  <sheetFormatPr defaultColWidth="9" defaultRowHeight="24.6" x14ac:dyDescent="0.7"/>
  <cols>
    <col min="1" max="1" width="9" style="6"/>
    <col min="2" max="2" width="5.19921875" style="6" customWidth="1"/>
    <col min="3" max="3" width="11" style="6" customWidth="1"/>
    <col min="4" max="4" width="14.09765625" style="6" customWidth="1"/>
    <col min="5" max="5" width="11.59765625" style="6" customWidth="1"/>
    <col min="6" max="6" width="7.69921875" style="6" customWidth="1"/>
    <col min="7" max="7" width="15.59765625" style="6" customWidth="1"/>
    <col min="8" max="8" width="15.8984375" style="6" customWidth="1"/>
    <col min="9" max="9" width="9" style="6" customWidth="1"/>
    <col min="10" max="16384" width="9" style="6"/>
  </cols>
  <sheetData>
    <row r="1" spans="1:10" x14ac:dyDescent="0.7">
      <c r="D1" s="8"/>
      <c r="G1" s="28" t="s">
        <v>21</v>
      </c>
      <c r="H1" s="243" t="s">
        <v>293</v>
      </c>
    </row>
    <row r="2" spans="1:10" x14ac:dyDescent="0.7">
      <c r="G2" s="28" t="s">
        <v>72</v>
      </c>
      <c r="H2" s="165" t="s">
        <v>216</v>
      </c>
    </row>
    <row r="3" spans="1:10" ht="27" x14ac:dyDescent="0.7">
      <c r="A3" s="334" t="s">
        <v>67</v>
      </c>
      <c r="B3" s="335"/>
      <c r="C3" s="335"/>
      <c r="D3" s="335"/>
      <c r="E3" s="335"/>
      <c r="F3" s="335"/>
      <c r="G3" s="335"/>
      <c r="H3" s="335"/>
      <c r="I3" s="36"/>
    </row>
    <row r="4" spans="1:10" ht="27" x14ac:dyDescent="0.7">
      <c r="A4" s="37" t="s">
        <v>68</v>
      </c>
      <c r="B4" s="38"/>
      <c r="C4" s="38"/>
      <c r="D4" s="38"/>
      <c r="E4" s="38"/>
      <c r="F4" s="38"/>
      <c r="G4" s="38"/>
      <c r="H4" s="38"/>
      <c r="I4" s="38"/>
    </row>
    <row r="5" spans="1:10" x14ac:dyDescent="0.7">
      <c r="F5" s="35" t="s">
        <v>69</v>
      </c>
      <c r="G5" s="41" t="str">
        <f>แนบท้ายบันทึก!D5</f>
        <v>โรงเรียนเจียรวนนท์อุทิศ 2</v>
      </c>
      <c r="H5" s="40"/>
    </row>
    <row r="6" spans="1:10" x14ac:dyDescent="0.7">
      <c r="E6" s="28" t="s">
        <v>70</v>
      </c>
      <c r="F6" s="336">
        <v>44013</v>
      </c>
      <c r="G6" s="336"/>
    </row>
    <row r="7" spans="1:10" x14ac:dyDescent="0.7">
      <c r="H7" s="6">
        <v>0</v>
      </c>
    </row>
    <row r="8" spans="1:10" x14ac:dyDescent="0.7">
      <c r="B8" s="35" t="s">
        <v>71</v>
      </c>
      <c r="C8" s="41" t="str">
        <f>แนบท้ายบันทึก!D5</f>
        <v>โรงเรียนเจียรวนนท์อุทิศ 2</v>
      </c>
      <c r="D8" s="40"/>
      <c r="E8" s="28" t="s">
        <v>152</v>
      </c>
      <c r="F8" s="40"/>
      <c r="G8" s="40" t="str">
        <f>บันทึกจ้าง!G9</f>
        <v>วัสดุอุปกรณ์</v>
      </c>
    </row>
    <row r="9" spans="1:10" x14ac:dyDescent="0.7">
      <c r="A9" s="6" t="s">
        <v>95</v>
      </c>
      <c r="B9" s="40" t="str">
        <f>รายงานผลการพิจารณาขอนุมัติ!E12</f>
        <v>บริษัท ดูโฮม จำกัด(มหาชน)</v>
      </c>
      <c r="C9" s="40"/>
      <c r="D9" s="50"/>
      <c r="E9" s="327" t="s">
        <v>153</v>
      </c>
      <c r="F9" s="327"/>
      <c r="G9" s="40" t="str">
        <f>H2</f>
        <v>................./…….......….</v>
      </c>
      <c r="H9" s="42"/>
    </row>
    <row r="10" spans="1:10" x14ac:dyDescent="0.7">
      <c r="A10" s="6" t="s">
        <v>41</v>
      </c>
      <c r="B10" s="330">
        <f>ใบสั่งจ้าง!H6</f>
        <v>44012</v>
      </c>
      <c r="C10" s="338"/>
      <c r="D10" s="43" t="s">
        <v>154</v>
      </c>
      <c r="E10" s="339">
        <f>รายงานผลการพิจารณาขอนุมัติ!D20</f>
        <v>44019</v>
      </c>
      <c r="F10" s="340"/>
    </row>
    <row r="11" spans="1:10" x14ac:dyDescent="0.7">
      <c r="B11" s="51" t="s">
        <v>155</v>
      </c>
      <c r="D11" s="40" t="str">
        <f>G8</f>
        <v>วัสดุอุปกรณ์</v>
      </c>
      <c r="E11" s="42"/>
      <c r="F11" s="42"/>
      <c r="G11" s="337" t="s">
        <v>156</v>
      </c>
      <c r="H11" s="337"/>
    </row>
    <row r="12" spans="1:10" x14ac:dyDescent="0.7">
      <c r="A12" s="6" t="s">
        <v>97</v>
      </c>
      <c r="B12" s="40"/>
      <c r="C12" s="40"/>
      <c r="E12" s="166" t="s">
        <v>41</v>
      </c>
      <c r="F12" s="341">
        <f>F6</f>
        <v>44013</v>
      </c>
      <c r="G12" s="342"/>
      <c r="H12" s="8"/>
    </row>
    <row r="13" spans="1:10" x14ac:dyDescent="0.7">
      <c r="B13" s="35" t="s">
        <v>157</v>
      </c>
      <c r="F13" s="40"/>
      <c r="G13" s="40"/>
    </row>
    <row r="14" spans="1:10" x14ac:dyDescent="0.7">
      <c r="B14" s="6" t="s">
        <v>73</v>
      </c>
      <c r="E14" s="339">
        <f>F12</f>
        <v>44013</v>
      </c>
      <c r="F14" s="340"/>
      <c r="G14" s="328" t="s">
        <v>158</v>
      </c>
      <c r="H14" s="328"/>
      <c r="I14" s="328"/>
      <c r="J14" s="328"/>
    </row>
    <row r="15" spans="1:10" x14ac:dyDescent="0.7">
      <c r="A15" s="6" t="s">
        <v>159</v>
      </c>
      <c r="E15" s="330">
        <f>E14</f>
        <v>44013</v>
      </c>
      <c r="F15" s="331"/>
      <c r="G15" s="328" t="s">
        <v>239</v>
      </c>
      <c r="H15" s="328"/>
      <c r="I15" s="328"/>
      <c r="J15" s="328"/>
    </row>
    <row r="16" spans="1:10" x14ac:dyDescent="0.7">
      <c r="A16" s="168">
        <v>0.2</v>
      </c>
      <c r="B16" s="6" t="s">
        <v>160</v>
      </c>
      <c r="D16" s="40"/>
      <c r="E16" s="8" t="s">
        <v>161</v>
      </c>
      <c r="F16" s="8"/>
      <c r="G16" s="28"/>
      <c r="H16" s="332">
        <f>F12</f>
        <v>44013</v>
      </c>
      <c r="I16" s="333"/>
      <c r="J16" s="28"/>
    </row>
    <row r="17" spans="1:10" x14ac:dyDescent="0.7">
      <c r="A17" s="6" t="s">
        <v>162</v>
      </c>
      <c r="B17" s="8"/>
      <c r="C17" s="8"/>
      <c r="D17" s="8"/>
      <c r="E17" s="206">
        <f>ใบสั่งจ้าง!I32</f>
        <v>50000</v>
      </c>
      <c r="F17" s="28" t="s">
        <v>163</v>
      </c>
      <c r="G17" s="329" t="str">
        <f>BAHTTEXT(E17)</f>
        <v>ห้าหมื่นบาทถ้วน</v>
      </c>
      <c r="H17" s="329"/>
      <c r="I17" s="329"/>
      <c r="J17" s="6" t="s">
        <v>26</v>
      </c>
    </row>
    <row r="18" spans="1:10" x14ac:dyDescent="0.7">
      <c r="A18" s="8" t="s">
        <v>164</v>
      </c>
      <c r="B18" s="187"/>
      <c r="D18" s="40"/>
      <c r="E18" s="201"/>
      <c r="H18" s="8"/>
    </row>
    <row r="19" spans="1:10" x14ac:dyDescent="0.7">
      <c r="B19" s="6" t="s">
        <v>74</v>
      </c>
      <c r="C19" s="43"/>
      <c r="E19" s="41" t="str">
        <f>C8</f>
        <v>โรงเรียนเจียรวนนท์อุทิศ 2</v>
      </c>
      <c r="F19" s="40"/>
      <c r="H19" s="6" t="s">
        <v>165</v>
      </c>
    </row>
    <row r="20" spans="1:10" x14ac:dyDescent="0.7">
      <c r="A20" s="6" t="s">
        <v>166</v>
      </c>
      <c r="G20" s="43"/>
    </row>
    <row r="22" spans="1:10" x14ac:dyDescent="0.7">
      <c r="E22" s="28" t="s">
        <v>75</v>
      </c>
      <c r="F22" s="8"/>
      <c r="G22" s="8"/>
      <c r="H22" s="6" t="s">
        <v>167</v>
      </c>
    </row>
    <row r="23" spans="1:10" x14ac:dyDescent="0.7">
      <c r="E23" s="28" t="s">
        <v>25</v>
      </c>
      <c r="F23" s="327" t="str">
        <f>บันทึกจ้าง!D29</f>
        <v>นางสาวอาภาภรณ์ จิตรประพันธ์</v>
      </c>
      <c r="G23" s="327"/>
      <c r="H23" s="6" t="s">
        <v>26</v>
      </c>
    </row>
    <row r="24" spans="1:10" x14ac:dyDescent="0.7">
      <c r="E24" s="167" t="s">
        <v>75</v>
      </c>
      <c r="H24" s="6" t="s">
        <v>168</v>
      </c>
    </row>
    <row r="25" spans="1:10" x14ac:dyDescent="0.7">
      <c r="E25" s="167" t="s">
        <v>25</v>
      </c>
      <c r="F25" s="327">
        <f>บันทึกจ้าง!D30</f>
        <v>0</v>
      </c>
      <c r="G25" s="327"/>
      <c r="H25" s="6" t="s">
        <v>26</v>
      </c>
    </row>
    <row r="26" spans="1:10" x14ac:dyDescent="0.7">
      <c r="E26" s="167" t="s">
        <v>75</v>
      </c>
      <c r="F26" s="8"/>
      <c r="G26" s="8"/>
      <c r="H26" s="6" t="s">
        <v>168</v>
      </c>
    </row>
    <row r="27" spans="1:10" x14ac:dyDescent="0.7">
      <c r="E27" s="167" t="s">
        <v>25</v>
      </c>
      <c r="F27" s="327">
        <f>บันทึกจ้าง!D31</f>
        <v>0</v>
      </c>
      <c r="G27" s="327"/>
      <c r="H27" s="6" t="s">
        <v>26</v>
      </c>
    </row>
    <row r="28" spans="1:10" x14ac:dyDescent="0.7">
      <c r="F28" s="8"/>
    </row>
    <row r="29" spans="1:10" x14ac:dyDescent="0.7">
      <c r="A29" s="6" t="s">
        <v>80</v>
      </c>
      <c r="E29" s="56">
        <v>0.2</v>
      </c>
      <c r="F29" s="6" t="s">
        <v>81</v>
      </c>
    </row>
    <row r="30" spans="1:10" x14ac:dyDescent="0.7">
      <c r="A30" s="6" t="s">
        <v>82</v>
      </c>
      <c r="E30" s="56">
        <v>0.1</v>
      </c>
      <c r="F30" s="6" t="s">
        <v>83</v>
      </c>
    </row>
    <row r="31" spans="1:10" x14ac:dyDescent="0.7">
      <c r="A31" s="8" t="s">
        <v>84</v>
      </c>
      <c r="B31" s="6" t="s">
        <v>85</v>
      </c>
    </row>
    <row r="32" spans="1:10" x14ac:dyDescent="0.7">
      <c r="A32" s="8"/>
    </row>
  </sheetData>
  <mergeCells count="16">
    <mergeCell ref="A3:H3"/>
    <mergeCell ref="F6:G6"/>
    <mergeCell ref="E9:F9"/>
    <mergeCell ref="G11:H11"/>
    <mergeCell ref="G14:J14"/>
    <mergeCell ref="B10:C10"/>
    <mergeCell ref="E10:F10"/>
    <mergeCell ref="F12:G12"/>
    <mergeCell ref="E14:F14"/>
    <mergeCell ref="F23:G23"/>
    <mergeCell ref="F25:G25"/>
    <mergeCell ref="F27:G27"/>
    <mergeCell ref="G15:J15"/>
    <mergeCell ref="G17:I17"/>
    <mergeCell ref="E15:F15"/>
    <mergeCell ref="H16:I16"/>
  </mergeCells>
  <pageMargins left="0.7" right="0.53" top="0.75" bottom="0.75" header="0.3" footer="0.3"/>
  <pageSetup paperSize="9" scale="8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8"/>
  <sheetViews>
    <sheetView zoomScaleNormal="100" workbookViewId="0">
      <selection activeCell="E4" sqref="E4:F4"/>
    </sheetView>
  </sheetViews>
  <sheetFormatPr defaultColWidth="9" defaultRowHeight="24.6" x14ac:dyDescent="0.7"/>
  <cols>
    <col min="1" max="1" width="5.59765625" style="6" customWidth="1"/>
    <col min="2" max="3" width="8.3984375" style="6" customWidth="1"/>
    <col min="4" max="4" width="7.3984375" style="6" customWidth="1"/>
    <col min="5" max="5" width="8.09765625" style="6" customWidth="1"/>
    <col min="6" max="6" width="7.5" style="6" customWidth="1"/>
    <col min="7" max="8" width="8.3984375" style="6" customWidth="1"/>
    <col min="9" max="9" width="10.19921875" style="6" customWidth="1"/>
    <col min="10" max="10" width="8.3984375" style="6" customWidth="1"/>
    <col min="11" max="16384" width="9" style="6"/>
  </cols>
  <sheetData>
    <row r="1" spans="1:10" x14ac:dyDescent="0.7">
      <c r="G1" s="28"/>
      <c r="H1" s="28" t="s">
        <v>21</v>
      </c>
      <c r="I1" s="33"/>
    </row>
    <row r="2" spans="1:10" x14ac:dyDescent="0.7">
      <c r="G2" s="28"/>
      <c r="H2" s="28" t="s">
        <v>22</v>
      </c>
      <c r="I2" s="43"/>
    </row>
    <row r="3" spans="1:10" x14ac:dyDescent="0.7">
      <c r="C3" s="6" t="s">
        <v>86</v>
      </c>
      <c r="E3" s="6" t="s">
        <v>87</v>
      </c>
      <c r="F3" s="40"/>
      <c r="I3" s="43"/>
    </row>
    <row r="4" spans="1:10" x14ac:dyDescent="0.7">
      <c r="C4" s="8" t="s">
        <v>41</v>
      </c>
      <c r="E4" s="359">
        <f>ใบตรวจรับพัสดุ!F6</f>
        <v>44013</v>
      </c>
      <c r="F4" s="360"/>
      <c r="G4" s="42"/>
    </row>
    <row r="5" spans="1:10" x14ac:dyDescent="0.7">
      <c r="C5" s="8"/>
      <c r="E5" s="8"/>
      <c r="F5" s="8"/>
      <c r="G5" s="8"/>
    </row>
    <row r="6" spans="1:10" ht="37.5" customHeight="1" x14ac:dyDescent="0.7">
      <c r="A6" s="9" t="s">
        <v>88</v>
      </c>
      <c r="B6" s="357" t="s">
        <v>14</v>
      </c>
      <c r="C6" s="361"/>
      <c r="D6" s="358"/>
      <c r="E6" s="357" t="s">
        <v>16</v>
      </c>
      <c r="F6" s="358"/>
      <c r="G6" s="355" t="s">
        <v>89</v>
      </c>
      <c r="H6" s="356"/>
      <c r="I6" s="355" t="s">
        <v>90</v>
      </c>
      <c r="J6" s="356"/>
    </row>
    <row r="7" spans="1:10" x14ac:dyDescent="0.7">
      <c r="A7" s="108">
        <v>1</v>
      </c>
      <c r="B7" s="244" t="str">
        <f>แนบท้ายบันทึก!B8</f>
        <v>แฟ้มปกแข็งห่วง ตราช้าง</v>
      </c>
      <c r="C7" s="245"/>
      <c r="D7" s="245"/>
      <c r="E7" s="363">
        <f>แนบท้ายบันทึก!D8</f>
        <v>60</v>
      </c>
      <c r="F7" s="364"/>
      <c r="G7" s="353">
        <f>แนบท้ายบันทึก!E8</f>
        <v>110</v>
      </c>
      <c r="H7" s="354"/>
      <c r="I7" s="347">
        <f>E7*G7</f>
        <v>6600</v>
      </c>
      <c r="J7" s="348"/>
    </row>
    <row r="8" spans="1:10" x14ac:dyDescent="0.7">
      <c r="A8" s="108">
        <v>2</v>
      </c>
      <c r="B8" s="244" t="str">
        <f>แนบท้ายบันทึก!B9</f>
        <v>แฟ้มแค็ตตาล็อค ช้าง</v>
      </c>
      <c r="C8" s="245"/>
      <c r="D8" s="245"/>
      <c r="E8" s="363">
        <f>แนบท้ายบันทึก!D9</f>
        <v>24</v>
      </c>
      <c r="F8" s="364"/>
      <c r="G8" s="353">
        <f>แนบท้ายบันทึก!E9</f>
        <v>133</v>
      </c>
      <c r="H8" s="354"/>
      <c r="I8" s="347">
        <f t="shared" ref="I8:I10" si="0">E8*G8</f>
        <v>3192</v>
      </c>
      <c r="J8" s="348"/>
    </row>
    <row r="9" spans="1:10" x14ac:dyDescent="0.7">
      <c r="A9" s="108">
        <v>3</v>
      </c>
      <c r="B9" s="244" t="str">
        <f>แนบท้ายบันทึก!B10</f>
        <v xml:space="preserve">แฟ้มเสนอเซนต์ </v>
      </c>
      <c r="C9" s="245"/>
      <c r="D9" s="245"/>
      <c r="E9" s="363">
        <f>แนบท้ายบันทึก!D10</f>
        <v>10</v>
      </c>
      <c r="F9" s="364"/>
      <c r="G9" s="353">
        <f>แนบท้ายบันทึก!E10</f>
        <v>217</v>
      </c>
      <c r="H9" s="354"/>
      <c r="I9" s="347">
        <f t="shared" si="0"/>
        <v>2170</v>
      </c>
      <c r="J9" s="348"/>
    </row>
    <row r="10" spans="1:10" x14ac:dyDescent="0.7">
      <c r="A10" s="108">
        <v>4</v>
      </c>
      <c r="B10" s="244" t="str">
        <f>แนบท้ายบันทึก!B11</f>
        <v>กรรไกร เดลต้า</v>
      </c>
      <c r="C10" s="245"/>
      <c r="D10" s="245"/>
      <c r="E10" s="363">
        <f>แนบท้ายบันทึก!D11</f>
        <v>25</v>
      </c>
      <c r="F10" s="364"/>
      <c r="G10" s="353">
        <f>แนบท้ายบันทึก!E11</f>
        <v>98</v>
      </c>
      <c r="H10" s="354"/>
      <c r="I10" s="347">
        <f t="shared" si="0"/>
        <v>2450</v>
      </c>
      <c r="J10" s="348"/>
    </row>
    <row r="11" spans="1:10" x14ac:dyDescent="0.7">
      <c r="A11" s="108">
        <v>5</v>
      </c>
      <c r="B11" s="244" t="str">
        <f>แนบท้ายบันทึก!B12</f>
        <v>มีดคัตเตอร์ MESAAL-2P ใหญ่</v>
      </c>
      <c r="C11" s="245"/>
      <c r="D11" s="245"/>
      <c r="E11" s="363">
        <f>แนบท้ายบันทึก!D12</f>
        <v>24</v>
      </c>
      <c r="F11" s="364"/>
      <c r="G11" s="353">
        <f>แนบท้ายบันทึก!E12</f>
        <v>70</v>
      </c>
      <c r="H11" s="354"/>
      <c r="I11" s="347">
        <f t="shared" ref="I11:I17" si="1">E11*G11</f>
        <v>1680</v>
      </c>
      <c r="J11" s="348"/>
    </row>
    <row r="12" spans="1:10" x14ac:dyDescent="0.7">
      <c r="A12" s="108">
        <v>6</v>
      </c>
      <c r="B12" s="244" t="str">
        <f>แนบท้ายบันทึก!B13</f>
        <v>ปากกาไวท์บอร์ด คละสี</v>
      </c>
      <c r="C12" s="245"/>
      <c r="D12" s="245"/>
      <c r="E12" s="363">
        <f>แนบท้ายบันทึก!D13</f>
        <v>15</v>
      </c>
      <c r="F12" s="364"/>
      <c r="G12" s="353">
        <f>แนบท้ายบันทึก!E13</f>
        <v>360</v>
      </c>
      <c r="H12" s="354"/>
      <c r="I12" s="347">
        <f t="shared" si="1"/>
        <v>5400</v>
      </c>
      <c r="J12" s="348"/>
    </row>
    <row r="13" spans="1:10" x14ac:dyDescent="0.7">
      <c r="A13" s="108">
        <v>7</v>
      </c>
      <c r="B13" s="244" t="str">
        <f>แนบท้ายบันทึก!B14</f>
        <v>ปากกาเคมี 2 หัว ตราม้า</v>
      </c>
      <c r="C13" s="245"/>
      <c r="D13" s="245"/>
      <c r="E13" s="363">
        <f>แนบท้ายบันทึก!D14</f>
        <v>15</v>
      </c>
      <c r="F13" s="364"/>
      <c r="G13" s="353">
        <f>แนบท้ายบันทึก!E14</f>
        <v>192</v>
      </c>
      <c r="H13" s="354"/>
      <c r="I13" s="347">
        <f t="shared" si="1"/>
        <v>2880</v>
      </c>
      <c r="J13" s="348"/>
    </row>
    <row r="14" spans="1:10" x14ac:dyDescent="0.7">
      <c r="A14" s="108">
        <v>8</v>
      </c>
      <c r="B14" s="244" t="str">
        <f>แนบท้ายบันทึก!B15</f>
        <v>กระดาษถ่ายเอกสาร AA 80g</v>
      </c>
      <c r="C14" s="245"/>
      <c r="D14" s="245"/>
      <c r="E14" s="363">
        <f>แนบท้ายบันทึก!D15</f>
        <v>15</v>
      </c>
      <c r="F14" s="364"/>
      <c r="G14" s="353">
        <f>แนบท้ายบันทึก!E15</f>
        <v>700</v>
      </c>
      <c r="H14" s="354"/>
      <c r="I14" s="347">
        <f t="shared" si="1"/>
        <v>10500</v>
      </c>
      <c r="J14" s="348"/>
    </row>
    <row r="15" spans="1:10" x14ac:dyDescent="0.7">
      <c r="A15" s="108">
        <v>9</v>
      </c>
      <c r="B15" s="244" t="str">
        <f>แนบท้ายบันทึก!B16</f>
        <v>เทปกาวโฟม2หน้า 3M</v>
      </c>
      <c r="C15" s="245"/>
      <c r="D15" s="245"/>
      <c r="E15" s="363">
        <f>แนบท้ายบันทึก!D16</f>
        <v>24</v>
      </c>
      <c r="F15" s="364"/>
      <c r="G15" s="353">
        <f>แนบท้ายบันทึก!E16</f>
        <v>282</v>
      </c>
      <c r="H15" s="354"/>
      <c r="I15" s="347">
        <f t="shared" si="1"/>
        <v>6768</v>
      </c>
      <c r="J15" s="348"/>
    </row>
    <row r="16" spans="1:10" x14ac:dyDescent="0.7">
      <c r="A16" s="108">
        <v>10</v>
      </c>
      <c r="B16" s="244" t="str">
        <f>แนบท้ายบันทึก!B17</f>
        <v>ซองขาวมีครุฑ</v>
      </c>
      <c r="C16" s="245"/>
      <c r="D16" s="245"/>
      <c r="E16" s="363">
        <f>แนบท้ายบันทึก!D17</f>
        <v>10</v>
      </c>
      <c r="F16" s="364"/>
      <c r="G16" s="353">
        <f>แนบท้ายบันทึก!E17</f>
        <v>500</v>
      </c>
      <c r="H16" s="354"/>
      <c r="I16" s="347">
        <f t="shared" si="1"/>
        <v>5000</v>
      </c>
      <c r="J16" s="348"/>
    </row>
    <row r="17" spans="1:10" x14ac:dyDescent="0.7">
      <c r="A17" s="108">
        <v>11</v>
      </c>
      <c r="B17" s="244" t="str">
        <f>แนบท้ายบันทึก!B18</f>
        <v>คลิบหนีบดำ ตราม้า</v>
      </c>
      <c r="C17" s="245"/>
      <c r="D17" s="245"/>
      <c r="E17" s="363">
        <f>แนบท้ายบันทึก!D18</f>
        <v>35</v>
      </c>
      <c r="F17" s="364"/>
      <c r="G17" s="353">
        <f>แนบท้ายบันทึก!E18</f>
        <v>96</v>
      </c>
      <c r="H17" s="354"/>
      <c r="I17" s="347">
        <f t="shared" si="1"/>
        <v>3360</v>
      </c>
      <c r="J17" s="348"/>
    </row>
    <row r="18" spans="1:10" x14ac:dyDescent="0.7">
      <c r="A18" s="172"/>
      <c r="B18" s="70"/>
      <c r="C18" s="57"/>
      <c r="D18" s="57"/>
      <c r="E18" s="365"/>
      <c r="F18" s="366"/>
      <c r="G18" s="351"/>
      <c r="H18" s="352"/>
      <c r="I18" s="349"/>
      <c r="J18" s="350"/>
    </row>
    <row r="19" spans="1:10" x14ac:dyDescent="0.7">
      <c r="A19" s="172"/>
      <c r="B19" s="70"/>
      <c r="C19" s="57"/>
      <c r="D19" s="57"/>
      <c r="E19" s="365"/>
      <c r="F19" s="366"/>
      <c r="G19" s="351"/>
      <c r="H19" s="352"/>
      <c r="I19" s="349"/>
      <c r="J19" s="350"/>
    </row>
    <row r="20" spans="1:10" x14ac:dyDescent="0.7">
      <c r="A20" s="10"/>
      <c r="B20" s="11"/>
      <c r="C20" s="11"/>
      <c r="D20" s="11"/>
      <c r="E20" s="11" t="s">
        <v>23</v>
      </c>
      <c r="F20" s="11"/>
      <c r="G20" s="10"/>
      <c r="H20" s="11"/>
      <c r="I20" s="343">
        <f>แนบท้ายบันทึก!H19</f>
        <v>46728.97</v>
      </c>
      <c r="J20" s="344"/>
    </row>
    <row r="21" spans="1:10" x14ac:dyDescent="0.7">
      <c r="A21" s="12"/>
      <c r="B21" s="8"/>
      <c r="C21" s="8"/>
      <c r="D21" s="8"/>
      <c r="E21" s="8" t="s">
        <v>91</v>
      </c>
      <c r="F21" s="8"/>
      <c r="G21" s="12"/>
      <c r="H21" s="8"/>
      <c r="I21" s="246"/>
      <c r="J21" s="247">
        <f>แนบท้ายบันทึก!H20</f>
        <v>3271.03</v>
      </c>
    </row>
    <row r="22" spans="1:10" x14ac:dyDescent="0.7">
      <c r="A22" s="13" t="s">
        <v>25</v>
      </c>
      <c r="B22" s="362" t="str">
        <f>BAHTTEXT(I22)</f>
        <v>ห้าหมื่นบาทถ้วน</v>
      </c>
      <c r="C22" s="362"/>
      <c r="D22" s="362"/>
      <c r="E22" s="362"/>
      <c r="F22" s="14" t="s">
        <v>169</v>
      </c>
      <c r="G22" s="13"/>
      <c r="H22" s="14"/>
      <c r="I22" s="345">
        <f>แนบท้ายบันทึก!F21</f>
        <v>50000</v>
      </c>
      <c r="J22" s="346"/>
    </row>
    <row r="24" spans="1:10" x14ac:dyDescent="0.7">
      <c r="D24" s="6" t="s">
        <v>75</v>
      </c>
      <c r="G24" s="6" t="s">
        <v>167</v>
      </c>
    </row>
    <row r="25" spans="1:10" x14ac:dyDescent="0.7">
      <c r="D25" s="228" t="s">
        <v>25</v>
      </c>
      <c r="E25" s="6" t="str">
        <f>ใบตรวจรับพัสดุ!F23</f>
        <v>นางสาวอาภาภรณ์ จิตรประพันธ์</v>
      </c>
      <c r="H25" s="6" t="s">
        <v>26</v>
      </c>
    </row>
    <row r="26" spans="1:10" x14ac:dyDescent="0.7">
      <c r="D26" s="200"/>
    </row>
    <row r="27" spans="1:10" x14ac:dyDescent="0.7">
      <c r="A27" s="6" t="s">
        <v>75</v>
      </c>
      <c r="D27" s="6" t="s">
        <v>199</v>
      </c>
      <c r="G27" s="6" t="s">
        <v>75</v>
      </c>
      <c r="J27" s="6" t="s">
        <v>199</v>
      </c>
    </row>
    <row r="28" spans="1:10" x14ac:dyDescent="0.7">
      <c r="A28" s="189" t="s">
        <v>25</v>
      </c>
      <c r="B28" s="6">
        <f>ใบตรวจรับพัสดุ!F25</f>
        <v>0</v>
      </c>
      <c r="D28" s="6" t="s">
        <v>26</v>
      </c>
      <c r="G28" s="189" t="s">
        <v>25</v>
      </c>
      <c r="H28" s="6">
        <f>ใบตรวจรับพัสดุ!F27</f>
        <v>0</v>
      </c>
      <c r="J28" s="6" t="s">
        <v>26</v>
      </c>
    </row>
  </sheetData>
  <mergeCells count="47">
    <mergeCell ref="E4:F4"/>
    <mergeCell ref="B6:D6"/>
    <mergeCell ref="B22:E22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G6:H6"/>
    <mergeCell ref="I6:J6"/>
    <mergeCell ref="E6:F6"/>
    <mergeCell ref="G7:H7"/>
    <mergeCell ref="G8:H8"/>
    <mergeCell ref="G9:H9"/>
    <mergeCell ref="G10:H10"/>
    <mergeCell ref="G11:H11"/>
    <mergeCell ref="G17:H17"/>
    <mergeCell ref="G18:H18"/>
    <mergeCell ref="G19:H19"/>
    <mergeCell ref="G12:H12"/>
    <mergeCell ref="G13:H13"/>
    <mergeCell ref="G14:H14"/>
    <mergeCell ref="G15:H15"/>
    <mergeCell ref="G16:H16"/>
    <mergeCell ref="I20:J20"/>
    <mergeCell ref="I22:J22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32"/>
  <sheetViews>
    <sheetView workbookViewId="0">
      <selection activeCell="D11" sqref="D11"/>
    </sheetView>
  </sheetViews>
  <sheetFormatPr defaultRowHeight="13.8" x14ac:dyDescent="0.25"/>
  <cols>
    <col min="1" max="1" width="6.69921875" customWidth="1"/>
    <col min="2" max="2" width="30.3984375" customWidth="1"/>
    <col min="3" max="3" width="10.59765625" customWidth="1"/>
    <col min="4" max="4" width="11.3984375" customWidth="1"/>
    <col min="5" max="5" width="11.59765625" customWidth="1"/>
    <col min="6" max="6" width="13.3984375" customWidth="1"/>
  </cols>
  <sheetData>
    <row r="1" spans="1:18" ht="24.6" x14ac:dyDescent="0.7">
      <c r="A1" s="6"/>
      <c r="B1" s="6"/>
      <c r="C1" s="190" t="s">
        <v>180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4.6" x14ac:dyDescent="0.7">
      <c r="A2" s="6" t="s">
        <v>181</v>
      </c>
      <c r="B2" s="6"/>
      <c r="C2" s="6"/>
      <c r="D2" s="6"/>
      <c r="E2" s="6"/>
      <c r="F2" s="6" t="s">
        <v>182</v>
      </c>
      <c r="G2" s="6"/>
      <c r="H2" s="6" t="s">
        <v>183</v>
      </c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4.6" x14ac:dyDescent="0.7">
      <c r="A3" s="6"/>
      <c r="B3" s="6"/>
      <c r="C3" s="6"/>
      <c r="D3" s="328" t="s">
        <v>263</v>
      </c>
      <c r="E3" s="328"/>
      <c r="F3" s="32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4.6" x14ac:dyDescent="0.7">
      <c r="A4" s="6"/>
      <c r="B4" s="6"/>
      <c r="C4" s="6"/>
      <c r="D4" s="198" t="s">
        <v>206</v>
      </c>
      <c r="E4" s="314">
        <f>ใบตรวจรับพัสดุ!F6</f>
        <v>44013</v>
      </c>
      <c r="F4" s="36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4.6" x14ac:dyDescent="0.7">
      <c r="A5" s="6" t="s">
        <v>207</v>
      </c>
      <c r="B5" s="6"/>
      <c r="C5" s="6"/>
      <c r="D5" s="6"/>
      <c r="E5" s="40"/>
      <c r="F5" s="4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4.6" x14ac:dyDescent="0.7">
      <c r="A6" s="6" t="s">
        <v>196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4.6" x14ac:dyDescent="0.7">
      <c r="A7" s="35" t="s">
        <v>198</v>
      </c>
      <c r="B7" s="6"/>
      <c r="C7" s="249" t="str">
        <f>ใบสั่งจ้าง!B6</f>
        <v>บริษัท ดูโฮม จำกัด(มหาชน)</v>
      </c>
      <c r="D7" s="40"/>
      <c r="E7" s="4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4.6" x14ac:dyDescent="0.7">
      <c r="A8" s="191" t="s">
        <v>2</v>
      </c>
      <c r="B8" s="191" t="s">
        <v>14</v>
      </c>
      <c r="C8" s="191" t="s">
        <v>31</v>
      </c>
      <c r="D8" s="191" t="s">
        <v>32</v>
      </c>
      <c r="E8" s="191" t="s">
        <v>184</v>
      </c>
      <c r="F8" s="191" t="s">
        <v>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4.6" x14ac:dyDescent="0.7">
      <c r="A9" s="108">
        <f>ใบสั่งจ้าง!A17</f>
        <v>1</v>
      </c>
      <c r="B9" s="248" t="str">
        <f>ใบสั่งจ้าง!B17</f>
        <v>แฟ้มปกแข็งห่วง ตราช้าง</v>
      </c>
      <c r="C9" s="108">
        <f>ใบสั่งจ้าง!G17</f>
        <v>60</v>
      </c>
      <c r="D9" s="109">
        <f>ใบสั่งจ้าง!H17</f>
        <v>110</v>
      </c>
      <c r="E9" s="109">
        <f>ใบสั่งจ้าง!I17</f>
        <v>6600</v>
      </c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4.6" x14ac:dyDescent="0.7">
      <c r="A10" s="108">
        <f>ใบสั่งจ้าง!A18</f>
        <v>2</v>
      </c>
      <c r="B10" s="248" t="str">
        <f>ใบสั่งจ้าง!B18</f>
        <v>แฟ้มแค็ตตาล็อค ช้าง</v>
      </c>
      <c r="C10" s="108">
        <f>ใบสั่งจ้าง!G18</f>
        <v>24</v>
      </c>
      <c r="D10" s="109">
        <f>ใบสั่งจ้าง!H18</f>
        <v>133</v>
      </c>
      <c r="E10" s="109">
        <f>ใบสั่งจ้าง!I18</f>
        <v>3192</v>
      </c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4.6" x14ac:dyDescent="0.7">
      <c r="A11" s="108">
        <f>ใบสั่งจ้าง!A19</f>
        <v>3</v>
      </c>
      <c r="B11" s="248" t="str">
        <f>ใบสั่งจ้าง!B19</f>
        <v xml:space="preserve">แฟ้มเสนอเซนต์ </v>
      </c>
      <c r="C11" s="108">
        <f>ใบสั่งจ้าง!G19</f>
        <v>10</v>
      </c>
      <c r="D11" s="109">
        <f>ใบสั่งจ้าง!H19</f>
        <v>217</v>
      </c>
      <c r="E11" s="109">
        <f>ใบสั่งจ้าง!I19</f>
        <v>2170</v>
      </c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4.6" x14ac:dyDescent="0.7">
      <c r="A12" s="108">
        <f>ใบสั่งจ้าง!A20</f>
        <v>4</v>
      </c>
      <c r="B12" s="248" t="str">
        <f>ใบสั่งจ้าง!B20</f>
        <v>กรรไกร เดลต้า</v>
      </c>
      <c r="C12" s="108">
        <f>ใบสั่งจ้าง!G20</f>
        <v>25</v>
      </c>
      <c r="D12" s="109">
        <f>ใบสั่งจ้าง!H20</f>
        <v>98</v>
      </c>
      <c r="E12" s="109">
        <f>ใบสั่งจ้าง!I20</f>
        <v>2450</v>
      </c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24.6" x14ac:dyDescent="0.7">
      <c r="A13" s="108">
        <f>ใบสั่งจ้าง!A21</f>
        <v>5</v>
      </c>
      <c r="B13" s="248" t="str">
        <f>ใบสั่งจ้าง!B21</f>
        <v>มีดคัตเตอร์ MESAAL-2P ใหญ่</v>
      </c>
      <c r="C13" s="108">
        <f>ใบสั่งจ้าง!G21</f>
        <v>24</v>
      </c>
      <c r="D13" s="109">
        <f>ใบสั่งจ้าง!H21</f>
        <v>70</v>
      </c>
      <c r="E13" s="109">
        <f>ใบสั่งจ้าง!I21</f>
        <v>1680</v>
      </c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4.6" x14ac:dyDescent="0.7">
      <c r="A14" s="108">
        <f>ใบสั่งจ้าง!A22</f>
        <v>6</v>
      </c>
      <c r="B14" s="248" t="str">
        <f>ใบสั่งจ้าง!B22</f>
        <v>ปากกาไวท์บอร์ด คละสี</v>
      </c>
      <c r="C14" s="108">
        <f>ใบสั่งจ้าง!G22</f>
        <v>15</v>
      </c>
      <c r="D14" s="109">
        <f>ใบสั่งจ้าง!H22</f>
        <v>360</v>
      </c>
      <c r="E14" s="109">
        <f>ใบสั่งจ้าง!I22</f>
        <v>5400</v>
      </c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4.6" x14ac:dyDescent="0.7">
      <c r="A15" s="108">
        <f>ใบสั่งจ้าง!A23</f>
        <v>7</v>
      </c>
      <c r="B15" s="248" t="str">
        <f>ใบสั่งจ้าง!B23</f>
        <v>ปากกาเคมี 2 หัว ตราม้า</v>
      </c>
      <c r="C15" s="108">
        <f>ใบสั่งจ้าง!G23</f>
        <v>15</v>
      </c>
      <c r="D15" s="109">
        <f>ใบสั่งจ้าง!H23</f>
        <v>192</v>
      </c>
      <c r="E15" s="109">
        <f>ใบสั่งจ้าง!I23</f>
        <v>2880</v>
      </c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24.6" x14ac:dyDescent="0.7">
      <c r="A16" s="108">
        <f>ใบสั่งจ้าง!A24</f>
        <v>8</v>
      </c>
      <c r="B16" s="248" t="str">
        <f>ใบสั่งจ้าง!B24</f>
        <v>กระดาษถ่ายเอกสาร AA 80g</v>
      </c>
      <c r="C16" s="108">
        <f>ใบสั่งจ้าง!G24</f>
        <v>15</v>
      </c>
      <c r="D16" s="109">
        <f>ใบสั่งจ้าง!H24</f>
        <v>700</v>
      </c>
      <c r="E16" s="109">
        <f>ใบสั่งจ้าง!I24</f>
        <v>10500</v>
      </c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.6" x14ac:dyDescent="0.7">
      <c r="A17" s="108">
        <f>ใบสั่งจ้าง!A25</f>
        <v>9</v>
      </c>
      <c r="B17" s="248" t="str">
        <f>ใบสั่งจ้าง!B25</f>
        <v>เทปกาวโฟม2หน้า 3M</v>
      </c>
      <c r="C17" s="108">
        <f>ใบสั่งจ้าง!G25</f>
        <v>24</v>
      </c>
      <c r="D17" s="109">
        <f>ใบสั่งจ้าง!H25</f>
        <v>282</v>
      </c>
      <c r="E17" s="109">
        <f>ใบสั่งจ้าง!I25</f>
        <v>6768</v>
      </c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4.6" x14ac:dyDescent="0.7">
      <c r="A18" s="108">
        <f>ใบสั่งจ้าง!A26</f>
        <v>10</v>
      </c>
      <c r="B18" s="248" t="str">
        <f>ใบสั่งจ้าง!B26</f>
        <v>ซองขาวมีครุฑ</v>
      </c>
      <c r="C18" s="108">
        <f>ใบสั่งจ้าง!G26</f>
        <v>10</v>
      </c>
      <c r="D18" s="109">
        <f>ใบสั่งจ้าง!H26</f>
        <v>500</v>
      </c>
      <c r="E18" s="109">
        <f>ใบสั่งจ้าง!I26</f>
        <v>5000</v>
      </c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4.6" x14ac:dyDescent="0.7">
      <c r="A19" s="108">
        <f>ใบสั่งจ้าง!A27</f>
        <v>11</v>
      </c>
      <c r="B19" s="248" t="str">
        <f>ใบสั่งจ้าง!B27</f>
        <v>คลิบหนีบดำ ตราม้า</v>
      </c>
      <c r="C19" s="108">
        <f>ใบสั่งจ้าง!G27</f>
        <v>35</v>
      </c>
      <c r="D19" s="109">
        <f>ใบสั่งจ้าง!H27</f>
        <v>96</v>
      </c>
      <c r="E19" s="109">
        <f>ใบสั่งจ้าง!I27</f>
        <v>3360</v>
      </c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4.6" x14ac:dyDescent="0.7">
      <c r="A20" s="172"/>
      <c r="B20" s="222"/>
      <c r="C20" s="172"/>
      <c r="D20" s="192"/>
      <c r="E20" s="192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4.6" x14ac:dyDescent="0.7">
      <c r="A21" s="172"/>
      <c r="B21" s="222"/>
      <c r="C21" s="172"/>
      <c r="D21" s="192"/>
      <c r="E21" s="192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4.6" x14ac:dyDescent="0.7">
      <c r="A22" s="7"/>
      <c r="B22" s="207" t="s">
        <v>23</v>
      </c>
      <c r="C22" s="7"/>
      <c r="D22" s="7"/>
      <c r="E22" s="109">
        <f>แนบท้ายบันทึก!H19</f>
        <v>46728.97</v>
      </c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4.6" x14ac:dyDescent="0.7">
      <c r="A23" s="7"/>
      <c r="B23" s="207" t="s">
        <v>185</v>
      </c>
      <c r="C23" s="7"/>
      <c r="D23" s="7"/>
      <c r="E23" s="109">
        <f>แนบท้ายบันทึก!H20</f>
        <v>3271.03</v>
      </c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4.6" x14ac:dyDescent="0.7">
      <c r="A24" s="7"/>
      <c r="B24" s="207" t="s">
        <v>184</v>
      </c>
      <c r="C24" s="7"/>
      <c r="D24" s="7"/>
      <c r="E24" s="109">
        <f>แนบท้ายบันทึก!F21</f>
        <v>50000</v>
      </c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" customHeight="1" x14ac:dyDescent="0.7">
      <c r="A25" s="8"/>
      <c r="B25" s="201"/>
      <c r="C25" s="8"/>
      <c r="D25" s="8"/>
      <c r="E25" s="173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4.6" x14ac:dyDescent="0.7">
      <c r="A26" s="6" t="s">
        <v>186</v>
      </c>
      <c r="B26" s="6"/>
      <c r="C26" s="6"/>
      <c r="D26" s="35" t="s">
        <v>187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4.6" x14ac:dyDescent="0.7">
      <c r="A27" s="6" t="s">
        <v>188</v>
      </c>
      <c r="B27" s="6"/>
      <c r="C27" s="6"/>
      <c r="D27" s="6" t="s">
        <v>189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4.6" x14ac:dyDescent="0.7">
      <c r="A28" s="6" t="s">
        <v>190</v>
      </c>
      <c r="B28" s="6"/>
      <c r="C28" s="6"/>
      <c r="D28" s="6" t="s">
        <v>192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4.6" x14ac:dyDescent="0.7">
      <c r="A29" s="6" t="s">
        <v>191</v>
      </c>
      <c r="B29" s="6"/>
      <c r="C29" s="6"/>
      <c r="D29" s="6" t="s">
        <v>194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24.6" x14ac:dyDescent="0.7">
      <c r="A30" s="6" t="s">
        <v>193</v>
      </c>
      <c r="B30" s="6"/>
      <c r="C30" s="6"/>
      <c r="D30" s="6" t="s">
        <v>195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24.6" x14ac:dyDescent="0.7">
      <c r="A31" s="6"/>
      <c r="B31" s="6"/>
      <c r="C31" s="6"/>
      <c r="D31" s="6" t="s">
        <v>197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24.6" x14ac:dyDescent="0.7">
      <c r="A32" s="6"/>
      <c r="B32" s="6"/>
      <c r="C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mergeCells count="2">
    <mergeCell ref="D3:F3"/>
    <mergeCell ref="E4:F4"/>
  </mergeCells>
  <pageMargins left="0.75" right="0.25" top="0.44" bottom="0.53" header="0.3" footer="0.3"/>
  <pageSetup paperSize="9" scale="98" fitToWidth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6"/>
  <sheetViews>
    <sheetView topLeftCell="A41" zoomScaleNormal="100" workbookViewId="0">
      <selection activeCell="F14" sqref="F14"/>
    </sheetView>
  </sheetViews>
  <sheetFormatPr defaultColWidth="9" defaultRowHeight="24.6" x14ac:dyDescent="0.7"/>
  <cols>
    <col min="1" max="1" width="9.8984375" style="6" customWidth="1"/>
    <col min="2" max="2" width="16" style="6" customWidth="1"/>
    <col min="3" max="3" width="9" style="6"/>
    <col min="4" max="4" width="10.69921875" style="6" customWidth="1"/>
    <col min="5" max="6" width="9" style="6"/>
    <col min="7" max="7" width="12.3984375" style="6" customWidth="1"/>
    <col min="8" max="8" width="11.69921875" style="6" customWidth="1"/>
    <col min="9" max="16384" width="9" style="6"/>
  </cols>
  <sheetData>
    <row r="1" spans="1:11" x14ac:dyDescent="0.7">
      <c r="A1" s="5"/>
      <c r="B1" s="5"/>
      <c r="C1" s="5"/>
      <c r="D1" s="5"/>
      <c r="E1" s="5"/>
      <c r="F1" s="5"/>
      <c r="G1" s="5"/>
      <c r="H1" s="32" t="s">
        <v>21</v>
      </c>
      <c r="I1" s="250"/>
    </row>
    <row r="2" spans="1:11" ht="36" x14ac:dyDescent="1">
      <c r="A2" s="5"/>
      <c r="B2" s="252" t="s">
        <v>0</v>
      </c>
      <c r="C2" s="253"/>
      <c r="D2" s="253"/>
      <c r="E2" s="253"/>
      <c r="F2" s="253"/>
      <c r="G2" s="253"/>
      <c r="H2" s="253"/>
      <c r="I2" s="253"/>
    </row>
    <row r="3" spans="1:11" x14ac:dyDescent="0.7">
      <c r="A3" s="112" t="s">
        <v>1</v>
      </c>
      <c r="B3" s="5" t="str">
        <f>บันทึกจ้าง!B4</f>
        <v>โรงเรียนเจียรวนนท์อุทิศ 2 อำเภอวังน้ำเขียว  จังหวัดนครราชสีมา  สพป.นม. เขต 3</v>
      </c>
      <c r="C3" s="5"/>
      <c r="D3" s="5"/>
      <c r="E3" s="5"/>
      <c r="F3" s="5"/>
      <c r="G3" s="5"/>
      <c r="H3" s="5"/>
      <c r="I3" s="5"/>
    </row>
    <row r="4" spans="1:11" x14ac:dyDescent="0.7">
      <c r="A4" s="112" t="s">
        <v>2</v>
      </c>
      <c r="B4" s="5"/>
      <c r="C4" s="5"/>
      <c r="D4" s="5"/>
      <c r="E4" s="5"/>
      <c r="F4" s="34" t="s">
        <v>43</v>
      </c>
      <c r="G4" s="369">
        <f>ใบตรวจรับพัสดุ!F6</f>
        <v>44013</v>
      </c>
      <c r="H4" s="370"/>
      <c r="I4" s="5"/>
    </row>
    <row r="5" spans="1:11" x14ac:dyDescent="0.7">
      <c r="A5" s="174" t="s">
        <v>92</v>
      </c>
      <c r="B5" s="175" t="s">
        <v>203</v>
      </c>
      <c r="C5" s="175"/>
      <c r="D5" s="175"/>
      <c r="E5" s="3"/>
      <c r="F5" s="3"/>
      <c r="G5" s="3"/>
      <c r="H5" s="3"/>
      <c r="I5" s="3"/>
    </row>
    <row r="6" spans="1:11" x14ac:dyDescent="0.7">
      <c r="A6" s="6" t="s">
        <v>93</v>
      </c>
      <c r="B6" s="6" t="str">
        <f>บันทึกจ้าง!B7</f>
        <v xml:space="preserve"> ผู้อำนวยการโรงเรียนเจียรวนนท์อุทิศ 2 </v>
      </c>
    </row>
    <row r="7" spans="1:11" x14ac:dyDescent="0.7">
      <c r="B7" s="6" t="s">
        <v>170</v>
      </c>
      <c r="D7" s="40" t="str">
        <f>บันทึกจ้าง!G9</f>
        <v>วัสดุอุปกรณ์</v>
      </c>
      <c r="E7" s="40"/>
      <c r="F7" s="40"/>
      <c r="G7" s="39" t="s">
        <v>95</v>
      </c>
      <c r="H7" s="40" t="str">
        <f>ใบสั่งจ้าง!B6</f>
        <v>บริษัท ดูโฮม จำกัด(มหาชน)</v>
      </c>
      <c r="I7" s="40"/>
      <c r="J7" s="8"/>
      <c r="K7" s="8"/>
    </row>
    <row r="8" spans="1:11" x14ac:dyDescent="0.7">
      <c r="A8" s="6" t="s">
        <v>96</v>
      </c>
      <c r="B8" s="176">
        <f>บันทึกจ้าง!B11</f>
        <v>50000</v>
      </c>
      <c r="C8" s="40"/>
      <c r="D8" s="58" t="s">
        <v>202</v>
      </c>
      <c r="E8" s="329" t="str">
        <f>BAHTTEXT(B8)</f>
        <v>ห้าหมื่นบาทถ้วน</v>
      </c>
      <c r="F8" s="329"/>
      <c r="G8" s="329"/>
      <c r="H8" s="329"/>
      <c r="I8" s="41" t="s">
        <v>172</v>
      </c>
    </row>
    <row r="9" spans="1:11" x14ac:dyDescent="0.7">
      <c r="A9" s="28" t="s">
        <v>175</v>
      </c>
      <c r="B9" s="183" t="s">
        <v>176</v>
      </c>
      <c r="C9" s="6" t="s">
        <v>146</v>
      </c>
      <c r="D9" s="6" t="s">
        <v>97</v>
      </c>
      <c r="G9" s="6" t="s">
        <v>41</v>
      </c>
      <c r="H9" s="371">
        <f>ใบสั่งจ้าง!H6</f>
        <v>44012</v>
      </c>
      <c r="I9" s="372"/>
    </row>
    <row r="10" spans="1:11" x14ac:dyDescent="0.7">
      <c r="A10" s="28"/>
      <c r="B10" s="183" t="s">
        <v>176</v>
      </c>
      <c r="C10" s="6" t="s">
        <v>173</v>
      </c>
      <c r="D10" s="6" t="s">
        <v>97</v>
      </c>
      <c r="E10" s="42"/>
      <c r="F10" s="43"/>
      <c r="G10" s="6" t="s">
        <v>41</v>
      </c>
      <c r="H10" s="43"/>
      <c r="I10" s="43"/>
    </row>
    <row r="11" spans="1:11" x14ac:dyDescent="0.7">
      <c r="B11" s="6" t="s">
        <v>98</v>
      </c>
      <c r="C11" s="6" t="str">
        <f>H7</f>
        <v>บริษัท ดูโฮม จำกัด(มหาชน)</v>
      </c>
      <c r="F11" s="43" t="s">
        <v>99</v>
      </c>
      <c r="H11" s="43"/>
      <c r="I11" s="43"/>
    </row>
    <row r="12" spans="1:11" x14ac:dyDescent="0.7">
      <c r="A12" s="6" t="s">
        <v>97</v>
      </c>
      <c r="B12" s="33"/>
      <c r="C12" s="43"/>
      <c r="D12" s="71" t="s">
        <v>41</v>
      </c>
      <c r="E12" s="339">
        <f>G4</f>
        <v>44013</v>
      </c>
      <c r="F12" s="340"/>
      <c r="G12" s="6" t="s">
        <v>100</v>
      </c>
    </row>
    <row r="13" spans="1:11" x14ac:dyDescent="0.7">
      <c r="A13" s="6" t="s">
        <v>101</v>
      </c>
      <c r="B13" s="72" t="s">
        <v>210</v>
      </c>
      <c r="C13" s="339">
        <f>G4</f>
        <v>44013</v>
      </c>
      <c r="D13" s="340"/>
      <c r="E13" s="72" t="s">
        <v>102</v>
      </c>
      <c r="F13" s="43"/>
      <c r="G13" s="35" t="s">
        <v>103</v>
      </c>
    </row>
    <row r="14" spans="1:11" x14ac:dyDescent="0.7">
      <c r="A14" s="35" t="str">
        <f>H7</f>
        <v>บริษัท ดูโฮม จำกัด(มหาชน)</v>
      </c>
      <c r="B14" s="40"/>
      <c r="C14" s="28" t="s">
        <v>96</v>
      </c>
      <c r="D14" s="176">
        <f>B8</f>
        <v>50000</v>
      </c>
      <c r="E14" s="8" t="s">
        <v>171</v>
      </c>
      <c r="F14" s="40" t="str">
        <f>BAHTTEXT(D14)</f>
        <v>ห้าหมื่นบาทถ้วน</v>
      </c>
      <c r="G14" s="73"/>
      <c r="H14" s="40"/>
      <c r="I14" s="28" t="s">
        <v>26</v>
      </c>
    </row>
    <row r="15" spans="1:11" x14ac:dyDescent="0.7">
      <c r="A15" s="43"/>
      <c r="B15" s="6" t="s">
        <v>104</v>
      </c>
      <c r="C15" s="8"/>
      <c r="I15" s="43"/>
    </row>
    <row r="16" spans="1:11" x14ac:dyDescent="0.7">
      <c r="A16" s="6" t="s">
        <v>105</v>
      </c>
    </row>
    <row r="17" spans="1:9" x14ac:dyDescent="0.7">
      <c r="E17" s="6" t="s">
        <v>9</v>
      </c>
      <c r="H17" s="6" t="s">
        <v>13</v>
      </c>
    </row>
    <row r="18" spans="1:9" x14ac:dyDescent="0.7">
      <c r="E18" s="6" t="s">
        <v>9</v>
      </c>
      <c r="F18" s="43"/>
      <c r="G18" s="42"/>
      <c r="H18" s="6" t="s">
        <v>106</v>
      </c>
    </row>
    <row r="19" spans="1:9" x14ac:dyDescent="0.7">
      <c r="B19" s="6" t="s">
        <v>107</v>
      </c>
      <c r="F19" s="43"/>
    </row>
    <row r="20" spans="1:9" x14ac:dyDescent="0.7">
      <c r="C20" s="6" t="s">
        <v>108</v>
      </c>
    </row>
    <row r="21" spans="1:9" x14ac:dyDescent="0.7">
      <c r="C21" s="6" t="s">
        <v>109</v>
      </c>
      <c r="E21" s="40" t="str">
        <f>A14</f>
        <v>บริษัท ดูโฮม จำกัด(มหาชน)</v>
      </c>
      <c r="F21" s="40"/>
      <c r="G21" s="40"/>
      <c r="H21" s="40"/>
    </row>
    <row r="22" spans="1:9" x14ac:dyDescent="0.7">
      <c r="A22" s="6" t="s">
        <v>96</v>
      </c>
      <c r="B22" s="206">
        <f>D14</f>
        <v>50000</v>
      </c>
      <c r="C22" s="28" t="s">
        <v>171</v>
      </c>
      <c r="D22" s="329" t="str">
        <f>BAHTTEXT(B22)</f>
        <v>ห้าหมื่นบาทถ้วน</v>
      </c>
      <c r="E22" s="329"/>
      <c r="F22" s="329"/>
      <c r="G22" s="35" t="s">
        <v>26</v>
      </c>
      <c r="H22" s="43" t="s">
        <v>204</v>
      </c>
    </row>
    <row r="24" spans="1:9" x14ac:dyDescent="0.7">
      <c r="C24" s="6" t="s">
        <v>110</v>
      </c>
      <c r="H24" s="169">
        <f>แนบท้ายบันทึก!H19</f>
        <v>46728.97</v>
      </c>
      <c r="I24" s="28" t="s">
        <v>58</v>
      </c>
    </row>
    <row r="25" spans="1:9" x14ac:dyDescent="0.7">
      <c r="C25" s="6" t="s">
        <v>111</v>
      </c>
      <c r="G25" s="43"/>
      <c r="H25" s="177">
        <f>แนบท้ายบันทึก!H20</f>
        <v>3271.03</v>
      </c>
      <c r="I25" s="28" t="s">
        <v>58</v>
      </c>
    </row>
    <row r="26" spans="1:9" x14ac:dyDescent="0.7">
      <c r="C26" s="6" t="s">
        <v>112</v>
      </c>
      <c r="G26" s="43"/>
      <c r="H26" s="177">
        <f>แนบท้ายบันทึก!F21</f>
        <v>50000</v>
      </c>
      <c r="I26" s="28" t="s">
        <v>58</v>
      </c>
    </row>
    <row r="27" spans="1:9" x14ac:dyDescent="0.7">
      <c r="C27" s="6" t="s">
        <v>113</v>
      </c>
      <c r="G27" s="43"/>
      <c r="H27" s="178"/>
      <c r="I27" s="28" t="s">
        <v>58</v>
      </c>
    </row>
    <row r="28" spans="1:9" x14ac:dyDescent="0.7">
      <c r="C28" s="6" t="s">
        <v>114</v>
      </c>
      <c r="G28" s="43"/>
      <c r="H28" s="178"/>
      <c r="I28" s="28" t="s">
        <v>58</v>
      </c>
    </row>
    <row r="29" spans="1:9" x14ac:dyDescent="0.7">
      <c r="C29" s="6" t="s">
        <v>115</v>
      </c>
      <c r="G29" s="43"/>
      <c r="H29" s="169">
        <f>แนบท้ายบันทึก!F21</f>
        <v>50000</v>
      </c>
      <c r="I29" s="28" t="s">
        <v>58</v>
      </c>
    </row>
    <row r="30" spans="1:9" x14ac:dyDescent="0.7">
      <c r="C30" s="167" t="s">
        <v>25</v>
      </c>
      <c r="D30" s="373" t="str">
        <f>BAHTTEXT(H29)</f>
        <v>ห้าหมื่นบาทถ้วน</v>
      </c>
      <c r="E30" s="373"/>
      <c r="F30" s="373"/>
      <c r="G30" s="43" t="s">
        <v>26</v>
      </c>
      <c r="H30" s="43"/>
      <c r="I30" s="35"/>
    </row>
    <row r="31" spans="1:9" x14ac:dyDescent="0.7">
      <c r="C31" s="167"/>
      <c r="E31" s="228" t="s">
        <v>264</v>
      </c>
      <c r="F31" s="6" t="s">
        <v>174</v>
      </c>
      <c r="G31" s="8"/>
      <c r="H31" s="8"/>
      <c r="I31" s="35"/>
    </row>
    <row r="32" spans="1:9" x14ac:dyDescent="0.7">
      <c r="C32" s="167"/>
      <c r="E32" s="228" t="s">
        <v>264</v>
      </c>
      <c r="F32" s="6" t="s">
        <v>144</v>
      </c>
      <c r="G32" s="8"/>
      <c r="H32" s="8"/>
      <c r="I32" s="35"/>
    </row>
    <row r="33" spans="1:9" x14ac:dyDescent="0.7">
      <c r="A33" s="6" t="s">
        <v>9</v>
      </c>
      <c r="C33" s="40"/>
      <c r="D33" s="6" t="s">
        <v>116</v>
      </c>
      <c r="G33" s="51" t="s">
        <v>213</v>
      </c>
      <c r="H33" s="226"/>
      <c r="I33" s="226"/>
    </row>
    <row r="34" spans="1:9" x14ac:dyDescent="0.7">
      <c r="A34" s="6" t="s">
        <v>9</v>
      </c>
      <c r="B34" s="42"/>
      <c r="C34" s="40"/>
      <c r="D34" s="6" t="s">
        <v>117</v>
      </c>
      <c r="G34" s="327" t="str">
        <f>บันทึกจ้าง!D40</f>
        <v>(นายสุรชัย  แพงเพ็ง)</v>
      </c>
      <c r="H34" s="327"/>
      <c r="I34" s="327"/>
    </row>
    <row r="35" spans="1:9" x14ac:dyDescent="0.7">
      <c r="B35" s="43"/>
      <c r="C35" s="43"/>
      <c r="G35" s="327" t="str">
        <f>บันทึกจ้าง!D41</f>
        <v>ผู้อำนวยการโรงเรียนเจียรวนนท์อุทิศ 2</v>
      </c>
      <c r="H35" s="327"/>
      <c r="I35" s="327"/>
    </row>
    <row r="36" spans="1:9" x14ac:dyDescent="0.7">
      <c r="B36" s="8"/>
      <c r="G36" s="368">
        <f>G4</f>
        <v>44013</v>
      </c>
      <c r="H36" s="368"/>
      <c r="I36" s="368"/>
    </row>
  </sheetData>
  <mergeCells count="11">
    <mergeCell ref="G35:I35"/>
    <mergeCell ref="G36:I36"/>
    <mergeCell ref="B2:I2"/>
    <mergeCell ref="E8:H8"/>
    <mergeCell ref="G34:I34"/>
    <mergeCell ref="G4:H4"/>
    <mergeCell ref="H9:I9"/>
    <mergeCell ref="C13:D13"/>
    <mergeCell ref="E12:F12"/>
    <mergeCell ref="D22:F22"/>
    <mergeCell ref="D30:F30"/>
  </mergeCells>
  <pageMargins left="0.7" right="0.45" top="0.75" bottom="0.75" header="0.3" footer="0.3"/>
  <pageSetup paperSize="9" scale="79" fitToWidth="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25"/>
  <sheetViews>
    <sheetView workbookViewId="0">
      <selection activeCell="C9" sqref="C9"/>
    </sheetView>
  </sheetViews>
  <sheetFormatPr defaultRowHeight="16.8" x14ac:dyDescent="0.5"/>
  <cols>
    <col min="1" max="1" width="8.796875" style="374"/>
    <col min="2" max="2" width="25.796875" style="374" customWidth="1"/>
    <col min="3" max="16384" width="8.796875" style="374"/>
  </cols>
  <sheetData>
    <row r="2" spans="1:3" ht="24.6" x14ac:dyDescent="0.7">
      <c r="A2" s="222">
        <v>1</v>
      </c>
      <c r="B2" s="222" t="s">
        <v>265</v>
      </c>
      <c r="C2" s="9" t="s">
        <v>217</v>
      </c>
    </row>
    <row r="3" spans="1:3" ht="24.6" x14ac:dyDescent="0.7">
      <c r="A3" s="222">
        <v>2</v>
      </c>
      <c r="B3" s="222" t="s">
        <v>266</v>
      </c>
      <c r="C3" s="9" t="s">
        <v>217</v>
      </c>
    </row>
    <row r="4" spans="1:3" ht="24.6" x14ac:dyDescent="0.7">
      <c r="A4" s="222">
        <v>3</v>
      </c>
      <c r="B4" s="222" t="s">
        <v>267</v>
      </c>
      <c r="C4" s="9" t="s">
        <v>217</v>
      </c>
    </row>
    <row r="5" spans="1:3" ht="24.6" x14ac:dyDescent="0.7">
      <c r="A5" s="222">
        <v>4</v>
      </c>
      <c r="B5" s="222" t="s">
        <v>268</v>
      </c>
      <c r="C5" s="9" t="s">
        <v>217</v>
      </c>
    </row>
    <row r="6" spans="1:3" ht="24.6" x14ac:dyDescent="0.7">
      <c r="A6" s="222">
        <v>5</v>
      </c>
      <c r="B6" s="222" t="s">
        <v>269</v>
      </c>
      <c r="C6" s="9" t="s">
        <v>218</v>
      </c>
    </row>
    <row r="7" spans="1:3" ht="24.6" x14ac:dyDescent="0.7">
      <c r="A7" s="222">
        <v>6</v>
      </c>
      <c r="B7" s="222" t="s">
        <v>270</v>
      </c>
      <c r="C7" s="9" t="s">
        <v>218</v>
      </c>
    </row>
    <row r="8" spans="1:3" ht="24.6" x14ac:dyDescent="0.7">
      <c r="A8" s="222">
        <v>7</v>
      </c>
      <c r="B8" s="222" t="s">
        <v>271</v>
      </c>
      <c r="C8" s="9" t="s">
        <v>218</v>
      </c>
    </row>
    <row r="9" spans="1:3" ht="24.6" x14ac:dyDescent="0.7">
      <c r="A9" s="222">
        <v>8</v>
      </c>
      <c r="B9" s="222" t="s">
        <v>272</v>
      </c>
      <c r="C9" s="9" t="s">
        <v>219</v>
      </c>
    </row>
    <row r="10" spans="1:3" ht="24.6" x14ac:dyDescent="0.7">
      <c r="A10" s="222">
        <v>9</v>
      </c>
      <c r="B10" s="222" t="s">
        <v>273</v>
      </c>
      <c r="C10" s="9" t="s">
        <v>219</v>
      </c>
    </row>
    <row r="11" spans="1:3" ht="24.6" x14ac:dyDescent="0.7">
      <c r="A11" s="222">
        <v>10</v>
      </c>
      <c r="B11" s="222" t="s">
        <v>274</v>
      </c>
      <c r="C11" s="9" t="s">
        <v>219</v>
      </c>
    </row>
    <row r="12" spans="1:3" ht="24.6" x14ac:dyDescent="0.7">
      <c r="A12" s="222">
        <v>11</v>
      </c>
      <c r="B12" s="222" t="s">
        <v>275</v>
      </c>
      <c r="C12" s="9" t="s">
        <v>219</v>
      </c>
    </row>
    <row r="13" spans="1:3" ht="24.6" x14ac:dyDescent="0.7">
      <c r="A13" s="222">
        <v>12</v>
      </c>
      <c r="B13" s="222" t="s">
        <v>276</v>
      </c>
      <c r="C13" s="9" t="s">
        <v>220</v>
      </c>
    </row>
    <row r="14" spans="1:3" ht="24.6" x14ac:dyDescent="0.7">
      <c r="A14" s="222">
        <v>13</v>
      </c>
      <c r="B14" s="222" t="s">
        <v>277</v>
      </c>
      <c r="C14" s="9" t="s">
        <v>220</v>
      </c>
    </row>
    <row r="15" spans="1:3" ht="24.6" x14ac:dyDescent="0.7">
      <c r="A15" s="222">
        <v>14</v>
      </c>
      <c r="B15" s="222" t="s">
        <v>278</v>
      </c>
      <c r="C15" s="9" t="s">
        <v>220</v>
      </c>
    </row>
    <row r="16" spans="1:3" ht="24.6" x14ac:dyDescent="0.7">
      <c r="A16" s="222">
        <v>15</v>
      </c>
      <c r="B16" s="222" t="s">
        <v>290</v>
      </c>
      <c r="C16" s="9" t="s">
        <v>221</v>
      </c>
    </row>
    <row r="17" spans="1:3" ht="24.6" x14ac:dyDescent="0.7">
      <c r="A17" s="222">
        <v>16</v>
      </c>
      <c r="B17" s="222" t="s">
        <v>279</v>
      </c>
      <c r="C17" s="9" t="s">
        <v>222</v>
      </c>
    </row>
    <row r="18" spans="1:3" ht="24.6" x14ac:dyDescent="0.7">
      <c r="A18" s="222">
        <v>17</v>
      </c>
      <c r="B18" s="222" t="s">
        <v>280</v>
      </c>
      <c r="C18" s="9" t="s">
        <v>222</v>
      </c>
    </row>
    <row r="19" spans="1:3" ht="24.6" x14ac:dyDescent="0.7">
      <c r="A19" s="222">
        <v>18</v>
      </c>
      <c r="B19" s="222" t="s">
        <v>281</v>
      </c>
      <c r="C19" s="9" t="s">
        <v>223</v>
      </c>
    </row>
    <row r="20" spans="1:3" ht="24.6" x14ac:dyDescent="0.7">
      <c r="A20" s="222">
        <v>19</v>
      </c>
      <c r="B20" s="222" t="s">
        <v>282</v>
      </c>
      <c r="C20" s="9" t="s">
        <v>223</v>
      </c>
    </row>
    <row r="21" spans="1:3" ht="24.6" x14ac:dyDescent="0.7">
      <c r="A21" s="222">
        <v>20</v>
      </c>
      <c r="B21" s="222" t="s">
        <v>283</v>
      </c>
      <c r="C21" s="9" t="s">
        <v>224</v>
      </c>
    </row>
    <row r="22" spans="1:3" ht="24.6" x14ac:dyDescent="0.7">
      <c r="A22" s="222">
        <v>21</v>
      </c>
      <c r="B22" s="222" t="s">
        <v>284</v>
      </c>
      <c r="C22" s="9" t="s">
        <v>224</v>
      </c>
    </row>
    <row r="23" spans="1:3" ht="24.6" x14ac:dyDescent="0.7">
      <c r="A23" s="222">
        <v>22</v>
      </c>
      <c r="B23" s="222" t="s">
        <v>285</v>
      </c>
      <c r="C23" s="9" t="s">
        <v>224</v>
      </c>
    </row>
    <row r="24" spans="1:3" ht="24.6" x14ac:dyDescent="0.7">
      <c r="A24" s="222">
        <v>23</v>
      </c>
      <c r="B24" s="222" t="s">
        <v>286</v>
      </c>
      <c r="C24" s="9" t="s">
        <v>287</v>
      </c>
    </row>
    <row r="25" spans="1:3" ht="24.6" x14ac:dyDescent="0.7">
      <c r="A25" s="222">
        <v>24</v>
      </c>
      <c r="B25" s="222"/>
      <c r="C25" s="9"/>
    </row>
  </sheetData>
  <dataConsolidate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B14"/>
  <sheetViews>
    <sheetView workbookViewId="0">
      <selection activeCell="B12" sqref="B12"/>
    </sheetView>
  </sheetViews>
  <sheetFormatPr defaultRowHeight="16.8" x14ac:dyDescent="0.5"/>
  <cols>
    <col min="1" max="1" width="8.796875" style="374"/>
    <col min="2" max="2" width="42" style="374" customWidth="1"/>
    <col min="3" max="16384" width="8.796875" style="374"/>
  </cols>
  <sheetData>
    <row r="2" spans="2:2" ht="24.6" x14ac:dyDescent="0.7">
      <c r="B2" s="6" t="s">
        <v>225</v>
      </c>
    </row>
    <row r="3" spans="2:2" ht="24.6" x14ac:dyDescent="0.7">
      <c r="B3" s="6" t="s">
        <v>226</v>
      </c>
    </row>
    <row r="4" spans="2:2" ht="24.6" x14ac:dyDescent="0.7">
      <c r="B4" s="6" t="s">
        <v>227</v>
      </c>
    </row>
    <row r="5" spans="2:2" ht="24.6" x14ac:dyDescent="0.7">
      <c r="B5" s="6" t="s">
        <v>288</v>
      </c>
    </row>
    <row r="6" spans="2:2" ht="24.6" x14ac:dyDescent="0.7">
      <c r="B6" s="6" t="s">
        <v>229</v>
      </c>
    </row>
    <row r="7" spans="2:2" ht="24.6" x14ac:dyDescent="0.7">
      <c r="B7" s="6" t="s">
        <v>228</v>
      </c>
    </row>
    <row r="8" spans="2:2" ht="24.6" x14ac:dyDescent="0.7">
      <c r="B8" s="6" t="s">
        <v>289</v>
      </c>
    </row>
    <row r="9" spans="2:2" ht="24.6" x14ac:dyDescent="0.7">
      <c r="B9" s="6" t="s">
        <v>230</v>
      </c>
    </row>
    <row r="10" spans="2:2" ht="24.6" x14ac:dyDescent="0.7">
      <c r="B10" s="6" t="s">
        <v>231</v>
      </c>
    </row>
    <row r="11" spans="2:2" ht="24.6" x14ac:dyDescent="0.7">
      <c r="B11" s="6" t="s">
        <v>232</v>
      </c>
    </row>
    <row r="12" spans="2:2" ht="24.6" x14ac:dyDescent="0.7">
      <c r="B12" s="6" t="s">
        <v>233</v>
      </c>
    </row>
    <row r="13" spans="2:2" ht="24.6" x14ac:dyDescent="0.7">
      <c r="B13" s="6" t="s">
        <v>234</v>
      </c>
    </row>
    <row r="14" spans="2:2" ht="24.6" x14ac:dyDescent="0.7">
      <c r="B14" s="6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บันทึกจ้าง</vt:lpstr>
      <vt:lpstr>แนบท้ายบันทึก</vt:lpstr>
      <vt:lpstr>รายงานผลการพิจารณาขอนุมัติ</vt:lpstr>
      <vt:lpstr>ใบสั่งจ้าง</vt:lpstr>
      <vt:lpstr>ใบตรวจรับพัสดุ</vt:lpstr>
      <vt:lpstr>รายการตรวจรับพัสดุ</vt:lpstr>
      <vt:lpstr>ใบเบิก</vt:lpstr>
      <vt:lpstr>บันทึกทราบผล</vt:lpstr>
      <vt:lpstr>รายชื่อครู</vt:lpstr>
      <vt:lpstr>กลุ่มงาน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2021-11-27T12:45:56Z</cp:lastPrinted>
  <dcterms:created xsi:type="dcterms:W3CDTF">2019-02-11T04:02:29Z</dcterms:created>
  <dcterms:modified xsi:type="dcterms:W3CDTF">2022-02-08T09:54:50Z</dcterms:modified>
</cp:coreProperties>
</file>