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oleangmolruedee/Documents/วิชาการสายชั้น ป.1-3/ปพ.5/ปพ.5 ปีการศึกษา 2566/"/>
    </mc:Choice>
  </mc:AlternateContent>
  <xr:revisionPtr revIDLastSave="0" documentId="13_ncr:1_{8901ED71-927A-4B44-B999-DA32F042F66A}" xr6:coauthVersionLast="47" xr6:coauthVersionMax="47" xr10:uidLastSave="{00000000-0000-0000-0000-000000000000}"/>
  <bookViews>
    <workbookView xWindow="0" yWindow="0" windowWidth="28800" windowHeight="18000" tabRatio="926" activeTab="9" xr2:uid="{00000000-000D-0000-FFFF-FFFF00000000}"/>
  </bookViews>
  <sheets>
    <sheet name="ข้อมูล" sheetId="1" r:id="rId1"/>
    <sheet name="หน้าปก" sheetId="2" r:id="rId2"/>
    <sheet name="เช็คชื่อ" sheetId="4" r:id="rId3"/>
    <sheet name="กรอกคะแนนตัวชี้วัด" sheetId="3" r:id="rId4"/>
    <sheet name="ตัวชี้วัด" sheetId="5" r:id="rId5"/>
    <sheet name="คะแนน" sheetId="8" r:id="rId6"/>
    <sheet name="คุณลักษณะ" sheetId="15" r:id="rId7"/>
    <sheet name="ประเมินอ่าน-คิด-เขียน" sheetId="7" r:id="rId8"/>
    <sheet name="ค่านิยม 12 ประการ" sheetId="6" r:id="rId9"/>
    <sheet name="คำอธิบายรายวิชา" sheetId="19" r:id="rId10"/>
    <sheet name="ค่าเฉลี่ยร้อยละ" sheetId="17" r:id="rId11"/>
    <sheet name="ส่งวิชาการ" sheetId="9" r:id="rId12"/>
    <sheet name="ตชว.คุณลักษณะ" sheetId="11" r:id="rId13"/>
  </sheets>
  <definedNames>
    <definedName name="_xlnm.Print_Area" localSheetId="3">กรอกคะแนนตัวชี้วัด!$A$1:$AT$45</definedName>
    <definedName name="_xlnm.Print_Area" localSheetId="0">ข้อมูล!$A$1:$AY$77</definedName>
    <definedName name="_xlnm.Print_Area" localSheetId="5">คะแนน!$A$1:$I$44</definedName>
    <definedName name="_xlnm.Print_Area" localSheetId="10">ค่าเฉลี่ยร้อยละ!$A$1:$V$41</definedName>
    <definedName name="_xlnm.Print_Area" localSheetId="8">'ค่านิยม 12 ประการ'!$A$1:$S$45</definedName>
    <definedName name="_xlnm.Print_Area" localSheetId="9">คำอธิบายรายวิชา!$A$1:$AN$128</definedName>
    <definedName name="_xlnm.Print_Area" localSheetId="6">คุณลักษณะ!$A$1:$O$45</definedName>
    <definedName name="_xlnm.Print_Area" localSheetId="2">เช็คชื่อ!$A$1:$KR$45</definedName>
    <definedName name="_xlnm.Print_Area" localSheetId="4">ตัวชี้วัด!$A$1:$EB$45</definedName>
    <definedName name="_xlnm.Print_Area" localSheetId="7">'ประเมินอ่าน-คิด-เขียน'!$A$1:$L$44</definedName>
    <definedName name="_xlnm.Print_Area" localSheetId="11">ส่งวิชาการ!$A$1:$M$87</definedName>
    <definedName name="_xlnm.Print_Area" localSheetId="1">หน้าปก!$A$1:$Z$36</definedName>
    <definedName name="_xlnm.Print_Titles" localSheetId="2">เช็คชื่อ!$A:$A</definedName>
    <definedName name="_xlnm.Print_Titles" localSheetId="4">ตัวชี้วัด!$A:$A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7" i="19" l="1"/>
  <c r="U65" i="19"/>
  <c r="U33" i="19"/>
  <c r="U1" i="19"/>
  <c r="A97" i="19"/>
  <c r="A65" i="19"/>
  <c r="A33" i="19"/>
  <c r="A1" i="19"/>
  <c r="A2" i="9" l="1"/>
  <c r="KR40" i="4"/>
  <c r="KR41" i="4"/>
  <c r="KR42" i="4"/>
  <c r="KR43" i="4"/>
  <c r="KR44" i="4"/>
  <c r="KR45" i="4"/>
  <c r="J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U98" i="19"/>
  <c r="U66" i="19"/>
  <c r="U34" i="19"/>
  <c r="U2" i="19"/>
  <c r="AI127" i="19"/>
  <c r="AB127" i="19"/>
  <c r="O127" i="19"/>
  <c r="H127" i="19"/>
  <c r="AI95" i="19"/>
  <c r="AB95" i="19"/>
  <c r="O95" i="19"/>
  <c r="H95" i="19"/>
  <c r="AI63" i="19"/>
  <c r="AB63" i="19"/>
  <c r="O63" i="19"/>
  <c r="H63" i="19"/>
  <c r="AI31" i="19"/>
  <c r="AB31" i="19"/>
  <c r="O31" i="19"/>
  <c r="H31" i="19"/>
  <c r="A5" i="2"/>
  <c r="F9" i="9" l="1"/>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N7" i="6"/>
  <c r="L9" i="9" s="1"/>
  <c r="N8" i="6"/>
  <c r="L10" i="9" s="1"/>
  <c r="N9" i="6"/>
  <c r="L11" i="9" s="1"/>
  <c r="N10" i="6"/>
  <c r="L12" i="9" s="1"/>
  <c r="N11" i="6"/>
  <c r="P11" i="6" s="1"/>
  <c r="N12" i="6"/>
  <c r="O12" i="6" s="1"/>
  <c r="N13" i="6"/>
  <c r="P13" i="6" s="1"/>
  <c r="N14" i="6"/>
  <c r="Q14" i="6" s="1"/>
  <c r="N15" i="6"/>
  <c r="L17" i="9" s="1"/>
  <c r="N16" i="6"/>
  <c r="L18" i="9" s="1"/>
  <c r="N17" i="6"/>
  <c r="L19" i="9" s="1"/>
  <c r="N18" i="6"/>
  <c r="L20" i="9" s="1"/>
  <c r="N19" i="6"/>
  <c r="P19" i="6" s="1"/>
  <c r="N20" i="6"/>
  <c r="L22" i="9" s="1"/>
  <c r="N21" i="6"/>
  <c r="P21" i="6" s="1"/>
  <c r="N22" i="6"/>
  <c r="Q22" i="6" s="1"/>
  <c r="N23" i="6"/>
  <c r="L25" i="9" s="1"/>
  <c r="N24" i="6"/>
  <c r="L26" i="9" s="1"/>
  <c r="N25" i="6"/>
  <c r="L27" i="9" s="1"/>
  <c r="N26" i="6"/>
  <c r="L28" i="9" s="1"/>
  <c r="N27" i="6"/>
  <c r="P27" i="6" s="1"/>
  <c r="N28" i="6"/>
  <c r="L30" i="9" s="1"/>
  <c r="N29" i="6"/>
  <c r="P29" i="6" s="1"/>
  <c r="N30" i="6"/>
  <c r="Q30" i="6" s="1"/>
  <c r="N31" i="6"/>
  <c r="L33" i="9" s="1"/>
  <c r="N32" i="6"/>
  <c r="L34" i="9" s="1"/>
  <c r="N33" i="6"/>
  <c r="L35" i="9" s="1"/>
  <c r="N34" i="6"/>
  <c r="L36" i="9" s="1"/>
  <c r="N35" i="6"/>
  <c r="P35" i="6" s="1"/>
  <c r="N36" i="6"/>
  <c r="L38" i="9" s="1"/>
  <c r="N37" i="6"/>
  <c r="P37" i="6" s="1"/>
  <c r="N38" i="6"/>
  <c r="Q38" i="6" s="1"/>
  <c r="N39" i="6"/>
  <c r="L41" i="9" s="1"/>
  <c r="N40" i="6"/>
  <c r="L42" i="9" s="1"/>
  <c r="N41" i="6"/>
  <c r="L43" i="9" s="1"/>
  <c r="N42" i="6"/>
  <c r="L44" i="9" s="1"/>
  <c r="N43" i="6"/>
  <c r="P43" i="6" s="1"/>
  <c r="N44" i="6"/>
  <c r="L46" i="9" s="1"/>
  <c r="N45" i="6"/>
  <c r="P45" i="6" s="1"/>
  <c r="O7" i="6"/>
  <c r="P7" i="6"/>
  <c r="R7" i="6"/>
  <c r="P8" i="6"/>
  <c r="O9" i="6"/>
  <c r="P9" i="6"/>
  <c r="R9" i="6"/>
  <c r="Q12" i="6"/>
  <c r="R12" i="6"/>
  <c r="P14" i="6"/>
  <c r="O15" i="6"/>
  <c r="Q16" i="6"/>
  <c r="Q17" i="6"/>
  <c r="R17" i="6"/>
  <c r="P20" i="6"/>
  <c r="Q20" i="6"/>
  <c r="R20" i="6"/>
  <c r="Q23" i="6"/>
  <c r="R23" i="6"/>
  <c r="O26" i="6"/>
  <c r="P30" i="6"/>
  <c r="P38" i="6"/>
  <c r="R38" i="6"/>
  <c r="O41" i="6"/>
  <c r="P41" i="6"/>
  <c r="O44" i="6"/>
  <c r="P44" i="6"/>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C7" i="15"/>
  <c r="D7" i="15"/>
  <c r="E7" i="15"/>
  <c r="F7" i="15"/>
  <c r="G7" i="15"/>
  <c r="H7" i="15"/>
  <c r="C8" i="15"/>
  <c r="D8" i="15"/>
  <c r="E8" i="15"/>
  <c r="F8" i="15"/>
  <c r="G8" i="15"/>
  <c r="H8" i="15"/>
  <c r="C9" i="15"/>
  <c r="D9" i="15"/>
  <c r="E9" i="15"/>
  <c r="F9" i="15"/>
  <c r="G9" i="15"/>
  <c r="H9" i="15"/>
  <c r="C10" i="15"/>
  <c r="D10" i="15"/>
  <c r="E10" i="15"/>
  <c r="F10" i="15"/>
  <c r="G10" i="15"/>
  <c r="H10" i="15"/>
  <c r="C11" i="15"/>
  <c r="D11" i="15"/>
  <c r="E11" i="15"/>
  <c r="F11" i="15"/>
  <c r="G11" i="15"/>
  <c r="H11" i="15"/>
  <c r="C12" i="15"/>
  <c r="D12" i="15"/>
  <c r="E12" i="15"/>
  <c r="F12" i="15"/>
  <c r="G12" i="15"/>
  <c r="H12" i="15"/>
  <c r="C13" i="15"/>
  <c r="D13" i="15"/>
  <c r="E13" i="15"/>
  <c r="F13" i="15"/>
  <c r="G13" i="15"/>
  <c r="H13" i="15"/>
  <c r="C14" i="15"/>
  <c r="D14" i="15"/>
  <c r="E14" i="15"/>
  <c r="F14" i="15"/>
  <c r="G14" i="15"/>
  <c r="H14" i="15"/>
  <c r="C15" i="15"/>
  <c r="D15" i="15"/>
  <c r="E15" i="15"/>
  <c r="F15" i="15"/>
  <c r="G15" i="15"/>
  <c r="H15" i="15"/>
  <c r="C16" i="15"/>
  <c r="D16" i="15"/>
  <c r="E16" i="15"/>
  <c r="F16" i="15"/>
  <c r="G16" i="15"/>
  <c r="H16" i="15"/>
  <c r="C17" i="15"/>
  <c r="D17" i="15"/>
  <c r="E17" i="15"/>
  <c r="F17" i="15"/>
  <c r="G17" i="15"/>
  <c r="H17" i="15"/>
  <c r="C18" i="15"/>
  <c r="D18" i="15"/>
  <c r="E18" i="15"/>
  <c r="F18" i="15"/>
  <c r="G18" i="15"/>
  <c r="H18" i="15"/>
  <c r="C19" i="15"/>
  <c r="D19" i="15"/>
  <c r="E19" i="15"/>
  <c r="F19" i="15"/>
  <c r="G19" i="15"/>
  <c r="H19" i="15"/>
  <c r="C20" i="15"/>
  <c r="D20" i="15"/>
  <c r="E20" i="15"/>
  <c r="F20" i="15"/>
  <c r="G20" i="15"/>
  <c r="H20" i="15"/>
  <c r="C21" i="15"/>
  <c r="D21" i="15"/>
  <c r="E21" i="15"/>
  <c r="F21" i="15"/>
  <c r="G21" i="15"/>
  <c r="H21" i="15"/>
  <c r="C22" i="15"/>
  <c r="D22" i="15"/>
  <c r="E22" i="15"/>
  <c r="F22" i="15"/>
  <c r="G22" i="15"/>
  <c r="H22" i="15"/>
  <c r="C23" i="15"/>
  <c r="D23" i="15"/>
  <c r="E23" i="15"/>
  <c r="F23" i="15"/>
  <c r="G23" i="15"/>
  <c r="H23" i="15"/>
  <c r="C24" i="15"/>
  <c r="D24" i="15"/>
  <c r="E24" i="15"/>
  <c r="F24" i="15"/>
  <c r="G24" i="15"/>
  <c r="H24" i="15"/>
  <c r="C25" i="15"/>
  <c r="D25" i="15"/>
  <c r="E25" i="15"/>
  <c r="F25" i="15"/>
  <c r="G25" i="15"/>
  <c r="H25" i="15"/>
  <c r="C26" i="15"/>
  <c r="D26" i="15"/>
  <c r="E26" i="15"/>
  <c r="F26" i="15"/>
  <c r="G26" i="15"/>
  <c r="H26" i="15"/>
  <c r="C27" i="15"/>
  <c r="D27" i="15"/>
  <c r="E27" i="15"/>
  <c r="F27" i="15"/>
  <c r="G27" i="15"/>
  <c r="H27" i="15"/>
  <c r="C28" i="15"/>
  <c r="D28" i="15"/>
  <c r="E28" i="15"/>
  <c r="F28" i="15"/>
  <c r="G28" i="15"/>
  <c r="H28" i="15"/>
  <c r="C29" i="15"/>
  <c r="D29" i="15"/>
  <c r="E29" i="15"/>
  <c r="F29" i="15"/>
  <c r="G29" i="15"/>
  <c r="H29" i="15"/>
  <c r="C30" i="15"/>
  <c r="D30" i="15"/>
  <c r="E30" i="15"/>
  <c r="F30" i="15"/>
  <c r="G30" i="15"/>
  <c r="H30" i="15"/>
  <c r="C31" i="15"/>
  <c r="D31" i="15"/>
  <c r="E31" i="15"/>
  <c r="F31" i="15"/>
  <c r="G31" i="15"/>
  <c r="H31" i="15"/>
  <c r="C32" i="15"/>
  <c r="D32" i="15"/>
  <c r="E32" i="15"/>
  <c r="F32" i="15"/>
  <c r="G32" i="15"/>
  <c r="H32" i="15"/>
  <c r="C33" i="15"/>
  <c r="D33" i="15"/>
  <c r="E33" i="15"/>
  <c r="F33" i="15"/>
  <c r="G33" i="15"/>
  <c r="H33" i="15"/>
  <c r="C34" i="15"/>
  <c r="D34" i="15"/>
  <c r="E34" i="15"/>
  <c r="F34" i="15"/>
  <c r="G34" i="15"/>
  <c r="H34" i="15"/>
  <c r="C35" i="15"/>
  <c r="D35" i="15"/>
  <c r="E35" i="15"/>
  <c r="F35" i="15"/>
  <c r="G35" i="15"/>
  <c r="H35" i="15"/>
  <c r="C36" i="15"/>
  <c r="D36" i="15"/>
  <c r="E36" i="15"/>
  <c r="F36" i="15"/>
  <c r="G36" i="15"/>
  <c r="H36" i="15"/>
  <c r="C37" i="15"/>
  <c r="D37" i="15"/>
  <c r="E37" i="15"/>
  <c r="F37" i="15"/>
  <c r="G37" i="15"/>
  <c r="H37" i="15"/>
  <c r="C38" i="15"/>
  <c r="D38" i="15"/>
  <c r="E38" i="15"/>
  <c r="F38" i="15"/>
  <c r="G38" i="15"/>
  <c r="H38" i="15"/>
  <c r="C39" i="15"/>
  <c r="D39" i="15"/>
  <c r="E39" i="15"/>
  <c r="F39" i="15"/>
  <c r="G39" i="15"/>
  <c r="H39" i="15"/>
  <c r="C40" i="15"/>
  <c r="D40" i="15"/>
  <c r="E40" i="15"/>
  <c r="F40" i="15"/>
  <c r="G40" i="15"/>
  <c r="H40" i="15"/>
  <c r="C41" i="15"/>
  <c r="D41" i="15"/>
  <c r="E41" i="15"/>
  <c r="F41" i="15"/>
  <c r="G41" i="15"/>
  <c r="H41" i="15"/>
  <c r="C42" i="15"/>
  <c r="D42" i="15"/>
  <c r="E42" i="15"/>
  <c r="F42" i="15"/>
  <c r="G42" i="15"/>
  <c r="H42" i="15"/>
  <c r="C43" i="15"/>
  <c r="D43" i="15"/>
  <c r="E43" i="15"/>
  <c r="F43" i="15"/>
  <c r="G43" i="15"/>
  <c r="H43" i="15"/>
  <c r="C44" i="15"/>
  <c r="D44" i="15"/>
  <c r="E44" i="15"/>
  <c r="F44" i="15"/>
  <c r="G44" i="15"/>
  <c r="H44" i="15"/>
  <c r="C45" i="15"/>
  <c r="D45" i="15"/>
  <c r="E45" i="15"/>
  <c r="F45" i="15"/>
  <c r="G45" i="15"/>
  <c r="H45" i="15"/>
  <c r="D6" i="15"/>
  <c r="E6" i="15"/>
  <c r="F6" i="15"/>
  <c r="G6" i="15"/>
  <c r="H6" i="15"/>
  <c r="I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A45"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B40" i="3"/>
  <c r="B41" i="3"/>
  <c r="B42" i="3"/>
  <c r="B43" i="3"/>
  <c r="B44" i="3"/>
  <c r="B45" i="3"/>
  <c r="B25" i="3"/>
  <c r="B26" i="3"/>
  <c r="B27" i="3"/>
  <c r="B28" i="3"/>
  <c r="B29" i="3"/>
  <c r="B30" i="3"/>
  <c r="B31" i="3"/>
  <c r="B32" i="3"/>
  <c r="B33" i="3"/>
  <c r="B34" i="3"/>
  <c r="B35" i="3"/>
  <c r="B36" i="3"/>
  <c r="B37" i="3"/>
  <c r="B38" i="3"/>
  <c r="B39" i="3"/>
  <c r="C40" i="4"/>
  <c r="C41" i="4"/>
  <c r="C42" i="4"/>
  <c r="C43" i="4"/>
  <c r="C44" i="4"/>
  <c r="C45" i="4"/>
  <c r="B26" i="4"/>
  <c r="B27" i="4"/>
  <c r="B28" i="4"/>
  <c r="B29" i="4"/>
  <c r="B30" i="4"/>
  <c r="B31" i="4"/>
  <c r="B32" i="4"/>
  <c r="B33" i="4"/>
  <c r="B34" i="4"/>
  <c r="B35" i="4"/>
  <c r="B36" i="4"/>
  <c r="B37" i="4"/>
  <c r="B38" i="4"/>
  <c r="B39" i="4"/>
  <c r="B40" i="4"/>
  <c r="B41" i="4"/>
  <c r="B42" i="4"/>
  <c r="B43" i="4"/>
  <c r="B44" i="4"/>
  <c r="B45" i="4"/>
  <c r="A26" i="4"/>
  <c r="A27" i="4"/>
  <c r="A28" i="4"/>
  <c r="A29" i="4"/>
  <c r="A30" i="4"/>
  <c r="A31" i="4"/>
  <c r="A32" i="4"/>
  <c r="A33" i="4"/>
  <c r="A34" i="4"/>
  <c r="A35" i="4"/>
  <c r="A36" i="4"/>
  <c r="A37" i="4"/>
  <c r="A38" i="4"/>
  <c r="A39" i="4"/>
  <c r="A40" i="4"/>
  <c r="A41" i="4"/>
  <c r="A42" i="4"/>
  <c r="A43" i="4"/>
  <c r="A44" i="4"/>
  <c r="A45" i="4"/>
  <c r="B25"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KR20" i="4"/>
  <c r="KR21" i="4"/>
  <c r="KR22" i="4"/>
  <c r="KR23" i="4"/>
  <c r="KR24" i="4"/>
  <c r="KR25" i="4"/>
  <c r="KR26" i="4"/>
  <c r="KR27" i="4"/>
  <c r="KR28" i="4"/>
  <c r="KR29" i="4"/>
  <c r="KR30" i="4"/>
  <c r="KR31" i="4"/>
  <c r="KR32" i="4"/>
  <c r="KR33" i="4"/>
  <c r="KR34" i="4"/>
  <c r="KR35" i="4"/>
  <c r="KR36" i="4"/>
  <c r="KR37" i="4"/>
  <c r="KR38" i="4"/>
  <c r="KR39" i="4"/>
  <c r="KN7" i="4"/>
  <c r="KO7" i="4"/>
  <c r="KP7" i="4"/>
  <c r="KR7" i="4"/>
  <c r="KN8" i="4"/>
  <c r="KO8" i="4"/>
  <c r="KP8" i="4"/>
  <c r="KR8" i="4"/>
  <c r="KN9" i="4"/>
  <c r="KO9" i="4"/>
  <c r="KP9" i="4"/>
  <c r="KR9" i="4"/>
  <c r="KN10" i="4"/>
  <c r="KO10" i="4"/>
  <c r="KP10" i="4"/>
  <c r="KR10" i="4"/>
  <c r="KN11" i="4"/>
  <c r="KO11" i="4"/>
  <c r="KP11" i="4"/>
  <c r="KR11" i="4"/>
  <c r="KN12" i="4"/>
  <c r="KO12" i="4"/>
  <c r="KP12" i="4"/>
  <c r="KR12" i="4"/>
  <c r="KN13" i="4"/>
  <c r="KO13" i="4"/>
  <c r="KP13" i="4"/>
  <c r="KR13" i="4"/>
  <c r="KN14" i="4"/>
  <c r="KO14" i="4"/>
  <c r="KP14" i="4"/>
  <c r="KR14" i="4"/>
  <c r="KN15" i="4"/>
  <c r="KO15" i="4"/>
  <c r="KP15" i="4"/>
  <c r="KR15" i="4"/>
  <c r="KN16" i="4"/>
  <c r="KO16" i="4"/>
  <c r="KP16" i="4"/>
  <c r="KR16" i="4"/>
  <c r="KN17" i="4"/>
  <c r="KO17" i="4"/>
  <c r="KP17" i="4"/>
  <c r="KR17" i="4"/>
  <c r="KN18" i="4"/>
  <c r="KO18" i="4"/>
  <c r="KP18" i="4"/>
  <c r="KR18" i="4"/>
  <c r="KN19" i="4"/>
  <c r="KO19" i="4"/>
  <c r="KP19" i="4"/>
  <c r="KR19" i="4"/>
  <c r="KN20" i="4"/>
  <c r="KO20" i="4"/>
  <c r="KP20" i="4"/>
  <c r="KN21" i="4"/>
  <c r="KO21" i="4"/>
  <c r="KP21" i="4"/>
  <c r="KN22" i="4"/>
  <c r="KO22" i="4"/>
  <c r="KP22" i="4"/>
  <c r="KN23" i="4"/>
  <c r="KO23" i="4"/>
  <c r="KP23" i="4"/>
  <c r="KN24" i="4"/>
  <c r="KO24" i="4"/>
  <c r="KP24" i="4"/>
  <c r="KN25" i="4"/>
  <c r="KO25" i="4"/>
  <c r="KP25" i="4"/>
  <c r="KN26" i="4"/>
  <c r="KO26" i="4"/>
  <c r="KP26" i="4"/>
  <c r="KN27" i="4"/>
  <c r="KO27" i="4"/>
  <c r="KP27" i="4"/>
  <c r="KN28" i="4"/>
  <c r="KO28" i="4"/>
  <c r="KP28" i="4"/>
  <c r="KN29" i="4"/>
  <c r="KO29" i="4"/>
  <c r="KP29" i="4"/>
  <c r="KN30" i="4"/>
  <c r="KO30" i="4"/>
  <c r="KP30" i="4"/>
  <c r="KN31" i="4"/>
  <c r="KO31" i="4"/>
  <c r="KP31" i="4"/>
  <c r="KN32" i="4"/>
  <c r="KO32" i="4"/>
  <c r="KP32" i="4"/>
  <c r="KN33" i="4"/>
  <c r="KO33" i="4"/>
  <c r="KP33" i="4"/>
  <c r="KN34" i="4"/>
  <c r="KO34" i="4"/>
  <c r="KP34" i="4"/>
  <c r="KN35" i="4"/>
  <c r="KO35" i="4"/>
  <c r="KP35" i="4"/>
  <c r="KN36" i="4"/>
  <c r="KO36" i="4"/>
  <c r="KP36" i="4"/>
  <c r="KN37" i="4"/>
  <c r="KO37" i="4"/>
  <c r="KP37" i="4"/>
  <c r="KN38" i="4"/>
  <c r="KO38" i="4"/>
  <c r="KP38" i="4"/>
  <c r="KM39" i="4"/>
  <c r="I41" i="9" s="1"/>
  <c r="KN39" i="4"/>
  <c r="KO39" i="4"/>
  <c r="KP39" i="4"/>
  <c r="KM40" i="4"/>
  <c r="KQ40" i="4" s="1"/>
  <c r="KN40" i="4"/>
  <c r="KO40" i="4"/>
  <c r="KP40" i="4"/>
  <c r="A8" i="4"/>
  <c r="A9" i="4"/>
  <c r="A10" i="4"/>
  <c r="A11" i="4"/>
  <c r="A12" i="4"/>
  <c r="A13" i="4"/>
  <c r="A14" i="4"/>
  <c r="A15" i="4"/>
  <c r="A16" i="4"/>
  <c r="A17" i="4"/>
  <c r="A18" i="4"/>
  <c r="A19" i="4"/>
  <c r="A20" i="4"/>
  <c r="A21" i="4"/>
  <c r="A22" i="4"/>
  <c r="A23" i="4"/>
  <c r="A24" i="4"/>
  <c r="A25" i="4"/>
  <c r="R44" i="6" l="1"/>
  <c r="R30" i="6"/>
  <c r="Q15" i="6"/>
  <c r="R39" i="6"/>
  <c r="O23" i="6"/>
  <c r="P33" i="6"/>
  <c r="R22" i="6"/>
  <c r="P16" i="6"/>
  <c r="Q31" i="6"/>
  <c r="P22" i="6"/>
  <c r="R15" i="6"/>
  <c r="P36" i="6"/>
  <c r="R24" i="6"/>
  <c r="O16" i="6"/>
  <c r="P24" i="6"/>
  <c r="R32" i="6"/>
  <c r="O24" i="6"/>
  <c r="R8" i="6"/>
  <c r="Q32" i="6"/>
  <c r="Q8" i="6"/>
  <c r="Q39" i="6"/>
  <c r="R16" i="6"/>
  <c r="O8" i="6"/>
  <c r="P39" i="6"/>
  <c r="P32" i="6"/>
  <c r="Q24" i="6"/>
  <c r="O39" i="6"/>
  <c r="R31" i="6"/>
  <c r="O31" i="6"/>
  <c r="R40" i="6"/>
  <c r="R41" i="6"/>
  <c r="O32" i="6"/>
  <c r="P26" i="6"/>
  <c r="P23" i="6"/>
  <c r="P15" i="6"/>
  <c r="R34" i="6"/>
  <c r="P31" i="6"/>
  <c r="Q10" i="6"/>
  <c r="P10" i="6"/>
  <c r="R26" i="6"/>
  <c r="P18" i="6"/>
  <c r="K19" i="15"/>
  <c r="L19" i="15"/>
  <c r="N19" i="15"/>
  <c r="M19" i="15"/>
  <c r="G40" i="7"/>
  <c r="H40" i="7" s="1"/>
  <c r="G24" i="7"/>
  <c r="H24" i="7" s="1"/>
  <c r="G16" i="7"/>
  <c r="H16" i="7" s="1"/>
  <c r="G8" i="7"/>
  <c r="H8" i="7" s="1"/>
  <c r="P42" i="6"/>
  <c r="P40" i="6"/>
  <c r="R36" i="6"/>
  <c r="R33" i="6"/>
  <c r="P28" i="6"/>
  <c r="P25" i="6"/>
  <c r="R18" i="6"/>
  <c r="K38" i="15"/>
  <c r="L38" i="15"/>
  <c r="M38" i="15"/>
  <c r="N38" i="15"/>
  <c r="K43" i="15"/>
  <c r="L43" i="15"/>
  <c r="M43" i="15"/>
  <c r="N43" i="15"/>
  <c r="J37" i="9"/>
  <c r="K35" i="15"/>
  <c r="L35" i="15"/>
  <c r="M35" i="15"/>
  <c r="N35" i="15"/>
  <c r="K27" i="15"/>
  <c r="L27" i="15"/>
  <c r="M27" i="15"/>
  <c r="N27" i="15"/>
  <c r="K11" i="15"/>
  <c r="L11" i="15"/>
  <c r="M11" i="15"/>
  <c r="N11" i="15"/>
  <c r="G32" i="7"/>
  <c r="H32" i="7" s="1"/>
  <c r="J44" i="9"/>
  <c r="K42" i="15"/>
  <c r="L42" i="15"/>
  <c r="M42" i="15"/>
  <c r="N42" i="15"/>
  <c r="J36" i="9"/>
  <c r="K34" i="15"/>
  <c r="L34" i="15"/>
  <c r="M34" i="15"/>
  <c r="N34" i="15"/>
  <c r="J28" i="9"/>
  <c r="K26" i="15"/>
  <c r="L26" i="15"/>
  <c r="M26" i="15"/>
  <c r="N26" i="15"/>
  <c r="J20" i="9"/>
  <c r="K18" i="15"/>
  <c r="L18" i="15"/>
  <c r="M18" i="15"/>
  <c r="N18" i="15"/>
  <c r="J12" i="9"/>
  <c r="K10" i="15"/>
  <c r="L10" i="15"/>
  <c r="M10" i="15"/>
  <c r="N10" i="15"/>
  <c r="G39" i="7"/>
  <c r="H39" i="7" s="1"/>
  <c r="G31" i="7"/>
  <c r="H31" i="7" s="1"/>
  <c r="G23" i="7"/>
  <c r="H23" i="7" s="1"/>
  <c r="G15" i="7"/>
  <c r="H15" i="7" s="1"/>
  <c r="G7" i="7"/>
  <c r="H7" i="7" s="1"/>
  <c r="O42" i="6"/>
  <c r="O40" i="6"/>
  <c r="Q36" i="6"/>
  <c r="Q33" i="6"/>
  <c r="O28" i="6"/>
  <c r="O25" i="6"/>
  <c r="Q18" i="6"/>
  <c r="J43" i="9"/>
  <c r="K41" i="15"/>
  <c r="L41" i="15"/>
  <c r="M41" i="15"/>
  <c r="N41" i="15"/>
  <c r="J35" i="9"/>
  <c r="K33" i="15"/>
  <c r="L33" i="15"/>
  <c r="M33" i="15"/>
  <c r="N33" i="15"/>
  <c r="J27" i="9"/>
  <c r="K25" i="15"/>
  <c r="L25" i="15"/>
  <c r="M25" i="15"/>
  <c r="N25" i="15"/>
  <c r="J19" i="9"/>
  <c r="K17" i="15"/>
  <c r="L17" i="15"/>
  <c r="M17" i="15"/>
  <c r="N17" i="15"/>
  <c r="J11" i="9"/>
  <c r="K9" i="15"/>
  <c r="L9" i="15"/>
  <c r="M9" i="15"/>
  <c r="N9" i="15"/>
  <c r="K30" i="15"/>
  <c r="L30" i="15"/>
  <c r="M30" i="15"/>
  <c r="N30" i="15"/>
  <c r="J42" i="9"/>
  <c r="K40" i="15"/>
  <c r="L40" i="15"/>
  <c r="M40" i="15"/>
  <c r="N40" i="15"/>
  <c r="J34" i="9"/>
  <c r="K32" i="15"/>
  <c r="L32" i="15"/>
  <c r="M32" i="15"/>
  <c r="N32" i="15"/>
  <c r="J26" i="9"/>
  <c r="K24" i="15"/>
  <c r="L24" i="15"/>
  <c r="M24" i="15"/>
  <c r="N24" i="15"/>
  <c r="J18" i="9"/>
  <c r="K16" i="15"/>
  <c r="L16" i="15"/>
  <c r="M16" i="15"/>
  <c r="N16" i="15"/>
  <c r="J10" i="9"/>
  <c r="K8" i="15"/>
  <c r="L8" i="15"/>
  <c r="M8" i="15"/>
  <c r="N8" i="15"/>
  <c r="Q44" i="6"/>
  <c r="Q41" i="6"/>
  <c r="O36" i="6"/>
  <c r="O33" i="6"/>
  <c r="Q26" i="6"/>
  <c r="O18" i="6"/>
  <c r="R10" i="6"/>
  <c r="K39" i="15"/>
  <c r="L39" i="15"/>
  <c r="M39" i="15"/>
  <c r="N39" i="15"/>
  <c r="K31" i="15"/>
  <c r="L31" i="15"/>
  <c r="M31" i="15"/>
  <c r="N31" i="15"/>
  <c r="K23" i="15"/>
  <c r="L23" i="15"/>
  <c r="M23" i="15"/>
  <c r="N23" i="15"/>
  <c r="K15" i="15"/>
  <c r="L15" i="15"/>
  <c r="M15" i="15"/>
  <c r="N15" i="15"/>
  <c r="K7" i="15"/>
  <c r="L7" i="15"/>
  <c r="M7" i="15"/>
  <c r="N7" i="15"/>
  <c r="K22" i="15"/>
  <c r="L22" i="15"/>
  <c r="M22" i="15"/>
  <c r="N22" i="15"/>
  <c r="Q34" i="6"/>
  <c r="K21" i="15"/>
  <c r="N21" i="15"/>
  <c r="L21" i="15"/>
  <c r="M21" i="15"/>
  <c r="R42" i="6"/>
  <c r="P34" i="6"/>
  <c r="R28" i="6"/>
  <c r="R25" i="6"/>
  <c r="P17" i="6"/>
  <c r="O10" i="6"/>
  <c r="K14" i="15"/>
  <c r="L14" i="15"/>
  <c r="M14" i="15"/>
  <c r="N14" i="15"/>
  <c r="K45" i="15"/>
  <c r="L45" i="15"/>
  <c r="M45" i="15"/>
  <c r="N45" i="15"/>
  <c r="K37" i="15"/>
  <c r="L37" i="15"/>
  <c r="M37" i="15"/>
  <c r="N37" i="15"/>
  <c r="K29" i="15"/>
  <c r="L29" i="15"/>
  <c r="M29" i="15"/>
  <c r="N29" i="15"/>
  <c r="K13" i="15"/>
  <c r="L13" i="15"/>
  <c r="M13" i="15"/>
  <c r="N13" i="15"/>
  <c r="K44" i="15"/>
  <c r="L44" i="15"/>
  <c r="M44" i="15"/>
  <c r="N44" i="15"/>
  <c r="L36" i="15"/>
  <c r="M36" i="15"/>
  <c r="N36" i="15"/>
  <c r="K36" i="15"/>
  <c r="K28" i="15"/>
  <c r="L28" i="15"/>
  <c r="M28" i="15"/>
  <c r="N28" i="15"/>
  <c r="K20" i="15"/>
  <c r="L20" i="15"/>
  <c r="M20" i="15"/>
  <c r="N20" i="15"/>
  <c r="K12" i="15"/>
  <c r="L12" i="15"/>
  <c r="M12" i="15"/>
  <c r="N12" i="15"/>
  <c r="Q42" i="6"/>
  <c r="Q40" i="6"/>
  <c r="O34" i="6"/>
  <c r="Q28" i="6"/>
  <c r="Q25" i="6"/>
  <c r="O20" i="6"/>
  <c r="O17" i="6"/>
  <c r="O38" i="6"/>
  <c r="O30" i="6"/>
  <c r="O22" i="6"/>
  <c r="O14" i="6"/>
  <c r="Q9" i="6"/>
  <c r="Q7" i="6"/>
  <c r="K11" i="9"/>
  <c r="K24" i="7"/>
  <c r="K16" i="7"/>
  <c r="K8" i="7"/>
  <c r="K34" i="9"/>
  <c r="K18" i="9"/>
  <c r="K10" i="9"/>
  <c r="J24" i="7"/>
  <c r="J8" i="7"/>
  <c r="K31" i="7"/>
  <c r="K15" i="7"/>
  <c r="L40" i="9"/>
  <c r="L32" i="9"/>
  <c r="L24" i="9"/>
  <c r="L16" i="9"/>
  <c r="G38" i="7"/>
  <c r="G30" i="7"/>
  <c r="G22" i="7"/>
  <c r="G14" i="7"/>
  <c r="G6" i="7"/>
  <c r="I24" i="7"/>
  <c r="I8" i="7"/>
  <c r="J31" i="7"/>
  <c r="R14" i="6"/>
  <c r="L47" i="9"/>
  <c r="L39" i="9"/>
  <c r="L31" i="9"/>
  <c r="L23" i="9"/>
  <c r="L15" i="9"/>
  <c r="G37" i="7"/>
  <c r="G29" i="7"/>
  <c r="G21" i="7"/>
  <c r="G13" i="7"/>
  <c r="G43" i="7"/>
  <c r="G35" i="7"/>
  <c r="G27" i="7"/>
  <c r="G19" i="7"/>
  <c r="G11" i="7"/>
  <c r="G42" i="7"/>
  <c r="G34" i="7"/>
  <c r="G26" i="7"/>
  <c r="G18" i="7"/>
  <c r="G10" i="7"/>
  <c r="G41" i="7"/>
  <c r="G33" i="7"/>
  <c r="G25" i="7"/>
  <c r="G17" i="7"/>
  <c r="G9" i="7"/>
  <c r="I39" i="7"/>
  <c r="I15" i="7"/>
  <c r="I7" i="7"/>
  <c r="L14" i="9"/>
  <c r="G44" i="7"/>
  <c r="G36" i="7"/>
  <c r="G28" i="7"/>
  <c r="G20" i="7"/>
  <c r="G12" i="7"/>
  <c r="L45" i="9"/>
  <c r="L37" i="9"/>
  <c r="L29" i="9"/>
  <c r="L21" i="9"/>
  <c r="L13" i="9"/>
  <c r="J41" i="9"/>
  <c r="J33" i="9"/>
  <c r="J25" i="9"/>
  <c r="J17" i="9"/>
  <c r="J9" i="9"/>
  <c r="J40" i="9"/>
  <c r="J32" i="9"/>
  <c r="J24" i="9"/>
  <c r="J16" i="9"/>
  <c r="J47" i="9"/>
  <c r="J39" i="9"/>
  <c r="J31" i="9"/>
  <c r="J23" i="9"/>
  <c r="J15" i="9"/>
  <c r="J46" i="9"/>
  <c r="J38" i="9"/>
  <c r="J30" i="9"/>
  <c r="J22" i="9"/>
  <c r="J14" i="9"/>
  <c r="J45" i="9"/>
  <c r="J29" i="9"/>
  <c r="J21" i="9"/>
  <c r="J13" i="9"/>
  <c r="O45" i="6"/>
  <c r="O43" i="6"/>
  <c r="O37" i="6"/>
  <c r="O35" i="6"/>
  <c r="O29" i="6"/>
  <c r="O27" i="6"/>
  <c r="O21" i="6"/>
  <c r="O19" i="6"/>
  <c r="O13" i="6"/>
  <c r="O11" i="6"/>
  <c r="P12" i="6"/>
  <c r="R45" i="6"/>
  <c r="R43" i="6"/>
  <c r="R37" i="6"/>
  <c r="R35" i="6"/>
  <c r="R29" i="6"/>
  <c r="R27" i="6"/>
  <c r="R21" i="6"/>
  <c r="R19" i="6"/>
  <c r="R13" i="6"/>
  <c r="R11" i="6"/>
  <c r="Q45" i="6"/>
  <c r="Q43" i="6"/>
  <c r="Q37" i="6"/>
  <c r="Q35" i="6"/>
  <c r="Q29" i="6"/>
  <c r="Q27" i="6"/>
  <c r="Q21" i="6"/>
  <c r="Q19" i="6"/>
  <c r="Q13" i="6"/>
  <c r="Q11" i="6"/>
  <c r="KQ39" i="4"/>
  <c r="I42" i="9"/>
  <c r="K35" i="9" l="1"/>
  <c r="J32" i="7"/>
  <c r="K32" i="7"/>
  <c r="J40" i="7"/>
  <c r="K40" i="7"/>
  <c r="J39" i="7"/>
  <c r="I16" i="7"/>
  <c r="J23" i="7"/>
  <c r="K23" i="7"/>
  <c r="K26" i="9"/>
  <c r="I23" i="7"/>
  <c r="I31" i="7"/>
  <c r="K43" i="9"/>
  <c r="J7" i="7"/>
  <c r="J15" i="7"/>
  <c r="K7" i="7"/>
  <c r="K39" i="7"/>
  <c r="K19" i="9"/>
  <c r="I32" i="7"/>
  <c r="I40" i="7"/>
  <c r="J16" i="7"/>
  <c r="K42" i="9"/>
  <c r="K27" i="9"/>
  <c r="H18" i="7"/>
  <c r="I18" i="7"/>
  <c r="J18" i="7"/>
  <c r="K18" i="7"/>
  <c r="K21" i="9"/>
  <c r="K46" i="9"/>
  <c r="H43" i="7"/>
  <c r="I43" i="7"/>
  <c r="J43" i="7"/>
  <c r="K43" i="7"/>
  <c r="I30" i="7"/>
  <c r="J30" i="7"/>
  <c r="K30" i="7"/>
  <c r="K33" i="9"/>
  <c r="H30" i="7"/>
  <c r="K28" i="7"/>
  <c r="K31" i="9"/>
  <c r="H28" i="7"/>
  <c r="I28" i="7"/>
  <c r="J28" i="7"/>
  <c r="H33" i="7"/>
  <c r="I33" i="7"/>
  <c r="J33" i="7"/>
  <c r="K33" i="7"/>
  <c r="K36" i="9"/>
  <c r="K22" i="9"/>
  <c r="H19" i="7"/>
  <c r="I19" i="7"/>
  <c r="J19" i="7"/>
  <c r="K19" i="7"/>
  <c r="I6" i="7"/>
  <c r="J6" i="7"/>
  <c r="K6" i="7"/>
  <c r="K9" i="9"/>
  <c r="H6" i="7"/>
  <c r="I14" i="7"/>
  <c r="J14" i="7"/>
  <c r="K14" i="7"/>
  <c r="K17" i="9"/>
  <c r="H14" i="7"/>
  <c r="K36" i="7"/>
  <c r="K39" i="9"/>
  <c r="H36" i="7"/>
  <c r="I36" i="7"/>
  <c r="J36" i="7"/>
  <c r="H41" i="7"/>
  <c r="I41" i="7"/>
  <c r="J41" i="7"/>
  <c r="K41" i="7"/>
  <c r="K44" i="9"/>
  <c r="K30" i="9"/>
  <c r="H27" i="7"/>
  <c r="I27" i="7"/>
  <c r="J27" i="7"/>
  <c r="K27" i="7"/>
  <c r="K44" i="7"/>
  <c r="K47" i="9"/>
  <c r="H44" i="7"/>
  <c r="I44" i="7"/>
  <c r="J44" i="7"/>
  <c r="H10" i="7"/>
  <c r="I10" i="7"/>
  <c r="J10" i="7"/>
  <c r="K10" i="7"/>
  <c r="K13" i="9"/>
  <c r="K38" i="9"/>
  <c r="H35" i="7"/>
  <c r="I35" i="7"/>
  <c r="J35" i="7"/>
  <c r="K35" i="7"/>
  <c r="I22" i="7"/>
  <c r="J22" i="7"/>
  <c r="K22" i="7"/>
  <c r="K25" i="9"/>
  <c r="H22" i="7"/>
  <c r="H9" i="7"/>
  <c r="I9" i="7"/>
  <c r="J9" i="7"/>
  <c r="K9" i="7"/>
  <c r="K12" i="9"/>
  <c r="H34" i="7"/>
  <c r="I34" i="7"/>
  <c r="J34" i="7"/>
  <c r="K34" i="7"/>
  <c r="K37" i="9"/>
  <c r="J21" i="7"/>
  <c r="K21" i="7"/>
  <c r="K24" i="9"/>
  <c r="H21" i="7"/>
  <c r="I21" i="7"/>
  <c r="H26" i="7"/>
  <c r="I26" i="7"/>
  <c r="J26" i="7"/>
  <c r="K26" i="7"/>
  <c r="K29" i="9"/>
  <c r="J13" i="7"/>
  <c r="K13" i="7"/>
  <c r="K16" i="9"/>
  <c r="H13" i="7"/>
  <c r="I13" i="7"/>
  <c r="I38" i="7"/>
  <c r="J38" i="7"/>
  <c r="K38" i="7"/>
  <c r="K41" i="9"/>
  <c r="H38" i="7"/>
  <c r="K12" i="7"/>
  <c r="K15" i="9"/>
  <c r="H12" i="7"/>
  <c r="I12" i="7"/>
  <c r="J12" i="7"/>
  <c r="H17" i="7"/>
  <c r="I17" i="7"/>
  <c r="J17" i="7"/>
  <c r="K17" i="7"/>
  <c r="K20" i="9"/>
  <c r="H42" i="7"/>
  <c r="I42" i="7"/>
  <c r="J42" i="7"/>
  <c r="K42" i="7"/>
  <c r="K45" i="9"/>
  <c r="J29" i="7"/>
  <c r="K29" i="7"/>
  <c r="K32" i="9"/>
  <c r="H29" i="7"/>
  <c r="I29" i="7"/>
  <c r="K20" i="7"/>
  <c r="K23" i="9"/>
  <c r="H20" i="7"/>
  <c r="I20" i="7"/>
  <c r="J20" i="7"/>
  <c r="H25" i="7"/>
  <c r="I25" i="7"/>
  <c r="J25" i="7"/>
  <c r="K25" i="7"/>
  <c r="K28" i="9"/>
  <c r="K14" i="9"/>
  <c r="H11" i="7"/>
  <c r="I11" i="7"/>
  <c r="J11" i="7"/>
  <c r="K11" i="7"/>
  <c r="J37" i="7"/>
  <c r="K37" i="7"/>
  <c r="K40" i="9"/>
  <c r="H37" i="7"/>
  <c r="I37" i="7"/>
  <c r="E8" i="2"/>
  <c r="U127" i="19"/>
  <c r="A127" i="19"/>
  <c r="U95" i="19"/>
  <c r="A95" i="19"/>
  <c r="U63" i="19"/>
  <c r="A63" i="19"/>
  <c r="U31" i="19"/>
  <c r="A31" i="19"/>
  <c r="K1" i="17"/>
  <c r="B7" i="3"/>
  <c r="B8" i="3"/>
  <c r="B9" i="3"/>
  <c r="B10" i="3"/>
  <c r="B11" i="3"/>
  <c r="B12" i="3"/>
  <c r="B13" i="3"/>
  <c r="B14" i="3"/>
  <c r="B15" i="3"/>
  <c r="B16" i="3"/>
  <c r="B17" i="3"/>
  <c r="B18" i="3"/>
  <c r="B19" i="3"/>
  <c r="B20" i="3"/>
  <c r="B21" i="3"/>
  <c r="B22" i="3"/>
  <c r="B23" i="3"/>
  <c r="B24" i="3"/>
  <c r="B4" i="8"/>
  <c r="F7" i="2"/>
  <c r="U39" i="17" l="1"/>
  <c r="T39" i="17"/>
  <c r="T40" i="17" s="1"/>
  <c r="S39" i="17"/>
  <c r="R39" i="17"/>
  <c r="Q39" i="17"/>
  <c r="P39" i="17"/>
  <c r="O39" i="17"/>
  <c r="N39" i="17"/>
  <c r="M39" i="17"/>
  <c r="L39" i="17"/>
  <c r="L40" i="17" s="1"/>
  <c r="K39" i="17"/>
  <c r="J39" i="17"/>
  <c r="I39" i="17"/>
  <c r="I40" i="17" s="1"/>
  <c r="H39" i="17"/>
  <c r="H40" i="17" s="1"/>
  <c r="G39" i="17"/>
  <c r="F39" i="17"/>
  <c r="U33" i="17"/>
  <c r="T33" i="17"/>
  <c r="S33" i="17"/>
  <c r="R33" i="17"/>
  <c r="Q33" i="17"/>
  <c r="Q34" i="17" s="1"/>
  <c r="P33" i="17"/>
  <c r="P34" i="17" s="1"/>
  <c r="O33" i="17"/>
  <c r="N33" i="17"/>
  <c r="M33" i="17"/>
  <c r="L33" i="17"/>
  <c r="L34" i="17" s="1"/>
  <c r="K33" i="17"/>
  <c r="J33" i="17"/>
  <c r="I33" i="17"/>
  <c r="I34" i="17" s="1"/>
  <c r="H33" i="17"/>
  <c r="H34" i="17" s="1"/>
  <c r="G33" i="17"/>
  <c r="F33" i="17"/>
  <c r="U27" i="17"/>
  <c r="T27" i="17"/>
  <c r="S27" i="17"/>
  <c r="R27" i="17"/>
  <c r="Q27" i="17"/>
  <c r="P27" i="17"/>
  <c r="P28" i="17" s="1"/>
  <c r="O27" i="17"/>
  <c r="N27" i="17"/>
  <c r="M27" i="17"/>
  <c r="L27" i="17"/>
  <c r="L28" i="17" s="1"/>
  <c r="K27" i="17"/>
  <c r="J27" i="17"/>
  <c r="I27" i="17"/>
  <c r="I28" i="17" s="1"/>
  <c r="H27" i="17"/>
  <c r="G27" i="17"/>
  <c r="F27" i="17"/>
  <c r="U21" i="17"/>
  <c r="T21" i="17"/>
  <c r="S21" i="17"/>
  <c r="R21" i="17"/>
  <c r="Q21" i="17"/>
  <c r="P21" i="17"/>
  <c r="O21" i="17"/>
  <c r="N21" i="17"/>
  <c r="M21" i="17"/>
  <c r="L21" i="17"/>
  <c r="K21" i="17"/>
  <c r="J21" i="17"/>
  <c r="I21" i="17"/>
  <c r="H21" i="17"/>
  <c r="G21" i="17"/>
  <c r="F21" i="17"/>
  <c r="U15" i="17"/>
  <c r="T15" i="17"/>
  <c r="S15" i="17"/>
  <c r="R15" i="17"/>
  <c r="Q15" i="17"/>
  <c r="P15" i="17"/>
  <c r="O15" i="17"/>
  <c r="N15" i="17"/>
  <c r="M15" i="17"/>
  <c r="L15" i="17"/>
  <c r="K15" i="17"/>
  <c r="J15" i="17"/>
  <c r="G15" i="17"/>
  <c r="H15" i="17"/>
  <c r="I15" i="17"/>
  <c r="F15" i="17"/>
  <c r="AS5" i="3"/>
  <c r="C4" i="8" s="1"/>
  <c r="AX7" i="5"/>
  <c r="AY7" i="5" s="1"/>
  <c r="BA7" i="5"/>
  <c r="BB7" i="5"/>
  <c r="BC7" i="5"/>
  <c r="BD7" i="5"/>
  <c r="BG7" i="5"/>
  <c r="BI7" i="5" s="1"/>
  <c r="BH7" i="5"/>
  <c r="AX8" i="5"/>
  <c r="AY8" i="5"/>
  <c r="AZ8" i="5" s="1"/>
  <c r="BA8" i="5"/>
  <c r="BB8" i="5"/>
  <c r="BC8" i="5" s="1"/>
  <c r="BD8" i="5"/>
  <c r="BE8" i="5" s="1"/>
  <c r="BG8" i="5"/>
  <c r="BH8" i="5" s="1"/>
  <c r="AX9" i="5"/>
  <c r="BA9" i="5"/>
  <c r="BB9" i="5" s="1"/>
  <c r="BD9" i="5"/>
  <c r="BE9" i="5" s="1"/>
  <c r="BG9" i="5"/>
  <c r="BH9" i="5" s="1"/>
  <c r="AX10" i="5"/>
  <c r="AY10" i="5"/>
  <c r="AZ10" i="5"/>
  <c r="BA10" i="5"/>
  <c r="BB10" i="5"/>
  <c r="BC10" i="5"/>
  <c r="BD10" i="5"/>
  <c r="BE10" i="5"/>
  <c r="BF10" i="5"/>
  <c r="BG10" i="5"/>
  <c r="BH10" i="5"/>
  <c r="BI10" i="5"/>
  <c r="AX11" i="5"/>
  <c r="AY11" i="5"/>
  <c r="AZ11" i="5"/>
  <c r="BA11" i="5"/>
  <c r="BB11" i="5"/>
  <c r="BC11" i="5"/>
  <c r="BD11" i="5"/>
  <c r="BE11" i="5"/>
  <c r="BF11" i="5"/>
  <c r="BG11" i="5"/>
  <c r="BH11" i="5"/>
  <c r="BI11" i="5"/>
  <c r="AX12" i="5"/>
  <c r="AY12" i="5"/>
  <c r="AZ12" i="5"/>
  <c r="BA12" i="5"/>
  <c r="BB12" i="5"/>
  <c r="BC12" i="5"/>
  <c r="BD12" i="5"/>
  <c r="BE12" i="5"/>
  <c r="BF12" i="5"/>
  <c r="BG12" i="5"/>
  <c r="BH12" i="5"/>
  <c r="BI12" i="5"/>
  <c r="AX13" i="5"/>
  <c r="AY13" i="5"/>
  <c r="AZ13" i="5"/>
  <c r="BA13" i="5"/>
  <c r="BB13" i="5"/>
  <c r="BC13" i="5"/>
  <c r="BD13" i="5"/>
  <c r="BE13" i="5"/>
  <c r="BF13" i="5"/>
  <c r="BG13" i="5"/>
  <c r="BH13" i="5"/>
  <c r="BI13" i="5"/>
  <c r="AX14" i="5"/>
  <c r="AY14" i="5"/>
  <c r="AZ14" i="5"/>
  <c r="BA14" i="5"/>
  <c r="BB14" i="5"/>
  <c r="BC14" i="5"/>
  <c r="BD14" i="5"/>
  <c r="BE14" i="5"/>
  <c r="BF14" i="5"/>
  <c r="BG14" i="5"/>
  <c r="BH14" i="5"/>
  <c r="BI14" i="5"/>
  <c r="AX15" i="5"/>
  <c r="AY15" i="5"/>
  <c r="AZ15" i="5"/>
  <c r="BA15" i="5"/>
  <c r="BB15" i="5"/>
  <c r="BC15" i="5"/>
  <c r="BD15" i="5"/>
  <c r="BE15" i="5"/>
  <c r="BF15" i="5"/>
  <c r="BG15" i="5"/>
  <c r="BH15" i="5"/>
  <c r="BI15" i="5"/>
  <c r="AX16" i="5"/>
  <c r="AY16" i="5"/>
  <c r="AZ16" i="5"/>
  <c r="BA16" i="5"/>
  <c r="BB16" i="5"/>
  <c r="BC16" i="5"/>
  <c r="BD16" i="5"/>
  <c r="BE16" i="5"/>
  <c r="BF16" i="5"/>
  <c r="BG16" i="5"/>
  <c r="BH16" i="5"/>
  <c r="BI16" i="5"/>
  <c r="AX17" i="5"/>
  <c r="AY17" i="5"/>
  <c r="AZ17" i="5"/>
  <c r="BA17" i="5"/>
  <c r="BB17" i="5"/>
  <c r="BC17" i="5"/>
  <c r="BD17" i="5"/>
  <c r="BE17" i="5"/>
  <c r="BF17" i="5"/>
  <c r="BG17" i="5"/>
  <c r="BH17" i="5"/>
  <c r="BI17" i="5"/>
  <c r="AX18" i="5"/>
  <c r="AY18" i="5"/>
  <c r="AZ18" i="5"/>
  <c r="BA18" i="5"/>
  <c r="BB18" i="5"/>
  <c r="BC18" i="5"/>
  <c r="BD18" i="5"/>
  <c r="BE18" i="5"/>
  <c r="BF18" i="5"/>
  <c r="BG18" i="5"/>
  <c r="BH18" i="5"/>
  <c r="BI18" i="5"/>
  <c r="AX19" i="5"/>
  <c r="AY19" i="5"/>
  <c r="AZ19" i="5"/>
  <c r="BA19" i="5"/>
  <c r="BB19" i="5"/>
  <c r="BC19" i="5"/>
  <c r="BD19" i="5"/>
  <c r="BE19" i="5"/>
  <c r="BF19" i="5"/>
  <c r="BG19" i="5"/>
  <c r="BH19" i="5"/>
  <c r="BI19" i="5"/>
  <c r="AX20" i="5"/>
  <c r="AY20" i="5"/>
  <c r="AZ20" i="5"/>
  <c r="BA20" i="5"/>
  <c r="BB20" i="5"/>
  <c r="BC20" i="5"/>
  <c r="BD20" i="5"/>
  <c r="BE20" i="5"/>
  <c r="BF20" i="5"/>
  <c r="BG20" i="5"/>
  <c r="BH20" i="5"/>
  <c r="BI20" i="5"/>
  <c r="AX21" i="5"/>
  <c r="AY21" i="5"/>
  <c r="AZ21" i="5"/>
  <c r="BA21" i="5"/>
  <c r="BB21" i="5"/>
  <c r="BC21" i="5"/>
  <c r="BD21" i="5"/>
  <c r="BE21" i="5"/>
  <c r="BF21" i="5"/>
  <c r="BG21" i="5"/>
  <c r="BH21" i="5"/>
  <c r="BI21" i="5"/>
  <c r="AX22" i="5"/>
  <c r="AY22" i="5"/>
  <c r="AZ22" i="5"/>
  <c r="BA22" i="5"/>
  <c r="BB22" i="5"/>
  <c r="BC22" i="5"/>
  <c r="BD22" i="5"/>
  <c r="BE22" i="5"/>
  <c r="BF22" i="5"/>
  <c r="BG22" i="5"/>
  <c r="BH22" i="5"/>
  <c r="BI22" i="5"/>
  <c r="AX23" i="5"/>
  <c r="AY23" i="5"/>
  <c r="AZ23" i="5"/>
  <c r="BA23" i="5"/>
  <c r="BB23" i="5"/>
  <c r="BC23" i="5"/>
  <c r="BD23" i="5"/>
  <c r="BE23" i="5"/>
  <c r="BF23" i="5"/>
  <c r="BG23" i="5"/>
  <c r="BH23" i="5"/>
  <c r="BI23" i="5"/>
  <c r="AX24" i="5"/>
  <c r="AY24" i="5"/>
  <c r="AZ24" i="5"/>
  <c r="BA24" i="5"/>
  <c r="BB24" i="5"/>
  <c r="BC24" i="5"/>
  <c r="BD24" i="5"/>
  <c r="BE24" i="5"/>
  <c r="BF24" i="5"/>
  <c r="BG24" i="5"/>
  <c r="BH24" i="5"/>
  <c r="BI24" i="5"/>
  <c r="AX25" i="5"/>
  <c r="AY25" i="5"/>
  <c r="AZ25" i="5"/>
  <c r="BA25" i="5"/>
  <c r="BB25" i="5"/>
  <c r="BC25" i="5"/>
  <c r="BD25" i="5"/>
  <c r="BE25" i="5"/>
  <c r="BF25" i="5"/>
  <c r="BG25" i="5"/>
  <c r="BH25" i="5"/>
  <c r="BI25" i="5"/>
  <c r="AX26" i="5"/>
  <c r="AY26" i="5"/>
  <c r="AZ26" i="5"/>
  <c r="BA26" i="5"/>
  <c r="BB26" i="5"/>
  <c r="BC26" i="5"/>
  <c r="BD26" i="5"/>
  <c r="BE26" i="5"/>
  <c r="BF26" i="5"/>
  <c r="BG26" i="5"/>
  <c r="BH26" i="5"/>
  <c r="BI26" i="5"/>
  <c r="AX27" i="5"/>
  <c r="AY27" i="5"/>
  <c r="AZ27" i="5"/>
  <c r="BA27" i="5"/>
  <c r="BB27" i="5"/>
  <c r="BC27" i="5"/>
  <c r="BD27" i="5"/>
  <c r="BE27" i="5"/>
  <c r="BF27" i="5"/>
  <c r="BG27" i="5"/>
  <c r="BH27" i="5"/>
  <c r="BI27" i="5"/>
  <c r="AX28" i="5"/>
  <c r="AY28" i="5"/>
  <c r="AZ28" i="5"/>
  <c r="BA28" i="5"/>
  <c r="BB28" i="5"/>
  <c r="BC28" i="5"/>
  <c r="BD28" i="5"/>
  <c r="BE28" i="5"/>
  <c r="BF28" i="5"/>
  <c r="BG28" i="5"/>
  <c r="BH28" i="5"/>
  <c r="BI28" i="5"/>
  <c r="AX29" i="5"/>
  <c r="AY29" i="5"/>
  <c r="AZ29" i="5"/>
  <c r="BA29" i="5"/>
  <c r="BB29" i="5"/>
  <c r="BC29" i="5"/>
  <c r="BD29" i="5"/>
  <c r="BE29" i="5"/>
  <c r="BF29" i="5"/>
  <c r="BG29" i="5"/>
  <c r="BH29" i="5"/>
  <c r="BI29" i="5"/>
  <c r="AX30" i="5"/>
  <c r="AY30" i="5"/>
  <c r="AZ30" i="5"/>
  <c r="BA30" i="5"/>
  <c r="BB30" i="5"/>
  <c r="BC30" i="5"/>
  <c r="BD30" i="5"/>
  <c r="BE30" i="5"/>
  <c r="BF30" i="5"/>
  <c r="BG30" i="5"/>
  <c r="BH30" i="5"/>
  <c r="BI30" i="5"/>
  <c r="AX31" i="5"/>
  <c r="AY31" i="5"/>
  <c r="AZ31" i="5"/>
  <c r="BA31" i="5"/>
  <c r="BB31" i="5"/>
  <c r="BC31" i="5"/>
  <c r="BD31" i="5"/>
  <c r="BE31" i="5"/>
  <c r="BF31" i="5"/>
  <c r="BG31" i="5"/>
  <c r="BH31" i="5"/>
  <c r="BI31" i="5"/>
  <c r="AX32" i="5"/>
  <c r="AY32" i="5"/>
  <c r="AZ32" i="5"/>
  <c r="BA32" i="5"/>
  <c r="BB32" i="5"/>
  <c r="BC32" i="5"/>
  <c r="BD32" i="5"/>
  <c r="BE32" i="5"/>
  <c r="BF32" i="5"/>
  <c r="BG32" i="5"/>
  <c r="BH32" i="5"/>
  <c r="BI32" i="5"/>
  <c r="AX33" i="5"/>
  <c r="AY33" i="5"/>
  <c r="AZ33" i="5"/>
  <c r="BA33" i="5"/>
  <c r="BB33" i="5"/>
  <c r="BC33" i="5"/>
  <c r="BD33" i="5"/>
  <c r="BE33" i="5"/>
  <c r="BF33" i="5"/>
  <c r="BG33" i="5"/>
  <c r="BH33" i="5"/>
  <c r="BI33" i="5"/>
  <c r="AX34" i="5"/>
  <c r="AY34" i="5"/>
  <c r="AZ34" i="5"/>
  <c r="BA34" i="5"/>
  <c r="BB34" i="5"/>
  <c r="BC34" i="5"/>
  <c r="BD34" i="5"/>
  <c r="BE34" i="5"/>
  <c r="BF34" i="5"/>
  <c r="BG34" i="5"/>
  <c r="BH34" i="5"/>
  <c r="BI34" i="5"/>
  <c r="AX35" i="5"/>
  <c r="AY35" i="5"/>
  <c r="AZ35" i="5"/>
  <c r="BA35" i="5"/>
  <c r="BB35" i="5"/>
  <c r="BC35" i="5"/>
  <c r="BD35" i="5"/>
  <c r="BE35" i="5"/>
  <c r="BF35" i="5"/>
  <c r="BG35" i="5"/>
  <c r="BH35" i="5"/>
  <c r="BI35" i="5"/>
  <c r="AX36" i="5"/>
  <c r="AY36" i="5"/>
  <c r="AZ36" i="5"/>
  <c r="BA36" i="5"/>
  <c r="BB36" i="5"/>
  <c r="BC36" i="5"/>
  <c r="BD36" i="5"/>
  <c r="BE36" i="5"/>
  <c r="BF36" i="5"/>
  <c r="BG36" i="5"/>
  <c r="BH36" i="5"/>
  <c r="BI36" i="5"/>
  <c r="AX37" i="5"/>
  <c r="AY37" i="5"/>
  <c r="AZ37" i="5"/>
  <c r="BA37" i="5"/>
  <c r="BB37" i="5"/>
  <c r="BC37" i="5"/>
  <c r="BD37" i="5"/>
  <c r="BE37" i="5"/>
  <c r="BF37" i="5"/>
  <c r="BG37" i="5"/>
  <c r="BH37" i="5"/>
  <c r="BI37" i="5"/>
  <c r="AX38" i="5"/>
  <c r="AY38" i="5"/>
  <c r="AZ38" i="5"/>
  <c r="BA38" i="5"/>
  <c r="BB38" i="5"/>
  <c r="BC38" i="5"/>
  <c r="BD38" i="5"/>
  <c r="BE38" i="5"/>
  <c r="BF38" i="5"/>
  <c r="BG38" i="5"/>
  <c r="BH38" i="5"/>
  <c r="BI38" i="5"/>
  <c r="AX39" i="5"/>
  <c r="AY39" i="5"/>
  <c r="AZ39" i="5"/>
  <c r="BA39" i="5"/>
  <c r="BB39" i="5"/>
  <c r="BC39" i="5"/>
  <c r="BD39" i="5"/>
  <c r="BE39" i="5"/>
  <c r="BF39" i="5"/>
  <c r="BG39" i="5"/>
  <c r="BH39" i="5"/>
  <c r="BI39" i="5"/>
  <c r="AX40" i="5"/>
  <c r="AY40" i="5"/>
  <c r="AZ40" i="5"/>
  <c r="BA40" i="5"/>
  <c r="BB40" i="5"/>
  <c r="BC40" i="5"/>
  <c r="BD40" i="5"/>
  <c r="BE40" i="5"/>
  <c r="BF40" i="5"/>
  <c r="BG40" i="5"/>
  <c r="BH40" i="5"/>
  <c r="BI40" i="5"/>
  <c r="AX41" i="5"/>
  <c r="AY41" i="5"/>
  <c r="AZ41" i="5"/>
  <c r="BA41" i="5"/>
  <c r="BB41" i="5"/>
  <c r="BC41" i="5"/>
  <c r="BD41" i="5"/>
  <c r="BE41" i="5"/>
  <c r="BF41" i="5"/>
  <c r="BG41" i="5"/>
  <c r="BH41" i="5"/>
  <c r="BI41" i="5"/>
  <c r="AX42" i="5"/>
  <c r="AY42" i="5"/>
  <c r="AZ42" i="5"/>
  <c r="BA42" i="5"/>
  <c r="BB42" i="5"/>
  <c r="BC42" i="5"/>
  <c r="BD42" i="5"/>
  <c r="BE42" i="5"/>
  <c r="BF42" i="5"/>
  <c r="BG42" i="5"/>
  <c r="BH42" i="5"/>
  <c r="BI42" i="5"/>
  <c r="AX43" i="5"/>
  <c r="AY43" i="5"/>
  <c r="AZ43" i="5"/>
  <c r="BA43" i="5"/>
  <c r="BB43" i="5"/>
  <c r="BC43" i="5"/>
  <c r="BD43" i="5"/>
  <c r="BE43" i="5"/>
  <c r="BF43" i="5"/>
  <c r="BG43" i="5"/>
  <c r="BH43" i="5"/>
  <c r="BI43" i="5"/>
  <c r="AX44" i="5"/>
  <c r="AY44" i="5"/>
  <c r="AZ44" i="5"/>
  <c r="BA44" i="5"/>
  <c r="BB44" i="5"/>
  <c r="BC44" i="5"/>
  <c r="BD44" i="5"/>
  <c r="BE44" i="5"/>
  <c r="BF44" i="5"/>
  <c r="BG44" i="5"/>
  <c r="BH44" i="5"/>
  <c r="BI44" i="5"/>
  <c r="AX45" i="5"/>
  <c r="AY45" i="5"/>
  <c r="AZ45" i="5"/>
  <c r="BA45" i="5"/>
  <c r="BB45" i="5"/>
  <c r="BC45" i="5"/>
  <c r="BD45" i="5"/>
  <c r="BE45" i="5"/>
  <c r="BF45" i="5"/>
  <c r="BG45" i="5"/>
  <c r="BH45" i="5"/>
  <c r="BI45" i="5"/>
  <c r="BI6" i="5"/>
  <c r="BH6" i="5"/>
  <c r="BG6" i="5"/>
  <c r="BF6" i="5"/>
  <c r="BE6" i="5"/>
  <c r="BD6" i="5"/>
  <c r="BC6" i="5"/>
  <c r="BB6" i="5"/>
  <c r="BA6" i="5"/>
  <c r="AZ6" i="5"/>
  <c r="AY6" i="5"/>
  <c r="AX6" i="5"/>
  <c r="AL7" i="5"/>
  <c r="AM7" i="5" s="1"/>
  <c r="AO7" i="5"/>
  <c r="AP7" i="5"/>
  <c r="AQ7" i="5"/>
  <c r="AR7" i="5"/>
  <c r="AT7" i="5" s="1"/>
  <c r="AS7" i="5"/>
  <c r="AU7" i="5"/>
  <c r="AV7" i="5" s="1"/>
  <c r="AL8" i="5"/>
  <c r="AN8" i="5" s="1"/>
  <c r="AM8" i="5"/>
  <c r="AO8" i="5"/>
  <c r="AP8" i="5" s="1"/>
  <c r="AR8" i="5"/>
  <c r="AS8" i="5" s="1"/>
  <c r="AT8" i="5" s="1"/>
  <c r="AU8" i="5"/>
  <c r="AV8" i="5" s="1"/>
  <c r="AL9" i="5"/>
  <c r="AM9" i="5" s="1"/>
  <c r="AO9" i="5"/>
  <c r="AP9" i="5"/>
  <c r="AQ9" i="5" s="1"/>
  <c r="AR9" i="5"/>
  <c r="AS9" i="5" s="1"/>
  <c r="AT9" i="5" s="1"/>
  <c r="AU9" i="5"/>
  <c r="AL10" i="5"/>
  <c r="AM10" i="5"/>
  <c r="AN10" i="5"/>
  <c r="AO10" i="5"/>
  <c r="AP10" i="5"/>
  <c r="AQ10" i="5"/>
  <c r="AR10" i="5"/>
  <c r="AS10" i="5"/>
  <c r="AT10" i="5"/>
  <c r="AU10" i="5"/>
  <c r="AV10" i="5"/>
  <c r="AW10" i="5"/>
  <c r="AL11" i="5"/>
  <c r="AM11" i="5"/>
  <c r="AN11" i="5"/>
  <c r="AO11" i="5"/>
  <c r="AP11" i="5"/>
  <c r="AQ11" i="5"/>
  <c r="AR11" i="5"/>
  <c r="AS11" i="5"/>
  <c r="AT11" i="5"/>
  <c r="AU11" i="5"/>
  <c r="AV11" i="5"/>
  <c r="AW11" i="5"/>
  <c r="AL12" i="5"/>
  <c r="AM12" i="5"/>
  <c r="AN12" i="5"/>
  <c r="AO12" i="5"/>
  <c r="AP12" i="5"/>
  <c r="AQ12" i="5"/>
  <c r="AR12" i="5"/>
  <c r="AS12" i="5"/>
  <c r="AT12" i="5"/>
  <c r="AU12" i="5"/>
  <c r="AV12" i="5"/>
  <c r="AW12" i="5"/>
  <c r="AL13" i="5"/>
  <c r="AM13" i="5"/>
  <c r="AN13" i="5"/>
  <c r="AO13" i="5"/>
  <c r="AP13" i="5"/>
  <c r="AQ13" i="5"/>
  <c r="AR13" i="5"/>
  <c r="AS13" i="5"/>
  <c r="AT13" i="5"/>
  <c r="AU13" i="5"/>
  <c r="AV13" i="5"/>
  <c r="AW13" i="5"/>
  <c r="AL14" i="5"/>
  <c r="AM14" i="5"/>
  <c r="AN14" i="5"/>
  <c r="AO14" i="5"/>
  <c r="AP14" i="5"/>
  <c r="AQ14" i="5"/>
  <c r="AR14" i="5"/>
  <c r="AS14" i="5"/>
  <c r="AT14" i="5"/>
  <c r="AU14" i="5"/>
  <c r="AV14" i="5"/>
  <c r="AW14" i="5"/>
  <c r="AL15" i="5"/>
  <c r="AM15" i="5"/>
  <c r="AN15" i="5"/>
  <c r="AO15" i="5"/>
  <c r="AP15" i="5"/>
  <c r="AQ15" i="5"/>
  <c r="AR15" i="5"/>
  <c r="AS15" i="5"/>
  <c r="AT15" i="5"/>
  <c r="AU15" i="5"/>
  <c r="AV15" i="5"/>
  <c r="AW15" i="5"/>
  <c r="AL16" i="5"/>
  <c r="AM16" i="5"/>
  <c r="AN16" i="5"/>
  <c r="AO16" i="5"/>
  <c r="AP16" i="5"/>
  <c r="AQ16" i="5"/>
  <c r="AR16" i="5"/>
  <c r="AS16" i="5"/>
  <c r="AT16" i="5"/>
  <c r="AU16" i="5"/>
  <c r="AV16" i="5"/>
  <c r="AW16" i="5"/>
  <c r="AL17" i="5"/>
  <c r="AM17" i="5"/>
  <c r="AN17" i="5"/>
  <c r="AO17" i="5"/>
  <c r="AP17" i="5"/>
  <c r="AQ17" i="5"/>
  <c r="AR17" i="5"/>
  <c r="AS17" i="5"/>
  <c r="AT17" i="5"/>
  <c r="AU17" i="5"/>
  <c r="AV17" i="5"/>
  <c r="AW17" i="5"/>
  <c r="AL18" i="5"/>
  <c r="AM18" i="5"/>
  <c r="AN18" i="5"/>
  <c r="AO18" i="5"/>
  <c r="AP18" i="5"/>
  <c r="AQ18" i="5"/>
  <c r="AR18" i="5"/>
  <c r="AS18" i="5"/>
  <c r="AT18" i="5"/>
  <c r="AU18" i="5"/>
  <c r="AV18" i="5"/>
  <c r="AW18" i="5"/>
  <c r="AL19" i="5"/>
  <c r="AM19" i="5"/>
  <c r="AN19" i="5"/>
  <c r="AO19" i="5"/>
  <c r="AP19" i="5"/>
  <c r="AQ19" i="5"/>
  <c r="AR19" i="5"/>
  <c r="AS19" i="5"/>
  <c r="AT19" i="5"/>
  <c r="AU19" i="5"/>
  <c r="AV19" i="5"/>
  <c r="AW19" i="5"/>
  <c r="AL20" i="5"/>
  <c r="AM20" i="5"/>
  <c r="AN20" i="5"/>
  <c r="AO20" i="5"/>
  <c r="AP20" i="5"/>
  <c r="AQ20" i="5"/>
  <c r="AR20" i="5"/>
  <c r="AS20" i="5"/>
  <c r="AT20" i="5"/>
  <c r="AU20" i="5"/>
  <c r="AV20" i="5"/>
  <c r="AW20" i="5"/>
  <c r="AL21" i="5"/>
  <c r="AM21" i="5"/>
  <c r="AN21" i="5"/>
  <c r="AO21" i="5"/>
  <c r="AP21" i="5"/>
  <c r="AQ21" i="5"/>
  <c r="AR21" i="5"/>
  <c r="AS21" i="5"/>
  <c r="AT21" i="5"/>
  <c r="AU21" i="5"/>
  <c r="AV21" i="5"/>
  <c r="AW21" i="5"/>
  <c r="AL22" i="5"/>
  <c r="AM22" i="5"/>
  <c r="AN22" i="5"/>
  <c r="AO22" i="5"/>
  <c r="AP22" i="5"/>
  <c r="AQ22" i="5"/>
  <c r="AR22" i="5"/>
  <c r="AS22" i="5"/>
  <c r="AT22" i="5"/>
  <c r="AU22" i="5"/>
  <c r="AV22" i="5"/>
  <c r="AW22" i="5"/>
  <c r="AL23" i="5"/>
  <c r="AM23" i="5"/>
  <c r="AN23" i="5"/>
  <c r="AO23" i="5"/>
  <c r="AP23" i="5"/>
  <c r="AQ23" i="5"/>
  <c r="AR23" i="5"/>
  <c r="AS23" i="5"/>
  <c r="AT23" i="5"/>
  <c r="AU23" i="5"/>
  <c r="AV23" i="5"/>
  <c r="AW23" i="5"/>
  <c r="AL24" i="5"/>
  <c r="AM24" i="5"/>
  <c r="AN24" i="5"/>
  <c r="AO24" i="5"/>
  <c r="AP24" i="5"/>
  <c r="AQ24" i="5"/>
  <c r="AR24" i="5"/>
  <c r="AS24" i="5"/>
  <c r="AT24" i="5"/>
  <c r="AU24" i="5"/>
  <c r="AV24" i="5"/>
  <c r="AW24" i="5"/>
  <c r="AL25" i="5"/>
  <c r="AM25" i="5"/>
  <c r="AN25" i="5"/>
  <c r="AO25" i="5"/>
  <c r="AP25" i="5"/>
  <c r="AQ25" i="5"/>
  <c r="AR25" i="5"/>
  <c r="AS25" i="5"/>
  <c r="AT25" i="5"/>
  <c r="AU25" i="5"/>
  <c r="AV25" i="5"/>
  <c r="AW25" i="5"/>
  <c r="AL26" i="5"/>
  <c r="AM26" i="5"/>
  <c r="AN26" i="5"/>
  <c r="AO26" i="5"/>
  <c r="AP26" i="5"/>
  <c r="AQ26" i="5"/>
  <c r="AR26" i="5"/>
  <c r="AS26" i="5"/>
  <c r="AT26" i="5"/>
  <c r="AU26" i="5"/>
  <c r="AV26" i="5"/>
  <c r="AW26" i="5"/>
  <c r="AL27" i="5"/>
  <c r="AM27" i="5"/>
  <c r="AN27" i="5"/>
  <c r="AO27" i="5"/>
  <c r="AP27" i="5"/>
  <c r="AQ27" i="5"/>
  <c r="AR27" i="5"/>
  <c r="AS27" i="5"/>
  <c r="AT27" i="5"/>
  <c r="AU27" i="5"/>
  <c r="AV27" i="5"/>
  <c r="AW27" i="5"/>
  <c r="AL28" i="5"/>
  <c r="AM28" i="5"/>
  <c r="AN28" i="5"/>
  <c r="AO28" i="5"/>
  <c r="AP28" i="5"/>
  <c r="AQ28" i="5"/>
  <c r="AR28" i="5"/>
  <c r="AS28" i="5"/>
  <c r="AT28" i="5"/>
  <c r="AU28" i="5"/>
  <c r="AV28" i="5"/>
  <c r="AW28" i="5"/>
  <c r="AL29" i="5"/>
  <c r="AM29" i="5"/>
  <c r="AN29" i="5"/>
  <c r="AO29" i="5"/>
  <c r="AP29" i="5"/>
  <c r="AQ29" i="5"/>
  <c r="AR29" i="5"/>
  <c r="AS29" i="5"/>
  <c r="AT29" i="5"/>
  <c r="AU29" i="5"/>
  <c r="AV29" i="5"/>
  <c r="AW29" i="5"/>
  <c r="AL30" i="5"/>
  <c r="AM30" i="5"/>
  <c r="AN30" i="5"/>
  <c r="AO30" i="5"/>
  <c r="AP30" i="5"/>
  <c r="AQ30" i="5"/>
  <c r="AR30" i="5"/>
  <c r="AS30" i="5"/>
  <c r="AT30" i="5"/>
  <c r="AU30" i="5"/>
  <c r="AV30" i="5"/>
  <c r="AW30" i="5"/>
  <c r="AL31" i="5"/>
  <c r="AM31" i="5"/>
  <c r="AN31" i="5"/>
  <c r="AO31" i="5"/>
  <c r="AP31" i="5"/>
  <c r="AQ31" i="5"/>
  <c r="AR31" i="5"/>
  <c r="AS31" i="5"/>
  <c r="AT31" i="5"/>
  <c r="AU31" i="5"/>
  <c r="AV31" i="5"/>
  <c r="AW31" i="5"/>
  <c r="AL32" i="5"/>
  <c r="AM32" i="5"/>
  <c r="AN32" i="5"/>
  <c r="AO32" i="5"/>
  <c r="AP32" i="5"/>
  <c r="AQ32" i="5"/>
  <c r="AR32" i="5"/>
  <c r="AS32" i="5"/>
  <c r="AT32" i="5"/>
  <c r="AU32" i="5"/>
  <c r="AV32" i="5"/>
  <c r="AW32" i="5"/>
  <c r="AL33" i="5"/>
  <c r="AM33" i="5"/>
  <c r="AN33" i="5"/>
  <c r="AO33" i="5"/>
  <c r="AP33" i="5"/>
  <c r="AQ33" i="5"/>
  <c r="AR33" i="5"/>
  <c r="AS33" i="5"/>
  <c r="AT33" i="5"/>
  <c r="AU33" i="5"/>
  <c r="AV33" i="5"/>
  <c r="AW33" i="5"/>
  <c r="AL34" i="5"/>
  <c r="AM34" i="5"/>
  <c r="AN34" i="5"/>
  <c r="AO34" i="5"/>
  <c r="AP34" i="5"/>
  <c r="AQ34" i="5"/>
  <c r="AR34" i="5"/>
  <c r="AS34" i="5"/>
  <c r="AT34" i="5"/>
  <c r="AU34" i="5"/>
  <c r="AV34" i="5"/>
  <c r="AW34" i="5"/>
  <c r="AL35" i="5"/>
  <c r="AM35" i="5"/>
  <c r="AN35" i="5"/>
  <c r="AO35" i="5"/>
  <c r="AP35" i="5"/>
  <c r="AQ35" i="5"/>
  <c r="AR35" i="5"/>
  <c r="AS35" i="5"/>
  <c r="AT35" i="5"/>
  <c r="AU35" i="5"/>
  <c r="AV35" i="5"/>
  <c r="AW35" i="5"/>
  <c r="AL36" i="5"/>
  <c r="AM36" i="5"/>
  <c r="AN36" i="5"/>
  <c r="AO36" i="5"/>
  <c r="AP36" i="5"/>
  <c r="AQ36" i="5"/>
  <c r="AR36" i="5"/>
  <c r="AS36" i="5"/>
  <c r="AT36" i="5"/>
  <c r="AU36" i="5"/>
  <c r="AV36" i="5"/>
  <c r="AW36" i="5"/>
  <c r="AL37" i="5"/>
  <c r="AM37" i="5"/>
  <c r="AN37" i="5"/>
  <c r="AO37" i="5"/>
  <c r="AP37" i="5"/>
  <c r="AQ37" i="5"/>
  <c r="AR37" i="5"/>
  <c r="AS37" i="5"/>
  <c r="AT37" i="5"/>
  <c r="AU37" i="5"/>
  <c r="AV37" i="5"/>
  <c r="AW37" i="5"/>
  <c r="AL38" i="5"/>
  <c r="AM38" i="5"/>
  <c r="AN38" i="5"/>
  <c r="AO38" i="5"/>
  <c r="AP38" i="5"/>
  <c r="AQ38" i="5"/>
  <c r="AR38" i="5"/>
  <c r="AS38" i="5"/>
  <c r="AT38" i="5"/>
  <c r="AU38" i="5"/>
  <c r="AV38" i="5"/>
  <c r="AW38" i="5"/>
  <c r="AL39" i="5"/>
  <c r="AM39" i="5"/>
  <c r="AN39" i="5"/>
  <c r="AO39" i="5"/>
  <c r="AP39" i="5"/>
  <c r="AQ39" i="5"/>
  <c r="AR39" i="5"/>
  <c r="AS39" i="5"/>
  <c r="AT39" i="5"/>
  <c r="AU39" i="5"/>
  <c r="AV39" i="5"/>
  <c r="AW39" i="5"/>
  <c r="AL40" i="5"/>
  <c r="AM40" i="5"/>
  <c r="AN40" i="5"/>
  <c r="AO40" i="5"/>
  <c r="AP40" i="5"/>
  <c r="AQ40" i="5"/>
  <c r="AR40" i="5"/>
  <c r="AS40" i="5"/>
  <c r="AT40" i="5"/>
  <c r="AU40" i="5"/>
  <c r="AV40" i="5"/>
  <c r="AW40" i="5"/>
  <c r="AL41" i="5"/>
  <c r="AM41" i="5"/>
  <c r="AN41" i="5"/>
  <c r="AO41" i="5"/>
  <c r="AP41" i="5"/>
  <c r="AQ41" i="5"/>
  <c r="AR41" i="5"/>
  <c r="AS41" i="5"/>
  <c r="AT41" i="5"/>
  <c r="AU41" i="5"/>
  <c r="AV41" i="5"/>
  <c r="AW41" i="5"/>
  <c r="AL42" i="5"/>
  <c r="AM42" i="5"/>
  <c r="AN42" i="5"/>
  <c r="AO42" i="5"/>
  <c r="AP42" i="5"/>
  <c r="AQ42" i="5"/>
  <c r="AR42" i="5"/>
  <c r="AS42" i="5"/>
  <c r="AT42" i="5"/>
  <c r="AU42" i="5"/>
  <c r="AV42" i="5"/>
  <c r="AW42" i="5"/>
  <c r="AL43" i="5"/>
  <c r="AM43" i="5"/>
  <c r="AN43" i="5"/>
  <c r="AO43" i="5"/>
  <c r="AP43" i="5"/>
  <c r="AQ43" i="5"/>
  <c r="AR43" i="5"/>
  <c r="AS43" i="5"/>
  <c r="AT43" i="5"/>
  <c r="AU43" i="5"/>
  <c r="AV43" i="5"/>
  <c r="AW43" i="5"/>
  <c r="AL44" i="5"/>
  <c r="AM44" i="5"/>
  <c r="AN44" i="5"/>
  <c r="AO44" i="5"/>
  <c r="AP44" i="5"/>
  <c r="AQ44" i="5"/>
  <c r="AR44" i="5"/>
  <c r="AS44" i="5"/>
  <c r="AT44" i="5"/>
  <c r="AU44" i="5"/>
  <c r="AV44" i="5"/>
  <c r="AW44" i="5"/>
  <c r="AL45" i="5"/>
  <c r="AM45" i="5"/>
  <c r="AN45" i="5"/>
  <c r="AO45" i="5"/>
  <c r="AP45" i="5"/>
  <c r="AQ45" i="5"/>
  <c r="AR45" i="5"/>
  <c r="AS45" i="5"/>
  <c r="AT45" i="5"/>
  <c r="AU45" i="5"/>
  <c r="AV45" i="5"/>
  <c r="AW45" i="5"/>
  <c r="AW6" i="5"/>
  <c r="AV6" i="5"/>
  <c r="AU6" i="5"/>
  <c r="AT6" i="5"/>
  <c r="AS6" i="5"/>
  <c r="AR6" i="5"/>
  <c r="AQ6" i="5"/>
  <c r="AP6" i="5"/>
  <c r="AO6" i="5"/>
  <c r="AN6" i="5"/>
  <c r="AM6" i="5"/>
  <c r="AL6" i="5"/>
  <c r="DY27" i="5"/>
  <c r="DZ27" i="5"/>
  <c r="DY28" i="5"/>
  <c r="DZ28" i="5"/>
  <c r="DY29" i="5"/>
  <c r="DZ29" i="5"/>
  <c r="DY30" i="5"/>
  <c r="DZ30" i="5"/>
  <c r="DY31" i="5"/>
  <c r="DZ31" i="5"/>
  <c r="DY32" i="5"/>
  <c r="DZ32" i="5"/>
  <c r="DY33" i="5"/>
  <c r="DZ33" i="5"/>
  <c r="DY34" i="5"/>
  <c r="DZ34" i="5"/>
  <c r="DY35" i="5"/>
  <c r="DZ35" i="5"/>
  <c r="DY36" i="5"/>
  <c r="DZ36" i="5"/>
  <c r="DY37" i="5"/>
  <c r="DZ37" i="5"/>
  <c r="DY38" i="5"/>
  <c r="DZ38" i="5"/>
  <c r="DY39" i="5"/>
  <c r="DZ39" i="5"/>
  <c r="DY40" i="5"/>
  <c r="DZ40" i="5"/>
  <c r="DY41" i="5"/>
  <c r="DZ41" i="5"/>
  <c r="DY42" i="5"/>
  <c r="DZ42" i="5"/>
  <c r="DY43" i="5"/>
  <c r="DZ43" i="5"/>
  <c r="DY44" i="5"/>
  <c r="DZ44" i="5"/>
  <c r="DY45" i="5"/>
  <c r="DZ45" i="5"/>
  <c r="DX27" i="5"/>
  <c r="DX28" i="5"/>
  <c r="DX29" i="5"/>
  <c r="DX30" i="5"/>
  <c r="DX31" i="5"/>
  <c r="DX32" i="5"/>
  <c r="DX33" i="5"/>
  <c r="DX34" i="5"/>
  <c r="DX35" i="5"/>
  <c r="DX36" i="5"/>
  <c r="DX37" i="5"/>
  <c r="DX38" i="5"/>
  <c r="DX39" i="5"/>
  <c r="DX40" i="5"/>
  <c r="DX41" i="5"/>
  <c r="DX42" i="5"/>
  <c r="DX43" i="5"/>
  <c r="DX44" i="5"/>
  <c r="DX45" i="5"/>
  <c r="DX4" i="5"/>
  <c r="Z7" i="5"/>
  <c r="AA7" i="5" s="1"/>
  <c r="AC7" i="5"/>
  <c r="AD7" i="5" s="1"/>
  <c r="AF7" i="5"/>
  <c r="AG7" i="5"/>
  <c r="AH7" i="5" s="1"/>
  <c r="AI7" i="5"/>
  <c r="AJ7" i="5" s="1"/>
  <c r="Z8" i="5"/>
  <c r="AA8" i="5" s="1"/>
  <c r="AB8" i="5" s="1"/>
  <c r="AC8" i="5"/>
  <c r="AD8" i="5" s="1"/>
  <c r="AF8" i="5"/>
  <c r="AG8" i="5" s="1"/>
  <c r="AH8" i="5" s="1"/>
  <c r="AI8" i="5"/>
  <c r="AJ8" i="5"/>
  <c r="AK8" i="5"/>
  <c r="Z9" i="5"/>
  <c r="AA9" i="5" s="1"/>
  <c r="AC9" i="5"/>
  <c r="AD9" i="5" s="1"/>
  <c r="AF9" i="5"/>
  <c r="AG9" i="5" s="1"/>
  <c r="AI9" i="5"/>
  <c r="AJ9" i="5" s="1"/>
  <c r="Z10" i="5"/>
  <c r="AA10" i="5"/>
  <c r="AB10" i="5"/>
  <c r="AC10" i="5"/>
  <c r="AD10" i="5"/>
  <c r="AE10" i="5"/>
  <c r="AF10" i="5"/>
  <c r="AG10" i="5"/>
  <c r="AH10" i="5"/>
  <c r="AI10" i="5"/>
  <c r="AJ10" i="5"/>
  <c r="AK10" i="5"/>
  <c r="Z11" i="5"/>
  <c r="AA11" i="5"/>
  <c r="AB11" i="5"/>
  <c r="AC11" i="5"/>
  <c r="AD11" i="5"/>
  <c r="AE11" i="5"/>
  <c r="AF11" i="5"/>
  <c r="AG11" i="5"/>
  <c r="AH11" i="5"/>
  <c r="AI11" i="5"/>
  <c r="AJ11" i="5"/>
  <c r="AK11" i="5"/>
  <c r="Z12" i="5"/>
  <c r="AA12" i="5"/>
  <c r="AB12" i="5"/>
  <c r="AC12" i="5"/>
  <c r="AD12" i="5"/>
  <c r="AE12" i="5"/>
  <c r="AF12" i="5"/>
  <c r="AG12" i="5"/>
  <c r="AH12" i="5"/>
  <c r="AI12" i="5"/>
  <c r="AJ12" i="5"/>
  <c r="AK12" i="5"/>
  <c r="Z13" i="5"/>
  <c r="AA13" i="5"/>
  <c r="AB13" i="5"/>
  <c r="AC13" i="5"/>
  <c r="AD13" i="5"/>
  <c r="AE13" i="5"/>
  <c r="AF13" i="5"/>
  <c r="AG13" i="5"/>
  <c r="AH13" i="5"/>
  <c r="AI13" i="5"/>
  <c r="AJ13" i="5"/>
  <c r="AK13" i="5"/>
  <c r="Z14" i="5"/>
  <c r="AA14" i="5"/>
  <c r="AB14" i="5"/>
  <c r="AC14" i="5"/>
  <c r="AD14" i="5"/>
  <c r="AE14" i="5"/>
  <c r="AF14" i="5"/>
  <c r="AG14" i="5"/>
  <c r="AH14" i="5"/>
  <c r="AI14" i="5"/>
  <c r="AJ14" i="5"/>
  <c r="AK14" i="5"/>
  <c r="Z15" i="5"/>
  <c r="AA15" i="5"/>
  <c r="AB15" i="5"/>
  <c r="AC15" i="5"/>
  <c r="AD15" i="5"/>
  <c r="AE15" i="5"/>
  <c r="AF15" i="5"/>
  <c r="AG15" i="5"/>
  <c r="AH15" i="5"/>
  <c r="AI15" i="5"/>
  <c r="AJ15" i="5"/>
  <c r="AK15" i="5"/>
  <c r="Z16" i="5"/>
  <c r="AA16" i="5"/>
  <c r="AB16" i="5"/>
  <c r="AC16" i="5"/>
  <c r="AD16" i="5"/>
  <c r="AE16" i="5"/>
  <c r="AF16" i="5"/>
  <c r="AG16" i="5"/>
  <c r="AH16" i="5"/>
  <c r="AI16" i="5"/>
  <c r="AJ16" i="5"/>
  <c r="AK16" i="5"/>
  <c r="Z17" i="5"/>
  <c r="AA17" i="5"/>
  <c r="AB17" i="5"/>
  <c r="AC17" i="5"/>
  <c r="AD17" i="5"/>
  <c r="AE17" i="5"/>
  <c r="AF17" i="5"/>
  <c r="AG17" i="5"/>
  <c r="AH17" i="5"/>
  <c r="AI17" i="5"/>
  <c r="AJ17" i="5"/>
  <c r="AK17" i="5"/>
  <c r="Z18" i="5"/>
  <c r="AA18" i="5"/>
  <c r="AB18" i="5"/>
  <c r="AC18" i="5"/>
  <c r="AD18" i="5"/>
  <c r="AE18" i="5"/>
  <c r="AF18" i="5"/>
  <c r="AG18" i="5"/>
  <c r="AH18" i="5"/>
  <c r="AI18" i="5"/>
  <c r="AJ18" i="5"/>
  <c r="AK18" i="5"/>
  <c r="Z19" i="5"/>
  <c r="AA19" i="5"/>
  <c r="AB19" i="5"/>
  <c r="AC19" i="5"/>
  <c r="AD19" i="5"/>
  <c r="AE19" i="5"/>
  <c r="AF19" i="5"/>
  <c r="AG19" i="5"/>
  <c r="AH19" i="5"/>
  <c r="AI19" i="5"/>
  <c r="AJ19" i="5"/>
  <c r="AK19" i="5"/>
  <c r="Z20" i="5"/>
  <c r="AA20" i="5"/>
  <c r="AB20" i="5"/>
  <c r="AC20" i="5"/>
  <c r="AD20" i="5"/>
  <c r="AE20" i="5"/>
  <c r="AF20" i="5"/>
  <c r="AG20" i="5"/>
  <c r="AH20" i="5"/>
  <c r="AI20" i="5"/>
  <c r="AJ20" i="5"/>
  <c r="AK20" i="5"/>
  <c r="Z21" i="5"/>
  <c r="AA21" i="5"/>
  <c r="AB21" i="5"/>
  <c r="AC21" i="5"/>
  <c r="AD21" i="5"/>
  <c r="AE21" i="5"/>
  <c r="AF21" i="5"/>
  <c r="AG21" i="5"/>
  <c r="AH21" i="5"/>
  <c r="AI21" i="5"/>
  <c r="AJ21" i="5"/>
  <c r="AK21" i="5"/>
  <c r="Z22" i="5"/>
  <c r="AA22" i="5"/>
  <c r="AB22" i="5"/>
  <c r="AC22" i="5"/>
  <c r="AD22" i="5"/>
  <c r="AE22" i="5"/>
  <c r="AF22" i="5"/>
  <c r="AG22" i="5"/>
  <c r="AH22" i="5"/>
  <c r="AI22" i="5"/>
  <c r="AJ22" i="5"/>
  <c r="AK22" i="5"/>
  <c r="Z23" i="5"/>
  <c r="AA23" i="5"/>
  <c r="AB23" i="5"/>
  <c r="AC23" i="5"/>
  <c r="AD23" i="5"/>
  <c r="AE23" i="5"/>
  <c r="AF23" i="5"/>
  <c r="AG23" i="5"/>
  <c r="AH23" i="5"/>
  <c r="AI23" i="5"/>
  <c r="AJ23" i="5"/>
  <c r="AK23" i="5"/>
  <c r="Z24" i="5"/>
  <c r="AA24" i="5"/>
  <c r="AB24" i="5"/>
  <c r="AC24" i="5"/>
  <c r="AD24" i="5"/>
  <c r="AE24" i="5"/>
  <c r="AF24" i="5"/>
  <c r="AG24" i="5"/>
  <c r="AH24" i="5"/>
  <c r="AI24" i="5"/>
  <c r="AJ24" i="5"/>
  <c r="AK24" i="5"/>
  <c r="Z25" i="5"/>
  <c r="AA25" i="5"/>
  <c r="AB25" i="5"/>
  <c r="AC25" i="5"/>
  <c r="AD25" i="5"/>
  <c r="AE25" i="5"/>
  <c r="AF25" i="5"/>
  <c r="AG25" i="5"/>
  <c r="AH25" i="5"/>
  <c r="AI25" i="5"/>
  <c r="AJ25" i="5"/>
  <c r="AK25" i="5"/>
  <c r="Z26" i="5"/>
  <c r="AA26" i="5"/>
  <c r="AB26" i="5"/>
  <c r="AC26" i="5"/>
  <c r="AD26" i="5"/>
  <c r="AE26" i="5"/>
  <c r="AF26" i="5"/>
  <c r="AG26" i="5"/>
  <c r="AH26" i="5"/>
  <c r="AI26" i="5"/>
  <c r="AJ26" i="5"/>
  <c r="AK26" i="5"/>
  <c r="Z27" i="5"/>
  <c r="AA27" i="5"/>
  <c r="AB27" i="5"/>
  <c r="AC27" i="5"/>
  <c r="AD27" i="5"/>
  <c r="AE27" i="5"/>
  <c r="AF27" i="5"/>
  <c r="AG27" i="5"/>
  <c r="AH27" i="5"/>
  <c r="AI27" i="5"/>
  <c r="AJ27" i="5"/>
  <c r="AK27" i="5"/>
  <c r="Z28" i="5"/>
  <c r="AA28" i="5"/>
  <c r="AB28" i="5"/>
  <c r="AC28" i="5"/>
  <c r="AD28" i="5"/>
  <c r="AE28" i="5"/>
  <c r="AF28" i="5"/>
  <c r="AG28" i="5"/>
  <c r="AH28" i="5"/>
  <c r="AI28" i="5"/>
  <c r="AJ28" i="5"/>
  <c r="AK28" i="5"/>
  <c r="Z29" i="5"/>
  <c r="AA29" i="5"/>
  <c r="AB29" i="5"/>
  <c r="AC29" i="5"/>
  <c r="AD29" i="5"/>
  <c r="AE29" i="5"/>
  <c r="AF29" i="5"/>
  <c r="AG29" i="5"/>
  <c r="AH29" i="5"/>
  <c r="AI29" i="5"/>
  <c r="AJ29" i="5"/>
  <c r="AK29" i="5"/>
  <c r="Z30" i="5"/>
  <c r="AA30" i="5"/>
  <c r="AB30" i="5"/>
  <c r="AC30" i="5"/>
  <c r="AD30" i="5"/>
  <c r="AE30" i="5"/>
  <c r="AF30" i="5"/>
  <c r="AG30" i="5"/>
  <c r="AH30" i="5"/>
  <c r="AI30" i="5"/>
  <c r="AJ30" i="5"/>
  <c r="AK30" i="5"/>
  <c r="Z31" i="5"/>
  <c r="AA31" i="5"/>
  <c r="AB31" i="5"/>
  <c r="AC31" i="5"/>
  <c r="AD31" i="5"/>
  <c r="AE31" i="5"/>
  <c r="AF31" i="5"/>
  <c r="AG31" i="5"/>
  <c r="AH31" i="5"/>
  <c r="AI31" i="5"/>
  <c r="AJ31" i="5"/>
  <c r="AK31" i="5"/>
  <c r="Z32" i="5"/>
  <c r="AA32" i="5"/>
  <c r="AB32" i="5"/>
  <c r="AC32" i="5"/>
  <c r="AD32" i="5"/>
  <c r="AE32" i="5"/>
  <c r="AF32" i="5"/>
  <c r="AG32" i="5"/>
  <c r="AH32" i="5"/>
  <c r="AI32" i="5"/>
  <c r="AJ32" i="5"/>
  <c r="AK32" i="5"/>
  <c r="Z33" i="5"/>
  <c r="AA33" i="5"/>
  <c r="AB33" i="5"/>
  <c r="AC33" i="5"/>
  <c r="AD33" i="5"/>
  <c r="AE33" i="5"/>
  <c r="AF33" i="5"/>
  <c r="AG33" i="5"/>
  <c r="AH33" i="5"/>
  <c r="AI33" i="5"/>
  <c r="AJ33" i="5"/>
  <c r="AK33" i="5"/>
  <c r="Z34" i="5"/>
  <c r="AA34" i="5"/>
  <c r="AB34" i="5"/>
  <c r="AC34" i="5"/>
  <c r="AD34" i="5"/>
  <c r="AE34" i="5"/>
  <c r="AF34" i="5"/>
  <c r="AG34" i="5"/>
  <c r="AH34" i="5"/>
  <c r="AI34" i="5"/>
  <c r="AJ34" i="5"/>
  <c r="AK34" i="5"/>
  <c r="Z35" i="5"/>
  <c r="AA35" i="5"/>
  <c r="AB35" i="5"/>
  <c r="AC35" i="5"/>
  <c r="AD35" i="5"/>
  <c r="AE35" i="5"/>
  <c r="AF35" i="5"/>
  <c r="AG35" i="5"/>
  <c r="AH35" i="5"/>
  <c r="AI35" i="5"/>
  <c r="AJ35" i="5"/>
  <c r="AK35" i="5"/>
  <c r="Z36" i="5"/>
  <c r="AA36" i="5"/>
  <c r="AB36" i="5"/>
  <c r="AC36" i="5"/>
  <c r="AD36" i="5"/>
  <c r="AE36" i="5"/>
  <c r="AF36" i="5"/>
  <c r="AG36" i="5"/>
  <c r="AH36" i="5"/>
  <c r="AI36" i="5"/>
  <c r="AJ36" i="5"/>
  <c r="AK36" i="5"/>
  <c r="Z37" i="5"/>
  <c r="AA37" i="5"/>
  <c r="AB37" i="5"/>
  <c r="AC37" i="5"/>
  <c r="AD37" i="5"/>
  <c r="AE37" i="5"/>
  <c r="AF37" i="5"/>
  <c r="AG37" i="5"/>
  <c r="AH37" i="5"/>
  <c r="AI37" i="5"/>
  <c r="AJ37" i="5"/>
  <c r="AK37" i="5"/>
  <c r="Z38" i="5"/>
  <c r="AA38" i="5"/>
  <c r="AB38" i="5"/>
  <c r="AC38" i="5"/>
  <c r="AD38" i="5"/>
  <c r="AE38" i="5"/>
  <c r="AF38" i="5"/>
  <c r="AG38" i="5"/>
  <c r="AH38" i="5"/>
  <c r="AI38" i="5"/>
  <c r="AJ38" i="5"/>
  <c r="AK38" i="5"/>
  <c r="Z39" i="5"/>
  <c r="AA39" i="5"/>
  <c r="AB39" i="5"/>
  <c r="AC39" i="5"/>
  <c r="AD39" i="5"/>
  <c r="AE39" i="5"/>
  <c r="AF39" i="5"/>
  <c r="AG39" i="5"/>
  <c r="AH39" i="5"/>
  <c r="AI39" i="5"/>
  <c r="AJ39" i="5"/>
  <c r="AK39" i="5"/>
  <c r="Z40" i="5"/>
  <c r="AA40" i="5"/>
  <c r="AB40" i="5"/>
  <c r="AC40" i="5"/>
  <c r="AD40" i="5"/>
  <c r="AE40" i="5"/>
  <c r="AF40" i="5"/>
  <c r="AG40" i="5"/>
  <c r="AH40" i="5"/>
  <c r="AI40" i="5"/>
  <c r="AJ40" i="5"/>
  <c r="AK40" i="5"/>
  <c r="Z41" i="5"/>
  <c r="AA41" i="5"/>
  <c r="AB41" i="5"/>
  <c r="AC41" i="5"/>
  <c r="AD41" i="5"/>
  <c r="AE41" i="5"/>
  <c r="AF41" i="5"/>
  <c r="AG41" i="5"/>
  <c r="AH41" i="5"/>
  <c r="AI41" i="5"/>
  <c r="AJ41" i="5"/>
  <c r="AK41" i="5"/>
  <c r="Z42" i="5"/>
  <c r="AA42" i="5"/>
  <c r="AB42" i="5"/>
  <c r="AC42" i="5"/>
  <c r="AD42" i="5"/>
  <c r="AE42" i="5"/>
  <c r="AF42" i="5"/>
  <c r="AG42" i="5"/>
  <c r="AH42" i="5"/>
  <c r="AI42" i="5"/>
  <c r="AJ42" i="5"/>
  <c r="AK42" i="5"/>
  <c r="Z43" i="5"/>
  <c r="AA43" i="5"/>
  <c r="AB43" i="5"/>
  <c r="AC43" i="5"/>
  <c r="AD43" i="5"/>
  <c r="AE43" i="5"/>
  <c r="AF43" i="5"/>
  <c r="AG43" i="5"/>
  <c r="AH43" i="5"/>
  <c r="AI43" i="5"/>
  <c r="AJ43" i="5"/>
  <c r="AK43" i="5"/>
  <c r="Z44" i="5"/>
  <c r="AA44" i="5"/>
  <c r="AB44" i="5"/>
  <c r="AC44" i="5"/>
  <c r="AD44" i="5"/>
  <c r="AE44" i="5"/>
  <c r="AF44" i="5"/>
  <c r="AG44" i="5"/>
  <c r="AH44" i="5"/>
  <c r="AI44" i="5"/>
  <c r="AJ44" i="5"/>
  <c r="AK44" i="5"/>
  <c r="Z45" i="5"/>
  <c r="AA45" i="5"/>
  <c r="AB45" i="5"/>
  <c r="AC45" i="5"/>
  <c r="AD45" i="5"/>
  <c r="AE45" i="5"/>
  <c r="AF45" i="5"/>
  <c r="AG45" i="5"/>
  <c r="AH45" i="5"/>
  <c r="AI45" i="5"/>
  <c r="AJ45" i="5"/>
  <c r="AK45" i="5"/>
  <c r="AK6" i="5"/>
  <c r="AJ6" i="5"/>
  <c r="AI6" i="5"/>
  <c r="AH6" i="5"/>
  <c r="AG6" i="5"/>
  <c r="AF6" i="5"/>
  <c r="AE6" i="5"/>
  <c r="AD6" i="5"/>
  <c r="AC6" i="5"/>
  <c r="AB6" i="5"/>
  <c r="AA6" i="5"/>
  <c r="Z6" i="5"/>
  <c r="N7" i="5"/>
  <c r="O7" i="5"/>
  <c r="Q7" i="5"/>
  <c r="S7" i="5" s="1"/>
  <c r="R7" i="5"/>
  <c r="T7" i="5"/>
  <c r="V7" i="5" s="1"/>
  <c r="U7" i="5"/>
  <c r="W7" i="5"/>
  <c r="X7" i="5" s="1"/>
  <c r="N8" i="5"/>
  <c r="O8" i="5" s="1"/>
  <c r="P8" i="5" s="1"/>
  <c r="Q8" i="5"/>
  <c r="R8" i="5" s="1"/>
  <c r="T8" i="5"/>
  <c r="U8" i="5"/>
  <c r="V8" i="5"/>
  <c r="W8" i="5"/>
  <c r="X8" i="5"/>
  <c r="Y8" i="5"/>
  <c r="N9" i="5"/>
  <c r="Q9" i="5"/>
  <c r="R9" i="5"/>
  <c r="S9" i="5"/>
  <c r="T9" i="5"/>
  <c r="U9" i="5"/>
  <c r="V9" i="5"/>
  <c r="W9" i="5"/>
  <c r="X9" i="5"/>
  <c r="Y9" i="5"/>
  <c r="N10" i="5"/>
  <c r="O10" i="5" s="1"/>
  <c r="P10" i="5" s="1"/>
  <c r="Q10" i="5"/>
  <c r="R10" i="5"/>
  <c r="S10" i="5"/>
  <c r="T10" i="5"/>
  <c r="U10" i="5"/>
  <c r="V10" i="5"/>
  <c r="W10" i="5"/>
  <c r="X10" i="5"/>
  <c r="Y10" i="5"/>
  <c r="N11" i="5"/>
  <c r="Q11" i="5"/>
  <c r="R11" i="5"/>
  <c r="S11" i="5"/>
  <c r="T11" i="5"/>
  <c r="U11" i="5"/>
  <c r="V11" i="5"/>
  <c r="W11" i="5"/>
  <c r="X11" i="5"/>
  <c r="Y11" i="5"/>
  <c r="N12" i="5"/>
  <c r="O12" i="5" s="1"/>
  <c r="P12" i="5" s="1"/>
  <c r="Q12" i="5"/>
  <c r="R12" i="5"/>
  <c r="S12" i="5"/>
  <c r="T12" i="5"/>
  <c r="U12" i="5"/>
  <c r="V12" i="5"/>
  <c r="W12" i="5"/>
  <c r="X12" i="5"/>
  <c r="Y12" i="5"/>
  <c r="N13" i="5"/>
  <c r="Q13" i="5"/>
  <c r="R13" i="5"/>
  <c r="S13" i="5"/>
  <c r="T13" i="5"/>
  <c r="U13" i="5"/>
  <c r="V13" i="5"/>
  <c r="W13" i="5"/>
  <c r="X13" i="5"/>
  <c r="Y13" i="5"/>
  <c r="N14" i="5"/>
  <c r="O14" i="5"/>
  <c r="P14" i="5" s="1"/>
  <c r="Q14" i="5"/>
  <c r="R14" i="5"/>
  <c r="S14" i="5"/>
  <c r="T14" i="5"/>
  <c r="U14" i="5"/>
  <c r="V14" i="5"/>
  <c r="W14" i="5"/>
  <c r="X14" i="5"/>
  <c r="Y14" i="5"/>
  <c r="N15" i="5"/>
  <c r="Q15" i="5"/>
  <c r="R15" i="5"/>
  <c r="S15" i="5"/>
  <c r="T15" i="5"/>
  <c r="U15" i="5"/>
  <c r="V15" i="5"/>
  <c r="W15" i="5"/>
  <c r="X15" i="5"/>
  <c r="Y15" i="5"/>
  <c r="N16" i="5"/>
  <c r="O16" i="5"/>
  <c r="P16" i="5" s="1"/>
  <c r="Q16" i="5"/>
  <c r="R16" i="5"/>
  <c r="S16" i="5"/>
  <c r="T16" i="5"/>
  <c r="U16" i="5"/>
  <c r="V16" i="5"/>
  <c r="W16" i="5"/>
  <c r="X16" i="5"/>
  <c r="Y16" i="5"/>
  <c r="N17" i="5"/>
  <c r="Q17" i="5"/>
  <c r="R17" i="5"/>
  <c r="S17" i="5"/>
  <c r="T17" i="5"/>
  <c r="U17" i="5"/>
  <c r="V17" i="5"/>
  <c r="W17" i="5"/>
  <c r="X17" i="5"/>
  <c r="Y17" i="5"/>
  <c r="N18" i="5"/>
  <c r="O18" i="5"/>
  <c r="P18" i="5" s="1"/>
  <c r="Q18" i="5"/>
  <c r="R18" i="5"/>
  <c r="S18" i="5"/>
  <c r="T18" i="5"/>
  <c r="U18" i="5"/>
  <c r="V18" i="5"/>
  <c r="W18" i="5"/>
  <c r="X18" i="5"/>
  <c r="Y18" i="5"/>
  <c r="N19" i="5"/>
  <c r="Q19" i="5"/>
  <c r="R19" i="5"/>
  <c r="S19" i="5"/>
  <c r="T19" i="5"/>
  <c r="U19" i="5"/>
  <c r="V19" i="5"/>
  <c r="W19" i="5"/>
  <c r="X19" i="5"/>
  <c r="Y19" i="5"/>
  <c r="N20" i="5"/>
  <c r="O20" i="5"/>
  <c r="P20" i="5" s="1"/>
  <c r="Q20" i="5"/>
  <c r="R20" i="5"/>
  <c r="S20" i="5"/>
  <c r="T20" i="5"/>
  <c r="U20" i="5"/>
  <c r="V20" i="5"/>
  <c r="W20" i="5"/>
  <c r="X20" i="5"/>
  <c r="Y20" i="5"/>
  <c r="N21" i="5"/>
  <c r="Q21" i="5"/>
  <c r="R21" i="5"/>
  <c r="S21" i="5"/>
  <c r="T21" i="5"/>
  <c r="U21" i="5"/>
  <c r="V21" i="5"/>
  <c r="W21" i="5"/>
  <c r="X21" i="5"/>
  <c r="Y21" i="5"/>
  <c r="N22" i="5"/>
  <c r="O22" i="5" s="1"/>
  <c r="P22" i="5" s="1"/>
  <c r="Q22" i="5"/>
  <c r="R22" i="5"/>
  <c r="S22" i="5"/>
  <c r="T22" i="5"/>
  <c r="U22" i="5"/>
  <c r="V22" i="5"/>
  <c r="W22" i="5"/>
  <c r="X22" i="5"/>
  <c r="Y22" i="5"/>
  <c r="N23" i="5"/>
  <c r="Q23" i="5"/>
  <c r="R23" i="5"/>
  <c r="S23" i="5"/>
  <c r="T23" i="5"/>
  <c r="U23" i="5"/>
  <c r="V23" i="5"/>
  <c r="W23" i="5"/>
  <c r="X23" i="5"/>
  <c r="Y23" i="5"/>
  <c r="N24" i="5"/>
  <c r="O24" i="5" s="1"/>
  <c r="P24" i="5" s="1"/>
  <c r="Q24" i="5"/>
  <c r="R24" i="5"/>
  <c r="S24" i="5"/>
  <c r="T24" i="5"/>
  <c r="U24" i="5"/>
  <c r="V24" i="5"/>
  <c r="W24" i="5"/>
  <c r="X24" i="5"/>
  <c r="Y24" i="5"/>
  <c r="N25" i="5"/>
  <c r="Q25" i="5"/>
  <c r="R25" i="5"/>
  <c r="S25" i="5"/>
  <c r="T25" i="5"/>
  <c r="U25" i="5"/>
  <c r="V25" i="5"/>
  <c r="W25" i="5"/>
  <c r="X25" i="5"/>
  <c r="Y25" i="5"/>
  <c r="N26" i="5"/>
  <c r="O26" i="5" s="1"/>
  <c r="P26" i="5" s="1"/>
  <c r="Q26" i="5"/>
  <c r="R26" i="5"/>
  <c r="S26" i="5"/>
  <c r="T26" i="5"/>
  <c r="U26" i="5"/>
  <c r="V26" i="5"/>
  <c r="W26" i="5"/>
  <c r="X26" i="5"/>
  <c r="Y26" i="5"/>
  <c r="N27" i="5"/>
  <c r="Q27" i="5"/>
  <c r="R27" i="5"/>
  <c r="S27" i="5"/>
  <c r="T27" i="5"/>
  <c r="U27" i="5"/>
  <c r="V27" i="5"/>
  <c r="W27" i="5"/>
  <c r="X27" i="5"/>
  <c r="Y27" i="5"/>
  <c r="N28" i="5"/>
  <c r="O28" i="5" s="1"/>
  <c r="P28" i="5" s="1"/>
  <c r="Q28" i="5"/>
  <c r="R28" i="5"/>
  <c r="S28" i="5"/>
  <c r="T28" i="5"/>
  <c r="U28" i="5"/>
  <c r="V28" i="5"/>
  <c r="W28" i="5"/>
  <c r="X28" i="5"/>
  <c r="Y28" i="5"/>
  <c r="N29" i="5"/>
  <c r="Q29" i="5"/>
  <c r="R29" i="5"/>
  <c r="S29" i="5"/>
  <c r="T29" i="5"/>
  <c r="U29" i="5"/>
  <c r="V29" i="5"/>
  <c r="W29" i="5"/>
  <c r="X29" i="5"/>
  <c r="Y29" i="5"/>
  <c r="N30" i="5"/>
  <c r="O30" i="5"/>
  <c r="P30" i="5" s="1"/>
  <c r="Q30" i="5"/>
  <c r="R30" i="5"/>
  <c r="S30" i="5"/>
  <c r="T30" i="5"/>
  <c r="U30" i="5"/>
  <c r="V30" i="5"/>
  <c r="W30" i="5"/>
  <c r="X30" i="5"/>
  <c r="Y30" i="5"/>
  <c r="N31" i="5"/>
  <c r="Q31" i="5"/>
  <c r="R31" i="5"/>
  <c r="S31" i="5"/>
  <c r="T31" i="5"/>
  <c r="U31" i="5"/>
  <c r="V31" i="5"/>
  <c r="W31" i="5"/>
  <c r="X31" i="5"/>
  <c r="Y31" i="5"/>
  <c r="N32" i="5"/>
  <c r="O32" i="5"/>
  <c r="P32" i="5" s="1"/>
  <c r="Q32" i="5"/>
  <c r="R32" i="5"/>
  <c r="S32" i="5"/>
  <c r="T32" i="5"/>
  <c r="U32" i="5"/>
  <c r="V32" i="5"/>
  <c r="W32" i="5"/>
  <c r="X32" i="5"/>
  <c r="Y32" i="5"/>
  <c r="N33" i="5"/>
  <c r="Q33" i="5"/>
  <c r="R33" i="5"/>
  <c r="S33" i="5"/>
  <c r="T33" i="5"/>
  <c r="U33" i="5"/>
  <c r="V33" i="5"/>
  <c r="W33" i="5"/>
  <c r="X33" i="5"/>
  <c r="Y33" i="5"/>
  <c r="N34" i="5"/>
  <c r="O34" i="5"/>
  <c r="P34" i="5" s="1"/>
  <c r="Q34" i="5"/>
  <c r="R34" i="5"/>
  <c r="S34" i="5"/>
  <c r="T34" i="5"/>
  <c r="U34" i="5"/>
  <c r="V34" i="5"/>
  <c r="W34" i="5"/>
  <c r="X34" i="5"/>
  <c r="Y34" i="5"/>
  <c r="N35" i="5"/>
  <c r="Q35" i="5"/>
  <c r="R35" i="5"/>
  <c r="S35" i="5"/>
  <c r="T35" i="5"/>
  <c r="U35" i="5"/>
  <c r="V35" i="5"/>
  <c r="W35" i="5"/>
  <c r="X35" i="5"/>
  <c r="Y35" i="5"/>
  <c r="N36" i="5"/>
  <c r="O36" i="5"/>
  <c r="P36" i="5" s="1"/>
  <c r="Q36" i="5"/>
  <c r="R36" i="5"/>
  <c r="S36" i="5"/>
  <c r="T36" i="5"/>
  <c r="U36" i="5"/>
  <c r="V36" i="5"/>
  <c r="W36" i="5"/>
  <c r="X36" i="5"/>
  <c r="Y36" i="5"/>
  <c r="N37" i="5"/>
  <c r="Q37" i="5"/>
  <c r="R37" i="5"/>
  <c r="S37" i="5"/>
  <c r="T37" i="5"/>
  <c r="U37" i="5"/>
  <c r="V37" i="5"/>
  <c r="W37" i="5"/>
  <c r="X37" i="5"/>
  <c r="Y37" i="5"/>
  <c r="N38" i="5"/>
  <c r="O38" i="5"/>
  <c r="P38" i="5" s="1"/>
  <c r="Q38" i="5"/>
  <c r="R38" i="5"/>
  <c r="S38" i="5"/>
  <c r="T38" i="5"/>
  <c r="U38" i="5"/>
  <c r="V38" i="5"/>
  <c r="W38" i="5"/>
  <c r="X38" i="5"/>
  <c r="Y38" i="5"/>
  <c r="N39" i="5"/>
  <c r="Q39" i="5"/>
  <c r="R39" i="5"/>
  <c r="S39" i="5"/>
  <c r="T39" i="5"/>
  <c r="U39" i="5"/>
  <c r="V39" i="5"/>
  <c r="W39" i="5"/>
  <c r="X39" i="5"/>
  <c r="Y39" i="5"/>
  <c r="N40" i="5"/>
  <c r="O40" i="5" s="1"/>
  <c r="P40" i="5" s="1"/>
  <c r="Q40" i="5"/>
  <c r="R40" i="5"/>
  <c r="S40" i="5"/>
  <c r="T40" i="5"/>
  <c r="U40" i="5"/>
  <c r="V40" i="5"/>
  <c r="W40" i="5"/>
  <c r="X40" i="5"/>
  <c r="Y40" i="5"/>
  <c r="N41" i="5"/>
  <c r="Q41" i="5"/>
  <c r="R41" i="5"/>
  <c r="S41" i="5"/>
  <c r="T41" i="5"/>
  <c r="U41" i="5"/>
  <c r="V41" i="5"/>
  <c r="W41" i="5"/>
  <c r="X41" i="5"/>
  <c r="Y41" i="5"/>
  <c r="N42" i="5"/>
  <c r="O42" i="5" s="1"/>
  <c r="P42" i="5" s="1"/>
  <c r="Q42" i="5"/>
  <c r="R42" i="5"/>
  <c r="S42" i="5"/>
  <c r="T42" i="5"/>
  <c r="U42" i="5"/>
  <c r="V42" i="5"/>
  <c r="W42" i="5"/>
  <c r="X42" i="5"/>
  <c r="Y42" i="5"/>
  <c r="N43" i="5"/>
  <c r="Q43" i="5"/>
  <c r="R43" i="5"/>
  <c r="S43" i="5"/>
  <c r="T43" i="5"/>
  <c r="U43" i="5"/>
  <c r="V43" i="5"/>
  <c r="W43" i="5"/>
  <c r="X43" i="5"/>
  <c r="Y43" i="5"/>
  <c r="N44" i="5"/>
  <c r="Q44" i="5"/>
  <c r="R44" i="5"/>
  <c r="S44" i="5"/>
  <c r="T44" i="5"/>
  <c r="U44" i="5"/>
  <c r="V44" i="5"/>
  <c r="W44" i="5"/>
  <c r="X44" i="5"/>
  <c r="Y44" i="5"/>
  <c r="N45" i="5"/>
  <c r="O45" i="5" s="1"/>
  <c r="Q45" i="5"/>
  <c r="R45" i="5"/>
  <c r="S45" i="5"/>
  <c r="T45" i="5"/>
  <c r="U45" i="5"/>
  <c r="V45" i="5"/>
  <c r="W45" i="5"/>
  <c r="X45" i="5"/>
  <c r="Y45" i="5"/>
  <c r="Y6" i="5"/>
  <c r="X6" i="5"/>
  <c r="W6" i="5"/>
  <c r="V6" i="5"/>
  <c r="U6" i="5"/>
  <c r="T6" i="5"/>
  <c r="S6" i="5"/>
  <c r="R6" i="5"/>
  <c r="Q6" i="5"/>
  <c r="N6" i="5"/>
  <c r="E7" i="5"/>
  <c r="H7" i="5"/>
  <c r="I7" i="5"/>
  <c r="K7" i="5"/>
  <c r="L7" i="5" s="1"/>
  <c r="M7" i="5" s="1"/>
  <c r="E8" i="5"/>
  <c r="H8" i="5"/>
  <c r="I8" i="5"/>
  <c r="K8" i="5"/>
  <c r="L8" i="5" s="1"/>
  <c r="M8" i="5" s="1"/>
  <c r="E9" i="5"/>
  <c r="H9" i="5"/>
  <c r="I9" i="5" s="1"/>
  <c r="K9" i="5"/>
  <c r="L9" i="5" s="1"/>
  <c r="E10" i="5"/>
  <c r="F10" i="5" s="1"/>
  <c r="H10" i="5"/>
  <c r="I10" i="5"/>
  <c r="J10" i="5" s="1"/>
  <c r="K10" i="5"/>
  <c r="L10" i="5"/>
  <c r="E11" i="5"/>
  <c r="F11" i="5" s="1"/>
  <c r="H11" i="5"/>
  <c r="I11" i="5" s="1"/>
  <c r="J11" i="5" s="1"/>
  <c r="K11" i="5"/>
  <c r="L11" i="5" s="1"/>
  <c r="M11" i="5" s="1"/>
  <c r="E12" i="5"/>
  <c r="F12" i="5" s="1"/>
  <c r="H12" i="5"/>
  <c r="I12" i="5" s="1"/>
  <c r="K12" i="5"/>
  <c r="L12" i="5" s="1"/>
  <c r="E13" i="5"/>
  <c r="F13" i="5" s="1"/>
  <c r="H13" i="5"/>
  <c r="I13" i="5"/>
  <c r="K13" i="5"/>
  <c r="L13" i="5" s="1"/>
  <c r="M13" i="5" s="1"/>
  <c r="E14" i="5"/>
  <c r="F14" i="5" s="1"/>
  <c r="H14" i="5"/>
  <c r="K14" i="5"/>
  <c r="L14" i="5" s="1"/>
  <c r="E15" i="5"/>
  <c r="F15" i="5" s="1"/>
  <c r="H15" i="5"/>
  <c r="I15" i="5" s="1"/>
  <c r="K15" i="5"/>
  <c r="L15" i="5" s="1"/>
  <c r="E16" i="5"/>
  <c r="F16" i="5" s="1"/>
  <c r="H16" i="5"/>
  <c r="I16" i="5" s="1"/>
  <c r="J16" i="5" s="1"/>
  <c r="K16" i="5"/>
  <c r="L16" i="5" s="1"/>
  <c r="E17" i="5"/>
  <c r="F17" i="5" s="1"/>
  <c r="H17" i="5"/>
  <c r="I17" i="5" s="1"/>
  <c r="K17" i="5"/>
  <c r="E18" i="5"/>
  <c r="F18" i="5" s="1"/>
  <c r="H18" i="5"/>
  <c r="I18" i="5" s="1"/>
  <c r="K18" i="5"/>
  <c r="E19" i="5"/>
  <c r="H19" i="5"/>
  <c r="I19" i="5"/>
  <c r="J19" i="5" s="1"/>
  <c r="K19" i="5"/>
  <c r="L19" i="5"/>
  <c r="E20" i="5"/>
  <c r="F20" i="5" s="1"/>
  <c r="H20" i="5"/>
  <c r="I20" i="5" s="1"/>
  <c r="K20" i="5"/>
  <c r="E21" i="5"/>
  <c r="F21" i="5"/>
  <c r="G21" i="5"/>
  <c r="H21" i="5"/>
  <c r="I21" i="5" s="1"/>
  <c r="J21" i="5" s="1"/>
  <c r="K21" i="5"/>
  <c r="L21" i="5" s="1"/>
  <c r="E22" i="5"/>
  <c r="F22" i="5"/>
  <c r="G22" i="5" s="1"/>
  <c r="H22" i="5"/>
  <c r="I22" i="5"/>
  <c r="K22" i="5"/>
  <c r="L22" i="5" s="1"/>
  <c r="E23" i="5"/>
  <c r="F23" i="5" s="1"/>
  <c r="H23" i="5"/>
  <c r="K23" i="5"/>
  <c r="L23" i="5"/>
  <c r="M23" i="5"/>
  <c r="E24" i="5"/>
  <c r="F24" i="5" s="1"/>
  <c r="G24" i="5" s="1"/>
  <c r="H24" i="5"/>
  <c r="I24" i="5"/>
  <c r="K24" i="5"/>
  <c r="L24" i="5"/>
  <c r="M24" i="5" s="1"/>
  <c r="E25" i="5"/>
  <c r="F25" i="5"/>
  <c r="H25" i="5"/>
  <c r="I25" i="5" s="1"/>
  <c r="K25" i="5"/>
  <c r="L25" i="5" s="1"/>
  <c r="E26" i="5"/>
  <c r="H26" i="5"/>
  <c r="I26" i="5" s="1"/>
  <c r="J26" i="5" s="1"/>
  <c r="K26" i="5"/>
  <c r="L26" i="5" s="1"/>
  <c r="M26" i="5" s="1"/>
  <c r="E27" i="5"/>
  <c r="F27" i="5"/>
  <c r="H27" i="5"/>
  <c r="I27" i="5" s="1"/>
  <c r="J27" i="5" s="1"/>
  <c r="K27" i="5"/>
  <c r="L27" i="5" s="1"/>
  <c r="E28" i="5"/>
  <c r="F28" i="5" s="1"/>
  <c r="H28" i="5"/>
  <c r="I28" i="5" s="1"/>
  <c r="K28" i="5"/>
  <c r="E29" i="5"/>
  <c r="H29" i="5"/>
  <c r="I29" i="5" s="1"/>
  <c r="J29" i="5" s="1"/>
  <c r="K29" i="5"/>
  <c r="L29" i="5" s="1"/>
  <c r="E30" i="5"/>
  <c r="F30" i="5" s="1"/>
  <c r="G30" i="5" s="1"/>
  <c r="H30" i="5"/>
  <c r="I30" i="5"/>
  <c r="K30" i="5"/>
  <c r="L30" i="5" s="1"/>
  <c r="E31" i="5"/>
  <c r="F31" i="5" s="1"/>
  <c r="H31" i="5"/>
  <c r="K31" i="5"/>
  <c r="M31" i="5" s="1"/>
  <c r="L31" i="5"/>
  <c r="E32" i="5"/>
  <c r="F32" i="5"/>
  <c r="G32" i="5" s="1"/>
  <c r="H32" i="5"/>
  <c r="I32" i="5" s="1"/>
  <c r="K32" i="5"/>
  <c r="L32" i="5"/>
  <c r="M32" i="5" s="1"/>
  <c r="E33" i="5"/>
  <c r="H33" i="5"/>
  <c r="I33" i="5" s="1"/>
  <c r="K33" i="5"/>
  <c r="L33" i="5" s="1"/>
  <c r="E34" i="5"/>
  <c r="H34" i="5"/>
  <c r="I34" i="5" s="1"/>
  <c r="K34" i="5"/>
  <c r="L34" i="5" s="1"/>
  <c r="M34" i="5" s="1"/>
  <c r="E35" i="5"/>
  <c r="F35" i="5"/>
  <c r="H35" i="5"/>
  <c r="I35" i="5" s="1"/>
  <c r="J35" i="5" s="1"/>
  <c r="K35" i="5"/>
  <c r="L35" i="5" s="1"/>
  <c r="E36" i="5"/>
  <c r="F36" i="5" s="1"/>
  <c r="H36" i="5"/>
  <c r="I36" i="5" s="1"/>
  <c r="K36" i="5"/>
  <c r="E37" i="5"/>
  <c r="F37" i="5" s="1"/>
  <c r="H37" i="5"/>
  <c r="I37" i="5" s="1"/>
  <c r="J37" i="5" s="1"/>
  <c r="K37" i="5"/>
  <c r="E38" i="5"/>
  <c r="F38" i="5" s="1"/>
  <c r="G38" i="5" s="1"/>
  <c r="H38" i="5"/>
  <c r="I38" i="5" s="1"/>
  <c r="K38" i="5"/>
  <c r="L38" i="5" s="1"/>
  <c r="E39" i="5"/>
  <c r="F39" i="5" s="1"/>
  <c r="H39" i="5"/>
  <c r="K39" i="5"/>
  <c r="L39" i="5"/>
  <c r="M39" i="5" s="1"/>
  <c r="E40" i="5"/>
  <c r="F40" i="5" s="1"/>
  <c r="G40" i="5" s="1"/>
  <c r="H40" i="5"/>
  <c r="I40" i="5" s="1"/>
  <c r="K40" i="5"/>
  <c r="L40" i="5" s="1"/>
  <c r="M40" i="5" s="1"/>
  <c r="E41" i="5"/>
  <c r="F41" i="5"/>
  <c r="H41" i="5"/>
  <c r="I41" i="5" s="1"/>
  <c r="K41" i="5"/>
  <c r="L41" i="5" s="1"/>
  <c r="E42" i="5"/>
  <c r="H42" i="5"/>
  <c r="J42" i="5" s="1"/>
  <c r="I42" i="5"/>
  <c r="K42" i="5"/>
  <c r="L42" i="5" s="1"/>
  <c r="M42" i="5" s="1"/>
  <c r="E43" i="5"/>
  <c r="F43" i="5" s="1"/>
  <c r="H43" i="5"/>
  <c r="I43" i="5" s="1"/>
  <c r="J43" i="5" s="1"/>
  <c r="K43" i="5"/>
  <c r="L43" i="5"/>
  <c r="E44" i="5"/>
  <c r="F44" i="5"/>
  <c r="G44" i="5" s="1"/>
  <c r="H44" i="5"/>
  <c r="I44" i="5" s="1"/>
  <c r="K44" i="5"/>
  <c r="L44" i="5"/>
  <c r="E45" i="5"/>
  <c r="F45" i="5" s="1"/>
  <c r="H45" i="5"/>
  <c r="I45" i="5" s="1"/>
  <c r="K45" i="5"/>
  <c r="L45" i="5" s="1"/>
  <c r="M45" i="5" s="1"/>
  <c r="K6" i="5"/>
  <c r="L6" i="5" s="1"/>
  <c r="M6" i="5" s="1"/>
  <c r="H6" i="5"/>
  <c r="I6" i="5" s="1"/>
  <c r="J6" i="5" s="1"/>
  <c r="B7" i="5"/>
  <c r="B8" i="5"/>
  <c r="B9" i="5"/>
  <c r="B10" i="5"/>
  <c r="C10" i="5"/>
  <c r="B11" i="5"/>
  <c r="C11" i="5" s="1"/>
  <c r="B12" i="5"/>
  <c r="C12" i="5" s="1"/>
  <c r="B13" i="5"/>
  <c r="C13" i="5" s="1"/>
  <c r="B14" i="5"/>
  <c r="C14" i="5" s="1"/>
  <c r="B15" i="5"/>
  <c r="B16" i="5"/>
  <c r="C16" i="5" s="1"/>
  <c r="B17" i="5"/>
  <c r="C17" i="5" s="1"/>
  <c r="B18" i="5"/>
  <c r="C18" i="5" s="1"/>
  <c r="B19" i="5"/>
  <c r="C19" i="5" s="1"/>
  <c r="B20" i="5"/>
  <c r="C20" i="5"/>
  <c r="B21" i="5"/>
  <c r="C21" i="5" s="1"/>
  <c r="B22" i="5"/>
  <c r="C22" i="5" s="1"/>
  <c r="B23" i="5"/>
  <c r="B24" i="5"/>
  <c r="D24" i="5" s="1"/>
  <c r="C24" i="5"/>
  <c r="B25" i="5"/>
  <c r="D25" i="5" s="1"/>
  <c r="C25" i="5"/>
  <c r="B26" i="5"/>
  <c r="C26" i="5" s="1"/>
  <c r="B27" i="5"/>
  <c r="C27" i="5"/>
  <c r="D27" i="5" s="1"/>
  <c r="B28" i="5"/>
  <c r="B29" i="5"/>
  <c r="C29" i="5" s="1"/>
  <c r="B30" i="5"/>
  <c r="C30" i="5" s="1"/>
  <c r="B31" i="5"/>
  <c r="B32" i="5"/>
  <c r="C32" i="5" s="1"/>
  <c r="B33" i="5"/>
  <c r="C33" i="5" s="1"/>
  <c r="D33" i="5" s="1"/>
  <c r="B34" i="5"/>
  <c r="C34" i="5"/>
  <c r="B35" i="5"/>
  <c r="C35" i="5" s="1"/>
  <c r="D35" i="5" s="1"/>
  <c r="B36" i="5"/>
  <c r="C36" i="5" s="1"/>
  <c r="B37" i="5"/>
  <c r="C37" i="5" s="1"/>
  <c r="B38" i="5"/>
  <c r="C38" i="5" s="1"/>
  <c r="B39" i="5"/>
  <c r="B40" i="5"/>
  <c r="C40" i="5" s="1"/>
  <c r="B41" i="5"/>
  <c r="B42" i="5"/>
  <c r="C42" i="5" s="1"/>
  <c r="B43" i="5"/>
  <c r="C43" i="5" s="1"/>
  <c r="D43" i="5" s="1"/>
  <c r="B44" i="5"/>
  <c r="C44" i="5"/>
  <c r="D44" i="5" s="1"/>
  <c r="B45" i="5"/>
  <c r="C45" i="5" s="1"/>
  <c r="BJ7" i="5"/>
  <c r="BK7" i="5" s="1"/>
  <c r="BM7" i="5"/>
  <c r="BN7" i="5"/>
  <c r="BO7" i="5"/>
  <c r="BP7" i="5"/>
  <c r="BR7" i="5" s="1"/>
  <c r="BQ7" i="5"/>
  <c r="BS7" i="5"/>
  <c r="BT7" i="5" s="1"/>
  <c r="BJ8" i="5"/>
  <c r="BL8" i="5" s="1"/>
  <c r="BK8" i="5"/>
  <c r="BM8" i="5"/>
  <c r="BN8" i="5" s="1"/>
  <c r="BP8" i="5"/>
  <c r="BQ8" i="5" s="1"/>
  <c r="BR8" i="5" s="1"/>
  <c r="BS8" i="5"/>
  <c r="BT8" i="5" s="1"/>
  <c r="BU8" i="5" s="1"/>
  <c r="BJ9" i="5"/>
  <c r="BK9" i="5" s="1"/>
  <c r="BM9" i="5"/>
  <c r="BN9" i="5" s="1"/>
  <c r="BP9" i="5"/>
  <c r="BQ9" i="5"/>
  <c r="BR9" i="5"/>
  <c r="BS9" i="5"/>
  <c r="BT9" i="5"/>
  <c r="BU9" i="5"/>
  <c r="BJ10" i="5"/>
  <c r="BK10" i="5"/>
  <c r="BL10" i="5"/>
  <c r="BM10" i="5"/>
  <c r="BN10" i="5"/>
  <c r="BO10" i="5"/>
  <c r="BP10" i="5"/>
  <c r="BQ10" i="5"/>
  <c r="BR10" i="5"/>
  <c r="BS10" i="5"/>
  <c r="BT10" i="5"/>
  <c r="BU10" i="5"/>
  <c r="BJ11" i="5"/>
  <c r="BK11" i="5"/>
  <c r="BL11" i="5"/>
  <c r="BM11" i="5"/>
  <c r="BN11" i="5"/>
  <c r="BO11" i="5"/>
  <c r="BP11" i="5"/>
  <c r="BQ11" i="5"/>
  <c r="BR11" i="5"/>
  <c r="BS11" i="5"/>
  <c r="BT11" i="5"/>
  <c r="BU11" i="5"/>
  <c r="BJ12" i="5"/>
  <c r="BK12" i="5"/>
  <c r="BL12" i="5"/>
  <c r="BM12" i="5"/>
  <c r="BN12" i="5"/>
  <c r="BO12" i="5"/>
  <c r="BP12" i="5"/>
  <c r="BQ12" i="5"/>
  <c r="BR12" i="5"/>
  <c r="BS12" i="5"/>
  <c r="BT12" i="5"/>
  <c r="BU12" i="5"/>
  <c r="BJ13" i="5"/>
  <c r="BK13" i="5"/>
  <c r="BL13" i="5"/>
  <c r="BM13" i="5"/>
  <c r="BN13" i="5"/>
  <c r="BO13" i="5"/>
  <c r="BP13" i="5"/>
  <c r="BQ13" i="5"/>
  <c r="BR13" i="5"/>
  <c r="BS13" i="5"/>
  <c r="BT13" i="5"/>
  <c r="BU13" i="5"/>
  <c r="BJ14" i="5"/>
  <c r="BK14" i="5"/>
  <c r="BL14" i="5"/>
  <c r="BM14" i="5"/>
  <c r="BN14" i="5"/>
  <c r="BO14" i="5"/>
  <c r="BP14" i="5"/>
  <c r="BQ14" i="5"/>
  <c r="BR14" i="5"/>
  <c r="BS14" i="5"/>
  <c r="BT14" i="5"/>
  <c r="BU14" i="5"/>
  <c r="BJ15" i="5"/>
  <c r="BK15" i="5"/>
  <c r="BL15" i="5"/>
  <c r="BM15" i="5"/>
  <c r="BN15" i="5"/>
  <c r="BO15" i="5"/>
  <c r="BP15" i="5"/>
  <c r="BQ15" i="5"/>
  <c r="BR15" i="5"/>
  <c r="BS15" i="5"/>
  <c r="BT15" i="5"/>
  <c r="BU15" i="5"/>
  <c r="BJ16" i="5"/>
  <c r="BK16" i="5"/>
  <c r="BL16" i="5"/>
  <c r="BM16" i="5"/>
  <c r="BN16" i="5"/>
  <c r="BO16" i="5"/>
  <c r="BP16" i="5"/>
  <c r="BQ16" i="5"/>
  <c r="BR16" i="5"/>
  <c r="BS16" i="5"/>
  <c r="BT16" i="5"/>
  <c r="BU16" i="5"/>
  <c r="BJ17" i="5"/>
  <c r="BK17" i="5"/>
  <c r="BL17" i="5"/>
  <c r="BM17" i="5"/>
  <c r="BN17" i="5"/>
  <c r="BO17" i="5"/>
  <c r="BP17" i="5"/>
  <c r="BQ17" i="5"/>
  <c r="BR17" i="5"/>
  <c r="BS17" i="5"/>
  <c r="BT17" i="5"/>
  <c r="BU17" i="5"/>
  <c r="BJ18" i="5"/>
  <c r="BK18" i="5"/>
  <c r="BL18" i="5"/>
  <c r="BM18" i="5"/>
  <c r="BN18" i="5"/>
  <c r="BO18" i="5"/>
  <c r="BP18" i="5"/>
  <c r="BQ18" i="5"/>
  <c r="BR18" i="5"/>
  <c r="BS18" i="5"/>
  <c r="BT18" i="5"/>
  <c r="BU18" i="5"/>
  <c r="BJ19" i="5"/>
  <c r="BK19" i="5"/>
  <c r="BL19" i="5"/>
  <c r="BM19" i="5"/>
  <c r="BN19" i="5"/>
  <c r="BO19" i="5"/>
  <c r="BP19" i="5"/>
  <c r="BQ19" i="5"/>
  <c r="BR19" i="5"/>
  <c r="BS19" i="5"/>
  <c r="BT19" i="5"/>
  <c r="BU19" i="5"/>
  <c r="BJ20" i="5"/>
  <c r="BK20" i="5"/>
  <c r="BL20" i="5"/>
  <c r="BM20" i="5"/>
  <c r="BN20" i="5"/>
  <c r="BO20" i="5"/>
  <c r="BP20" i="5"/>
  <c r="BQ20" i="5"/>
  <c r="BR20" i="5"/>
  <c r="BS20" i="5"/>
  <c r="BT20" i="5"/>
  <c r="BU20" i="5"/>
  <c r="BJ21" i="5"/>
  <c r="BK21" i="5"/>
  <c r="BL21" i="5"/>
  <c r="BM21" i="5"/>
  <c r="BN21" i="5"/>
  <c r="BO21" i="5"/>
  <c r="BP21" i="5"/>
  <c r="BQ21" i="5"/>
  <c r="BR21" i="5"/>
  <c r="BS21" i="5"/>
  <c r="BT21" i="5"/>
  <c r="BU21" i="5"/>
  <c r="BJ22" i="5"/>
  <c r="BK22" i="5"/>
  <c r="BL22" i="5"/>
  <c r="BM22" i="5"/>
  <c r="BN22" i="5"/>
  <c r="BO22" i="5"/>
  <c r="BP22" i="5"/>
  <c r="BQ22" i="5"/>
  <c r="BR22" i="5"/>
  <c r="BS22" i="5"/>
  <c r="BT22" i="5"/>
  <c r="BU22" i="5"/>
  <c r="BJ23" i="5"/>
  <c r="BK23" i="5"/>
  <c r="BL23" i="5"/>
  <c r="BM23" i="5"/>
  <c r="BN23" i="5"/>
  <c r="BO23" i="5"/>
  <c r="BP23" i="5"/>
  <c r="BQ23" i="5"/>
  <c r="BR23" i="5"/>
  <c r="BS23" i="5"/>
  <c r="BT23" i="5"/>
  <c r="BU23" i="5"/>
  <c r="BJ24" i="5"/>
  <c r="BK24" i="5"/>
  <c r="BL24" i="5"/>
  <c r="BM24" i="5"/>
  <c r="BN24" i="5"/>
  <c r="BO24" i="5"/>
  <c r="BP24" i="5"/>
  <c r="BQ24" i="5"/>
  <c r="BR24" i="5"/>
  <c r="BS24" i="5"/>
  <c r="BT24" i="5"/>
  <c r="BU24" i="5"/>
  <c r="BJ25" i="5"/>
  <c r="BK25" i="5"/>
  <c r="BL25" i="5"/>
  <c r="BM25" i="5"/>
  <c r="BN25" i="5"/>
  <c r="BO25" i="5"/>
  <c r="BP25" i="5"/>
  <c r="BQ25" i="5"/>
  <c r="BR25" i="5"/>
  <c r="BS25" i="5"/>
  <c r="BT25" i="5"/>
  <c r="BU25" i="5"/>
  <c r="BJ26" i="5"/>
  <c r="BK26" i="5"/>
  <c r="BL26" i="5"/>
  <c r="BM26" i="5"/>
  <c r="BN26" i="5"/>
  <c r="BO26" i="5"/>
  <c r="BP26" i="5"/>
  <c r="BQ26" i="5"/>
  <c r="BR26" i="5"/>
  <c r="BS26" i="5"/>
  <c r="BT26" i="5"/>
  <c r="BU26" i="5"/>
  <c r="BJ27" i="5"/>
  <c r="BK27" i="5"/>
  <c r="BL27" i="5"/>
  <c r="BM27" i="5"/>
  <c r="BN27" i="5"/>
  <c r="BO27" i="5"/>
  <c r="BP27" i="5"/>
  <c r="BQ27" i="5"/>
  <c r="BR27" i="5"/>
  <c r="BS27" i="5"/>
  <c r="BT27" i="5"/>
  <c r="BU27" i="5"/>
  <c r="BJ28" i="5"/>
  <c r="BK28" i="5"/>
  <c r="BL28" i="5"/>
  <c r="BM28" i="5"/>
  <c r="BN28" i="5"/>
  <c r="BO28" i="5"/>
  <c r="BP28" i="5"/>
  <c r="BQ28" i="5"/>
  <c r="BR28" i="5"/>
  <c r="BS28" i="5"/>
  <c r="BT28" i="5"/>
  <c r="BU28" i="5"/>
  <c r="BJ29" i="5"/>
  <c r="BK29" i="5"/>
  <c r="BL29" i="5"/>
  <c r="BM29" i="5"/>
  <c r="BN29" i="5"/>
  <c r="BO29" i="5"/>
  <c r="BP29" i="5"/>
  <c r="BQ29" i="5"/>
  <c r="BR29" i="5"/>
  <c r="BS29" i="5"/>
  <c r="BT29" i="5"/>
  <c r="BU29" i="5"/>
  <c r="BJ30" i="5"/>
  <c r="BK30" i="5"/>
  <c r="BL30" i="5"/>
  <c r="BM30" i="5"/>
  <c r="BN30" i="5"/>
  <c r="BO30" i="5"/>
  <c r="BP30" i="5"/>
  <c r="BQ30" i="5"/>
  <c r="BR30" i="5"/>
  <c r="BS30" i="5"/>
  <c r="BT30" i="5"/>
  <c r="BU30" i="5"/>
  <c r="BJ31" i="5"/>
  <c r="BK31" i="5"/>
  <c r="BL31" i="5"/>
  <c r="BM31" i="5"/>
  <c r="BN31" i="5"/>
  <c r="BO31" i="5"/>
  <c r="BP31" i="5"/>
  <c r="BQ31" i="5"/>
  <c r="BR31" i="5"/>
  <c r="BS31" i="5"/>
  <c r="BT31" i="5"/>
  <c r="BU31" i="5"/>
  <c r="BJ32" i="5"/>
  <c r="BK32" i="5"/>
  <c r="BL32" i="5"/>
  <c r="BM32" i="5"/>
  <c r="BN32" i="5"/>
  <c r="BO32" i="5"/>
  <c r="BP32" i="5"/>
  <c r="BQ32" i="5"/>
  <c r="BR32" i="5"/>
  <c r="BS32" i="5"/>
  <c r="BT32" i="5"/>
  <c r="BU32" i="5"/>
  <c r="BJ33" i="5"/>
  <c r="BK33" i="5"/>
  <c r="BL33" i="5"/>
  <c r="BM33" i="5"/>
  <c r="BN33" i="5"/>
  <c r="BO33" i="5"/>
  <c r="BP33" i="5"/>
  <c r="BQ33" i="5"/>
  <c r="BR33" i="5"/>
  <c r="BS33" i="5"/>
  <c r="BT33" i="5"/>
  <c r="BU33" i="5"/>
  <c r="BJ34" i="5"/>
  <c r="BK34" i="5"/>
  <c r="BL34" i="5"/>
  <c r="BM34" i="5"/>
  <c r="BN34" i="5"/>
  <c r="BO34" i="5"/>
  <c r="BP34" i="5"/>
  <c r="BQ34" i="5"/>
  <c r="BR34" i="5"/>
  <c r="BS34" i="5"/>
  <c r="BT34" i="5"/>
  <c r="BU34" i="5"/>
  <c r="BJ35" i="5"/>
  <c r="BK35" i="5"/>
  <c r="BL35" i="5"/>
  <c r="BM35" i="5"/>
  <c r="BN35" i="5"/>
  <c r="BO35" i="5"/>
  <c r="BP35" i="5"/>
  <c r="BQ35" i="5"/>
  <c r="BR35" i="5"/>
  <c r="BS35" i="5"/>
  <c r="BT35" i="5"/>
  <c r="BU35" i="5"/>
  <c r="BJ36" i="5"/>
  <c r="BK36" i="5"/>
  <c r="BL36" i="5"/>
  <c r="BM36" i="5"/>
  <c r="BN36" i="5"/>
  <c r="BO36" i="5"/>
  <c r="BP36" i="5"/>
  <c r="BQ36" i="5"/>
  <c r="BR36" i="5"/>
  <c r="BS36" i="5"/>
  <c r="BT36" i="5"/>
  <c r="BU36" i="5"/>
  <c r="BJ37" i="5"/>
  <c r="BK37" i="5"/>
  <c r="BL37" i="5"/>
  <c r="BM37" i="5"/>
  <c r="BN37" i="5"/>
  <c r="BO37" i="5"/>
  <c r="BP37" i="5"/>
  <c r="BQ37" i="5"/>
  <c r="BR37" i="5"/>
  <c r="BS37" i="5"/>
  <c r="BT37" i="5"/>
  <c r="BU37" i="5"/>
  <c r="BJ38" i="5"/>
  <c r="BK38" i="5"/>
  <c r="BL38" i="5"/>
  <c r="BM38" i="5"/>
  <c r="BN38" i="5"/>
  <c r="BO38" i="5"/>
  <c r="BP38" i="5"/>
  <c r="BQ38" i="5"/>
  <c r="BR38" i="5"/>
  <c r="BS38" i="5"/>
  <c r="BT38" i="5"/>
  <c r="BU38" i="5"/>
  <c r="BJ39" i="5"/>
  <c r="BK39" i="5"/>
  <c r="BL39" i="5"/>
  <c r="BM39" i="5"/>
  <c r="BN39" i="5"/>
  <c r="BO39" i="5"/>
  <c r="BP39" i="5"/>
  <c r="BQ39" i="5"/>
  <c r="BR39" i="5"/>
  <c r="BS39" i="5"/>
  <c r="BT39" i="5"/>
  <c r="BU39" i="5"/>
  <c r="BJ40" i="5"/>
  <c r="BK40" i="5"/>
  <c r="BL40" i="5"/>
  <c r="BM40" i="5"/>
  <c r="BN40" i="5"/>
  <c r="BO40" i="5"/>
  <c r="BP40" i="5"/>
  <c r="BQ40" i="5"/>
  <c r="BR40" i="5"/>
  <c r="BS40" i="5"/>
  <c r="BT40" i="5"/>
  <c r="BU40" i="5"/>
  <c r="BJ41" i="5"/>
  <c r="BK41" i="5"/>
  <c r="BL41" i="5"/>
  <c r="BM41" i="5"/>
  <c r="BN41" i="5"/>
  <c r="BO41" i="5"/>
  <c r="BP41" i="5"/>
  <c r="BQ41" i="5"/>
  <c r="BR41" i="5"/>
  <c r="BS41" i="5"/>
  <c r="BT41" i="5"/>
  <c r="BU41" i="5"/>
  <c r="BJ42" i="5"/>
  <c r="BK42" i="5"/>
  <c r="BL42" i="5"/>
  <c r="BM42" i="5"/>
  <c r="BN42" i="5"/>
  <c r="BO42" i="5"/>
  <c r="BP42" i="5"/>
  <c r="BQ42" i="5"/>
  <c r="BR42" i="5"/>
  <c r="BS42" i="5"/>
  <c r="BT42" i="5"/>
  <c r="BU42" i="5"/>
  <c r="BJ43" i="5"/>
  <c r="BK43" i="5"/>
  <c r="BL43" i="5"/>
  <c r="BM43" i="5"/>
  <c r="BN43" i="5"/>
  <c r="BO43" i="5"/>
  <c r="BP43" i="5"/>
  <c r="BQ43" i="5"/>
  <c r="BR43" i="5"/>
  <c r="BS43" i="5"/>
  <c r="BT43" i="5"/>
  <c r="BU43" i="5"/>
  <c r="BJ44" i="5"/>
  <c r="BK44" i="5"/>
  <c r="BL44" i="5"/>
  <c r="BM44" i="5"/>
  <c r="BN44" i="5"/>
  <c r="BO44" i="5"/>
  <c r="BP44" i="5"/>
  <c r="BQ44" i="5"/>
  <c r="BR44" i="5"/>
  <c r="BS44" i="5"/>
  <c r="BT44" i="5"/>
  <c r="BU44" i="5"/>
  <c r="BJ45" i="5"/>
  <c r="BK45" i="5"/>
  <c r="BL45" i="5"/>
  <c r="BM45" i="5"/>
  <c r="BN45" i="5"/>
  <c r="BO45" i="5"/>
  <c r="BP45" i="5"/>
  <c r="BQ45" i="5"/>
  <c r="BR45" i="5"/>
  <c r="BS45" i="5"/>
  <c r="BT45" i="5"/>
  <c r="BU45" i="5"/>
  <c r="BU6" i="5"/>
  <c r="BT6" i="5"/>
  <c r="BS6" i="5"/>
  <c r="BR6" i="5"/>
  <c r="BQ6" i="5"/>
  <c r="BP6" i="5"/>
  <c r="BO6" i="5"/>
  <c r="BN6" i="5"/>
  <c r="BM6" i="5"/>
  <c r="BL6" i="5"/>
  <c r="BK6" i="5"/>
  <c r="BJ6" i="5"/>
  <c r="BV7" i="5"/>
  <c r="BW7" i="5" s="1"/>
  <c r="BY7" i="5"/>
  <c r="BZ7" i="5"/>
  <c r="CA7" i="5"/>
  <c r="CB7" i="5"/>
  <c r="CC7" i="5"/>
  <c r="CD7" i="5" s="1"/>
  <c r="CE7" i="5"/>
  <c r="CF7" i="5" s="1"/>
  <c r="BV8" i="5"/>
  <c r="BX8" i="5" s="1"/>
  <c r="BW8" i="5"/>
  <c r="BY8" i="5"/>
  <c r="BZ8" i="5" s="1"/>
  <c r="CB8" i="5"/>
  <c r="CC8" i="5"/>
  <c r="CD8" i="5"/>
  <c r="CE8" i="5"/>
  <c r="CF8" i="5" s="1"/>
  <c r="BV9" i="5"/>
  <c r="BW9" i="5"/>
  <c r="BX9" i="5"/>
  <c r="BY9" i="5"/>
  <c r="BZ9" i="5"/>
  <c r="CA9" i="5"/>
  <c r="CB9" i="5"/>
  <c r="CC9" i="5"/>
  <c r="CD9" i="5" s="1"/>
  <c r="CE9" i="5"/>
  <c r="CF9" i="5" s="1"/>
  <c r="CG9" i="5" s="1"/>
  <c r="BV10" i="5"/>
  <c r="BW10" i="5"/>
  <c r="BX10" i="5"/>
  <c r="BY10" i="5"/>
  <c r="BZ10" i="5"/>
  <c r="CA10" i="5"/>
  <c r="CB10" i="5"/>
  <c r="CC10" i="5"/>
  <c r="CD10" i="5"/>
  <c r="CE10" i="5"/>
  <c r="CF10" i="5"/>
  <c r="CG10" i="5"/>
  <c r="BV11" i="5"/>
  <c r="BW11" i="5"/>
  <c r="BX11" i="5"/>
  <c r="BY11" i="5"/>
  <c r="BZ11" i="5"/>
  <c r="CA11" i="5"/>
  <c r="CB11" i="5"/>
  <c r="CC11" i="5"/>
  <c r="CD11" i="5"/>
  <c r="CE11" i="5"/>
  <c r="CF11" i="5"/>
  <c r="CG11" i="5"/>
  <c r="BV12" i="5"/>
  <c r="BW12" i="5"/>
  <c r="BX12" i="5"/>
  <c r="BY12" i="5"/>
  <c r="BZ12" i="5"/>
  <c r="CA12" i="5"/>
  <c r="CB12" i="5"/>
  <c r="CC12" i="5"/>
  <c r="CD12" i="5"/>
  <c r="CE12" i="5"/>
  <c r="CF12" i="5"/>
  <c r="CG12" i="5"/>
  <c r="BV13" i="5"/>
  <c r="BW13" i="5"/>
  <c r="BX13" i="5"/>
  <c r="BY13" i="5"/>
  <c r="BZ13" i="5"/>
  <c r="CA13" i="5"/>
  <c r="CB13" i="5"/>
  <c r="CC13" i="5"/>
  <c r="CD13" i="5"/>
  <c r="CE13" i="5"/>
  <c r="CF13" i="5"/>
  <c r="CG13" i="5"/>
  <c r="BV14" i="5"/>
  <c r="BW14" i="5"/>
  <c r="BX14" i="5"/>
  <c r="BY14" i="5"/>
  <c r="BZ14" i="5"/>
  <c r="CA14" i="5"/>
  <c r="CB14" i="5"/>
  <c r="CC14" i="5"/>
  <c r="CD14" i="5"/>
  <c r="CE14" i="5"/>
  <c r="CF14" i="5"/>
  <c r="CG14" i="5"/>
  <c r="BV15" i="5"/>
  <c r="BW15" i="5"/>
  <c r="BX15" i="5"/>
  <c r="BY15" i="5"/>
  <c r="BZ15" i="5"/>
  <c r="CA15" i="5"/>
  <c r="CB15" i="5"/>
  <c r="CC15" i="5"/>
  <c r="CD15" i="5"/>
  <c r="CE15" i="5"/>
  <c r="CF15" i="5"/>
  <c r="CG15" i="5"/>
  <c r="BV16" i="5"/>
  <c r="BW16" i="5"/>
  <c r="BX16" i="5"/>
  <c r="BY16" i="5"/>
  <c r="BZ16" i="5"/>
  <c r="CA16" i="5"/>
  <c r="CB16" i="5"/>
  <c r="CC16" i="5"/>
  <c r="CD16" i="5"/>
  <c r="CE16" i="5"/>
  <c r="CF16" i="5"/>
  <c r="CG16" i="5"/>
  <c r="BV17" i="5"/>
  <c r="BW17" i="5"/>
  <c r="BX17" i="5"/>
  <c r="BY17" i="5"/>
  <c r="BZ17" i="5"/>
  <c r="CA17" i="5"/>
  <c r="CB17" i="5"/>
  <c r="CC17" i="5"/>
  <c r="CD17" i="5"/>
  <c r="CE17" i="5"/>
  <c r="CF17" i="5"/>
  <c r="CG17" i="5"/>
  <c r="BV18" i="5"/>
  <c r="BW18" i="5"/>
  <c r="BX18" i="5"/>
  <c r="BY18" i="5"/>
  <c r="BZ18" i="5"/>
  <c r="CA18" i="5"/>
  <c r="CB18" i="5"/>
  <c r="CC18" i="5"/>
  <c r="CD18" i="5"/>
  <c r="CE18" i="5"/>
  <c r="CF18" i="5"/>
  <c r="CG18" i="5"/>
  <c r="BV19" i="5"/>
  <c r="BW19" i="5"/>
  <c r="BX19" i="5"/>
  <c r="BY19" i="5"/>
  <c r="BZ19" i="5"/>
  <c r="CA19" i="5"/>
  <c r="CB19" i="5"/>
  <c r="CC19" i="5"/>
  <c r="CD19" i="5"/>
  <c r="CE19" i="5"/>
  <c r="CF19" i="5"/>
  <c r="CG19" i="5"/>
  <c r="BV20" i="5"/>
  <c r="BW20" i="5"/>
  <c r="BX20" i="5"/>
  <c r="BY20" i="5"/>
  <c r="BZ20" i="5"/>
  <c r="CA20" i="5"/>
  <c r="CB20" i="5"/>
  <c r="CC20" i="5"/>
  <c r="CD20" i="5"/>
  <c r="CE20" i="5"/>
  <c r="CF20" i="5"/>
  <c r="CG20" i="5"/>
  <c r="BV21" i="5"/>
  <c r="BW21" i="5"/>
  <c r="BX21" i="5"/>
  <c r="BY21" i="5"/>
  <c r="BZ21" i="5"/>
  <c r="CA21" i="5"/>
  <c r="CB21" i="5"/>
  <c r="CC21" i="5"/>
  <c r="CD21" i="5"/>
  <c r="CE21" i="5"/>
  <c r="CF21" i="5"/>
  <c r="CG21" i="5"/>
  <c r="BV22" i="5"/>
  <c r="BW22" i="5"/>
  <c r="BX22" i="5"/>
  <c r="BY22" i="5"/>
  <c r="BZ22" i="5"/>
  <c r="CA22" i="5"/>
  <c r="CB22" i="5"/>
  <c r="CC22" i="5"/>
  <c r="CD22" i="5"/>
  <c r="CE22" i="5"/>
  <c r="CF22" i="5"/>
  <c r="CG22" i="5"/>
  <c r="BV23" i="5"/>
  <c r="BW23" i="5"/>
  <c r="BX23" i="5"/>
  <c r="BY23" i="5"/>
  <c r="BZ23" i="5"/>
  <c r="CA23" i="5"/>
  <c r="CB23" i="5"/>
  <c r="CC23" i="5"/>
  <c r="CD23" i="5"/>
  <c r="CE23" i="5"/>
  <c r="CF23" i="5"/>
  <c r="CG23" i="5"/>
  <c r="BV24" i="5"/>
  <c r="BW24" i="5"/>
  <c r="BX24" i="5"/>
  <c r="BY24" i="5"/>
  <c r="BZ24" i="5"/>
  <c r="CA24" i="5"/>
  <c r="CB24" i="5"/>
  <c r="CC24" i="5"/>
  <c r="CD24" i="5"/>
  <c r="CE24" i="5"/>
  <c r="CF24" i="5"/>
  <c r="CG24" i="5"/>
  <c r="BV25" i="5"/>
  <c r="BW25" i="5"/>
  <c r="BX25" i="5"/>
  <c r="BY25" i="5"/>
  <c r="BZ25" i="5"/>
  <c r="CA25" i="5"/>
  <c r="CB25" i="5"/>
  <c r="CC25" i="5"/>
  <c r="CD25" i="5"/>
  <c r="CE25" i="5"/>
  <c r="CF25" i="5"/>
  <c r="CG25" i="5"/>
  <c r="BV26" i="5"/>
  <c r="BW26" i="5"/>
  <c r="BX26" i="5"/>
  <c r="BY26" i="5"/>
  <c r="BZ26" i="5"/>
  <c r="CA26" i="5"/>
  <c r="CB26" i="5"/>
  <c r="CC26" i="5"/>
  <c r="CD26" i="5"/>
  <c r="CE26" i="5"/>
  <c r="CF26" i="5"/>
  <c r="CG26" i="5"/>
  <c r="BV27" i="5"/>
  <c r="BW27" i="5"/>
  <c r="BX27" i="5"/>
  <c r="BY27" i="5"/>
  <c r="BZ27" i="5"/>
  <c r="CA27" i="5"/>
  <c r="CB27" i="5"/>
  <c r="CC27" i="5"/>
  <c r="CD27" i="5"/>
  <c r="CE27" i="5"/>
  <c r="CF27" i="5"/>
  <c r="CG27" i="5"/>
  <c r="BV28" i="5"/>
  <c r="BW28" i="5"/>
  <c r="BX28" i="5"/>
  <c r="BY28" i="5"/>
  <c r="BZ28" i="5"/>
  <c r="CA28" i="5"/>
  <c r="CB28" i="5"/>
  <c r="CC28" i="5"/>
  <c r="CD28" i="5"/>
  <c r="CE28" i="5"/>
  <c r="CF28" i="5"/>
  <c r="CG28" i="5"/>
  <c r="BV29" i="5"/>
  <c r="BW29" i="5"/>
  <c r="BX29" i="5"/>
  <c r="BY29" i="5"/>
  <c r="BZ29" i="5"/>
  <c r="CA29" i="5"/>
  <c r="CB29" i="5"/>
  <c r="CC29" i="5"/>
  <c r="CD29" i="5"/>
  <c r="CE29" i="5"/>
  <c r="CF29" i="5"/>
  <c r="CG29" i="5"/>
  <c r="BV30" i="5"/>
  <c r="BW30" i="5"/>
  <c r="BX30" i="5"/>
  <c r="BY30" i="5"/>
  <c r="BZ30" i="5"/>
  <c r="CA30" i="5"/>
  <c r="CB30" i="5"/>
  <c r="CC30" i="5"/>
  <c r="CD30" i="5"/>
  <c r="CE30" i="5"/>
  <c r="CF30" i="5"/>
  <c r="CG30" i="5"/>
  <c r="BV31" i="5"/>
  <c r="BW31" i="5"/>
  <c r="BX31" i="5"/>
  <c r="BY31" i="5"/>
  <c r="BZ31" i="5"/>
  <c r="CA31" i="5"/>
  <c r="CB31" i="5"/>
  <c r="CC31" i="5"/>
  <c r="CD31" i="5"/>
  <c r="CE31" i="5"/>
  <c r="CF31" i="5"/>
  <c r="CG31" i="5"/>
  <c r="BV32" i="5"/>
  <c r="BW32" i="5"/>
  <c r="BX32" i="5"/>
  <c r="BY32" i="5"/>
  <c r="BZ32" i="5"/>
  <c r="CA32" i="5"/>
  <c r="CB32" i="5"/>
  <c r="CC32" i="5"/>
  <c r="CD32" i="5"/>
  <c r="CE32" i="5"/>
  <c r="CF32" i="5"/>
  <c r="CG32" i="5"/>
  <c r="BV33" i="5"/>
  <c r="BW33" i="5"/>
  <c r="BX33" i="5"/>
  <c r="BY33" i="5"/>
  <c r="BZ33" i="5"/>
  <c r="CA33" i="5"/>
  <c r="CB33" i="5"/>
  <c r="CC33" i="5"/>
  <c r="CD33" i="5"/>
  <c r="CE33" i="5"/>
  <c r="CF33" i="5"/>
  <c r="CG33" i="5"/>
  <c r="BV34" i="5"/>
  <c r="BW34" i="5"/>
  <c r="BX34" i="5"/>
  <c r="BY34" i="5"/>
  <c r="BZ34" i="5"/>
  <c r="CA34" i="5"/>
  <c r="CB34" i="5"/>
  <c r="CC34" i="5"/>
  <c r="CD34" i="5"/>
  <c r="CE34" i="5"/>
  <c r="CF34" i="5"/>
  <c r="CG34" i="5"/>
  <c r="BV35" i="5"/>
  <c r="BW35" i="5"/>
  <c r="BX35" i="5"/>
  <c r="BY35" i="5"/>
  <c r="BZ35" i="5"/>
  <c r="CA35" i="5"/>
  <c r="CB35" i="5"/>
  <c r="CC35" i="5"/>
  <c r="CD35" i="5"/>
  <c r="CE35" i="5"/>
  <c r="CF35" i="5"/>
  <c r="CG35" i="5"/>
  <c r="BV36" i="5"/>
  <c r="BW36" i="5"/>
  <c r="BX36" i="5"/>
  <c r="BY36" i="5"/>
  <c r="BZ36" i="5"/>
  <c r="CA36" i="5"/>
  <c r="CB36" i="5"/>
  <c r="CC36" i="5"/>
  <c r="CD36" i="5"/>
  <c r="CE36" i="5"/>
  <c r="CF36" i="5"/>
  <c r="CG36" i="5"/>
  <c r="BV37" i="5"/>
  <c r="BW37" i="5"/>
  <c r="BX37" i="5"/>
  <c r="BY37" i="5"/>
  <c r="BZ37" i="5"/>
  <c r="CA37" i="5"/>
  <c r="CB37" i="5"/>
  <c r="CC37" i="5"/>
  <c r="CD37" i="5"/>
  <c r="CE37" i="5"/>
  <c r="CF37" i="5"/>
  <c r="CG37" i="5"/>
  <c r="BV38" i="5"/>
  <c r="BW38" i="5"/>
  <c r="BX38" i="5"/>
  <c r="BY38" i="5"/>
  <c r="BZ38" i="5"/>
  <c r="CA38" i="5"/>
  <c r="CB38" i="5"/>
  <c r="CC38" i="5"/>
  <c r="CD38" i="5"/>
  <c r="CE38" i="5"/>
  <c r="CF38" i="5"/>
  <c r="CG38" i="5"/>
  <c r="BV39" i="5"/>
  <c r="BW39" i="5"/>
  <c r="BX39" i="5"/>
  <c r="BY39" i="5"/>
  <c r="BZ39" i="5"/>
  <c r="CA39" i="5"/>
  <c r="CB39" i="5"/>
  <c r="CC39" i="5"/>
  <c r="CD39" i="5"/>
  <c r="CE39" i="5"/>
  <c r="CF39" i="5"/>
  <c r="CG39" i="5"/>
  <c r="BV40" i="5"/>
  <c r="BW40" i="5"/>
  <c r="BX40" i="5"/>
  <c r="BY40" i="5"/>
  <c r="BZ40" i="5"/>
  <c r="CA40" i="5"/>
  <c r="CB40" i="5"/>
  <c r="CC40" i="5"/>
  <c r="CD40" i="5"/>
  <c r="CE40" i="5"/>
  <c r="CF40" i="5"/>
  <c r="CG40" i="5"/>
  <c r="BV41" i="5"/>
  <c r="BW41" i="5"/>
  <c r="BX41" i="5"/>
  <c r="BY41" i="5"/>
  <c r="BZ41" i="5"/>
  <c r="CA41" i="5"/>
  <c r="CB41" i="5"/>
  <c r="CC41" i="5"/>
  <c r="CD41" i="5"/>
  <c r="CE41" i="5"/>
  <c r="CF41" i="5"/>
  <c r="CG41" i="5"/>
  <c r="BV42" i="5"/>
  <c r="BW42" i="5"/>
  <c r="BX42" i="5"/>
  <c r="BY42" i="5"/>
  <c r="BZ42" i="5"/>
  <c r="CA42" i="5"/>
  <c r="CB42" i="5"/>
  <c r="CC42" i="5"/>
  <c r="CD42" i="5"/>
  <c r="CE42" i="5"/>
  <c r="CF42" i="5"/>
  <c r="CG42" i="5"/>
  <c r="BV43" i="5"/>
  <c r="BW43" i="5"/>
  <c r="BX43" i="5"/>
  <c r="BY43" i="5"/>
  <c r="BZ43" i="5"/>
  <c r="CA43" i="5"/>
  <c r="CB43" i="5"/>
  <c r="CC43" i="5"/>
  <c r="CD43" i="5"/>
  <c r="CE43" i="5"/>
  <c r="CF43" i="5"/>
  <c r="CG43" i="5"/>
  <c r="BV44" i="5"/>
  <c r="BW44" i="5"/>
  <c r="BX44" i="5"/>
  <c r="BY44" i="5"/>
  <c r="BZ44" i="5"/>
  <c r="CA44" i="5"/>
  <c r="CB44" i="5"/>
  <c r="CC44" i="5"/>
  <c r="CD44" i="5"/>
  <c r="CE44" i="5"/>
  <c r="CF44" i="5"/>
  <c r="CG44" i="5"/>
  <c r="BV45" i="5"/>
  <c r="BW45" i="5"/>
  <c r="BX45" i="5"/>
  <c r="BY45" i="5"/>
  <c r="BZ45" i="5"/>
  <c r="CA45" i="5"/>
  <c r="CB45" i="5"/>
  <c r="CC45" i="5"/>
  <c r="CD45" i="5"/>
  <c r="CE45" i="5"/>
  <c r="CF45" i="5"/>
  <c r="CG45" i="5"/>
  <c r="CG6" i="5"/>
  <c r="CF6" i="5"/>
  <c r="CE6" i="5"/>
  <c r="CD6" i="5"/>
  <c r="CC6" i="5"/>
  <c r="CB6" i="5"/>
  <c r="CA6" i="5"/>
  <c r="BZ6" i="5"/>
  <c r="BY6" i="5"/>
  <c r="BW6" i="5"/>
  <c r="BX6" i="5" s="1"/>
  <c r="BV6" i="5"/>
  <c r="CH7" i="5"/>
  <c r="CI7" i="5" s="1"/>
  <c r="CK7" i="5"/>
  <c r="CL7" i="5" s="1"/>
  <c r="CM7" i="5" s="1"/>
  <c r="CN7" i="5"/>
  <c r="CP7" i="5" s="1"/>
  <c r="CO7" i="5"/>
  <c r="CQ7" i="5"/>
  <c r="CR7" i="5" s="1"/>
  <c r="CH8" i="5"/>
  <c r="CI8" i="5"/>
  <c r="CJ8" i="5"/>
  <c r="CK8" i="5"/>
  <c r="CL8" i="5" s="1"/>
  <c r="CN8" i="5"/>
  <c r="CP8" i="5" s="1"/>
  <c r="CO8" i="5"/>
  <c r="CQ8" i="5"/>
  <c r="CR8" i="5"/>
  <c r="CS8" i="5"/>
  <c r="CH9" i="5"/>
  <c r="CJ9" i="5" s="1"/>
  <c r="CI9" i="5"/>
  <c r="CK9" i="5"/>
  <c r="CN9" i="5"/>
  <c r="CO9" i="5" s="1"/>
  <c r="CQ9" i="5"/>
  <c r="CR9" i="5" s="1"/>
  <c r="CH10" i="5"/>
  <c r="CI10" i="5"/>
  <c r="CJ10" i="5"/>
  <c r="CK10" i="5"/>
  <c r="CL10" i="5"/>
  <c r="CM10" i="5"/>
  <c r="CN10" i="5"/>
  <c r="CO10" i="5"/>
  <c r="CP10" i="5"/>
  <c r="CQ10" i="5"/>
  <c r="CR10" i="5"/>
  <c r="CS10" i="5"/>
  <c r="CH11" i="5"/>
  <c r="CI11" i="5"/>
  <c r="CJ11" i="5"/>
  <c r="CK11" i="5"/>
  <c r="CL11" i="5"/>
  <c r="CM11" i="5"/>
  <c r="CN11" i="5"/>
  <c r="CO11" i="5"/>
  <c r="CP11" i="5"/>
  <c r="CQ11" i="5"/>
  <c r="CR11" i="5"/>
  <c r="CS11" i="5"/>
  <c r="CH12" i="5"/>
  <c r="CI12" i="5"/>
  <c r="CJ12" i="5"/>
  <c r="CK12" i="5"/>
  <c r="CL12" i="5"/>
  <c r="CM12" i="5"/>
  <c r="CN12" i="5"/>
  <c r="CO12" i="5"/>
  <c r="CP12" i="5"/>
  <c r="CQ12" i="5"/>
  <c r="CR12" i="5"/>
  <c r="CS12" i="5"/>
  <c r="CH13" i="5"/>
  <c r="CI13" i="5"/>
  <c r="CJ13" i="5"/>
  <c r="CK13" i="5"/>
  <c r="CL13" i="5"/>
  <c r="CM13" i="5"/>
  <c r="CN13" i="5"/>
  <c r="CO13" i="5"/>
  <c r="CP13" i="5"/>
  <c r="CQ13" i="5"/>
  <c r="CR13" i="5"/>
  <c r="CS13" i="5"/>
  <c r="CH14" i="5"/>
  <c r="CI14" i="5"/>
  <c r="CJ14" i="5"/>
  <c r="CK14" i="5"/>
  <c r="CL14" i="5"/>
  <c r="CM14" i="5"/>
  <c r="CN14" i="5"/>
  <c r="CO14" i="5"/>
  <c r="CP14" i="5"/>
  <c r="CQ14" i="5"/>
  <c r="CR14" i="5"/>
  <c r="CS14" i="5"/>
  <c r="CH15" i="5"/>
  <c r="CI15" i="5"/>
  <c r="CJ15" i="5"/>
  <c r="CK15" i="5"/>
  <c r="CL15" i="5"/>
  <c r="CM15" i="5"/>
  <c r="CN15" i="5"/>
  <c r="CO15" i="5"/>
  <c r="CP15" i="5"/>
  <c r="CQ15" i="5"/>
  <c r="CR15" i="5"/>
  <c r="CS15" i="5"/>
  <c r="CH16" i="5"/>
  <c r="CI16" i="5"/>
  <c r="CJ16" i="5"/>
  <c r="CK16" i="5"/>
  <c r="CL16" i="5"/>
  <c r="CM16" i="5"/>
  <c r="CN16" i="5"/>
  <c r="CO16" i="5"/>
  <c r="CP16" i="5"/>
  <c r="CQ16" i="5"/>
  <c r="CR16" i="5"/>
  <c r="CS16" i="5"/>
  <c r="CH17" i="5"/>
  <c r="CI17" i="5"/>
  <c r="CJ17" i="5"/>
  <c r="CK17" i="5"/>
  <c r="CL17" i="5"/>
  <c r="CM17" i="5"/>
  <c r="CN17" i="5"/>
  <c r="CO17" i="5"/>
  <c r="CP17" i="5"/>
  <c r="CQ17" i="5"/>
  <c r="CR17" i="5"/>
  <c r="CS17" i="5"/>
  <c r="CH18" i="5"/>
  <c r="CI18" i="5"/>
  <c r="CJ18" i="5"/>
  <c r="CK18" i="5"/>
  <c r="CL18" i="5"/>
  <c r="CM18" i="5"/>
  <c r="CN18" i="5"/>
  <c r="CO18" i="5"/>
  <c r="CP18" i="5"/>
  <c r="CQ18" i="5"/>
  <c r="CR18" i="5"/>
  <c r="CS18" i="5"/>
  <c r="CH19" i="5"/>
  <c r="CI19" i="5"/>
  <c r="CJ19" i="5"/>
  <c r="CK19" i="5"/>
  <c r="CL19" i="5"/>
  <c r="CM19" i="5"/>
  <c r="CN19" i="5"/>
  <c r="CO19" i="5"/>
  <c r="CP19" i="5"/>
  <c r="CQ19" i="5"/>
  <c r="CR19" i="5"/>
  <c r="CS19" i="5"/>
  <c r="CH20" i="5"/>
  <c r="CI20" i="5"/>
  <c r="CJ20" i="5"/>
  <c r="CK20" i="5"/>
  <c r="CL20" i="5"/>
  <c r="CM20" i="5"/>
  <c r="CN20" i="5"/>
  <c r="CO20" i="5"/>
  <c r="CP20" i="5"/>
  <c r="CQ20" i="5"/>
  <c r="CR20" i="5"/>
  <c r="CS20" i="5"/>
  <c r="CH21" i="5"/>
  <c r="CI21" i="5"/>
  <c r="CJ21" i="5"/>
  <c r="CK21" i="5"/>
  <c r="CL21" i="5"/>
  <c r="CM21" i="5"/>
  <c r="CN21" i="5"/>
  <c r="CO21" i="5"/>
  <c r="CP21" i="5"/>
  <c r="CQ21" i="5"/>
  <c r="CR21" i="5"/>
  <c r="CS21" i="5"/>
  <c r="CH22" i="5"/>
  <c r="CI22" i="5"/>
  <c r="CJ22" i="5"/>
  <c r="CK22" i="5"/>
  <c r="CL22" i="5"/>
  <c r="CM22" i="5"/>
  <c r="CN22" i="5"/>
  <c r="CO22" i="5"/>
  <c r="CP22" i="5"/>
  <c r="CQ22" i="5"/>
  <c r="CR22" i="5"/>
  <c r="CS22" i="5"/>
  <c r="CH23" i="5"/>
  <c r="CI23" i="5"/>
  <c r="CJ23" i="5"/>
  <c r="CK23" i="5"/>
  <c r="CL23" i="5"/>
  <c r="CM23" i="5"/>
  <c r="CN23" i="5"/>
  <c r="CO23" i="5"/>
  <c r="CP23" i="5"/>
  <c r="CQ23" i="5"/>
  <c r="CR23" i="5"/>
  <c r="CS23" i="5"/>
  <c r="CH24" i="5"/>
  <c r="CI24" i="5"/>
  <c r="CJ24" i="5"/>
  <c r="CK24" i="5"/>
  <c r="CL24" i="5"/>
  <c r="CM24" i="5"/>
  <c r="CN24" i="5"/>
  <c r="CO24" i="5"/>
  <c r="CP24" i="5"/>
  <c r="CQ24" i="5"/>
  <c r="CR24" i="5"/>
  <c r="CS24" i="5"/>
  <c r="CH25" i="5"/>
  <c r="CI25" i="5"/>
  <c r="CJ25" i="5"/>
  <c r="CK25" i="5"/>
  <c r="CL25" i="5"/>
  <c r="CM25" i="5"/>
  <c r="CN25" i="5"/>
  <c r="CO25" i="5"/>
  <c r="CP25" i="5"/>
  <c r="CQ25" i="5"/>
  <c r="CR25" i="5"/>
  <c r="CS25" i="5"/>
  <c r="CH26" i="5"/>
  <c r="CI26" i="5"/>
  <c r="CJ26" i="5"/>
  <c r="CK26" i="5"/>
  <c r="CL26" i="5"/>
  <c r="CM26" i="5"/>
  <c r="CN26" i="5"/>
  <c r="CO26" i="5"/>
  <c r="CP26" i="5"/>
  <c r="CQ26" i="5"/>
  <c r="CR26" i="5"/>
  <c r="CS26" i="5"/>
  <c r="CH27" i="5"/>
  <c r="CI27" i="5"/>
  <c r="CJ27" i="5"/>
  <c r="CK27" i="5"/>
  <c r="CL27" i="5"/>
  <c r="CM27" i="5"/>
  <c r="CN27" i="5"/>
  <c r="CO27" i="5"/>
  <c r="CP27" i="5"/>
  <c r="CQ27" i="5"/>
  <c r="CR27" i="5"/>
  <c r="CS27" i="5"/>
  <c r="CH28" i="5"/>
  <c r="CI28" i="5"/>
  <c r="CJ28" i="5"/>
  <c r="CK28" i="5"/>
  <c r="CL28" i="5"/>
  <c r="CM28" i="5"/>
  <c r="CN28" i="5"/>
  <c r="CO28" i="5"/>
  <c r="CP28" i="5"/>
  <c r="CQ28" i="5"/>
  <c r="CR28" i="5"/>
  <c r="CS28" i="5"/>
  <c r="CH29" i="5"/>
  <c r="CI29" i="5"/>
  <c r="CJ29" i="5"/>
  <c r="CK29" i="5"/>
  <c r="CL29" i="5"/>
  <c r="CM29" i="5"/>
  <c r="CN29" i="5"/>
  <c r="CO29" i="5"/>
  <c r="CP29" i="5"/>
  <c r="CQ29" i="5"/>
  <c r="CR29" i="5"/>
  <c r="CS29" i="5"/>
  <c r="CH30" i="5"/>
  <c r="CI30" i="5"/>
  <c r="CJ30" i="5"/>
  <c r="CK30" i="5"/>
  <c r="CL30" i="5"/>
  <c r="CM30" i="5"/>
  <c r="CN30" i="5"/>
  <c r="CO30" i="5"/>
  <c r="CP30" i="5"/>
  <c r="CQ30" i="5"/>
  <c r="CR30" i="5"/>
  <c r="CS30" i="5"/>
  <c r="CH31" i="5"/>
  <c r="CI31" i="5"/>
  <c r="CJ31" i="5"/>
  <c r="CK31" i="5"/>
  <c r="CL31" i="5"/>
  <c r="CM31" i="5"/>
  <c r="CN31" i="5"/>
  <c r="CO31" i="5"/>
  <c r="CP31" i="5"/>
  <c r="CQ31" i="5"/>
  <c r="CR31" i="5"/>
  <c r="CS31" i="5"/>
  <c r="CH32" i="5"/>
  <c r="CI32" i="5"/>
  <c r="CJ32" i="5"/>
  <c r="CK32" i="5"/>
  <c r="CL32" i="5"/>
  <c r="CM32" i="5"/>
  <c r="CN32" i="5"/>
  <c r="CO32" i="5"/>
  <c r="CP32" i="5"/>
  <c r="CQ32" i="5"/>
  <c r="CR32" i="5"/>
  <c r="CS32" i="5"/>
  <c r="CH33" i="5"/>
  <c r="CI33" i="5"/>
  <c r="CJ33" i="5"/>
  <c r="CK33" i="5"/>
  <c r="CL33" i="5"/>
  <c r="CM33" i="5"/>
  <c r="CN33" i="5"/>
  <c r="CO33" i="5"/>
  <c r="CP33" i="5"/>
  <c r="CQ33" i="5"/>
  <c r="CR33" i="5"/>
  <c r="CS33" i="5"/>
  <c r="CH34" i="5"/>
  <c r="CI34" i="5"/>
  <c r="CJ34" i="5"/>
  <c r="CK34" i="5"/>
  <c r="CL34" i="5"/>
  <c r="CM34" i="5"/>
  <c r="CN34" i="5"/>
  <c r="CO34" i="5"/>
  <c r="CP34" i="5"/>
  <c r="CQ34" i="5"/>
  <c r="CR34" i="5"/>
  <c r="CS34" i="5"/>
  <c r="CH35" i="5"/>
  <c r="CI35" i="5"/>
  <c r="CJ35" i="5"/>
  <c r="CK35" i="5"/>
  <c r="CL35" i="5"/>
  <c r="CM35" i="5"/>
  <c r="CN35" i="5"/>
  <c r="CO35" i="5"/>
  <c r="CP35" i="5"/>
  <c r="CQ35" i="5"/>
  <c r="CR35" i="5"/>
  <c r="CS35" i="5"/>
  <c r="CH36" i="5"/>
  <c r="CI36" i="5"/>
  <c r="CJ36" i="5"/>
  <c r="CK36" i="5"/>
  <c r="CL36" i="5"/>
  <c r="CM36" i="5"/>
  <c r="CN36" i="5"/>
  <c r="CO36" i="5"/>
  <c r="CP36" i="5"/>
  <c r="CQ36" i="5"/>
  <c r="CR36" i="5"/>
  <c r="CS36" i="5"/>
  <c r="CH37" i="5"/>
  <c r="CI37" i="5"/>
  <c r="CJ37" i="5"/>
  <c r="CK37" i="5"/>
  <c r="CL37" i="5"/>
  <c r="CM37" i="5"/>
  <c r="CN37" i="5"/>
  <c r="CO37" i="5"/>
  <c r="CP37" i="5"/>
  <c r="CQ37" i="5"/>
  <c r="CR37" i="5"/>
  <c r="CS37" i="5"/>
  <c r="CH38" i="5"/>
  <c r="CI38" i="5"/>
  <c r="CJ38" i="5"/>
  <c r="CK38" i="5"/>
  <c r="CL38" i="5"/>
  <c r="CM38" i="5"/>
  <c r="CN38" i="5"/>
  <c r="CO38" i="5"/>
  <c r="CP38" i="5"/>
  <c r="CQ38" i="5"/>
  <c r="CR38" i="5"/>
  <c r="CS38" i="5"/>
  <c r="CH39" i="5"/>
  <c r="CI39" i="5"/>
  <c r="CJ39" i="5"/>
  <c r="CK39" i="5"/>
  <c r="CL39" i="5"/>
  <c r="CM39" i="5"/>
  <c r="CN39" i="5"/>
  <c r="CO39" i="5"/>
  <c r="CP39" i="5"/>
  <c r="CQ39" i="5"/>
  <c r="CR39" i="5"/>
  <c r="CS39" i="5"/>
  <c r="CH40" i="5"/>
  <c r="CI40" i="5"/>
  <c r="CJ40" i="5"/>
  <c r="CK40" i="5"/>
  <c r="CL40" i="5"/>
  <c r="CM40" i="5"/>
  <c r="CN40" i="5"/>
  <c r="CO40" i="5"/>
  <c r="CP40" i="5"/>
  <c r="CQ40" i="5"/>
  <c r="CR40" i="5"/>
  <c r="CS40" i="5"/>
  <c r="CH41" i="5"/>
  <c r="CI41" i="5"/>
  <c r="CJ41" i="5"/>
  <c r="CK41" i="5"/>
  <c r="CL41" i="5"/>
  <c r="CM41" i="5"/>
  <c r="CN41" i="5"/>
  <c r="CO41" i="5"/>
  <c r="CP41" i="5"/>
  <c r="CQ41" i="5"/>
  <c r="CR41" i="5"/>
  <c r="CS41" i="5"/>
  <c r="CH42" i="5"/>
  <c r="CI42" i="5"/>
  <c r="CJ42" i="5"/>
  <c r="CK42" i="5"/>
  <c r="CL42" i="5"/>
  <c r="CM42" i="5"/>
  <c r="CN42" i="5"/>
  <c r="CO42" i="5"/>
  <c r="CP42" i="5"/>
  <c r="CQ42" i="5"/>
  <c r="CR42" i="5"/>
  <c r="CS42" i="5"/>
  <c r="CH43" i="5"/>
  <c r="CI43" i="5"/>
  <c r="CJ43" i="5"/>
  <c r="CK43" i="5"/>
  <c r="CL43" i="5"/>
  <c r="CM43" i="5"/>
  <c r="CN43" i="5"/>
  <c r="CO43" i="5"/>
  <c r="CP43" i="5"/>
  <c r="CQ43" i="5"/>
  <c r="CR43" i="5"/>
  <c r="CS43" i="5"/>
  <c r="CH44" i="5"/>
  <c r="CI44" i="5"/>
  <c r="CJ44" i="5"/>
  <c r="CK44" i="5"/>
  <c r="CL44" i="5"/>
  <c r="CM44" i="5"/>
  <c r="CN44" i="5"/>
  <c r="CO44" i="5"/>
  <c r="CP44" i="5"/>
  <c r="CQ44" i="5"/>
  <c r="CR44" i="5"/>
  <c r="CS44" i="5"/>
  <c r="CH45" i="5"/>
  <c r="CI45" i="5"/>
  <c r="CJ45" i="5"/>
  <c r="CK45" i="5"/>
  <c r="CL45" i="5"/>
  <c r="CM45" i="5"/>
  <c r="CN45" i="5"/>
  <c r="CO45" i="5"/>
  <c r="CP45" i="5"/>
  <c r="CQ45" i="5"/>
  <c r="CR45" i="5"/>
  <c r="CS45" i="5"/>
  <c r="CS6" i="5"/>
  <c r="CR6" i="5"/>
  <c r="CQ6" i="5"/>
  <c r="CP6" i="5"/>
  <c r="CO6" i="5"/>
  <c r="CN6" i="5"/>
  <c r="CM6" i="5"/>
  <c r="CL6" i="5"/>
  <c r="CK6" i="5"/>
  <c r="CJ6" i="5"/>
  <c r="CI6" i="5"/>
  <c r="CH6" i="5"/>
  <c r="CT7" i="5"/>
  <c r="CU7" i="5" s="1"/>
  <c r="CW7" i="5"/>
  <c r="CX7" i="5"/>
  <c r="CY7" i="5"/>
  <c r="CZ7" i="5"/>
  <c r="DB7" i="5" s="1"/>
  <c r="DA7" i="5"/>
  <c r="DC7" i="5"/>
  <c r="DD7" i="5" s="1"/>
  <c r="CT8" i="5"/>
  <c r="CV8" i="5" s="1"/>
  <c r="CU8" i="5"/>
  <c r="CW8" i="5"/>
  <c r="CX8" i="5" s="1"/>
  <c r="CZ8" i="5"/>
  <c r="DA8" i="5" s="1"/>
  <c r="DB8" i="5" s="1"/>
  <c r="DC8" i="5"/>
  <c r="DD8" i="5" s="1"/>
  <c r="DE8" i="5" s="1"/>
  <c r="CT9" i="5"/>
  <c r="CU9" i="5" s="1"/>
  <c r="CW9" i="5"/>
  <c r="CX9" i="5" s="1"/>
  <c r="CZ9" i="5"/>
  <c r="DA9" i="5" s="1"/>
  <c r="DC9" i="5"/>
  <c r="DD9" i="5"/>
  <c r="DE9" i="5"/>
  <c r="CT10" i="5"/>
  <c r="CU10" i="5"/>
  <c r="CV10" i="5"/>
  <c r="CW10" i="5"/>
  <c r="CX10" i="5"/>
  <c r="CY10" i="5"/>
  <c r="CZ10" i="5"/>
  <c r="DA10" i="5"/>
  <c r="DB10" i="5"/>
  <c r="DC10" i="5"/>
  <c r="DD10" i="5"/>
  <c r="DE10" i="5"/>
  <c r="CT11" i="5"/>
  <c r="CU11" i="5"/>
  <c r="CV11" i="5"/>
  <c r="CW11" i="5"/>
  <c r="CX11" i="5"/>
  <c r="CY11" i="5"/>
  <c r="CZ11" i="5"/>
  <c r="DA11" i="5"/>
  <c r="DB11" i="5"/>
  <c r="DC11" i="5"/>
  <c r="DD11" i="5"/>
  <c r="DE11" i="5"/>
  <c r="CT12" i="5"/>
  <c r="CU12" i="5"/>
  <c r="CV12" i="5"/>
  <c r="CW12" i="5"/>
  <c r="CX12" i="5"/>
  <c r="CY12" i="5"/>
  <c r="CZ12" i="5"/>
  <c r="DA12" i="5"/>
  <c r="DB12" i="5"/>
  <c r="DC12" i="5"/>
  <c r="DD12" i="5"/>
  <c r="DE12" i="5"/>
  <c r="CT13" i="5"/>
  <c r="CU13" i="5"/>
  <c r="CV13" i="5"/>
  <c r="CW13" i="5"/>
  <c r="CX13" i="5"/>
  <c r="CY13" i="5"/>
  <c r="CZ13" i="5"/>
  <c r="DA13" i="5"/>
  <c r="DB13" i="5"/>
  <c r="DC13" i="5"/>
  <c r="DD13" i="5"/>
  <c r="DE13" i="5"/>
  <c r="CT14" i="5"/>
  <c r="CU14" i="5"/>
  <c r="CV14" i="5"/>
  <c r="CW14" i="5"/>
  <c r="CX14" i="5"/>
  <c r="CY14" i="5"/>
  <c r="CZ14" i="5"/>
  <c r="DA14" i="5"/>
  <c r="DB14" i="5"/>
  <c r="DC14" i="5"/>
  <c r="DD14" i="5"/>
  <c r="DE14" i="5"/>
  <c r="CT15" i="5"/>
  <c r="CU15" i="5"/>
  <c r="CV15" i="5"/>
  <c r="CW15" i="5"/>
  <c r="CX15" i="5"/>
  <c r="CY15" i="5"/>
  <c r="CZ15" i="5"/>
  <c r="DA15" i="5"/>
  <c r="DB15" i="5"/>
  <c r="DC15" i="5"/>
  <c r="DD15" i="5"/>
  <c r="DE15" i="5"/>
  <c r="CT16" i="5"/>
  <c r="CU16" i="5"/>
  <c r="CV16" i="5"/>
  <c r="CW16" i="5"/>
  <c r="CX16" i="5"/>
  <c r="CY16" i="5"/>
  <c r="CZ16" i="5"/>
  <c r="DA16" i="5"/>
  <c r="DB16" i="5"/>
  <c r="DC16" i="5"/>
  <c r="DD16" i="5"/>
  <c r="DE16" i="5"/>
  <c r="CT17" i="5"/>
  <c r="CU17" i="5"/>
  <c r="CV17" i="5"/>
  <c r="CW17" i="5"/>
  <c r="CX17" i="5"/>
  <c r="CY17" i="5"/>
  <c r="CZ17" i="5"/>
  <c r="DA17" i="5"/>
  <c r="DB17" i="5"/>
  <c r="DC17" i="5"/>
  <c r="DD17" i="5"/>
  <c r="DE17" i="5"/>
  <c r="CT18" i="5"/>
  <c r="CU18" i="5"/>
  <c r="CV18" i="5"/>
  <c r="CW18" i="5"/>
  <c r="CX18" i="5"/>
  <c r="CY18" i="5"/>
  <c r="CZ18" i="5"/>
  <c r="DA18" i="5"/>
  <c r="DB18" i="5"/>
  <c r="DC18" i="5"/>
  <c r="DD18" i="5"/>
  <c r="DE18" i="5"/>
  <c r="CT19" i="5"/>
  <c r="CU19" i="5"/>
  <c r="CV19" i="5"/>
  <c r="CW19" i="5"/>
  <c r="CX19" i="5"/>
  <c r="CY19" i="5"/>
  <c r="CZ19" i="5"/>
  <c r="DA19" i="5"/>
  <c r="DB19" i="5"/>
  <c r="DC19" i="5"/>
  <c r="DD19" i="5"/>
  <c r="DE19" i="5"/>
  <c r="CT20" i="5"/>
  <c r="CU20" i="5"/>
  <c r="CV20" i="5"/>
  <c r="CW20" i="5"/>
  <c r="CX20" i="5"/>
  <c r="CY20" i="5"/>
  <c r="CZ20" i="5"/>
  <c r="DA20" i="5"/>
  <c r="DB20" i="5"/>
  <c r="DC20" i="5"/>
  <c r="DD20" i="5"/>
  <c r="DE20" i="5"/>
  <c r="CT21" i="5"/>
  <c r="CU21" i="5"/>
  <c r="CV21" i="5"/>
  <c r="CW21" i="5"/>
  <c r="CX21" i="5"/>
  <c r="CY21" i="5"/>
  <c r="CZ21" i="5"/>
  <c r="DA21" i="5"/>
  <c r="DB21" i="5"/>
  <c r="DC21" i="5"/>
  <c r="DD21" i="5"/>
  <c r="DE21" i="5"/>
  <c r="CT22" i="5"/>
  <c r="CU22" i="5"/>
  <c r="CV22" i="5"/>
  <c r="CW22" i="5"/>
  <c r="CX22" i="5"/>
  <c r="CY22" i="5"/>
  <c r="CZ22" i="5"/>
  <c r="DA22" i="5"/>
  <c r="DB22" i="5"/>
  <c r="DC22" i="5"/>
  <c r="DD22" i="5"/>
  <c r="DE22" i="5"/>
  <c r="CT23" i="5"/>
  <c r="CU23" i="5"/>
  <c r="CV23" i="5"/>
  <c r="CW23" i="5"/>
  <c r="CX23" i="5"/>
  <c r="CY23" i="5"/>
  <c r="CZ23" i="5"/>
  <c r="DA23" i="5"/>
  <c r="DB23" i="5"/>
  <c r="DC23" i="5"/>
  <c r="DD23" i="5"/>
  <c r="DE23" i="5"/>
  <c r="CT24" i="5"/>
  <c r="CU24" i="5"/>
  <c r="CV24" i="5"/>
  <c r="CW24" i="5"/>
  <c r="CX24" i="5"/>
  <c r="CY24" i="5"/>
  <c r="CZ24" i="5"/>
  <c r="DA24" i="5"/>
  <c r="DB24" i="5"/>
  <c r="DC24" i="5"/>
  <c r="DD24" i="5"/>
  <c r="DE24" i="5"/>
  <c r="CT25" i="5"/>
  <c r="CU25" i="5"/>
  <c r="CV25" i="5"/>
  <c r="CW25" i="5"/>
  <c r="CX25" i="5"/>
  <c r="CY25" i="5"/>
  <c r="CZ25" i="5"/>
  <c r="DA25" i="5"/>
  <c r="DB25" i="5"/>
  <c r="DC25" i="5"/>
  <c r="DD25" i="5"/>
  <c r="DE25" i="5"/>
  <c r="CT26" i="5"/>
  <c r="CU26" i="5"/>
  <c r="CV26" i="5"/>
  <c r="CW26" i="5"/>
  <c r="CX26" i="5"/>
  <c r="CY26" i="5"/>
  <c r="CZ26" i="5"/>
  <c r="DA26" i="5"/>
  <c r="DB26" i="5"/>
  <c r="DC26" i="5"/>
  <c r="DD26" i="5"/>
  <c r="DE26" i="5"/>
  <c r="CT27" i="5"/>
  <c r="CU27" i="5"/>
  <c r="CV27" i="5"/>
  <c r="CW27" i="5"/>
  <c r="CX27" i="5"/>
  <c r="CY27" i="5"/>
  <c r="CZ27" i="5"/>
  <c r="DA27" i="5"/>
  <c r="DB27" i="5"/>
  <c r="DC27" i="5"/>
  <c r="DD27" i="5"/>
  <c r="DE27" i="5"/>
  <c r="CT28" i="5"/>
  <c r="CU28" i="5"/>
  <c r="CV28" i="5"/>
  <c r="CW28" i="5"/>
  <c r="CX28" i="5"/>
  <c r="CY28" i="5"/>
  <c r="CZ28" i="5"/>
  <c r="DA28" i="5"/>
  <c r="DB28" i="5"/>
  <c r="DC28" i="5"/>
  <c r="DD28" i="5"/>
  <c r="DE28" i="5"/>
  <c r="CT29" i="5"/>
  <c r="CU29" i="5"/>
  <c r="CV29" i="5"/>
  <c r="CW29" i="5"/>
  <c r="CX29" i="5"/>
  <c r="CY29" i="5"/>
  <c r="CZ29" i="5"/>
  <c r="DA29" i="5"/>
  <c r="DB29" i="5"/>
  <c r="DC29" i="5"/>
  <c r="DD29" i="5"/>
  <c r="DE29" i="5"/>
  <c r="CT30" i="5"/>
  <c r="CU30" i="5"/>
  <c r="CV30" i="5"/>
  <c r="CW30" i="5"/>
  <c r="CX30" i="5"/>
  <c r="CY30" i="5"/>
  <c r="CZ30" i="5"/>
  <c r="DA30" i="5"/>
  <c r="DB30" i="5"/>
  <c r="DC30" i="5"/>
  <c r="DD30" i="5"/>
  <c r="DE30" i="5"/>
  <c r="CT31" i="5"/>
  <c r="CU31" i="5"/>
  <c r="CV31" i="5"/>
  <c r="CW31" i="5"/>
  <c r="CX31" i="5"/>
  <c r="CY31" i="5"/>
  <c r="CZ31" i="5"/>
  <c r="DA31" i="5"/>
  <c r="DB31" i="5"/>
  <c r="DC31" i="5"/>
  <c r="DD31" i="5"/>
  <c r="DE31" i="5"/>
  <c r="CT32" i="5"/>
  <c r="CU32" i="5"/>
  <c r="CV32" i="5"/>
  <c r="CW32" i="5"/>
  <c r="CX32" i="5"/>
  <c r="CY32" i="5"/>
  <c r="CZ32" i="5"/>
  <c r="DA32" i="5"/>
  <c r="DB32" i="5"/>
  <c r="DC32" i="5"/>
  <c r="DD32" i="5"/>
  <c r="DE32" i="5"/>
  <c r="CT33" i="5"/>
  <c r="CU33" i="5"/>
  <c r="CV33" i="5"/>
  <c r="CW33" i="5"/>
  <c r="CX33" i="5"/>
  <c r="CY33" i="5"/>
  <c r="CZ33" i="5"/>
  <c r="DA33" i="5"/>
  <c r="DB33" i="5"/>
  <c r="DC33" i="5"/>
  <c r="DD33" i="5"/>
  <c r="DE33" i="5"/>
  <c r="CT34" i="5"/>
  <c r="CU34" i="5"/>
  <c r="CV34" i="5"/>
  <c r="CW34" i="5"/>
  <c r="CX34" i="5"/>
  <c r="CY34" i="5"/>
  <c r="CZ34" i="5"/>
  <c r="DA34" i="5"/>
  <c r="DB34" i="5"/>
  <c r="DC34" i="5"/>
  <c r="DD34" i="5"/>
  <c r="DE34" i="5"/>
  <c r="CT35" i="5"/>
  <c r="CU35" i="5"/>
  <c r="CV35" i="5"/>
  <c r="CW35" i="5"/>
  <c r="CX35" i="5"/>
  <c r="CY35" i="5"/>
  <c r="CZ35" i="5"/>
  <c r="DA35" i="5"/>
  <c r="DB35" i="5"/>
  <c r="DC35" i="5"/>
  <c r="DD35" i="5"/>
  <c r="DE35" i="5"/>
  <c r="CT36" i="5"/>
  <c r="CU36" i="5"/>
  <c r="CV36" i="5"/>
  <c r="CW36" i="5"/>
  <c r="CX36" i="5"/>
  <c r="CY36" i="5"/>
  <c r="CZ36" i="5"/>
  <c r="DA36" i="5"/>
  <c r="DB36" i="5"/>
  <c r="DC36" i="5"/>
  <c r="DD36" i="5"/>
  <c r="DE36" i="5"/>
  <c r="CT37" i="5"/>
  <c r="CU37" i="5"/>
  <c r="CV37" i="5"/>
  <c r="CW37" i="5"/>
  <c r="CX37" i="5"/>
  <c r="CY37" i="5"/>
  <c r="CZ37" i="5"/>
  <c r="DA37" i="5"/>
  <c r="DB37" i="5"/>
  <c r="DC37" i="5"/>
  <c r="DD37" i="5"/>
  <c r="DE37" i="5"/>
  <c r="CT38" i="5"/>
  <c r="CU38" i="5"/>
  <c r="CV38" i="5"/>
  <c r="CW38" i="5"/>
  <c r="CX38" i="5"/>
  <c r="CY38" i="5"/>
  <c r="CZ38" i="5"/>
  <c r="DA38" i="5"/>
  <c r="DB38" i="5"/>
  <c r="DC38" i="5"/>
  <c r="DD38" i="5"/>
  <c r="DE38" i="5"/>
  <c r="CT39" i="5"/>
  <c r="CU39" i="5"/>
  <c r="CV39" i="5"/>
  <c r="CW39" i="5"/>
  <c r="CX39" i="5"/>
  <c r="CY39" i="5"/>
  <c r="CZ39" i="5"/>
  <c r="DA39" i="5"/>
  <c r="DB39" i="5"/>
  <c r="DC39" i="5"/>
  <c r="DD39" i="5"/>
  <c r="DE39" i="5"/>
  <c r="CT40" i="5"/>
  <c r="CU40" i="5"/>
  <c r="CV40" i="5"/>
  <c r="CW40" i="5"/>
  <c r="CX40" i="5"/>
  <c r="CY40" i="5"/>
  <c r="CZ40" i="5"/>
  <c r="DA40" i="5"/>
  <c r="DB40" i="5"/>
  <c r="DC40" i="5"/>
  <c r="DD40" i="5"/>
  <c r="DE40" i="5"/>
  <c r="CT41" i="5"/>
  <c r="CU41" i="5"/>
  <c r="CV41" i="5"/>
  <c r="CW41" i="5"/>
  <c r="CX41" i="5"/>
  <c r="CY41" i="5"/>
  <c r="CZ41" i="5"/>
  <c r="DA41" i="5"/>
  <c r="DB41" i="5"/>
  <c r="DC41" i="5"/>
  <c r="DD41" i="5"/>
  <c r="DE41" i="5"/>
  <c r="CT42" i="5"/>
  <c r="CU42" i="5"/>
  <c r="CV42" i="5"/>
  <c r="CW42" i="5"/>
  <c r="CX42" i="5"/>
  <c r="CY42" i="5"/>
  <c r="CZ42" i="5"/>
  <c r="DA42" i="5"/>
  <c r="DB42" i="5"/>
  <c r="DC42" i="5"/>
  <c r="DD42" i="5"/>
  <c r="DE42" i="5"/>
  <c r="CT43" i="5"/>
  <c r="CU43" i="5"/>
  <c r="CV43" i="5"/>
  <c r="CW43" i="5"/>
  <c r="CX43" i="5"/>
  <c r="CY43" i="5"/>
  <c r="CZ43" i="5"/>
  <c r="DA43" i="5"/>
  <c r="DB43" i="5"/>
  <c r="DC43" i="5"/>
  <c r="DD43" i="5"/>
  <c r="DE43" i="5"/>
  <c r="CT44" i="5"/>
  <c r="CU44" i="5"/>
  <c r="CV44" i="5"/>
  <c r="CW44" i="5"/>
  <c r="CX44" i="5"/>
  <c r="CY44" i="5"/>
  <c r="CZ44" i="5"/>
  <c r="DA44" i="5"/>
  <c r="DB44" i="5"/>
  <c r="DC44" i="5"/>
  <c r="DD44" i="5"/>
  <c r="DE44" i="5"/>
  <c r="CT45" i="5"/>
  <c r="CU45" i="5"/>
  <c r="CV45" i="5"/>
  <c r="CW45" i="5"/>
  <c r="CX45" i="5"/>
  <c r="CY45" i="5"/>
  <c r="CZ45" i="5"/>
  <c r="DA45" i="5"/>
  <c r="DB45" i="5"/>
  <c r="DC45" i="5"/>
  <c r="DD45" i="5"/>
  <c r="DE45" i="5"/>
  <c r="DB6" i="5"/>
  <c r="DA6" i="5"/>
  <c r="CY6" i="5"/>
  <c r="CX6" i="5"/>
  <c r="CV6" i="5"/>
  <c r="CU6" i="5"/>
  <c r="CW6" i="5"/>
  <c r="CZ6" i="5"/>
  <c r="CT6" i="5"/>
  <c r="DE6" i="5"/>
  <c r="DD6" i="5"/>
  <c r="DC6" i="5"/>
  <c r="DF7" i="5"/>
  <c r="DG7" i="5" s="1"/>
  <c r="DF8" i="5"/>
  <c r="DG8" i="5"/>
  <c r="DH8" i="5"/>
  <c r="DF9" i="5"/>
  <c r="DG9" i="5" s="1"/>
  <c r="DF10" i="5"/>
  <c r="DG10" i="5"/>
  <c r="DH10" i="5"/>
  <c r="DF11" i="5"/>
  <c r="DG11" i="5"/>
  <c r="DH11" i="5"/>
  <c r="DF12" i="5"/>
  <c r="DG12" i="5"/>
  <c r="DH12" i="5"/>
  <c r="DF13" i="5"/>
  <c r="DG13" i="5"/>
  <c r="DH13" i="5"/>
  <c r="DF14" i="5"/>
  <c r="DG14" i="5"/>
  <c r="DH14" i="5"/>
  <c r="DF15" i="5"/>
  <c r="DG15" i="5"/>
  <c r="DH15" i="5"/>
  <c r="DF16" i="5"/>
  <c r="DG16" i="5"/>
  <c r="DH16" i="5"/>
  <c r="DF17" i="5"/>
  <c r="DG17" i="5"/>
  <c r="DH17" i="5"/>
  <c r="DF18" i="5"/>
  <c r="DG18" i="5"/>
  <c r="DH18" i="5"/>
  <c r="DF19" i="5"/>
  <c r="DG19" i="5"/>
  <c r="DH19" i="5"/>
  <c r="DF20" i="5"/>
  <c r="DG20" i="5"/>
  <c r="DH20" i="5"/>
  <c r="DF21" i="5"/>
  <c r="DG21" i="5"/>
  <c r="DH21" i="5"/>
  <c r="DF22" i="5"/>
  <c r="DG22" i="5"/>
  <c r="DH22" i="5"/>
  <c r="DF23" i="5"/>
  <c r="DG23" i="5"/>
  <c r="DH23" i="5"/>
  <c r="DF24" i="5"/>
  <c r="DG24" i="5"/>
  <c r="DH24" i="5"/>
  <c r="DF25" i="5"/>
  <c r="DG25" i="5"/>
  <c r="DH25" i="5"/>
  <c r="DF26" i="5"/>
  <c r="DG26" i="5"/>
  <c r="DH26" i="5"/>
  <c r="DF27" i="5"/>
  <c r="DG27" i="5"/>
  <c r="DH27" i="5"/>
  <c r="DF28" i="5"/>
  <c r="DG28" i="5"/>
  <c r="DH28" i="5"/>
  <c r="DF29" i="5"/>
  <c r="DG29" i="5"/>
  <c r="DH29" i="5"/>
  <c r="DF30" i="5"/>
  <c r="DG30" i="5"/>
  <c r="DH30" i="5"/>
  <c r="DF31" i="5"/>
  <c r="DG31" i="5"/>
  <c r="DH31" i="5"/>
  <c r="DF32" i="5"/>
  <c r="DG32" i="5"/>
  <c r="DH32" i="5"/>
  <c r="DF33" i="5"/>
  <c r="DG33" i="5"/>
  <c r="DH33" i="5"/>
  <c r="DF34" i="5"/>
  <c r="DG34" i="5"/>
  <c r="DH34" i="5"/>
  <c r="DF35" i="5"/>
  <c r="DG35" i="5"/>
  <c r="DH35" i="5"/>
  <c r="DF36" i="5"/>
  <c r="DG36" i="5"/>
  <c r="DH36" i="5"/>
  <c r="DF37" i="5"/>
  <c r="DG37" i="5"/>
  <c r="DH37" i="5"/>
  <c r="DF38" i="5"/>
  <c r="DG38" i="5"/>
  <c r="DH38" i="5"/>
  <c r="DF39" i="5"/>
  <c r="DG39" i="5"/>
  <c r="DH39" i="5"/>
  <c r="DF40" i="5"/>
  <c r="DG40" i="5"/>
  <c r="DH40" i="5"/>
  <c r="DF41" i="5"/>
  <c r="DG41" i="5"/>
  <c r="DH41" i="5"/>
  <c r="DF42" i="5"/>
  <c r="DG42" i="5"/>
  <c r="DH42" i="5"/>
  <c r="DF43" i="5"/>
  <c r="DG43" i="5"/>
  <c r="DH43" i="5"/>
  <c r="DF44" i="5"/>
  <c r="DG44" i="5"/>
  <c r="DH44" i="5"/>
  <c r="DF45" i="5"/>
  <c r="DG45" i="5"/>
  <c r="DH45" i="5"/>
  <c r="DH6" i="5"/>
  <c r="DG6" i="5"/>
  <c r="DF6" i="5"/>
  <c r="DI7" i="5"/>
  <c r="DJ7" i="5" s="1"/>
  <c r="DI8" i="5"/>
  <c r="DJ8" i="5" s="1"/>
  <c r="DK8" i="5" s="1"/>
  <c r="DI9" i="5"/>
  <c r="DJ9" i="5" s="1"/>
  <c r="DI10" i="5"/>
  <c r="DJ10" i="5"/>
  <c r="DK10" i="5"/>
  <c r="DI11" i="5"/>
  <c r="DJ11" i="5"/>
  <c r="DK11" i="5"/>
  <c r="DI12" i="5"/>
  <c r="DJ12" i="5"/>
  <c r="DK12" i="5"/>
  <c r="DI13" i="5"/>
  <c r="DJ13" i="5"/>
  <c r="DK13" i="5"/>
  <c r="DI14" i="5"/>
  <c r="DJ14" i="5"/>
  <c r="DK14" i="5"/>
  <c r="DI15" i="5"/>
  <c r="DJ15" i="5"/>
  <c r="DK15" i="5"/>
  <c r="DI16" i="5"/>
  <c r="DJ16" i="5"/>
  <c r="DK16" i="5"/>
  <c r="DI17" i="5"/>
  <c r="DJ17" i="5"/>
  <c r="DK17" i="5"/>
  <c r="DI18" i="5"/>
  <c r="DJ18" i="5"/>
  <c r="DK18" i="5"/>
  <c r="DI19" i="5"/>
  <c r="DJ19" i="5"/>
  <c r="DK19" i="5"/>
  <c r="DI20" i="5"/>
  <c r="DJ20" i="5"/>
  <c r="DK20" i="5"/>
  <c r="DI21" i="5"/>
  <c r="DJ21" i="5"/>
  <c r="DK21" i="5"/>
  <c r="DI22" i="5"/>
  <c r="DJ22" i="5"/>
  <c r="DK22" i="5"/>
  <c r="DI23" i="5"/>
  <c r="DJ23" i="5"/>
  <c r="DK23" i="5"/>
  <c r="DI24" i="5"/>
  <c r="DJ24" i="5"/>
  <c r="DK24" i="5"/>
  <c r="DI25" i="5"/>
  <c r="DJ25" i="5"/>
  <c r="DK25" i="5"/>
  <c r="DI26" i="5"/>
  <c r="DJ26" i="5"/>
  <c r="DK26" i="5"/>
  <c r="DI27" i="5"/>
  <c r="DJ27" i="5"/>
  <c r="DK27" i="5"/>
  <c r="DI28" i="5"/>
  <c r="DJ28" i="5"/>
  <c r="DK28" i="5"/>
  <c r="DI29" i="5"/>
  <c r="DJ29" i="5"/>
  <c r="DK29" i="5"/>
  <c r="DI30" i="5"/>
  <c r="DJ30" i="5"/>
  <c r="DK30" i="5"/>
  <c r="DI31" i="5"/>
  <c r="DJ31" i="5"/>
  <c r="DK31" i="5"/>
  <c r="DI32" i="5"/>
  <c r="DJ32" i="5"/>
  <c r="DK32" i="5"/>
  <c r="DI33" i="5"/>
  <c r="DJ33" i="5"/>
  <c r="DK33" i="5"/>
  <c r="DI34" i="5"/>
  <c r="DJ34" i="5"/>
  <c r="DK34" i="5"/>
  <c r="DI35" i="5"/>
  <c r="DJ35" i="5"/>
  <c r="DK35" i="5"/>
  <c r="DI36" i="5"/>
  <c r="DJ36" i="5"/>
  <c r="DK36" i="5"/>
  <c r="DI37" i="5"/>
  <c r="DJ37" i="5"/>
  <c r="DK37" i="5"/>
  <c r="DI38" i="5"/>
  <c r="DJ38" i="5"/>
  <c r="DK38" i="5"/>
  <c r="DI39" i="5"/>
  <c r="DJ39" i="5"/>
  <c r="DK39" i="5"/>
  <c r="DI40" i="5"/>
  <c r="DJ40" i="5"/>
  <c r="DK40" i="5"/>
  <c r="DI41" i="5"/>
  <c r="DJ41" i="5"/>
  <c r="DK41" i="5"/>
  <c r="DI42" i="5"/>
  <c r="DJ42" i="5"/>
  <c r="DK42" i="5"/>
  <c r="DI43" i="5"/>
  <c r="DJ43" i="5"/>
  <c r="DK43" i="5"/>
  <c r="DI44" i="5"/>
  <c r="DJ44" i="5"/>
  <c r="DK44" i="5"/>
  <c r="DI45" i="5"/>
  <c r="DJ45" i="5"/>
  <c r="DK45" i="5"/>
  <c r="DK6" i="5"/>
  <c r="DJ6" i="5"/>
  <c r="DI6" i="5"/>
  <c r="DL7" i="5"/>
  <c r="DM7" i="5" s="1"/>
  <c r="DL8" i="5"/>
  <c r="DM8" i="5" s="1"/>
  <c r="DN8" i="5" s="1"/>
  <c r="DL9" i="5"/>
  <c r="DM9" i="5" s="1"/>
  <c r="DN9" i="5" s="1"/>
  <c r="DL10" i="5"/>
  <c r="DM10" i="5"/>
  <c r="DN10" i="5"/>
  <c r="DL11" i="5"/>
  <c r="DM11" i="5"/>
  <c r="DN11" i="5"/>
  <c r="DL12" i="5"/>
  <c r="DM12" i="5"/>
  <c r="DN12" i="5"/>
  <c r="DL13" i="5"/>
  <c r="DM13" i="5"/>
  <c r="DN13" i="5"/>
  <c r="DL14" i="5"/>
  <c r="DM14" i="5"/>
  <c r="DN14" i="5"/>
  <c r="DL15" i="5"/>
  <c r="DM15" i="5"/>
  <c r="DN15" i="5"/>
  <c r="DL16" i="5"/>
  <c r="DM16" i="5"/>
  <c r="DN16" i="5"/>
  <c r="DL17" i="5"/>
  <c r="DM17" i="5"/>
  <c r="DN17" i="5"/>
  <c r="DL18" i="5"/>
  <c r="DM18" i="5"/>
  <c r="DN18" i="5"/>
  <c r="DL19" i="5"/>
  <c r="DM19" i="5"/>
  <c r="DN19" i="5"/>
  <c r="DL20" i="5"/>
  <c r="DM20" i="5"/>
  <c r="DN20" i="5"/>
  <c r="DL21" i="5"/>
  <c r="DM21" i="5"/>
  <c r="DN21" i="5"/>
  <c r="DL22" i="5"/>
  <c r="DM22" i="5"/>
  <c r="DN22" i="5"/>
  <c r="DL23" i="5"/>
  <c r="DM23" i="5"/>
  <c r="DN23" i="5"/>
  <c r="DL24" i="5"/>
  <c r="DM24" i="5"/>
  <c r="DN24" i="5"/>
  <c r="DL25" i="5"/>
  <c r="DM25" i="5"/>
  <c r="DN25" i="5"/>
  <c r="DL26" i="5"/>
  <c r="DM26" i="5"/>
  <c r="DN26" i="5"/>
  <c r="DL27" i="5"/>
  <c r="DM27" i="5"/>
  <c r="DN27" i="5"/>
  <c r="DL28" i="5"/>
  <c r="DM28" i="5"/>
  <c r="DN28" i="5"/>
  <c r="DL29" i="5"/>
  <c r="DM29" i="5"/>
  <c r="DN29" i="5"/>
  <c r="DL30" i="5"/>
  <c r="DM30" i="5"/>
  <c r="DN30" i="5"/>
  <c r="DL31" i="5"/>
  <c r="DM31" i="5"/>
  <c r="DN31" i="5"/>
  <c r="DL32" i="5"/>
  <c r="DM32" i="5"/>
  <c r="DN32" i="5"/>
  <c r="DL33" i="5"/>
  <c r="DM33" i="5"/>
  <c r="DN33" i="5"/>
  <c r="DL34" i="5"/>
  <c r="DM34" i="5"/>
  <c r="DN34" i="5"/>
  <c r="DL35" i="5"/>
  <c r="DM35" i="5"/>
  <c r="DN35" i="5"/>
  <c r="DL36" i="5"/>
  <c r="DM36" i="5"/>
  <c r="DN36" i="5"/>
  <c r="DL37" i="5"/>
  <c r="DM37" i="5"/>
  <c r="DN37" i="5"/>
  <c r="DL38" i="5"/>
  <c r="DM38" i="5"/>
  <c r="DN38" i="5"/>
  <c r="DL39" i="5"/>
  <c r="DM39" i="5"/>
  <c r="DN39" i="5"/>
  <c r="DL40" i="5"/>
  <c r="DM40" i="5"/>
  <c r="DN40" i="5"/>
  <c r="DL41" i="5"/>
  <c r="DM41" i="5"/>
  <c r="DN41" i="5"/>
  <c r="DL42" i="5"/>
  <c r="DM42" i="5"/>
  <c r="DN42" i="5"/>
  <c r="DL43" i="5"/>
  <c r="DM43" i="5"/>
  <c r="DN43" i="5"/>
  <c r="DL44" i="5"/>
  <c r="DM44" i="5"/>
  <c r="DN44" i="5"/>
  <c r="DL45" i="5"/>
  <c r="DM45" i="5"/>
  <c r="DN45" i="5"/>
  <c r="DN6" i="5"/>
  <c r="DM6" i="5"/>
  <c r="DL6" i="5"/>
  <c r="DO7" i="5"/>
  <c r="DQ7" i="5" s="1"/>
  <c r="DP7" i="5"/>
  <c r="DO8" i="5"/>
  <c r="DP8" i="5"/>
  <c r="DQ8" i="5"/>
  <c r="DO9" i="5"/>
  <c r="DP9" i="5" s="1"/>
  <c r="DO10" i="5"/>
  <c r="DP10" i="5"/>
  <c r="DQ10" i="5"/>
  <c r="DO11" i="5"/>
  <c r="DP11" i="5"/>
  <c r="DQ11" i="5"/>
  <c r="DO12" i="5"/>
  <c r="DP12" i="5"/>
  <c r="DQ12" i="5"/>
  <c r="DO13" i="5"/>
  <c r="DP13" i="5"/>
  <c r="DQ13" i="5"/>
  <c r="DO14" i="5"/>
  <c r="DP14" i="5"/>
  <c r="DQ14" i="5"/>
  <c r="DO15" i="5"/>
  <c r="DP15" i="5"/>
  <c r="DQ15" i="5"/>
  <c r="DO16" i="5"/>
  <c r="DP16" i="5"/>
  <c r="DQ16" i="5"/>
  <c r="DO17" i="5"/>
  <c r="DP17" i="5"/>
  <c r="DQ17" i="5"/>
  <c r="DO18" i="5"/>
  <c r="DP18" i="5"/>
  <c r="DQ18" i="5"/>
  <c r="DO19" i="5"/>
  <c r="DP19" i="5"/>
  <c r="DQ19" i="5"/>
  <c r="DO20" i="5"/>
  <c r="DP20" i="5"/>
  <c r="DQ20" i="5"/>
  <c r="DO21" i="5"/>
  <c r="DP21" i="5"/>
  <c r="DQ21" i="5"/>
  <c r="DO22" i="5"/>
  <c r="DP22" i="5"/>
  <c r="DQ22" i="5"/>
  <c r="DO23" i="5"/>
  <c r="DP23" i="5"/>
  <c r="DQ23" i="5"/>
  <c r="DO24" i="5"/>
  <c r="DP24" i="5"/>
  <c r="DQ24" i="5"/>
  <c r="DO25" i="5"/>
  <c r="DP25" i="5"/>
  <c r="DQ25" i="5"/>
  <c r="DO26" i="5"/>
  <c r="DP26" i="5"/>
  <c r="DQ26" i="5"/>
  <c r="DO27" i="5"/>
  <c r="DP27" i="5"/>
  <c r="DQ27" i="5"/>
  <c r="DO28" i="5"/>
  <c r="DP28" i="5"/>
  <c r="DQ28" i="5"/>
  <c r="DO29" i="5"/>
  <c r="DP29" i="5"/>
  <c r="DQ29" i="5"/>
  <c r="DO30" i="5"/>
  <c r="DP30" i="5"/>
  <c r="DQ30" i="5"/>
  <c r="DO31" i="5"/>
  <c r="DP31" i="5"/>
  <c r="DQ31" i="5"/>
  <c r="DO32" i="5"/>
  <c r="DP32" i="5"/>
  <c r="DQ32" i="5"/>
  <c r="DO33" i="5"/>
  <c r="DP33" i="5"/>
  <c r="DQ33" i="5"/>
  <c r="DO34" i="5"/>
  <c r="DP34" i="5"/>
  <c r="DQ34" i="5"/>
  <c r="DO35" i="5"/>
  <c r="DP35" i="5"/>
  <c r="DQ35" i="5"/>
  <c r="DO36" i="5"/>
  <c r="DP36" i="5"/>
  <c r="DQ36" i="5"/>
  <c r="DO37" i="5"/>
  <c r="DP37" i="5"/>
  <c r="DQ37" i="5"/>
  <c r="DO38" i="5"/>
  <c r="DP38" i="5"/>
  <c r="DQ38" i="5"/>
  <c r="DO39" i="5"/>
  <c r="DP39" i="5"/>
  <c r="DQ39" i="5"/>
  <c r="DO40" i="5"/>
  <c r="DP40" i="5"/>
  <c r="DQ40" i="5"/>
  <c r="DO41" i="5"/>
  <c r="DP41" i="5"/>
  <c r="DQ41" i="5"/>
  <c r="DO42" i="5"/>
  <c r="DP42" i="5"/>
  <c r="DQ42" i="5"/>
  <c r="DO43" i="5"/>
  <c r="DP43" i="5"/>
  <c r="DQ43" i="5"/>
  <c r="DO44" i="5"/>
  <c r="DP44" i="5"/>
  <c r="DQ44" i="5"/>
  <c r="DO45" i="5"/>
  <c r="DP45" i="5"/>
  <c r="DQ45" i="5"/>
  <c r="DQ6" i="5"/>
  <c r="DP6" i="5"/>
  <c r="DO6" i="5"/>
  <c r="DO4" i="5"/>
  <c r="DR7" i="5"/>
  <c r="DS7" i="5" s="1"/>
  <c r="DR8" i="5"/>
  <c r="DS8" i="5"/>
  <c r="DT8" i="5"/>
  <c r="DR9" i="5"/>
  <c r="DS9" i="5" s="1"/>
  <c r="DT9" i="5" s="1"/>
  <c r="DR10" i="5"/>
  <c r="DS10" i="5"/>
  <c r="DT10" i="5"/>
  <c r="DR11" i="5"/>
  <c r="DS11" i="5"/>
  <c r="DT11" i="5"/>
  <c r="DR12" i="5"/>
  <c r="DS12" i="5"/>
  <c r="DT12" i="5"/>
  <c r="DR13" i="5"/>
  <c r="DS13" i="5"/>
  <c r="DT13" i="5"/>
  <c r="DR14" i="5"/>
  <c r="DS14" i="5"/>
  <c r="DT14" i="5"/>
  <c r="DR15" i="5"/>
  <c r="DS15" i="5"/>
  <c r="DT15" i="5"/>
  <c r="DR16" i="5"/>
  <c r="DS16" i="5"/>
  <c r="DT16" i="5"/>
  <c r="DR17" i="5"/>
  <c r="DS17" i="5"/>
  <c r="DT17" i="5"/>
  <c r="DR18" i="5"/>
  <c r="DS18" i="5"/>
  <c r="DT18" i="5"/>
  <c r="DR19" i="5"/>
  <c r="DS19" i="5"/>
  <c r="DT19" i="5"/>
  <c r="DR20" i="5"/>
  <c r="DS20" i="5"/>
  <c r="DT20" i="5"/>
  <c r="DR21" i="5"/>
  <c r="DS21" i="5"/>
  <c r="DT21" i="5"/>
  <c r="DR22" i="5"/>
  <c r="DS22" i="5"/>
  <c r="DT22" i="5"/>
  <c r="DR23" i="5"/>
  <c r="DS23" i="5"/>
  <c r="DT23" i="5"/>
  <c r="DR24" i="5"/>
  <c r="DS24" i="5"/>
  <c r="DT24" i="5"/>
  <c r="DR25" i="5"/>
  <c r="DS25" i="5"/>
  <c r="DT25" i="5"/>
  <c r="DR26" i="5"/>
  <c r="DS26" i="5"/>
  <c r="DT26" i="5"/>
  <c r="DR27" i="5"/>
  <c r="DS27" i="5"/>
  <c r="DT27" i="5"/>
  <c r="DR28" i="5"/>
  <c r="DS28" i="5"/>
  <c r="DT28" i="5"/>
  <c r="DR29" i="5"/>
  <c r="DS29" i="5"/>
  <c r="DT29" i="5"/>
  <c r="DR30" i="5"/>
  <c r="DS30" i="5"/>
  <c r="DT30" i="5"/>
  <c r="DR31" i="5"/>
  <c r="DS31" i="5"/>
  <c r="DT31" i="5"/>
  <c r="DR32" i="5"/>
  <c r="DS32" i="5"/>
  <c r="DT32" i="5"/>
  <c r="DR33" i="5"/>
  <c r="DS33" i="5"/>
  <c r="DT33" i="5"/>
  <c r="DR34" i="5"/>
  <c r="DS34" i="5"/>
  <c r="DT34" i="5"/>
  <c r="DR35" i="5"/>
  <c r="DS35" i="5"/>
  <c r="DT35" i="5"/>
  <c r="DR36" i="5"/>
  <c r="DS36" i="5"/>
  <c r="DT36" i="5"/>
  <c r="DR37" i="5"/>
  <c r="DS37" i="5"/>
  <c r="DT37" i="5"/>
  <c r="DR38" i="5"/>
  <c r="DS38" i="5"/>
  <c r="DT38" i="5"/>
  <c r="DR39" i="5"/>
  <c r="DS39" i="5"/>
  <c r="DT39" i="5"/>
  <c r="DR40" i="5"/>
  <c r="DS40" i="5"/>
  <c r="DT40" i="5"/>
  <c r="DR41" i="5"/>
  <c r="DS41" i="5"/>
  <c r="DT41" i="5"/>
  <c r="DR42" i="5"/>
  <c r="DS42" i="5"/>
  <c r="DT42" i="5"/>
  <c r="DR43" i="5"/>
  <c r="DS43" i="5"/>
  <c r="DT43" i="5"/>
  <c r="DR44" i="5"/>
  <c r="DS44" i="5"/>
  <c r="DT44" i="5"/>
  <c r="DR45" i="5"/>
  <c r="DS45" i="5"/>
  <c r="DT45" i="5"/>
  <c r="DT6" i="5"/>
  <c r="DS6" i="5"/>
  <c r="DV6" i="5"/>
  <c r="DC4" i="5"/>
  <c r="DR6" i="5"/>
  <c r="DR4" i="5"/>
  <c r="DU6" i="5"/>
  <c r="DW6" i="5" s="1"/>
  <c r="DU7" i="5"/>
  <c r="DV7" i="5" s="1"/>
  <c r="DU8" i="5"/>
  <c r="DW8" i="5" s="1"/>
  <c r="DV8" i="5"/>
  <c r="DU9" i="5"/>
  <c r="DV9" i="5" s="1"/>
  <c r="DU10" i="5"/>
  <c r="DV10" i="5"/>
  <c r="DW10" i="5"/>
  <c r="DU11" i="5"/>
  <c r="DV11" i="5"/>
  <c r="DW11" i="5"/>
  <c r="DU12" i="5"/>
  <c r="DV12" i="5"/>
  <c r="DW12" i="5"/>
  <c r="DU13" i="5"/>
  <c r="DV13" i="5"/>
  <c r="DW13" i="5"/>
  <c r="DU14" i="5"/>
  <c r="DV14" i="5"/>
  <c r="DW14" i="5"/>
  <c r="DU15" i="5"/>
  <c r="DV15" i="5"/>
  <c r="DW15" i="5"/>
  <c r="DU16" i="5"/>
  <c r="DV16" i="5"/>
  <c r="DW16" i="5"/>
  <c r="DU17" i="5"/>
  <c r="DV17" i="5"/>
  <c r="DW17" i="5"/>
  <c r="DU18" i="5"/>
  <c r="DV18" i="5"/>
  <c r="DW18" i="5"/>
  <c r="DU19" i="5"/>
  <c r="DV19" i="5"/>
  <c r="DW19" i="5"/>
  <c r="DU20" i="5"/>
  <c r="DV20" i="5"/>
  <c r="DW20" i="5"/>
  <c r="DU21" i="5"/>
  <c r="DV21" i="5"/>
  <c r="DW21" i="5"/>
  <c r="DU22" i="5"/>
  <c r="DV22" i="5"/>
  <c r="DW22" i="5"/>
  <c r="DU23" i="5"/>
  <c r="DV23" i="5"/>
  <c r="DW23" i="5"/>
  <c r="DU24" i="5"/>
  <c r="DV24" i="5"/>
  <c r="DW24" i="5"/>
  <c r="DU25" i="5"/>
  <c r="DV25" i="5"/>
  <c r="DW25" i="5"/>
  <c r="DU26" i="5"/>
  <c r="DV26" i="5"/>
  <c r="DW26" i="5"/>
  <c r="DU27" i="5"/>
  <c r="DV27" i="5"/>
  <c r="DW27" i="5"/>
  <c r="DU28" i="5"/>
  <c r="DV28" i="5"/>
  <c r="DW28" i="5"/>
  <c r="DU29" i="5"/>
  <c r="DV29" i="5"/>
  <c r="DW29" i="5"/>
  <c r="DU30" i="5"/>
  <c r="DV30" i="5"/>
  <c r="DW30" i="5"/>
  <c r="DU31" i="5"/>
  <c r="DV31" i="5"/>
  <c r="DW31" i="5"/>
  <c r="DU32" i="5"/>
  <c r="DV32" i="5"/>
  <c r="DW32" i="5"/>
  <c r="DU33" i="5"/>
  <c r="DV33" i="5"/>
  <c r="DW33" i="5"/>
  <c r="DU34" i="5"/>
  <c r="DV34" i="5"/>
  <c r="DW34" i="5"/>
  <c r="DU35" i="5"/>
  <c r="DV35" i="5"/>
  <c r="DW35" i="5"/>
  <c r="DU36" i="5"/>
  <c r="DV36" i="5"/>
  <c r="DW36" i="5"/>
  <c r="DU37" i="5"/>
  <c r="DV37" i="5"/>
  <c r="DW37" i="5"/>
  <c r="DU38" i="5"/>
  <c r="DV38" i="5"/>
  <c r="DW38" i="5"/>
  <c r="DU39" i="5"/>
  <c r="DV39" i="5"/>
  <c r="DW39" i="5"/>
  <c r="DU40" i="5"/>
  <c r="DV40" i="5"/>
  <c r="DW40" i="5"/>
  <c r="DU41" i="5"/>
  <c r="DV41" i="5"/>
  <c r="DW41" i="5"/>
  <c r="DU42" i="5"/>
  <c r="DV42" i="5"/>
  <c r="DW42" i="5"/>
  <c r="DU43" i="5"/>
  <c r="DV43" i="5"/>
  <c r="DW43" i="5"/>
  <c r="DU44" i="5"/>
  <c r="DV44" i="5"/>
  <c r="DW44" i="5"/>
  <c r="DU45" i="5"/>
  <c r="DV45" i="5"/>
  <c r="DW45" i="5"/>
  <c r="DU4" i="5"/>
  <c r="E6" i="5"/>
  <c r="F6" i="5" s="1"/>
  <c r="G6" i="5" s="1"/>
  <c r="B6" i="5"/>
  <c r="DL4" i="5"/>
  <c r="DI4" i="5"/>
  <c r="DF4" i="5"/>
  <c r="CZ4" i="5"/>
  <c r="CW4" i="5"/>
  <c r="CT4" i="5"/>
  <c r="CQ4" i="5"/>
  <c r="CN4" i="5"/>
  <c r="CK4" i="5"/>
  <c r="CH4" i="5"/>
  <c r="CE4" i="5"/>
  <c r="CB4" i="5"/>
  <c r="BY4" i="5"/>
  <c r="BV4" i="5"/>
  <c r="BS4" i="5"/>
  <c r="BP4" i="5"/>
  <c r="BM4" i="5"/>
  <c r="BJ4" i="5"/>
  <c r="BG4" i="5"/>
  <c r="BD4" i="5"/>
  <c r="BA4" i="5"/>
  <c r="AX4" i="5"/>
  <c r="AU4" i="5"/>
  <c r="AR4" i="5"/>
  <c r="AO4" i="5"/>
  <c r="AL4" i="5"/>
  <c r="AI4" i="5"/>
  <c r="AF4" i="5"/>
  <c r="AC4" i="5"/>
  <c r="Z4" i="5"/>
  <c r="W4" i="5"/>
  <c r="T4" i="5"/>
  <c r="Q4" i="5"/>
  <c r="N4" i="5"/>
  <c r="K4" i="5"/>
  <c r="H4" i="5"/>
  <c r="E4" i="5"/>
  <c r="B4" i="5"/>
  <c r="C8" i="5" s="1"/>
  <c r="D8" i="5" s="1"/>
  <c r="A6" i="5"/>
  <c r="F15" i="2"/>
  <c r="C5" i="7"/>
  <c r="D5" i="7"/>
  <c r="E5" i="7"/>
  <c r="F5" i="7"/>
  <c r="B5" i="7"/>
  <c r="A5" i="7"/>
  <c r="A6" i="6"/>
  <c r="N6" i="6"/>
  <c r="L8" i="9" s="1"/>
  <c r="K6" i="15"/>
  <c r="B8" i="9"/>
  <c r="C70" i="9"/>
  <c r="C64" i="9"/>
  <c r="C58" i="9"/>
  <c r="B5" i="8"/>
  <c r="E5" i="8"/>
  <c r="D5" i="8"/>
  <c r="C6" i="6"/>
  <c r="D6" i="6"/>
  <c r="E6" i="6"/>
  <c r="F6" i="6"/>
  <c r="G6" i="6"/>
  <c r="H6" i="6"/>
  <c r="I6" i="6"/>
  <c r="J6" i="6"/>
  <c r="K6" i="6"/>
  <c r="L6" i="6"/>
  <c r="M6" i="6"/>
  <c r="B6" i="6"/>
  <c r="AQ4" i="1"/>
  <c r="AR4" i="1"/>
  <c r="AS4" i="1"/>
  <c r="AQ5" i="1"/>
  <c r="AR5" i="1"/>
  <c r="AS5" i="1"/>
  <c r="AQ6" i="1"/>
  <c r="AR6" i="1"/>
  <c r="AS6" i="1"/>
  <c r="AQ7" i="1"/>
  <c r="AR7" i="1"/>
  <c r="AS7" i="1"/>
  <c r="AQ8" i="1"/>
  <c r="AR8" i="1"/>
  <c r="AS8" i="1"/>
  <c r="AQ9" i="1"/>
  <c r="AR9" i="1"/>
  <c r="AS9" i="1"/>
  <c r="AQ10" i="1"/>
  <c r="AR10" i="1"/>
  <c r="AS10" i="1"/>
  <c r="AQ11" i="1"/>
  <c r="AR11" i="1"/>
  <c r="AS11" i="1"/>
  <c r="AQ12" i="1"/>
  <c r="AR12" i="1"/>
  <c r="AS12" i="1"/>
  <c r="AQ13" i="1"/>
  <c r="AR13" i="1"/>
  <c r="AS13" i="1"/>
  <c r="AQ14" i="1"/>
  <c r="AR14" i="1"/>
  <c r="AS14" i="1"/>
  <c r="AQ15" i="1"/>
  <c r="AR15" i="1"/>
  <c r="AS15" i="1"/>
  <c r="AQ16" i="1"/>
  <c r="AR16" i="1"/>
  <c r="AS16" i="1"/>
  <c r="AQ17" i="1"/>
  <c r="AR17" i="1"/>
  <c r="AS17" i="1"/>
  <c r="AQ18" i="1"/>
  <c r="AR18" i="1"/>
  <c r="AS18" i="1"/>
  <c r="AQ19" i="1"/>
  <c r="AR19" i="1"/>
  <c r="AS19" i="1"/>
  <c r="AQ20" i="1"/>
  <c r="AR20" i="1"/>
  <c r="AS20" i="1"/>
  <c r="AQ21" i="1"/>
  <c r="AR21" i="1"/>
  <c r="AS21" i="1"/>
  <c r="AQ43" i="1"/>
  <c r="AR43" i="1"/>
  <c r="AS43" i="1"/>
  <c r="AQ44" i="1"/>
  <c r="AR44" i="1"/>
  <c r="AS44" i="1"/>
  <c r="AQ45" i="1"/>
  <c r="AR45" i="1"/>
  <c r="AS45" i="1"/>
  <c r="AQ46" i="1"/>
  <c r="AR46" i="1"/>
  <c r="AS46" i="1"/>
  <c r="AQ47" i="1"/>
  <c r="AR47" i="1"/>
  <c r="AS47" i="1"/>
  <c r="AQ48" i="1"/>
  <c r="AR48" i="1"/>
  <c r="AS48" i="1"/>
  <c r="AQ49" i="1"/>
  <c r="AR49" i="1"/>
  <c r="AS49" i="1"/>
  <c r="AQ50" i="1"/>
  <c r="AR50" i="1"/>
  <c r="AS50" i="1"/>
  <c r="AQ51" i="1"/>
  <c r="AR51" i="1"/>
  <c r="AS51" i="1"/>
  <c r="AQ52" i="1"/>
  <c r="AR52" i="1"/>
  <c r="AS52" i="1"/>
  <c r="AQ53" i="1"/>
  <c r="AR53" i="1"/>
  <c r="AS53" i="1"/>
  <c r="AQ54" i="1"/>
  <c r="AR54" i="1"/>
  <c r="AS54" i="1"/>
  <c r="AQ55" i="1"/>
  <c r="AR55" i="1"/>
  <c r="AS55" i="1"/>
  <c r="AQ56" i="1"/>
  <c r="AR56" i="1"/>
  <c r="AS56" i="1"/>
  <c r="AQ57" i="1"/>
  <c r="AR57" i="1"/>
  <c r="AS57" i="1"/>
  <c r="AQ58" i="1"/>
  <c r="AR58" i="1"/>
  <c r="AS58" i="1"/>
  <c r="AQ59" i="1"/>
  <c r="AR59" i="1"/>
  <c r="AS59" i="1"/>
  <c r="AQ60" i="1"/>
  <c r="AR60" i="1"/>
  <c r="AS60" i="1"/>
  <c r="AQ61" i="1"/>
  <c r="AR61" i="1"/>
  <c r="AS61" i="1"/>
  <c r="AQ62" i="1"/>
  <c r="AR62" i="1"/>
  <c r="AS62" i="1"/>
  <c r="AQ63" i="1"/>
  <c r="AR63" i="1"/>
  <c r="AS63" i="1"/>
  <c r="AS3" i="1"/>
  <c r="AR3" i="1"/>
  <c r="AQ3" i="1"/>
  <c r="F8" i="9"/>
  <c r="C8" i="9"/>
  <c r="A8" i="9"/>
  <c r="B6" i="15"/>
  <c r="C6" i="15"/>
  <c r="A6" i="15"/>
  <c r="A5" i="8"/>
  <c r="KR6" i="4"/>
  <c r="C6" i="4"/>
  <c r="A7" i="4"/>
  <c r="B7" i="4"/>
  <c r="B8" i="4"/>
  <c r="B9" i="4"/>
  <c r="B10" i="4"/>
  <c r="B11" i="4"/>
  <c r="B12" i="4"/>
  <c r="B13" i="4"/>
  <c r="B14" i="4"/>
  <c r="B15" i="4"/>
  <c r="B16" i="4"/>
  <c r="B17" i="4"/>
  <c r="B18" i="4"/>
  <c r="B19" i="4"/>
  <c r="B20" i="4"/>
  <c r="B21" i="4"/>
  <c r="B22" i="4"/>
  <c r="B23" i="4"/>
  <c r="B24" i="4"/>
  <c r="B6" i="4"/>
  <c r="A6" i="4"/>
  <c r="AS7" i="3"/>
  <c r="C6" i="8" s="1"/>
  <c r="F6" i="8" s="1"/>
  <c r="AS8" i="3"/>
  <c r="C7" i="8" s="1"/>
  <c r="F7" i="8" s="1"/>
  <c r="AS9" i="3"/>
  <c r="AS10" i="3"/>
  <c r="C9" i="8" s="1"/>
  <c r="F9" i="8" s="1"/>
  <c r="AS11" i="3"/>
  <c r="C10" i="8" s="1"/>
  <c r="F10" i="8" s="1"/>
  <c r="AS12" i="3"/>
  <c r="C11" i="8" s="1"/>
  <c r="F11" i="8" s="1"/>
  <c r="AS13" i="3"/>
  <c r="AS14" i="3"/>
  <c r="C13" i="8" s="1"/>
  <c r="F13" i="8" s="1"/>
  <c r="AS15" i="3"/>
  <c r="AS16" i="3"/>
  <c r="C15" i="8" s="1"/>
  <c r="F15" i="8" s="1"/>
  <c r="AS17" i="3"/>
  <c r="AS18" i="3"/>
  <c r="C17" i="8" s="1"/>
  <c r="F17" i="8" s="1"/>
  <c r="AS19" i="3"/>
  <c r="C18" i="8" s="1"/>
  <c r="F18" i="8" s="1"/>
  <c r="AS20" i="3"/>
  <c r="C19" i="8" s="1"/>
  <c r="F19" i="8" s="1"/>
  <c r="G19" i="8" s="1"/>
  <c r="H22" i="9" s="1"/>
  <c r="AS21" i="3"/>
  <c r="AS22" i="3"/>
  <c r="AS23" i="3"/>
  <c r="AS24" i="3"/>
  <c r="AS25" i="3"/>
  <c r="AS26" i="3"/>
  <c r="AS27" i="3"/>
  <c r="C26" i="8" s="1"/>
  <c r="F26" i="8" s="1"/>
  <c r="G26" i="8" s="1"/>
  <c r="H29" i="9" s="1"/>
  <c r="AS28" i="3"/>
  <c r="C27" i="8" s="1"/>
  <c r="F27" i="8" s="1"/>
  <c r="G27" i="8" s="1"/>
  <c r="H30" i="9" s="1"/>
  <c r="AS29" i="3"/>
  <c r="AS30" i="3"/>
  <c r="AS31" i="3"/>
  <c r="C30" i="8" s="1"/>
  <c r="F30" i="8" s="1"/>
  <c r="G30" i="8" s="1"/>
  <c r="H33" i="9" s="1"/>
  <c r="AS32" i="3"/>
  <c r="AS33" i="3"/>
  <c r="AS34" i="3"/>
  <c r="AS35" i="3"/>
  <c r="C34" i="8" s="1"/>
  <c r="F34" i="8" s="1"/>
  <c r="G34" i="8" s="1"/>
  <c r="H37" i="9" s="1"/>
  <c r="AS36" i="3"/>
  <c r="C35" i="8" s="1"/>
  <c r="F35" i="8" s="1"/>
  <c r="G35" i="8" s="1"/>
  <c r="H38" i="9" s="1"/>
  <c r="AS37" i="3"/>
  <c r="AS38" i="3"/>
  <c r="AS39" i="3"/>
  <c r="C38" i="8" s="1"/>
  <c r="F38" i="8" s="1"/>
  <c r="G38" i="8" s="1"/>
  <c r="H41" i="9" s="1"/>
  <c r="AS40" i="3"/>
  <c r="AS41" i="3"/>
  <c r="AS42" i="3"/>
  <c r="AS43" i="3"/>
  <c r="C42" i="8" s="1"/>
  <c r="F42" i="8" s="1"/>
  <c r="G42" i="8" s="1"/>
  <c r="H45" i="9" s="1"/>
  <c r="AS44" i="3"/>
  <c r="AS45" i="3"/>
  <c r="AS6" i="3"/>
  <c r="B6" i="3"/>
  <c r="A6" i="3"/>
  <c r="KM44" i="4"/>
  <c r="KQ44" i="4" s="1"/>
  <c r="KN44" i="4"/>
  <c r="KO44" i="4"/>
  <c r="KP44" i="4"/>
  <c r="KM45" i="4"/>
  <c r="KQ45" i="4" s="1"/>
  <c r="KN45" i="4"/>
  <c r="KO45" i="4"/>
  <c r="KP45" i="4"/>
  <c r="KM41" i="4"/>
  <c r="KQ41" i="4" s="1"/>
  <c r="KN41" i="4"/>
  <c r="KO41" i="4"/>
  <c r="KP41" i="4"/>
  <c r="KM42" i="4"/>
  <c r="KQ42" i="4" s="1"/>
  <c r="KN42" i="4"/>
  <c r="KO42" i="4"/>
  <c r="KP42" i="4"/>
  <c r="KM43" i="4"/>
  <c r="KQ43" i="4" s="1"/>
  <c r="KN43" i="4"/>
  <c r="KO43" i="4"/>
  <c r="KP43" i="4"/>
  <c r="C7" i="9"/>
  <c r="E7" i="9"/>
  <c r="F7" i="9"/>
  <c r="C4" i="9"/>
  <c r="A3" i="9"/>
  <c r="I47" i="9" l="1"/>
  <c r="I44" i="9"/>
  <c r="L16" i="17"/>
  <c r="H16" i="17"/>
  <c r="O44" i="5"/>
  <c r="P44" i="5" s="1"/>
  <c r="C44" i="8"/>
  <c r="F44" i="8" s="1"/>
  <c r="G44" i="8" s="1"/>
  <c r="H47" i="9" s="1"/>
  <c r="C16" i="8"/>
  <c r="F16" i="8" s="1"/>
  <c r="G16" i="8" s="1"/>
  <c r="H19" i="9" s="1"/>
  <c r="C39" i="8"/>
  <c r="F39" i="8" s="1"/>
  <c r="G39" i="8" s="1"/>
  <c r="H42" i="9" s="1"/>
  <c r="C31" i="8"/>
  <c r="F31" i="8" s="1"/>
  <c r="G31" i="8" s="1"/>
  <c r="H34" i="9" s="1"/>
  <c r="C22" i="8"/>
  <c r="F22" i="8" s="1"/>
  <c r="G22" i="8" s="1"/>
  <c r="H25" i="9" s="1"/>
  <c r="C14" i="8"/>
  <c r="F14" i="8" s="1"/>
  <c r="G14" i="8" s="1"/>
  <c r="H17" i="9" s="1"/>
  <c r="C37" i="8"/>
  <c r="F37" i="8" s="1"/>
  <c r="G37" i="8" s="1"/>
  <c r="H40" i="9" s="1"/>
  <c r="C29" i="8"/>
  <c r="F29" i="8" s="1"/>
  <c r="G29" i="8" s="1"/>
  <c r="H32" i="9" s="1"/>
  <c r="C21" i="8"/>
  <c r="F21" i="8" s="1"/>
  <c r="G21" i="8" s="1"/>
  <c r="H24" i="9" s="1"/>
  <c r="C36" i="8"/>
  <c r="F36" i="8" s="1"/>
  <c r="G36" i="8" s="1"/>
  <c r="H39" i="9" s="1"/>
  <c r="C28" i="8"/>
  <c r="F28" i="8" s="1"/>
  <c r="G28" i="8" s="1"/>
  <c r="H31" i="9" s="1"/>
  <c r="C20" i="8"/>
  <c r="F20" i="8" s="1"/>
  <c r="G20" i="8" s="1"/>
  <c r="H23" i="9" s="1"/>
  <c r="C12" i="8"/>
  <c r="F12" i="8" s="1"/>
  <c r="G12" i="8" s="1"/>
  <c r="H15" i="9" s="1"/>
  <c r="C41" i="5"/>
  <c r="D41" i="5" s="1"/>
  <c r="M37" i="5"/>
  <c r="G33" i="5"/>
  <c r="F29" i="5"/>
  <c r="G29" i="5" s="1"/>
  <c r="J22" i="5"/>
  <c r="M14" i="5"/>
  <c r="J13" i="5"/>
  <c r="J7" i="5"/>
  <c r="D36" i="5"/>
  <c r="D32" i="5"/>
  <c r="M35" i="5"/>
  <c r="J34" i="5"/>
  <c r="M16" i="5"/>
  <c r="D40" i="5"/>
  <c r="D10" i="5"/>
  <c r="M43" i="5"/>
  <c r="G37" i="5"/>
  <c r="G27" i="5"/>
  <c r="C41" i="8"/>
  <c r="F41" i="8" s="1"/>
  <c r="G41" i="8" s="1"/>
  <c r="H44" i="9" s="1"/>
  <c r="C33" i="8"/>
  <c r="F33" i="8" s="1"/>
  <c r="G33" i="8" s="1"/>
  <c r="H36" i="9" s="1"/>
  <c r="C25" i="8"/>
  <c r="F25" i="8" s="1"/>
  <c r="G25" i="8" s="1"/>
  <c r="H28" i="9" s="1"/>
  <c r="J40" i="5"/>
  <c r="M29" i="5"/>
  <c r="G25" i="5"/>
  <c r="M10" i="5"/>
  <c r="C40" i="8"/>
  <c r="F40" i="8" s="1"/>
  <c r="G40" i="8" s="1"/>
  <c r="H43" i="9" s="1"/>
  <c r="C8" i="8"/>
  <c r="F8" i="8" s="1"/>
  <c r="G8" i="8" s="1"/>
  <c r="H11" i="9" s="1"/>
  <c r="J38" i="5"/>
  <c r="J32" i="5"/>
  <c r="M21" i="5"/>
  <c r="C24" i="8"/>
  <c r="F24" i="8" s="1"/>
  <c r="G24" i="8" s="1"/>
  <c r="H27" i="9" s="1"/>
  <c r="D34" i="5"/>
  <c r="M44" i="5"/>
  <c r="G35" i="5"/>
  <c r="M19" i="5"/>
  <c r="C43" i="8"/>
  <c r="F43" i="8" s="1"/>
  <c r="G43" i="8" s="1"/>
  <c r="H46" i="9" s="1"/>
  <c r="D42" i="5"/>
  <c r="G43" i="5"/>
  <c r="M27" i="5"/>
  <c r="J15" i="5"/>
  <c r="C32" i="8"/>
  <c r="F32" i="8" s="1"/>
  <c r="G32" i="8" s="1"/>
  <c r="H35" i="9" s="1"/>
  <c r="C23" i="8"/>
  <c r="F23" i="8" s="1"/>
  <c r="G23" i="8" s="1"/>
  <c r="H26" i="9" s="1"/>
  <c r="C28" i="5"/>
  <c r="D28" i="5" s="1"/>
  <c r="D20" i="5"/>
  <c r="G41" i="5"/>
  <c r="L37" i="5"/>
  <c r="F33" i="5"/>
  <c r="J30" i="5"/>
  <c r="J24" i="5"/>
  <c r="G10" i="8"/>
  <c r="H13" i="9" s="1"/>
  <c r="G18" i="8"/>
  <c r="H21" i="9" s="1"/>
  <c r="D26" i="5"/>
  <c r="P45" i="5"/>
  <c r="J45" i="5"/>
  <c r="D45" i="5"/>
  <c r="G45" i="5"/>
  <c r="J44" i="5"/>
  <c r="P37" i="5"/>
  <c r="J39" i="5"/>
  <c r="C39" i="5"/>
  <c r="D39" i="5" s="1"/>
  <c r="C31" i="5"/>
  <c r="D31" i="5" s="1"/>
  <c r="C23" i="5"/>
  <c r="D23" i="5" s="1"/>
  <c r="F42" i="5"/>
  <c r="G42" i="5" s="1"/>
  <c r="I39" i="5"/>
  <c r="L36" i="5"/>
  <c r="M36" i="5" s="1"/>
  <c r="F34" i="5"/>
  <c r="G34" i="5" s="1"/>
  <c r="I31" i="5"/>
  <c r="J31" i="5" s="1"/>
  <c r="L28" i="5"/>
  <c r="M28" i="5" s="1"/>
  <c r="F26" i="5"/>
  <c r="G26" i="5" s="1"/>
  <c r="I23" i="5"/>
  <c r="J23" i="5" s="1"/>
  <c r="L20" i="5"/>
  <c r="M20" i="5" s="1"/>
  <c r="L18" i="5"/>
  <c r="M18" i="5" s="1"/>
  <c r="L17" i="5"/>
  <c r="M17" i="5" s="1"/>
  <c r="I14" i="5"/>
  <c r="J14" i="5" s="1"/>
  <c r="O43" i="5"/>
  <c r="P43" i="5" s="1"/>
  <c r="O41" i="5"/>
  <c r="P41" i="5" s="1"/>
  <c r="O39" i="5"/>
  <c r="P39" i="5" s="1"/>
  <c r="O37" i="5"/>
  <c r="O35" i="5"/>
  <c r="P35" i="5" s="1"/>
  <c r="O33" i="5"/>
  <c r="P33" i="5" s="1"/>
  <c r="O31" i="5"/>
  <c r="P31" i="5" s="1"/>
  <c r="O29" i="5"/>
  <c r="P29" i="5" s="1"/>
  <c r="O27" i="5"/>
  <c r="P27" i="5" s="1"/>
  <c r="O25" i="5"/>
  <c r="P25" i="5" s="1"/>
  <c r="O23" i="5"/>
  <c r="P23" i="5" s="1"/>
  <c r="O21" i="5"/>
  <c r="P21" i="5" s="1"/>
  <c r="O19" i="5"/>
  <c r="P19" i="5" s="1"/>
  <c r="O17" i="5"/>
  <c r="P17" i="5" s="1"/>
  <c r="O15" i="5"/>
  <c r="P15" i="5" s="1"/>
  <c r="O13" i="5"/>
  <c r="P13" i="5" s="1"/>
  <c r="O11" i="5"/>
  <c r="P11" i="5" s="1"/>
  <c r="D38" i="5"/>
  <c r="D30" i="5"/>
  <c r="D22" i="5"/>
  <c r="M41" i="5"/>
  <c r="G39" i="5"/>
  <c r="J36" i="5"/>
  <c r="M33" i="5"/>
  <c r="G31" i="5"/>
  <c r="J28" i="5"/>
  <c r="M25" i="5"/>
  <c r="G23" i="5"/>
  <c r="J20" i="5"/>
  <c r="J18" i="5"/>
  <c r="J17" i="5"/>
  <c r="M12" i="5"/>
  <c r="D19" i="5"/>
  <c r="D12" i="5"/>
  <c r="D37" i="5"/>
  <c r="D29" i="5"/>
  <c r="D21" i="5"/>
  <c r="J41" i="5"/>
  <c r="M38" i="5"/>
  <c r="G36" i="5"/>
  <c r="J33" i="5"/>
  <c r="M30" i="5"/>
  <c r="G28" i="5"/>
  <c r="J25" i="5"/>
  <c r="M22" i="5"/>
  <c r="G20" i="5"/>
  <c r="M15" i="5"/>
  <c r="J12" i="5"/>
  <c r="J8" i="5"/>
  <c r="G18" i="5"/>
  <c r="P7" i="5"/>
  <c r="O6" i="5"/>
  <c r="P6" i="5" s="1"/>
  <c r="G40" i="17"/>
  <c r="K34" i="17"/>
  <c r="K40" i="17"/>
  <c r="O28" i="17"/>
  <c r="G34" i="17"/>
  <c r="J16" i="17"/>
  <c r="J34" i="17"/>
  <c r="G16" i="17"/>
  <c r="I43" i="9"/>
  <c r="I45" i="9"/>
  <c r="I46" i="9"/>
  <c r="G17" i="8"/>
  <c r="H20" i="9" s="1"/>
  <c r="G9" i="8"/>
  <c r="H12" i="9" s="1"/>
  <c r="G15" i="8"/>
  <c r="H18" i="9" s="1"/>
  <c r="G13" i="8"/>
  <c r="H16" i="9" s="1"/>
  <c r="J8" i="9"/>
  <c r="D58" i="9" s="1"/>
  <c r="U40" i="17"/>
  <c r="M22" i="17"/>
  <c r="M28" i="17"/>
  <c r="M34" i="17"/>
  <c r="M40" i="17"/>
  <c r="I16" i="17"/>
  <c r="Q16" i="17"/>
  <c r="G12" i="5"/>
  <c r="Q40" i="17"/>
  <c r="J40" i="17"/>
  <c r="U34" i="17"/>
  <c r="U28" i="17"/>
  <c r="U22" i="17"/>
  <c r="I22" i="17"/>
  <c r="U16" i="17"/>
  <c r="M16" i="17"/>
  <c r="G11" i="8"/>
  <c r="H14" i="9" s="1"/>
  <c r="S40" i="17"/>
  <c r="R40" i="17"/>
  <c r="S34" i="17"/>
  <c r="R34" i="17"/>
  <c r="T34" i="17"/>
  <c r="O6" i="6"/>
  <c r="P6" i="6"/>
  <c r="Q6" i="6"/>
  <c r="R6" i="6"/>
  <c r="S28" i="17"/>
  <c r="R28" i="17"/>
  <c r="T28" i="17"/>
  <c r="N28" i="17"/>
  <c r="J28" i="17"/>
  <c r="K28" i="17"/>
  <c r="K16" i="17"/>
  <c r="S16" i="17"/>
  <c r="R16" i="17"/>
  <c r="T16" i="17"/>
  <c r="P16" i="17"/>
  <c r="O16" i="17"/>
  <c r="N16" i="17"/>
  <c r="F16" i="17"/>
  <c r="F19" i="5"/>
  <c r="G19" i="5" s="1"/>
  <c r="G17" i="5"/>
  <c r="G16" i="5"/>
  <c r="G15" i="5"/>
  <c r="G14" i="5"/>
  <c r="G13" i="5"/>
  <c r="G11" i="5"/>
  <c r="G10" i="5"/>
  <c r="D18" i="5"/>
  <c r="D17" i="5"/>
  <c r="D16" i="5"/>
  <c r="C15" i="5"/>
  <c r="D15" i="5" s="1"/>
  <c r="D14" i="5"/>
  <c r="D13" i="5"/>
  <c r="D11" i="5"/>
  <c r="F7" i="5"/>
  <c r="G7" i="5" s="1"/>
  <c r="C9" i="5"/>
  <c r="D9" i="5" s="1"/>
  <c r="F8" i="5"/>
  <c r="G8" i="5" s="1"/>
  <c r="C7" i="5"/>
  <c r="F9" i="5"/>
  <c r="G9" i="5" s="1"/>
  <c r="F28" i="17"/>
  <c r="G28" i="17"/>
  <c r="H28" i="17"/>
  <c r="T22" i="17"/>
  <c r="R22" i="17"/>
  <c r="S22" i="17"/>
  <c r="P22" i="17"/>
  <c r="L22" i="17"/>
  <c r="J22" i="17"/>
  <c r="K22" i="17"/>
  <c r="H22" i="17"/>
  <c r="G22" i="17"/>
  <c r="F40" i="17"/>
  <c r="N40" i="17"/>
  <c r="O40" i="17"/>
  <c r="P40" i="17"/>
  <c r="F34" i="17"/>
  <c r="N34" i="17"/>
  <c r="O34" i="17"/>
  <c r="Q28" i="17"/>
  <c r="F22" i="17"/>
  <c r="N22" i="17"/>
  <c r="O22" i="17"/>
  <c r="Q22" i="17"/>
  <c r="AK9" i="5"/>
  <c r="DW9" i="5"/>
  <c r="DQ9" i="5"/>
  <c r="DK9" i="5"/>
  <c r="DH9" i="5"/>
  <c r="DB9" i="5"/>
  <c r="CY9" i="5"/>
  <c r="CV9" i="5"/>
  <c r="CS9" i="5"/>
  <c r="CP9" i="5"/>
  <c r="CL9" i="5"/>
  <c r="CM9" i="5" s="1"/>
  <c r="BO9" i="5"/>
  <c r="BL9" i="5"/>
  <c r="BI9" i="5"/>
  <c r="BF9" i="5"/>
  <c r="BC9" i="5"/>
  <c r="AY9" i="5"/>
  <c r="AZ9" i="5" s="1"/>
  <c r="AV9" i="5"/>
  <c r="AW9" i="5" s="1"/>
  <c r="AN9" i="5"/>
  <c r="AH9" i="5"/>
  <c r="AE9" i="5"/>
  <c r="AB9" i="5"/>
  <c r="O9" i="5"/>
  <c r="P9" i="5" s="1"/>
  <c r="M9" i="5"/>
  <c r="J9" i="5"/>
  <c r="BI8" i="5"/>
  <c r="BE7" i="5"/>
  <c r="BF7" i="5" s="1"/>
  <c r="BF8" i="5"/>
  <c r="AZ7" i="5"/>
  <c r="AW8" i="5"/>
  <c r="AW7" i="5"/>
  <c r="AN7" i="5"/>
  <c r="AQ8" i="5"/>
  <c r="AE7" i="5"/>
  <c r="AK7" i="5"/>
  <c r="AB7" i="5"/>
  <c r="AE8" i="5"/>
  <c r="Y7" i="5"/>
  <c r="S8" i="5"/>
  <c r="D7" i="5"/>
  <c r="BU7" i="5"/>
  <c r="BL7" i="5"/>
  <c r="BO8" i="5"/>
  <c r="CG8" i="5"/>
  <c r="CG7" i="5"/>
  <c r="BX7" i="5"/>
  <c r="CA8" i="5"/>
  <c r="CS7" i="5"/>
  <c r="CJ7" i="5"/>
  <c r="CM8" i="5"/>
  <c r="DE7" i="5"/>
  <c r="CV7" i="5"/>
  <c r="CY8" i="5"/>
  <c r="DH7" i="5"/>
  <c r="DK7" i="5"/>
  <c r="DN7" i="5"/>
  <c r="DT7" i="5"/>
  <c r="G7" i="8"/>
  <c r="H10" i="9" s="1"/>
  <c r="DW7" i="5"/>
  <c r="G6" i="8"/>
  <c r="H9" i="9" s="1"/>
  <c r="C6" i="5"/>
  <c r="D6" i="5" s="1"/>
  <c r="C5" i="8"/>
  <c r="F5" i="8" s="1"/>
  <c r="G5" i="8" s="1"/>
  <c r="N5" i="6"/>
  <c r="D4" i="8"/>
  <c r="F4" i="8" s="1"/>
  <c r="E4" i="8"/>
  <c r="FS38" i="5"/>
  <c r="FU38" i="5"/>
  <c r="FS39" i="5"/>
  <c r="FU39" i="5"/>
  <c r="FS40" i="5"/>
  <c r="FU40" i="5"/>
  <c r="FS41" i="5"/>
  <c r="FU41" i="5"/>
  <c r="FS42" i="5"/>
  <c r="FU42" i="5"/>
  <c r="FS43" i="5"/>
  <c r="FU43" i="5"/>
  <c r="FS44" i="5"/>
  <c r="FU44" i="5"/>
  <c r="FS45" i="5"/>
  <c r="FU45" i="5"/>
  <c r="FP6" i="5"/>
  <c r="EB6" i="5"/>
  <c r="FS6" i="5"/>
  <c r="FS7" i="5"/>
  <c r="FS8" i="5"/>
  <c r="FS9" i="5"/>
  <c r="FS10" i="5"/>
  <c r="FS11" i="5"/>
  <c r="FS12" i="5"/>
  <c r="FS13" i="5"/>
  <c r="FS14" i="5"/>
  <c r="FS15" i="5"/>
  <c r="FS16" i="5"/>
  <c r="FS17" i="5"/>
  <c r="FS18" i="5"/>
  <c r="FS19" i="5"/>
  <c r="FS20" i="5"/>
  <c r="FS21" i="5"/>
  <c r="FS22" i="5"/>
  <c r="FS23" i="5"/>
  <c r="FS24" i="5"/>
  <c r="FS25" i="5"/>
  <c r="FS26" i="5"/>
  <c r="FS27" i="5"/>
  <c r="FS28" i="5"/>
  <c r="FS29" i="5"/>
  <c r="FS30" i="5"/>
  <c r="FS31" i="5"/>
  <c r="FS32" i="5"/>
  <c r="FS33" i="5"/>
  <c r="FS34" i="5"/>
  <c r="FS35" i="5"/>
  <c r="FS36" i="5"/>
  <c r="FS37" i="5"/>
  <c r="FR20" i="5"/>
  <c r="FR22" i="5"/>
  <c r="FR25" i="5"/>
  <c r="FQ26" i="5"/>
  <c r="FR26" i="5"/>
  <c r="FR30" i="5"/>
  <c r="FQ31" i="5"/>
  <c r="FR33" i="5"/>
  <c r="FQ35" i="5"/>
  <c r="FR36" i="5"/>
  <c r="FR37" i="5"/>
  <c r="FQ40" i="5"/>
  <c r="FR40" i="5"/>
  <c r="FR41" i="5"/>
  <c r="FR42" i="5"/>
  <c r="FR44" i="5"/>
  <c r="FR45" i="5"/>
  <c r="FU33" i="5"/>
  <c r="M2" i="6"/>
  <c r="L2" i="6"/>
  <c r="K2" i="6"/>
  <c r="J2" i="6"/>
  <c r="I2" i="6"/>
  <c r="H2" i="6"/>
  <c r="G2" i="6"/>
  <c r="F2" i="6"/>
  <c r="E2" i="6"/>
  <c r="D2" i="6"/>
  <c r="C2" i="6"/>
  <c r="B2" i="6"/>
  <c r="O74" i="1"/>
  <c r="P74" i="1"/>
  <c r="Q74" i="1"/>
  <c r="R74" i="1"/>
  <c r="S74" i="1"/>
  <c r="T74" i="1"/>
  <c r="U74" i="1"/>
  <c r="V74" i="1"/>
  <c r="W74" i="1"/>
  <c r="X74" i="1"/>
  <c r="Y74" i="1"/>
  <c r="Z74" i="1"/>
  <c r="AA74" i="1"/>
  <c r="AB74" i="1"/>
  <c r="AC74" i="1"/>
  <c r="AD74" i="1"/>
  <c r="AE74" i="1"/>
  <c r="AF74" i="1"/>
  <c r="AG74" i="1"/>
  <c r="AH74" i="1"/>
  <c r="AI74" i="1"/>
  <c r="AJ74" i="1"/>
  <c r="AK74" i="1"/>
  <c r="AL74" i="1"/>
  <c r="O75" i="1"/>
  <c r="P75" i="1"/>
  <c r="Q75" i="1"/>
  <c r="R75" i="1"/>
  <c r="S75" i="1"/>
  <c r="T75" i="1"/>
  <c r="U75" i="1"/>
  <c r="V75" i="1"/>
  <c r="W75" i="1"/>
  <c r="X75" i="1"/>
  <c r="Y75" i="1"/>
  <c r="Z75" i="1"/>
  <c r="AA75" i="1"/>
  <c r="AB75" i="1"/>
  <c r="AC75" i="1"/>
  <c r="AD75" i="1"/>
  <c r="AE75" i="1"/>
  <c r="AF75" i="1"/>
  <c r="AG75" i="1"/>
  <c r="AH75" i="1"/>
  <c r="AI75" i="1"/>
  <c r="AJ75" i="1"/>
  <c r="AK75" i="1"/>
  <c r="AL75" i="1"/>
  <c r="O76" i="1"/>
  <c r="P76" i="1"/>
  <c r="Q76" i="1"/>
  <c r="R76" i="1"/>
  <c r="S76" i="1"/>
  <c r="T76" i="1"/>
  <c r="U76" i="1"/>
  <c r="V76" i="1"/>
  <c r="W76" i="1"/>
  <c r="X76" i="1"/>
  <c r="Y76" i="1"/>
  <c r="Z76" i="1"/>
  <c r="AA76" i="1"/>
  <c r="AB76" i="1"/>
  <c r="AC76" i="1"/>
  <c r="AD76" i="1"/>
  <c r="AE76" i="1"/>
  <c r="AF76" i="1"/>
  <c r="AG76" i="1"/>
  <c r="AH76" i="1"/>
  <c r="AI76" i="1"/>
  <c r="AJ76" i="1"/>
  <c r="AK76" i="1"/>
  <c r="AL76" i="1"/>
  <c r="O77" i="1"/>
  <c r="P77" i="1"/>
  <c r="Q77" i="1"/>
  <c r="R77" i="1"/>
  <c r="S77" i="1"/>
  <c r="T77" i="1"/>
  <c r="U77" i="1"/>
  <c r="V77" i="1"/>
  <c r="W77" i="1"/>
  <c r="X77" i="1"/>
  <c r="Y77" i="1"/>
  <c r="Z77" i="1"/>
  <c r="AA77" i="1"/>
  <c r="AB77" i="1"/>
  <c r="AC77" i="1"/>
  <c r="AD77" i="1"/>
  <c r="AE77" i="1"/>
  <c r="AF77" i="1"/>
  <c r="AG77" i="1"/>
  <c r="AH77" i="1"/>
  <c r="AI77" i="1"/>
  <c r="AJ77" i="1"/>
  <c r="AK77" i="1"/>
  <c r="AL77" i="1"/>
  <c r="N77" i="1"/>
  <c r="N76" i="1"/>
  <c r="N75" i="1"/>
  <c r="N74" i="1"/>
  <c r="I41" i="1" l="1"/>
  <c r="D46" i="9"/>
  <c r="I37" i="1"/>
  <c r="L37" i="1" s="1"/>
  <c r="G42" i="9" s="1"/>
  <c r="D42" i="9"/>
  <c r="I36" i="1"/>
  <c r="L36" i="1" s="1"/>
  <c r="G41" i="9" s="1"/>
  <c r="D41" i="9"/>
  <c r="I30" i="1"/>
  <c r="L30" i="1" s="1"/>
  <c r="G35" i="9" s="1"/>
  <c r="D35" i="9"/>
  <c r="D44" i="9"/>
  <c r="I39" i="1"/>
  <c r="I38" i="1"/>
  <c r="D43" i="9"/>
  <c r="I40" i="1"/>
  <c r="D45" i="9"/>
  <c r="I35" i="1"/>
  <c r="L35" i="1" s="1"/>
  <c r="G40" i="9" s="1"/>
  <c r="D40" i="9"/>
  <c r="I42" i="1"/>
  <c r="L42" i="1" s="1"/>
  <c r="G47" i="9" s="1"/>
  <c r="D47" i="9"/>
  <c r="L41" i="1"/>
  <c r="G46" i="9" s="1"/>
  <c r="E58" i="9"/>
  <c r="E59" i="9" s="1"/>
  <c r="I22" i="2" s="1"/>
  <c r="H8" i="9"/>
  <c r="F52" i="9"/>
  <c r="C52" i="9"/>
  <c r="E52" i="9"/>
  <c r="D52" i="9"/>
  <c r="L52" i="9"/>
  <c r="L53" i="9" s="1"/>
  <c r="K52" i="9"/>
  <c r="K53" i="9" s="1"/>
  <c r="J52" i="9"/>
  <c r="I52" i="9"/>
  <c r="H52" i="9"/>
  <c r="G52" i="9"/>
  <c r="G53" i="9" s="1"/>
  <c r="K21" i="2"/>
  <c r="D59" i="9"/>
  <c r="FR43" i="5"/>
  <c r="FU34" i="5"/>
  <c r="FU32" i="5"/>
  <c r="FU37" i="5"/>
  <c r="FU29" i="5"/>
  <c r="FU36" i="5"/>
  <c r="FU35" i="5"/>
  <c r="FU27" i="5"/>
  <c r="FQ29" i="5"/>
  <c r="FU26" i="5"/>
  <c r="FR28" i="5"/>
  <c r="FR16" i="5"/>
  <c r="FU25" i="5"/>
  <c r="FR9" i="5"/>
  <c r="FU31" i="5"/>
  <c r="FR32" i="5"/>
  <c r="FR21" i="5"/>
  <c r="FR12" i="5"/>
  <c r="FR8" i="5"/>
  <c r="FU30" i="5"/>
  <c r="FR34" i="5"/>
  <c r="FR29" i="5"/>
  <c r="FR24" i="5"/>
  <c r="FR17" i="5"/>
  <c r="FR11" i="5"/>
  <c r="FR7" i="5"/>
  <c r="FQ33" i="5"/>
  <c r="FU28" i="5"/>
  <c r="FR35" i="5"/>
  <c r="FQ42" i="5"/>
  <c r="FQ22" i="5"/>
  <c r="FQ14" i="5"/>
  <c r="FQ10" i="5"/>
  <c r="FQ38" i="5"/>
  <c r="FQ34" i="5"/>
  <c r="FQ9" i="5"/>
  <c r="FQ13" i="5"/>
  <c r="FQ30" i="5"/>
  <c r="H53" i="9" l="1"/>
  <c r="I24" i="1"/>
  <c r="D29" i="9"/>
  <c r="D28" i="9"/>
  <c r="I23" i="1"/>
  <c r="D36" i="9"/>
  <c r="I31" i="1"/>
  <c r="L31" i="1" s="1"/>
  <c r="G36" i="9" s="1"/>
  <c r="I28" i="1"/>
  <c r="L28" i="1" s="1"/>
  <c r="G33" i="9" s="1"/>
  <c r="D33" i="9"/>
  <c r="I32" i="1"/>
  <c r="L32" i="1" s="1"/>
  <c r="G37" i="9" s="1"/>
  <c r="D37" i="9"/>
  <c r="I33" i="1"/>
  <c r="L33" i="1" s="1"/>
  <c r="G38" i="9" s="1"/>
  <c r="D38" i="9"/>
  <c r="I27" i="1"/>
  <c r="L27" i="1" s="1"/>
  <c r="G32" i="9" s="1"/>
  <c r="D32" i="9"/>
  <c r="I22" i="1"/>
  <c r="L22" i="1" s="1"/>
  <c r="G27" i="9" s="1"/>
  <c r="D27" i="9"/>
  <c r="I26" i="1"/>
  <c r="D31" i="9"/>
  <c r="I25" i="1"/>
  <c r="L25" i="1" s="1"/>
  <c r="G30" i="9" s="1"/>
  <c r="D30" i="9"/>
  <c r="I34" i="1"/>
  <c r="L34" i="1" s="1"/>
  <c r="G39" i="9" s="1"/>
  <c r="D39" i="9"/>
  <c r="I29" i="1"/>
  <c r="L29" i="1" s="1"/>
  <c r="G34" i="9" s="1"/>
  <c r="D34" i="9"/>
  <c r="L26" i="1"/>
  <c r="G31" i="9" s="1"/>
  <c r="L24" i="1"/>
  <c r="G29" i="9" s="1"/>
  <c r="L39" i="1"/>
  <c r="G44" i="9" s="1"/>
  <c r="L23" i="1"/>
  <c r="G28" i="9" s="1"/>
  <c r="L38" i="1"/>
  <c r="G43" i="9" s="1"/>
  <c r="L40" i="1"/>
  <c r="G45" i="9" s="1"/>
  <c r="I21" i="2"/>
  <c r="N51" i="9"/>
  <c r="J53" i="9" s="1"/>
  <c r="FR38" i="5"/>
  <c r="FR39" i="5"/>
  <c r="FR19" i="5"/>
  <c r="FQ39" i="5"/>
  <c r="FQ41" i="5"/>
  <c r="FQ44" i="5"/>
  <c r="FQ43" i="5"/>
  <c r="FQ45" i="5"/>
  <c r="E70" i="9"/>
  <c r="E71" i="9" s="1"/>
  <c r="D70" i="9"/>
  <c r="FQ21" i="5"/>
  <c r="FQ27" i="5"/>
  <c r="FQ36" i="5"/>
  <c r="FQ15" i="5"/>
  <c r="FQ17" i="5"/>
  <c r="FQ23" i="5"/>
  <c r="FR15" i="5"/>
  <c r="FR18" i="5"/>
  <c r="FQ32" i="5"/>
  <c r="FQ8" i="5"/>
  <c r="FQ7" i="5"/>
  <c r="FR23" i="5"/>
  <c r="FR27" i="5"/>
  <c r="FQ19" i="5"/>
  <c r="FR10" i="5"/>
  <c r="FQ28" i="5"/>
  <c r="FQ16" i="5"/>
  <c r="FQ37" i="5"/>
  <c r="FQ6" i="5"/>
  <c r="FQ18" i="5"/>
  <c r="FQ24" i="5"/>
  <c r="FQ11" i="5"/>
  <c r="FQ20" i="5"/>
  <c r="FR14" i="5"/>
  <c r="FR13" i="5"/>
  <c r="FR6" i="5"/>
  <c r="FQ12" i="5"/>
  <c r="FQ25" i="5"/>
  <c r="FR31" i="5"/>
  <c r="D53" i="9" l="1"/>
  <c r="C53" i="9"/>
  <c r="E53" i="9"/>
  <c r="F53" i="9"/>
  <c r="I53" i="9"/>
  <c r="D71" i="9"/>
  <c r="F70" i="9"/>
  <c r="F71" i="9" s="1"/>
  <c r="G70" i="9"/>
  <c r="G71" i="9" s="1"/>
  <c r="B74" i="9"/>
  <c r="I5" i="15"/>
  <c r="H5" i="15"/>
  <c r="G5" i="15"/>
  <c r="F5" i="15"/>
  <c r="E5" i="15"/>
  <c r="D5" i="15"/>
  <c r="C5" i="15"/>
  <c r="B5" i="15"/>
  <c r="I2" i="15"/>
  <c r="H2" i="15"/>
  <c r="G2" i="15"/>
  <c r="F2" i="15"/>
  <c r="E2" i="15"/>
  <c r="D2" i="15"/>
  <c r="C2" i="15"/>
  <c r="B2" i="15"/>
  <c r="Y7" i="2"/>
  <c r="R7" i="2"/>
  <c r="M6" i="2"/>
  <c r="E6" i="2"/>
  <c r="N71" i="9" l="1"/>
  <c r="H71" i="9" s="1"/>
  <c r="N70" i="9"/>
  <c r="H70" i="9" s="1"/>
  <c r="AS4" i="3"/>
  <c r="B2" i="7"/>
  <c r="I2" i="1" l="1"/>
  <c r="T10" i="2"/>
  <c r="U67" i="19" l="1"/>
  <c r="U35" i="19"/>
  <c r="U3" i="19"/>
  <c r="U99" i="19"/>
  <c r="D7" i="9"/>
  <c r="L2" i="1"/>
  <c r="G7" i="9" s="1"/>
  <c r="KP6" i="4"/>
  <c r="KO6" i="4"/>
  <c r="KN6" i="4"/>
  <c r="G1" i="8"/>
  <c r="F4" i="7"/>
  <c r="E4" i="7"/>
  <c r="D4" i="7"/>
  <c r="C4" i="7"/>
  <c r="B4" i="7"/>
  <c r="F2" i="7"/>
  <c r="E2" i="7"/>
  <c r="D2" i="7"/>
  <c r="C2" i="7"/>
  <c r="KM2" i="4"/>
  <c r="I7" i="9" s="1"/>
  <c r="S36" i="2"/>
  <c r="N36" i="2"/>
  <c r="J36" i="2"/>
  <c r="J34" i="2"/>
  <c r="J30" i="2"/>
  <c r="K20" i="2"/>
  <c r="Y20" i="2" s="1"/>
  <c r="I20" i="2"/>
  <c r="W20" i="2" s="1"/>
  <c r="G20" i="2"/>
  <c r="U20" i="2" s="1"/>
  <c r="E20" i="2"/>
  <c r="S20" i="2" s="1"/>
  <c r="E10" i="2"/>
  <c r="E9" i="2"/>
  <c r="V8" i="2"/>
  <c r="FU7" i="5" l="1"/>
  <c r="G4" i="7"/>
  <c r="G5" i="7"/>
  <c r="FU14" i="5"/>
  <c r="FU24" i="5"/>
  <c r="FU17" i="5"/>
  <c r="FU11" i="5"/>
  <c r="FU20" i="5"/>
  <c r="FU6" i="5"/>
  <c r="D8" i="9" s="1"/>
  <c r="FU22" i="5"/>
  <c r="FU15" i="5"/>
  <c r="FU23" i="5"/>
  <c r="FU8" i="5"/>
  <c r="FU16" i="5"/>
  <c r="FU9" i="5"/>
  <c r="FU10" i="5"/>
  <c r="FU18" i="5"/>
  <c r="FU19" i="5"/>
  <c r="FU12" i="5"/>
  <c r="FU13" i="5"/>
  <c r="FU21" i="5"/>
  <c r="EY8" i="5"/>
  <c r="EY32" i="5"/>
  <c r="EY33" i="5"/>
  <c r="EY37" i="5"/>
  <c r="EY36" i="5"/>
  <c r="EY28" i="5"/>
  <c r="EY30" i="5"/>
  <c r="EY35" i="5"/>
  <c r="EY31" i="5"/>
  <c r="EY27" i="5"/>
  <c r="EY29" i="5"/>
  <c r="EY34" i="5"/>
  <c r="FG8" i="5"/>
  <c r="FG33" i="5"/>
  <c r="FG32" i="5"/>
  <c r="FG28" i="5"/>
  <c r="FG30" i="5"/>
  <c r="FG37" i="5"/>
  <c r="FG34" i="5"/>
  <c r="FG36" i="5"/>
  <c r="FG31" i="5"/>
  <c r="FG35" i="5"/>
  <c r="FG27" i="5"/>
  <c r="FG29" i="5"/>
  <c r="FO28" i="5"/>
  <c r="FO36" i="5"/>
  <c r="FO30" i="5"/>
  <c r="FO33" i="5"/>
  <c r="FO37" i="5"/>
  <c r="FO34" i="5"/>
  <c r="FO35" i="5"/>
  <c r="FO32" i="5"/>
  <c r="FO27" i="5"/>
  <c r="FO29" i="5"/>
  <c r="FO31" i="5"/>
  <c r="EJ29" i="5"/>
  <c r="EJ32" i="5"/>
  <c r="EJ30" i="5"/>
  <c r="EJ36" i="5"/>
  <c r="EJ34" i="5"/>
  <c r="EJ37" i="5"/>
  <c r="EJ28" i="5"/>
  <c r="EJ31" i="5"/>
  <c r="EJ27" i="5"/>
  <c r="EJ33" i="5"/>
  <c r="EJ35" i="5"/>
  <c r="FP34" i="5"/>
  <c r="FP35" i="5"/>
  <c r="FP27" i="5"/>
  <c r="FP29" i="5"/>
  <c r="FP30" i="5"/>
  <c r="FP37" i="5"/>
  <c r="FP28" i="5"/>
  <c r="FP33" i="5"/>
  <c r="FP31" i="5"/>
  <c r="FP32" i="5"/>
  <c r="FP36" i="5"/>
  <c r="EQ8" i="5"/>
  <c r="EQ28" i="5"/>
  <c r="EQ36" i="5"/>
  <c r="EQ33" i="5"/>
  <c r="EQ30" i="5"/>
  <c r="EQ37" i="5"/>
  <c r="EQ34" i="5"/>
  <c r="EQ29" i="5"/>
  <c r="EQ35" i="5"/>
  <c r="EQ32" i="5"/>
  <c r="EQ31" i="5"/>
  <c r="EQ27" i="5"/>
  <c r="ER28" i="5"/>
  <c r="ER30" i="5"/>
  <c r="ER34" i="5"/>
  <c r="ER27" i="5"/>
  <c r="ER32" i="5"/>
  <c r="ER31" i="5"/>
  <c r="ER36" i="5"/>
  <c r="ER37" i="5"/>
  <c r="ER35" i="5"/>
  <c r="ER33" i="5"/>
  <c r="ER29" i="5"/>
  <c r="FH33" i="5"/>
  <c r="FH30" i="5"/>
  <c r="FH32" i="5"/>
  <c r="FH31" i="5"/>
  <c r="FH37" i="5"/>
  <c r="FH28" i="5"/>
  <c r="FH34" i="5"/>
  <c r="FH35" i="5"/>
  <c r="FH27" i="5"/>
  <c r="FH29" i="5"/>
  <c r="FH36" i="5"/>
  <c r="EI8" i="5"/>
  <c r="EI30" i="5"/>
  <c r="EI36" i="5"/>
  <c r="EI32" i="5"/>
  <c r="EI33" i="5"/>
  <c r="EI37" i="5"/>
  <c r="EI28" i="5"/>
  <c r="EI34" i="5"/>
  <c r="EI27" i="5"/>
  <c r="EI31" i="5"/>
  <c r="EI29" i="5"/>
  <c r="EI35" i="5"/>
  <c r="EZ28" i="5"/>
  <c r="EZ27" i="5"/>
  <c r="EZ30" i="5"/>
  <c r="EZ32" i="5"/>
  <c r="EZ34" i="5"/>
  <c r="EZ29" i="5"/>
  <c r="EZ37" i="5"/>
  <c r="EZ35" i="5"/>
  <c r="EZ31" i="5"/>
  <c r="EZ33" i="5"/>
  <c r="EZ36" i="5"/>
  <c r="EC8" i="5"/>
  <c r="EC27" i="5"/>
  <c r="EC37" i="5"/>
  <c r="EC34" i="5"/>
  <c r="EC35" i="5"/>
  <c r="EC33" i="5"/>
  <c r="EC28" i="5"/>
  <c r="EC36" i="5"/>
  <c r="EC30" i="5"/>
  <c r="EC32" i="5"/>
  <c r="EC31" i="5"/>
  <c r="EC29" i="5"/>
  <c r="EK8" i="5"/>
  <c r="EK27" i="5"/>
  <c r="EK31" i="5"/>
  <c r="EK35" i="5"/>
  <c r="EK29" i="5"/>
  <c r="EK37" i="5"/>
  <c r="EK34" i="5"/>
  <c r="EK28" i="5"/>
  <c r="EK32" i="5"/>
  <c r="EK33" i="5"/>
  <c r="EK36" i="5"/>
  <c r="EK30" i="5"/>
  <c r="ES8" i="5"/>
  <c r="ES34" i="5"/>
  <c r="ES37" i="5"/>
  <c r="ES27" i="5"/>
  <c r="ES35" i="5"/>
  <c r="ES36" i="5"/>
  <c r="ES31" i="5"/>
  <c r="ES30" i="5"/>
  <c r="ES28" i="5"/>
  <c r="ES29" i="5"/>
  <c r="ES33" i="5"/>
  <c r="ES32" i="5"/>
  <c r="FA8" i="5"/>
  <c r="FA34" i="5"/>
  <c r="FA27" i="5"/>
  <c r="FA37" i="5"/>
  <c r="FA31" i="5"/>
  <c r="FA35" i="5"/>
  <c r="FA29" i="5"/>
  <c r="FA33" i="5"/>
  <c r="FA36" i="5"/>
  <c r="FA30" i="5"/>
  <c r="FA32" i="5"/>
  <c r="FA28" i="5"/>
  <c r="FI8" i="5"/>
  <c r="FI34" i="5"/>
  <c r="FI27" i="5"/>
  <c r="FI33" i="5"/>
  <c r="FI37" i="5"/>
  <c r="FI35" i="5"/>
  <c r="FI28" i="5"/>
  <c r="FI29" i="5"/>
  <c r="FI32" i="5"/>
  <c r="FI30" i="5"/>
  <c r="FI31" i="5"/>
  <c r="FI36" i="5"/>
  <c r="ED35" i="5"/>
  <c r="ED29" i="5"/>
  <c r="ED31" i="5"/>
  <c r="ED30" i="5"/>
  <c r="ED27" i="5"/>
  <c r="ED36" i="5"/>
  <c r="ED33" i="5"/>
  <c r="ED28" i="5"/>
  <c r="ED34" i="5"/>
  <c r="ED32" i="5"/>
  <c r="ED37" i="5"/>
  <c r="EL36" i="5"/>
  <c r="EL32" i="5"/>
  <c r="EL35" i="5"/>
  <c r="EL29" i="5"/>
  <c r="EL34" i="5"/>
  <c r="EL27" i="5"/>
  <c r="EL30" i="5"/>
  <c r="EL31" i="5"/>
  <c r="EL33" i="5"/>
  <c r="EL28" i="5"/>
  <c r="EL37" i="5"/>
  <c r="ET30" i="5"/>
  <c r="ET28" i="5"/>
  <c r="ET29" i="5"/>
  <c r="ET35" i="5"/>
  <c r="ET31" i="5"/>
  <c r="ET36" i="5"/>
  <c r="ET27" i="5"/>
  <c r="ET37" i="5"/>
  <c r="ET32" i="5"/>
  <c r="ET34" i="5"/>
  <c r="ET33" i="5"/>
  <c r="FB27" i="5"/>
  <c r="FB30" i="5"/>
  <c r="FB34" i="5"/>
  <c r="FB28" i="5"/>
  <c r="FB29" i="5"/>
  <c r="FB31" i="5"/>
  <c r="FB35" i="5"/>
  <c r="FB32" i="5"/>
  <c r="FB36" i="5"/>
  <c r="FB33" i="5"/>
  <c r="FB37" i="5"/>
  <c r="FJ27" i="5"/>
  <c r="FJ32" i="5"/>
  <c r="FJ31" i="5"/>
  <c r="FJ35" i="5"/>
  <c r="FJ30" i="5"/>
  <c r="FJ29" i="5"/>
  <c r="FJ36" i="5"/>
  <c r="FJ33" i="5"/>
  <c r="FJ34" i="5"/>
  <c r="FJ28" i="5"/>
  <c r="FJ37" i="5"/>
  <c r="EE28" i="5"/>
  <c r="EE32" i="5"/>
  <c r="EE35" i="5"/>
  <c r="EE34" i="5"/>
  <c r="EE30" i="5"/>
  <c r="EE36" i="5"/>
  <c r="EE37" i="5"/>
  <c r="EE29" i="5"/>
  <c r="EE33" i="5"/>
  <c r="EE31" i="5"/>
  <c r="EE27" i="5"/>
  <c r="EM36" i="5"/>
  <c r="EM28" i="5"/>
  <c r="EM30" i="5"/>
  <c r="EM35" i="5"/>
  <c r="EM31" i="5"/>
  <c r="EM32" i="5"/>
  <c r="EM29" i="5"/>
  <c r="EM33" i="5"/>
  <c r="EM27" i="5"/>
  <c r="EM37" i="5"/>
  <c r="EM34" i="5"/>
  <c r="EU34" i="5"/>
  <c r="EU35" i="5"/>
  <c r="EU32" i="5"/>
  <c r="EU28" i="5"/>
  <c r="EU36" i="5"/>
  <c r="EU33" i="5"/>
  <c r="EU31" i="5"/>
  <c r="EU37" i="5"/>
  <c r="EU29" i="5"/>
  <c r="EU27" i="5"/>
  <c r="EU30" i="5"/>
  <c r="FC36" i="5"/>
  <c r="FC32" i="5"/>
  <c r="FC28" i="5"/>
  <c r="FC37" i="5"/>
  <c r="FC30" i="5"/>
  <c r="FC35" i="5"/>
  <c r="FC29" i="5"/>
  <c r="FC33" i="5"/>
  <c r="FC27" i="5"/>
  <c r="FC34" i="5"/>
  <c r="FC31" i="5"/>
  <c r="FK35" i="5"/>
  <c r="FK37" i="5"/>
  <c r="FK32" i="5"/>
  <c r="FK34" i="5"/>
  <c r="FK36" i="5"/>
  <c r="FK33" i="5"/>
  <c r="FK30" i="5"/>
  <c r="FK29" i="5"/>
  <c r="FK27" i="5"/>
  <c r="FK28" i="5"/>
  <c r="FK31" i="5"/>
  <c r="EF28" i="5"/>
  <c r="EF32" i="5"/>
  <c r="EF36" i="5"/>
  <c r="EF34" i="5"/>
  <c r="EF30" i="5"/>
  <c r="EF35" i="5"/>
  <c r="EF33" i="5"/>
  <c r="EF31" i="5"/>
  <c r="EF27" i="5"/>
  <c r="EF29" i="5"/>
  <c r="EF37" i="5"/>
  <c r="EN28" i="5"/>
  <c r="EN32" i="5"/>
  <c r="EN30" i="5"/>
  <c r="EN36" i="5"/>
  <c r="EN29" i="5"/>
  <c r="EN31" i="5"/>
  <c r="EN35" i="5"/>
  <c r="EN37" i="5"/>
  <c r="EN33" i="5"/>
  <c r="EN34" i="5"/>
  <c r="EN27" i="5"/>
  <c r="EV30" i="5"/>
  <c r="EV32" i="5"/>
  <c r="EV36" i="5"/>
  <c r="EV35" i="5"/>
  <c r="EV28" i="5"/>
  <c r="EV34" i="5"/>
  <c r="EV33" i="5"/>
  <c r="EV37" i="5"/>
  <c r="EV31" i="5"/>
  <c r="EV29" i="5"/>
  <c r="EV27" i="5"/>
  <c r="FD29" i="5"/>
  <c r="FD30" i="5"/>
  <c r="FD28" i="5"/>
  <c r="FD32" i="5"/>
  <c r="FD36" i="5"/>
  <c r="FD31" i="5"/>
  <c r="FD35" i="5"/>
  <c r="FD33" i="5"/>
  <c r="FD37" i="5"/>
  <c r="FD27" i="5"/>
  <c r="FD34" i="5"/>
  <c r="FL34" i="5"/>
  <c r="FL30" i="5"/>
  <c r="FL32" i="5"/>
  <c r="FL28" i="5"/>
  <c r="FL35" i="5"/>
  <c r="FL36" i="5"/>
  <c r="FL37" i="5"/>
  <c r="FL27" i="5"/>
  <c r="FL29" i="5"/>
  <c r="FL31" i="5"/>
  <c r="FL33" i="5"/>
  <c r="EG31" i="5"/>
  <c r="EG35" i="5"/>
  <c r="EG36" i="5"/>
  <c r="EG33" i="5"/>
  <c r="EG29" i="5"/>
  <c r="EG37" i="5"/>
  <c r="EG27" i="5"/>
  <c r="EG34" i="5"/>
  <c r="EG30" i="5"/>
  <c r="EG32" i="5"/>
  <c r="EG28" i="5"/>
  <c r="EO36" i="5"/>
  <c r="EO31" i="5"/>
  <c r="EO27" i="5"/>
  <c r="EO37" i="5"/>
  <c r="EO33" i="5"/>
  <c r="EO32" i="5"/>
  <c r="EO30" i="5"/>
  <c r="EO29" i="5"/>
  <c r="EO34" i="5"/>
  <c r="EO28" i="5"/>
  <c r="EO35" i="5"/>
  <c r="EW35" i="5"/>
  <c r="EW33" i="5"/>
  <c r="EW27" i="5"/>
  <c r="EW29" i="5"/>
  <c r="EW37" i="5"/>
  <c r="EW30" i="5"/>
  <c r="EW34" i="5"/>
  <c r="EW31" i="5"/>
  <c r="EW36" i="5"/>
  <c r="EW32" i="5"/>
  <c r="EW28" i="5"/>
  <c r="FE32" i="5"/>
  <c r="FE33" i="5"/>
  <c r="FE27" i="5"/>
  <c r="FE36" i="5"/>
  <c r="FE31" i="5"/>
  <c r="FE37" i="5"/>
  <c r="FE30" i="5"/>
  <c r="FE29" i="5"/>
  <c r="FE35" i="5"/>
  <c r="FE28" i="5"/>
  <c r="FE34" i="5"/>
  <c r="FM35" i="5"/>
  <c r="FM27" i="5"/>
  <c r="FM36" i="5"/>
  <c r="FM29" i="5"/>
  <c r="FM33" i="5"/>
  <c r="FM37" i="5"/>
  <c r="FM32" i="5"/>
  <c r="FM34" i="5"/>
  <c r="FM28" i="5"/>
  <c r="FM30" i="5"/>
  <c r="FM31" i="5"/>
  <c r="EH32" i="5"/>
  <c r="EH28" i="5"/>
  <c r="EH29" i="5"/>
  <c r="EH27" i="5"/>
  <c r="EH37" i="5"/>
  <c r="EH31" i="5"/>
  <c r="EH33" i="5"/>
  <c r="EH36" i="5"/>
  <c r="EH35" i="5"/>
  <c r="EH30" i="5"/>
  <c r="EH34" i="5"/>
  <c r="EP33" i="5"/>
  <c r="EP35" i="5"/>
  <c r="EP29" i="5"/>
  <c r="EP37" i="5"/>
  <c r="EP27" i="5"/>
  <c r="EP30" i="5"/>
  <c r="EP36" i="5"/>
  <c r="EP31" i="5"/>
  <c r="EP34" i="5"/>
  <c r="EP28" i="5"/>
  <c r="EP32" i="5"/>
  <c r="EX27" i="5"/>
  <c r="EX29" i="5"/>
  <c r="EX31" i="5"/>
  <c r="EX37" i="5"/>
  <c r="EX32" i="5"/>
  <c r="EX33" i="5"/>
  <c r="EX30" i="5"/>
  <c r="EX28" i="5"/>
  <c r="EX35" i="5"/>
  <c r="EX36" i="5"/>
  <c r="EX34" i="5"/>
  <c r="FF27" i="5"/>
  <c r="FF30" i="5"/>
  <c r="FF29" i="5"/>
  <c r="FF31" i="5"/>
  <c r="FF35" i="5"/>
  <c r="FF28" i="5"/>
  <c r="FF36" i="5"/>
  <c r="FF33" i="5"/>
  <c r="FF34" i="5"/>
  <c r="FF37" i="5"/>
  <c r="FF32" i="5"/>
  <c r="FN27" i="5"/>
  <c r="FN33" i="5"/>
  <c r="FN31" i="5"/>
  <c r="FN36" i="5"/>
  <c r="FN35" i="5"/>
  <c r="FN29" i="5"/>
  <c r="FN34" i="5"/>
  <c r="FN32" i="5"/>
  <c r="FN37" i="5"/>
  <c r="FN28" i="5"/>
  <c r="FN30" i="5"/>
  <c r="EG8" i="5"/>
  <c r="EW8" i="5"/>
  <c r="EO8" i="5"/>
  <c r="FE8" i="5"/>
  <c r="EE8" i="5"/>
  <c r="EM8" i="5"/>
  <c r="EU8" i="5"/>
  <c r="FC8" i="5"/>
  <c r="FK8" i="5"/>
  <c r="KS29" i="4"/>
  <c r="KS32" i="4"/>
  <c r="KS35" i="4"/>
  <c r="KS38" i="4"/>
  <c r="KS36" i="4"/>
  <c r="KS30" i="4"/>
  <c r="KS27" i="4"/>
  <c r="KS33" i="4"/>
  <c r="KS28" i="4"/>
  <c r="KS31" i="4"/>
  <c r="KS34" i="4"/>
  <c r="KS37" i="4"/>
  <c r="KS6" i="4"/>
  <c r="KM6" i="4" s="1"/>
  <c r="KS7" i="4"/>
  <c r="KS8" i="4"/>
  <c r="KS9" i="4"/>
  <c r="KS10" i="4"/>
  <c r="KS11" i="4"/>
  <c r="KS12" i="4"/>
  <c r="KS13" i="4"/>
  <c r="KS14" i="4"/>
  <c r="KM14" i="4" s="1"/>
  <c r="KS15" i="4"/>
  <c r="KS16" i="4"/>
  <c r="KS17" i="4"/>
  <c r="KM17" i="4" s="1"/>
  <c r="KS18" i="4"/>
  <c r="KM18" i="4" s="1"/>
  <c r="KS19" i="4"/>
  <c r="KS20" i="4"/>
  <c r="KS21" i="4"/>
  <c r="KS22" i="4"/>
  <c r="KS23" i="4"/>
  <c r="KM23" i="4" s="1"/>
  <c r="KS24" i="4"/>
  <c r="KS25" i="4"/>
  <c r="KS26" i="4"/>
  <c r="ED24" i="5"/>
  <c r="ED22" i="5"/>
  <c r="ED23" i="5"/>
  <c r="ED21" i="5"/>
  <c r="ED18" i="5"/>
  <c r="ED19" i="5"/>
  <c r="ED16" i="5"/>
  <c r="ED14" i="5"/>
  <c r="ED12" i="5"/>
  <c r="ED10" i="5"/>
  <c r="ED17" i="5"/>
  <c r="ED15" i="5"/>
  <c r="ED13" i="5"/>
  <c r="ED11" i="5"/>
  <c r="ED9" i="5"/>
  <c r="EF24" i="5"/>
  <c r="EF22" i="5"/>
  <c r="EF23" i="5"/>
  <c r="EF21" i="5"/>
  <c r="EF18" i="5"/>
  <c r="EF19" i="5"/>
  <c r="EF16" i="5"/>
  <c r="EF14" i="5"/>
  <c r="EF12" i="5"/>
  <c r="EF10" i="5"/>
  <c r="EF17" i="5"/>
  <c r="EF15" i="5"/>
  <c r="EF13" i="5"/>
  <c r="EF11" i="5"/>
  <c r="EF9" i="5"/>
  <c r="EH24" i="5"/>
  <c r="EH22" i="5"/>
  <c r="EH23" i="5"/>
  <c r="EH21" i="5"/>
  <c r="EH18" i="5"/>
  <c r="EH19" i="5"/>
  <c r="EH16" i="5"/>
  <c r="EH14" i="5"/>
  <c r="EH12" i="5"/>
  <c r="EH10" i="5"/>
  <c r="EH17" i="5"/>
  <c r="EH15" i="5"/>
  <c r="EH13" i="5"/>
  <c r="EH11" i="5"/>
  <c r="EH9" i="5"/>
  <c r="EJ24" i="5"/>
  <c r="EJ22" i="5"/>
  <c r="EJ23" i="5"/>
  <c r="EJ21" i="5"/>
  <c r="EJ20" i="5"/>
  <c r="EJ18" i="5"/>
  <c r="EJ19" i="5"/>
  <c r="EJ16" i="5"/>
  <c r="EJ14" i="5"/>
  <c r="EJ12" i="5"/>
  <c r="EJ10" i="5"/>
  <c r="EJ17" i="5"/>
  <c r="EJ15" i="5"/>
  <c r="EJ13" i="5"/>
  <c r="EJ11" i="5"/>
  <c r="EJ9" i="5"/>
  <c r="EL24" i="5"/>
  <c r="EL22" i="5"/>
  <c r="EL23" i="5"/>
  <c r="EL21" i="5"/>
  <c r="EL18" i="5"/>
  <c r="EL19" i="5"/>
  <c r="EL17" i="5"/>
  <c r="EL16" i="5"/>
  <c r="EL14" i="5"/>
  <c r="EL12" i="5"/>
  <c r="EL10" i="5"/>
  <c r="EL15" i="5"/>
  <c r="EL13" i="5"/>
  <c r="EL11" i="5"/>
  <c r="EL9" i="5"/>
  <c r="EN24" i="5"/>
  <c r="EN22" i="5"/>
  <c r="EN23" i="5"/>
  <c r="EN21" i="5"/>
  <c r="EN20" i="5"/>
  <c r="EN18" i="5"/>
  <c r="EN19" i="5"/>
  <c r="EN17" i="5"/>
  <c r="EN16" i="5"/>
  <c r="EN14" i="5"/>
  <c r="EN12" i="5"/>
  <c r="EN10" i="5"/>
  <c r="EN15" i="5"/>
  <c r="EN13" i="5"/>
  <c r="EN11" i="5"/>
  <c r="EN9" i="5"/>
  <c r="EP24" i="5"/>
  <c r="EP22" i="5"/>
  <c r="EP23" i="5"/>
  <c r="EP21" i="5"/>
  <c r="EP18" i="5"/>
  <c r="EP19" i="5"/>
  <c r="EP17" i="5"/>
  <c r="EP16" i="5"/>
  <c r="EP14" i="5"/>
  <c r="EP12" i="5"/>
  <c r="EP10" i="5"/>
  <c r="EP15" i="5"/>
  <c r="EP13" i="5"/>
  <c r="EP11" i="5"/>
  <c r="EP9" i="5"/>
  <c r="ER24" i="5"/>
  <c r="ER22" i="5"/>
  <c r="ER23" i="5"/>
  <c r="ER21" i="5"/>
  <c r="ER20" i="5"/>
  <c r="ER18" i="5"/>
  <c r="ER19" i="5"/>
  <c r="ER17" i="5"/>
  <c r="ER16" i="5"/>
  <c r="ER14" i="5"/>
  <c r="ER12" i="5"/>
  <c r="ER10" i="5"/>
  <c r="ER15" i="5"/>
  <c r="ER13" i="5"/>
  <c r="ER11" i="5"/>
  <c r="ER9" i="5"/>
  <c r="ET24" i="5"/>
  <c r="ET22" i="5"/>
  <c r="ET23" i="5"/>
  <c r="ET21" i="5"/>
  <c r="ET20" i="5"/>
  <c r="ET18" i="5"/>
  <c r="ET19" i="5"/>
  <c r="ET17" i="5"/>
  <c r="ET16" i="5"/>
  <c r="ET14" i="5"/>
  <c r="ET12" i="5"/>
  <c r="ET10" i="5"/>
  <c r="ET15" i="5"/>
  <c r="ET13" i="5"/>
  <c r="ET11" i="5"/>
  <c r="ET9" i="5"/>
  <c r="EV24" i="5"/>
  <c r="EV22" i="5"/>
  <c r="EV23" i="5"/>
  <c r="EV21" i="5"/>
  <c r="EV20" i="5"/>
  <c r="EV18" i="5"/>
  <c r="EV19" i="5"/>
  <c r="EV17" i="5"/>
  <c r="EV16" i="5"/>
  <c r="EV14" i="5"/>
  <c r="EV12" i="5"/>
  <c r="EV10" i="5"/>
  <c r="EV15" i="5"/>
  <c r="EV13" i="5"/>
  <c r="EV11" i="5"/>
  <c r="EV9" i="5"/>
  <c r="EX24" i="5"/>
  <c r="EX22" i="5"/>
  <c r="EX23" i="5"/>
  <c r="EX21" i="5"/>
  <c r="EX20" i="5"/>
  <c r="EX18" i="5"/>
  <c r="EX19" i="5"/>
  <c r="EX17" i="5"/>
  <c r="EX16" i="5"/>
  <c r="EX14" i="5"/>
  <c r="EX12" i="5"/>
  <c r="EX10" i="5"/>
  <c r="EX15" i="5"/>
  <c r="EX13" i="5"/>
  <c r="EX11" i="5"/>
  <c r="EX9" i="5"/>
  <c r="EZ24" i="5"/>
  <c r="EZ22" i="5"/>
  <c r="EZ23" i="5"/>
  <c r="EZ21" i="5"/>
  <c r="EZ18" i="5"/>
  <c r="EZ19" i="5"/>
  <c r="EZ17" i="5"/>
  <c r="EZ16" i="5"/>
  <c r="EZ14" i="5"/>
  <c r="EZ12" i="5"/>
  <c r="EZ10" i="5"/>
  <c r="EZ15" i="5"/>
  <c r="EZ13" i="5"/>
  <c r="EZ11" i="5"/>
  <c r="EZ9" i="5"/>
  <c r="FB24" i="5"/>
  <c r="FB22" i="5"/>
  <c r="FB23" i="5"/>
  <c r="FB21" i="5"/>
  <c r="FB20" i="5"/>
  <c r="FB18" i="5"/>
  <c r="FB19" i="5"/>
  <c r="FB17" i="5"/>
  <c r="FB16" i="5"/>
  <c r="FB14" i="5"/>
  <c r="FB12" i="5"/>
  <c r="FB10" i="5"/>
  <c r="FB15" i="5"/>
  <c r="FB13" i="5"/>
  <c r="FB11" i="5"/>
  <c r="FB9" i="5"/>
  <c r="FD24" i="5"/>
  <c r="FD22" i="5"/>
  <c r="FD23" i="5"/>
  <c r="FD21" i="5"/>
  <c r="FD18" i="5"/>
  <c r="FD19" i="5"/>
  <c r="FD17" i="5"/>
  <c r="FD16" i="5"/>
  <c r="FD14" i="5"/>
  <c r="FD12" i="5"/>
  <c r="FD10" i="5"/>
  <c r="FD15" i="5"/>
  <c r="FD13" i="5"/>
  <c r="FD11" i="5"/>
  <c r="FD9" i="5"/>
  <c r="FF24" i="5"/>
  <c r="FF22" i="5"/>
  <c r="FF23" i="5"/>
  <c r="FF21" i="5"/>
  <c r="FF20" i="5"/>
  <c r="FF18" i="5"/>
  <c r="FF19" i="5"/>
  <c r="FF17" i="5"/>
  <c r="FF16" i="5"/>
  <c r="FF14" i="5"/>
  <c r="FF12" i="5"/>
  <c r="FF10" i="5"/>
  <c r="FF15" i="5"/>
  <c r="FF13" i="5"/>
  <c r="FF11" i="5"/>
  <c r="FF9" i="5"/>
  <c r="FH24" i="5"/>
  <c r="FH22" i="5"/>
  <c r="FH23" i="5"/>
  <c r="FH21" i="5"/>
  <c r="FH20" i="5"/>
  <c r="FH18" i="5"/>
  <c r="FH19" i="5"/>
  <c r="FH17" i="5"/>
  <c r="FH16" i="5"/>
  <c r="FH14" i="5"/>
  <c r="FH12" i="5"/>
  <c r="FH10" i="5"/>
  <c r="FH15" i="5"/>
  <c r="FH13" i="5"/>
  <c r="FH11" i="5"/>
  <c r="FH9" i="5"/>
  <c r="FJ24" i="5"/>
  <c r="FJ22" i="5"/>
  <c r="FJ23" i="5"/>
  <c r="FJ21" i="5"/>
  <c r="FJ20" i="5"/>
  <c r="FJ18" i="5"/>
  <c r="FJ19" i="5"/>
  <c r="FJ17" i="5"/>
  <c r="FJ16" i="5"/>
  <c r="FJ14" i="5"/>
  <c r="FJ12" i="5"/>
  <c r="FJ10" i="5"/>
  <c r="FJ15" i="5"/>
  <c r="FJ13" i="5"/>
  <c r="FJ11" i="5"/>
  <c r="FJ9" i="5"/>
  <c r="FL24" i="5"/>
  <c r="FL22" i="5"/>
  <c r="FL23" i="5"/>
  <c r="FL21" i="5"/>
  <c r="FL18" i="5"/>
  <c r="FL19" i="5"/>
  <c r="FL17" i="5"/>
  <c r="FL16" i="5"/>
  <c r="FL14" i="5"/>
  <c r="FL12" i="5"/>
  <c r="FL10" i="5"/>
  <c r="FL15" i="5"/>
  <c r="FL13" i="5"/>
  <c r="FL11" i="5"/>
  <c r="FL9" i="5"/>
  <c r="FN24" i="5"/>
  <c r="FN22" i="5"/>
  <c r="FN23" i="5"/>
  <c r="FN21" i="5"/>
  <c r="FN20" i="5"/>
  <c r="FN18" i="5"/>
  <c r="FN19" i="5"/>
  <c r="FN17" i="5"/>
  <c r="FN16" i="5"/>
  <c r="FN14" i="5"/>
  <c r="FN12" i="5"/>
  <c r="FN10" i="5"/>
  <c r="FN15" i="5"/>
  <c r="FN13" i="5"/>
  <c r="FN11" i="5"/>
  <c r="FN9" i="5"/>
  <c r="FP24" i="5"/>
  <c r="FP22" i="5"/>
  <c r="FP23" i="5"/>
  <c r="FP21" i="5"/>
  <c r="FP20" i="5"/>
  <c r="FP18" i="5"/>
  <c r="FP19" i="5"/>
  <c r="FP17" i="5"/>
  <c r="FP16" i="5"/>
  <c r="FP14" i="5"/>
  <c r="FP12" i="5"/>
  <c r="FP10" i="5"/>
  <c r="FP15" i="5"/>
  <c r="FP13" i="5"/>
  <c r="FP11" i="5"/>
  <c r="FP9" i="5"/>
  <c r="ED6" i="5"/>
  <c r="EF6" i="5"/>
  <c r="EH6" i="5"/>
  <c r="EJ6" i="5"/>
  <c r="EL6" i="5"/>
  <c r="EN6" i="5"/>
  <c r="EP6" i="5"/>
  <c r="ER6" i="5"/>
  <c r="ET6" i="5"/>
  <c r="EV6" i="5"/>
  <c r="EX6" i="5"/>
  <c r="EZ6" i="5"/>
  <c r="FB6" i="5"/>
  <c r="FD6" i="5"/>
  <c r="FF6" i="5"/>
  <c r="FH6" i="5"/>
  <c r="FJ6" i="5"/>
  <c r="FL6" i="5"/>
  <c r="FN6" i="5"/>
  <c r="ED7" i="5"/>
  <c r="EF7" i="5"/>
  <c r="EH7" i="5"/>
  <c r="EJ7" i="5"/>
  <c r="EL7" i="5"/>
  <c r="EN7" i="5"/>
  <c r="EP7" i="5"/>
  <c r="ER7" i="5"/>
  <c r="ET7" i="5"/>
  <c r="EV7" i="5"/>
  <c r="EX7" i="5"/>
  <c r="EZ7" i="5"/>
  <c r="FB7" i="5"/>
  <c r="FD7" i="5"/>
  <c r="FF7" i="5"/>
  <c r="FH7" i="5"/>
  <c r="FJ7" i="5"/>
  <c r="FL7" i="5"/>
  <c r="FN7" i="5"/>
  <c r="FP7" i="5"/>
  <c r="EC23" i="5"/>
  <c r="EC24" i="5"/>
  <c r="EC22" i="5"/>
  <c r="EC19" i="5"/>
  <c r="EC21" i="5"/>
  <c r="EC20" i="5"/>
  <c r="EC18" i="5"/>
  <c r="EC17" i="5"/>
  <c r="EC15" i="5"/>
  <c r="EC13" i="5"/>
  <c r="EC11" i="5"/>
  <c r="EC14" i="5"/>
  <c r="EC12" i="5"/>
  <c r="EC10" i="5"/>
  <c r="EE24" i="5"/>
  <c r="EE22" i="5"/>
  <c r="EE19" i="5"/>
  <c r="EE21" i="5"/>
  <c r="EE20" i="5"/>
  <c r="EE18" i="5"/>
  <c r="EE17" i="5"/>
  <c r="EE15" i="5"/>
  <c r="EE13" i="5"/>
  <c r="EE11" i="5"/>
  <c r="EE16" i="5"/>
  <c r="EE14" i="5"/>
  <c r="EE12" i="5"/>
  <c r="EE10" i="5"/>
  <c r="EG23" i="5"/>
  <c r="EG24" i="5"/>
  <c r="EG22" i="5"/>
  <c r="EG19" i="5"/>
  <c r="EG21" i="5"/>
  <c r="EG20" i="5"/>
  <c r="EG18" i="5"/>
  <c r="EG17" i="5"/>
  <c r="EG15" i="5"/>
  <c r="EG13" i="5"/>
  <c r="EG11" i="5"/>
  <c r="EG16" i="5"/>
  <c r="EG14" i="5"/>
  <c r="EG12" i="5"/>
  <c r="EG10" i="5"/>
  <c r="EI23" i="5"/>
  <c r="EI24" i="5"/>
  <c r="EI22" i="5"/>
  <c r="EI19" i="5"/>
  <c r="EI21" i="5"/>
  <c r="EI20" i="5"/>
  <c r="EI18" i="5"/>
  <c r="EI17" i="5"/>
  <c r="EI15" i="5"/>
  <c r="EI13" i="5"/>
  <c r="EI11" i="5"/>
  <c r="EI16" i="5"/>
  <c r="EI14" i="5"/>
  <c r="EI12" i="5"/>
  <c r="EI10" i="5"/>
  <c r="EK23" i="5"/>
  <c r="EK21" i="5"/>
  <c r="EK24" i="5"/>
  <c r="EK19" i="5"/>
  <c r="EK20" i="5"/>
  <c r="EK18" i="5"/>
  <c r="EK17" i="5"/>
  <c r="EK15" i="5"/>
  <c r="EK13" i="5"/>
  <c r="EK11" i="5"/>
  <c r="EK16" i="5"/>
  <c r="EK14" i="5"/>
  <c r="EK12" i="5"/>
  <c r="EK10" i="5"/>
  <c r="EM23" i="5"/>
  <c r="EM21" i="5"/>
  <c r="EM24" i="5"/>
  <c r="EM22" i="5"/>
  <c r="EM19" i="5"/>
  <c r="EM20" i="5"/>
  <c r="EM18" i="5"/>
  <c r="EM17" i="5"/>
  <c r="EM15" i="5"/>
  <c r="EM13" i="5"/>
  <c r="EM11" i="5"/>
  <c r="EM16" i="5"/>
  <c r="EM14" i="5"/>
  <c r="EM12" i="5"/>
  <c r="EM10" i="5"/>
  <c r="EO23" i="5"/>
  <c r="EO21" i="5"/>
  <c r="EO24" i="5"/>
  <c r="EO22" i="5"/>
  <c r="EO19" i="5"/>
  <c r="EO18" i="5"/>
  <c r="EO17" i="5"/>
  <c r="EO15" i="5"/>
  <c r="EO13" i="5"/>
  <c r="EO11" i="5"/>
  <c r="EO16" i="5"/>
  <c r="EO14" i="5"/>
  <c r="EO12" i="5"/>
  <c r="EO10" i="5"/>
  <c r="EQ23" i="5"/>
  <c r="EQ21" i="5"/>
  <c r="EQ24" i="5"/>
  <c r="EQ22" i="5"/>
  <c r="EQ19" i="5"/>
  <c r="EQ20" i="5"/>
  <c r="EQ18" i="5"/>
  <c r="EQ17" i="5"/>
  <c r="EQ15" i="5"/>
  <c r="EQ13" i="5"/>
  <c r="EQ11" i="5"/>
  <c r="EQ16" i="5"/>
  <c r="EQ14" i="5"/>
  <c r="EQ12" i="5"/>
  <c r="EQ10" i="5"/>
  <c r="ES23" i="5"/>
  <c r="ES21" i="5"/>
  <c r="ES24" i="5"/>
  <c r="ES22" i="5"/>
  <c r="ES19" i="5"/>
  <c r="ES20" i="5"/>
  <c r="ES18" i="5"/>
  <c r="ES17" i="5"/>
  <c r="ES15" i="5"/>
  <c r="ES13" i="5"/>
  <c r="ES11" i="5"/>
  <c r="ES16" i="5"/>
  <c r="ES14" i="5"/>
  <c r="ES12" i="5"/>
  <c r="ES10" i="5"/>
  <c r="EU23" i="5"/>
  <c r="EU21" i="5"/>
  <c r="EU24" i="5"/>
  <c r="EU22" i="5"/>
  <c r="EU19" i="5"/>
  <c r="EU20" i="5"/>
  <c r="EU18" i="5"/>
  <c r="EU17" i="5"/>
  <c r="EU15" i="5"/>
  <c r="EU13" i="5"/>
  <c r="EU11" i="5"/>
  <c r="EU16" i="5"/>
  <c r="EU14" i="5"/>
  <c r="EU12" i="5"/>
  <c r="EU10" i="5"/>
  <c r="EW23" i="5"/>
  <c r="EW21" i="5"/>
  <c r="EW24" i="5"/>
  <c r="EW22" i="5"/>
  <c r="EW19" i="5"/>
  <c r="EW20" i="5"/>
  <c r="EW18" i="5"/>
  <c r="EW17" i="5"/>
  <c r="EW15" i="5"/>
  <c r="EW13" i="5"/>
  <c r="EW11" i="5"/>
  <c r="EW16" i="5"/>
  <c r="EW14" i="5"/>
  <c r="EW12" i="5"/>
  <c r="EW10" i="5"/>
  <c r="EY23" i="5"/>
  <c r="EY21" i="5"/>
  <c r="EY24" i="5"/>
  <c r="EY22" i="5"/>
  <c r="EY19" i="5"/>
  <c r="EY20" i="5"/>
  <c r="EY18" i="5"/>
  <c r="EY17" i="5"/>
  <c r="EY15" i="5"/>
  <c r="EY13" i="5"/>
  <c r="EY11" i="5"/>
  <c r="EY16" i="5"/>
  <c r="EY14" i="5"/>
  <c r="EY12" i="5"/>
  <c r="EY10" i="5"/>
  <c r="FA23" i="5"/>
  <c r="FA21" i="5"/>
  <c r="FA24" i="5"/>
  <c r="FA22" i="5"/>
  <c r="FA19" i="5"/>
  <c r="FA20" i="5"/>
  <c r="FA18" i="5"/>
  <c r="FA17" i="5"/>
  <c r="FA15" i="5"/>
  <c r="FA13" i="5"/>
  <c r="FA11" i="5"/>
  <c r="FA16" i="5"/>
  <c r="FA14" i="5"/>
  <c r="FA12" i="5"/>
  <c r="FA10" i="5"/>
  <c r="FC23" i="5"/>
  <c r="FC21" i="5"/>
  <c r="FC24" i="5"/>
  <c r="FC22" i="5"/>
  <c r="FC19" i="5"/>
  <c r="FC20" i="5"/>
  <c r="FC18" i="5"/>
  <c r="FC17" i="5"/>
  <c r="FC15" i="5"/>
  <c r="FC13" i="5"/>
  <c r="FC11" i="5"/>
  <c r="FC16" i="5"/>
  <c r="FC14" i="5"/>
  <c r="FC12" i="5"/>
  <c r="FC10" i="5"/>
  <c r="FE23" i="5"/>
  <c r="FE21" i="5"/>
  <c r="FE24" i="5"/>
  <c r="FE22" i="5"/>
  <c r="FE19" i="5"/>
  <c r="FE20" i="5"/>
  <c r="FE18" i="5"/>
  <c r="FE17" i="5"/>
  <c r="FE15" i="5"/>
  <c r="FE13" i="5"/>
  <c r="FE11" i="5"/>
  <c r="FE16" i="5"/>
  <c r="FE14" i="5"/>
  <c r="FE12" i="5"/>
  <c r="FE10" i="5"/>
  <c r="FG23" i="5"/>
  <c r="FG21" i="5"/>
  <c r="FG24" i="5"/>
  <c r="FG22" i="5"/>
  <c r="FG19" i="5"/>
  <c r="FG18" i="5"/>
  <c r="FG17" i="5"/>
  <c r="FG15" i="5"/>
  <c r="FG13" i="5"/>
  <c r="FG11" i="5"/>
  <c r="FG16" i="5"/>
  <c r="FG14" i="5"/>
  <c r="FG12" i="5"/>
  <c r="FG10" i="5"/>
  <c r="FI23" i="5"/>
  <c r="FI21" i="5"/>
  <c r="FI24" i="5"/>
  <c r="FI22" i="5"/>
  <c r="FI19" i="5"/>
  <c r="FI20" i="5"/>
  <c r="FI18" i="5"/>
  <c r="FI17" i="5"/>
  <c r="FI15" i="5"/>
  <c r="FI13" i="5"/>
  <c r="FI11" i="5"/>
  <c r="FI16" i="5"/>
  <c r="FI14" i="5"/>
  <c r="FI12" i="5"/>
  <c r="FI10" i="5"/>
  <c r="FK23" i="5"/>
  <c r="FK21" i="5"/>
  <c r="FK24" i="5"/>
  <c r="FK22" i="5"/>
  <c r="FK19" i="5"/>
  <c r="FK20" i="5"/>
  <c r="FK18" i="5"/>
  <c r="FK17" i="5"/>
  <c r="FK15" i="5"/>
  <c r="FK13" i="5"/>
  <c r="FK11" i="5"/>
  <c r="FK16" i="5"/>
  <c r="FK14" i="5"/>
  <c r="FK12" i="5"/>
  <c r="FK10" i="5"/>
  <c r="FM23" i="5"/>
  <c r="FM24" i="5"/>
  <c r="FM22" i="5"/>
  <c r="FM19" i="5"/>
  <c r="FM17" i="5"/>
  <c r="FM20" i="5"/>
  <c r="FM18" i="5"/>
  <c r="FM13" i="5"/>
  <c r="FM11" i="5"/>
  <c r="FM16" i="5"/>
  <c r="FM14" i="5"/>
  <c r="FM12" i="5"/>
  <c r="FM10" i="5"/>
  <c r="FO23" i="5"/>
  <c r="FO21" i="5"/>
  <c r="FO24" i="5"/>
  <c r="FO22" i="5"/>
  <c r="FO19" i="5"/>
  <c r="FO17" i="5"/>
  <c r="FO18" i="5"/>
  <c r="FO16" i="5"/>
  <c r="EC6" i="5"/>
  <c r="EE6" i="5"/>
  <c r="EG6" i="5"/>
  <c r="EI6" i="5"/>
  <c r="EK6" i="5"/>
  <c r="EM6" i="5"/>
  <c r="EO6" i="5"/>
  <c r="EQ6" i="5"/>
  <c r="ES6" i="5"/>
  <c r="EU6" i="5"/>
  <c r="EW6" i="5"/>
  <c r="EY6" i="5"/>
  <c r="FA6" i="5"/>
  <c r="FC6" i="5"/>
  <c r="FE6" i="5"/>
  <c r="FG6" i="5"/>
  <c r="FI6" i="5"/>
  <c r="FK6" i="5"/>
  <c r="FM6" i="5"/>
  <c r="EC7" i="5"/>
  <c r="EE7" i="5"/>
  <c r="EG7" i="5"/>
  <c r="EI7" i="5"/>
  <c r="EK7" i="5"/>
  <c r="EM7" i="5"/>
  <c r="EO7" i="5"/>
  <c r="EQ7" i="5"/>
  <c r="ES7" i="5"/>
  <c r="EU7" i="5"/>
  <c r="EW7" i="5"/>
  <c r="EY7" i="5"/>
  <c r="FA7" i="5"/>
  <c r="FC7" i="5"/>
  <c r="FE7" i="5"/>
  <c r="FG7" i="5"/>
  <c r="FI7" i="5"/>
  <c r="FK7" i="5"/>
  <c r="FM7" i="5"/>
  <c r="ED8" i="5"/>
  <c r="EF8" i="5"/>
  <c r="EH8" i="5"/>
  <c r="EJ8" i="5"/>
  <c r="EL8" i="5"/>
  <c r="EN8" i="5"/>
  <c r="EP8" i="5"/>
  <c r="ER8" i="5"/>
  <c r="ET8" i="5"/>
  <c r="EV8" i="5"/>
  <c r="EX8" i="5"/>
  <c r="EZ8" i="5"/>
  <c r="FB8" i="5"/>
  <c r="FD8" i="5"/>
  <c r="FF8" i="5"/>
  <c r="FH8" i="5"/>
  <c r="FJ8" i="5"/>
  <c r="FL8" i="5"/>
  <c r="FN8" i="5"/>
  <c r="FP8" i="5"/>
  <c r="EC9" i="5"/>
  <c r="EE9" i="5"/>
  <c r="EG9" i="5"/>
  <c r="EI9" i="5"/>
  <c r="EK9" i="5"/>
  <c r="EM9" i="5"/>
  <c r="EO9" i="5"/>
  <c r="EQ9" i="5"/>
  <c r="ES9" i="5"/>
  <c r="EU9" i="5"/>
  <c r="EW9" i="5"/>
  <c r="EY9" i="5"/>
  <c r="FA9" i="5"/>
  <c r="FC9" i="5"/>
  <c r="FE9" i="5"/>
  <c r="FG9" i="5"/>
  <c r="FI9" i="5"/>
  <c r="FK9" i="5"/>
  <c r="FM9" i="5"/>
  <c r="D12" i="9" l="1"/>
  <c r="I7" i="1"/>
  <c r="I17" i="1"/>
  <c r="L17" i="1" s="1"/>
  <c r="G22" i="9" s="1"/>
  <c r="D22" i="9"/>
  <c r="I6" i="1"/>
  <c r="L6" i="1" s="1"/>
  <c r="G11" i="9" s="1"/>
  <c r="D11" i="9"/>
  <c r="I8" i="1"/>
  <c r="L8" i="1" s="1"/>
  <c r="G13" i="9" s="1"/>
  <c r="D13" i="9"/>
  <c r="I13" i="1"/>
  <c r="D18" i="9"/>
  <c r="I14" i="1"/>
  <c r="L14" i="1" s="1"/>
  <c r="G19" i="9" s="1"/>
  <c r="D19" i="9"/>
  <c r="I18" i="1"/>
  <c r="L18" i="1" s="1"/>
  <c r="G23" i="9" s="1"/>
  <c r="D23" i="9"/>
  <c r="I5" i="1"/>
  <c r="L5" i="1" s="1"/>
  <c r="G10" i="9" s="1"/>
  <c r="D10" i="9"/>
  <c r="I21" i="1"/>
  <c r="D26" i="9"/>
  <c r="I10" i="1"/>
  <c r="L10" i="1" s="1"/>
  <c r="G15" i="9" s="1"/>
  <c r="D15" i="9"/>
  <c r="I20" i="1"/>
  <c r="L20" i="1" s="1"/>
  <c r="G25" i="9" s="1"/>
  <c r="D25" i="9"/>
  <c r="I11" i="1"/>
  <c r="L11" i="1" s="1"/>
  <c r="G16" i="9" s="1"/>
  <c r="D16" i="9"/>
  <c r="I9" i="1"/>
  <c r="D14" i="9"/>
  <c r="I12" i="1"/>
  <c r="L12" i="1" s="1"/>
  <c r="G17" i="9" s="1"/>
  <c r="D17" i="9"/>
  <c r="I16" i="1"/>
  <c r="L16" i="1" s="1"/>
  <c r="G21" i="9" s="1"/>
  <c r="D21" i="9"/>
  <c r="I19" i="1"/>
  <c r="L19" i="1" s="1"/>
  <c r="G24" i="9" s="1"/>
  <c r="D24" i="9"/>
  <c r="D20" i="9"/>
  <c r="I15" i="1"/>
  <c r="L15" i="1" s="1"/>
  <c r="G20" i="9" s="1"/>
  <c r="I4" i="1"/>
  <c r="L4" i="1" s="1"/>
  <c r="G9" i="9" s="1"/>
  <c r="D9" i="9"/>
  <c r="KQ17" i="4"/>
  <c r="I19" i="9"/>
  <c r="KQ23" i="4"/>
  <c r="I25" i="9"/>
  <c r="KQ14" i="4"/>
  <c r="I16" i="9"/>
  <c r="L9" i="1"/>
  <c r="G14" i="9" s="1"/>
  <c r="L21" i="1"/>
  <c r="G26" i="9" s="1"/>
  <c r="L7" i="1"/>
  <c r="G12" i="9" s="1"/>
  <c r="L13" i="1"/>
  <c r="G18" i="9" s="1"/>
  <c r="KQ18" i="4"/>
  <c r="I20" i="9"/>
  <c r="KM38" i="4"/>
  <c r="KM35" i="4"/>
  <c r="KM11" i="4"/>
  <c r="KM10" i="4"/>
  <c r="KM28" i="4"/>
  <c r="KM29" i="4"/>
  <c r="KM25" i="4"/>
  <c r="KM9" i="4"/>
  <c r="KM33" i="4"/>
  <c r="KM21" i="4"/>
  <c r="KM37" i="4"/>
  <c r="KM20" i="4"/>
  <c r="KM34" i="4"/>
  <c r="KM19" i="4"/>
  <c r="KM31" i="4"/>
  <c r="KM26" i="4"/>
  <c r="KM24" i="4"/>
  <c r="KM8" i="4"/>
  <c r="KM27" i="4"/>
  <c r="KM15" i="4"/>
  <c r="KM7" i="4"/>
  <c r="KM30" i="4"/>
  <c r="KM13" i="4"/>
  <c r="KM12" i="4"/>
  <c r="KM32" i="4"/>
  <c r="KM16" i="4"/>
  <c r="KM22" i="4"/>
  <c r="KM36" i="4"/>
  <c r="KQ6" i="4"/>
  <c r="I8" i="9"/>
  <c r="K8" i="9"/>
  <c r="K5" i="7"/>
  <c r="J5" i="7"/>
  <c r="I5" i="7"/>
  <c r="H5" i="7"/>
  <c r="DX17" i="5"/>
  <c r="DY17" i="5" s="1"/>
  <c r="DX18" i="5"/>
  <c r="DY18" i="5" s="1"/>
  <c r="DX19" i="5"/>
  <c r="DX22" i="5"/>
  <c r="DX24" i="5"/>
  <c r="DX15" i="5"/>
  <c r="I3" i="1"/>
  <c r="L3" i="1" s="1"/>
  <c r="G8" i="9" s="1"/>
  <c r="FP40" i="5"/>
  <c r="FP39" i="5"/>
  <c r="FP42" i="5"/>
  <c r="FP41" i="5"/>
  <c r="FP43" i="5"/>
  <c r="FP38" i="5"/>
  <c r="FP44" i="5"/>
  <c r="FP45" i="5"/>
  <c r="FO38" i="5"/>
  <c r="FO13" i="5"/>
  <c r="DX13" i="5" s="1"/>
  <c r="FO11" i="5"/>
  <c r="DX11" i="5" s="1"/>
  <c r="FO15" i="5"/>
  <c r="FO8" i="5"/>
  <c r="FO44" i="5"/>
  <c r="FO39" i="5"/>
  <c r="FO7" i="5"/>
  <c r="DX7" i="5" s="1"/>
  <c r="FO10" i="5"/>
  <c r="DX10" i="5" s="1"/>
  <c r="FO45" i="5"/>
  <c r="FO12" i="5"/>
  <c r="DX12" i="5" s="1"/>
  <c r="FO43" i="5"/>
  <c r="FO42" i="5"/>
  <c r="FO9" i="5"/>
  <c r="DX9" i="5" s="1"/>
  <c r="FO14" i="5"/>
  <c r="DX14" i="5" s="1"/>
  <c r="FO41" i="5"/>
  <c r="FO40" i="5"/>
  <c r="FN41" i="5"/>
  <c r="FN42" i="5"/>
  <c r="FN45" i="5"/>
  <c r="FN39" i="5"/>
  <c r="FN40" i="5"/>
  <c r="FN43" i="5"/>
  <c r="FN44" i="5"/>
  <c r="FN38" i="5"/>
  <c r="FM40" i="5"/>
  <c r="FM38" i="5"/>
  <c r="FM45" i="5"/>
  <c r="FM44" i="5"/>
  <c r="FM39" i="5"/>
  <c r="FM42" i="5"/>
  <c r="FM43" i="5"/>
  <c r="FM41" i="5"/>
  <c r="FL39" i="5"/>
  <c r="FL41" i="5"/>
  <c r="FL42" i="5"/>
  <c r="FL43" i="5"/>
  <c r="FL40" i="5"/>
  <c r="FL45" i="5"/>
  <c r="FL38" i="5"/>
  <c r="FL44" i="5"/>
  <c r="FK41" i="5"/>
  <c r="FK45" i="5"/>
  <c r="FK38" i="5"/>
  <c r="FK42" i="5"/>
  <c r="FK39" i="5"/>
  <c r="FK40" i="5"/>
  <c r="FK43" i="5"/>
  <c r="FK44" i="5"/>
  <c r="FJ43" i="5"/>
  <c r="FJ38" i="5"/>
  <c r="FJ45" i="5"/>
  <c r="FJ40" i="5"/>
  <c r="FJ39" i="5"/>
  <c r="FJ41" i="5"/>
  <c r="FJ44" i="5"/>
  <c r="FJ42" i="5"/>
  <c r="FI41" i="5"/>
  <c r="FI38" i="5"/>
  <c r="FI42" i="5"/>
  <c r="FI40" i="5"/>
  <c r="FI43" i="5"/>
  <c r="FI44" i="5"/>
  <c r="FI45" i="5"/>
  <c r="FI39" i="5"/>
  <c r="FH40" i="5"/>
  <c r="FH43" i="5"/>
  <c r="FH39" i="5"/>
  <c r="FH38" i="5"/>
  <c r="FH44" i="5"/>
  <c r="FH41" i="5"/>
  <c r="FH42" i="5"/>
  <c r="FH45" i="5"/>
  <c r="FG38" i="5"/>
  <c r="FG42" i="5"/>
  <c r="FG41" i="5"/>
  <c r="FG45" i="5"/>
  <c r="FG40" i="5"/>
  <c r="FG44" i="5"/>
  <c r="FG43" i="5"/>
  <c r="FG39" i="5"/>
  <c r="FF38" i="5"/>
  <c r="FF39" i="5"/>
  <c r="FF43" i="5"/>
  <c r="FF42" i="5"/>
  <c r="FF45" i="5"/>
  <c r="FF40" i="5"/>
  <c r="FF44" i="5"/>
  <c r="FF41" i="5"/>
  <c r="FE45" i="5"/>
  <c r="FE42" i="5"/>
  <c r="FE39" i="5"/>
  <c r="FE40" i="5"/>
  <c r="FE43" i="5"/>
  <c r="FE41" i="5"/>
  <c r="FE38" i="5"/>
  <c r="FE44" i="5"/>
  <c r="FD44" i="5"/>
  <c r="FD41" i="5"/>
  <c r="FD38" i="5"/>
  <c r="FD45" i="5"/>
  <c r="FD43" i="5"/>
  <c r="FD39" i="5"/>
  <c r="FD42" i="5"/>
  <c r="FD40" i="5"/>
  <c r="FC43" i="5"/>
  <c r="FC45" i="5"/>
  <c r="FC39" i="5"/>
  <c r="FC38" i="5"/>
  <c r="FC40" i="5"/>
  <c r="FC41" i="5"/>
  <c r="FC44" i="5"/>
  <c r="FC42" i="5"/>
  <c r="FB40" i="5"/>
  <c r="FB39" i="5"/>
  <c r="FB43" i="5"/>
  <c r="FB41" i="5"/>
  <c r="FB38" i="5"/>
  <c r="FB42" i="5"/>
  <c r="FB45" i="5"/>
  <c r="FB44" i="5"/>
  <c r="FA44" i="5"/>
  <c r="FA42" i="5"/>
  <c r="FA41" i="5"/>
  <c r="FA38" i="5"/>
  <c r="FA39" i="5"/>
  <c r="FA43" i="5"/>
  <c r="FA45" i="5"/>
  <c r="FA40" i="5"/>
  <c r="EZ39" i="5"/>
  <c r="EZ41" i="5"/>
  <c r="EZ38" i="5"/>
  <c r="EZ44" i="5"/>
  <c r="EZ45" i="5"/>
  <c r="EZ43" i="5"/>
  <c r="EZ42" i="5"/>
  <c r="EZ40" i="5"/>
  <c r="EY42" i="5"/>
  <c r="EY39" i="5"/>
  <c r="EY44" i="5"/>
  <c r="EY43" i="5"/>
  <c r="EY45" i="5"/>
  <c r="EY38" i="5"/>
  <c r="EY41" i="5"/>
  <c r="EY40" i="5"/>
  <c r="EX44" i="5"/>
  <c r="EX38" i="5"/>
  <c r="EX41" i="5"/>
  <c r="EX43" i="5"/>
  <c r="EX39" i="5"/>
  <c r="EX45" i="5"/>
  <c r="EX40" i="5"/>
  <c r="EX42" i="5"/>
  <c r="EW40" i="5"/>
  <c r="EW41" i="5"/>
  <c r="EW44" i="5"/>
  <c r="EW39" i="5"/>
  <c r="EW45" i="5"/>
  <c r="EW43" i="5"/>
  <c r="EW42" i="5"/>
  <c r="EW38" i="5"/>
  <c r="EV40" i="5"/>
  <c r="EV41" i="5"/>
  <c r="EV38" i="5"/>
  <c r="EV44" i="5"/>
  <c r="EV45" i="5"/>
  <c r="EV43" i="5"/>
  <c r="EV42" i="5"/>
  <c r="EV39" i="5"/>
  <c r="EU45" i="5"/>
  <c r="EU44" i="5"/>
  <c r="EU39" i="5"/>
  <c r="EU42" i="5"/>
  <c r="EU38" i="5"/>
  <c r="EU40" i="5"/>
  <c r="EU43" i="5"/>
  <c r="EU41" i="5"/>
  <c r="ET41" i="5"/>
  <c r="ET38" i="5"/>
  <c r="ET45" i="5"/>
  <c r="ET44" i="5"/>
  <c r="ET43" i="5"/>
  <c r="ET42" i="5"/>
  <c r="ET39" i="5"/>
  <c r="ET40" i="5"/>
  <c r="ES43" i="5"/>
  <c r="ES39" i="5"/>
  <c r="ES44" i="5"/>
  <c r="ES38" i="5"/>
  <c r="ES41" i="5"/>
  <c r="ES40" i="5"/>
  <c r="ES42" i="5"/>
  <c r="ES45" i="5"/>
  <c r="ER40" i="5"/>
  <c r="ER42" i="5"/>
  <c r="ER45" i="5"/>
  <c r="ER44" i="5"/>
  <c r="ER38" i="5"/>
  <c r="ER39" i="5"/>
  <c r="ER43" i="5"/>
  <c r="ER41" i="5"/>
  <c r="EQ38" i="5"/>
  <c r="EQ40" i="5"/>
  <c r="EQ39" i="5"/>
  <c r="EQ42" i="5"/>
  <c r="EQ45" i="5"/>
  <c r="EQ44" i="5"/>
  <c r="EQ41" i="5"/>
  <c r="EQ43" i="5"/>
  <c r="EP38" i="5"/>
  <c r="EP41" i="5"/>
  <c r="EP39" i="5"/>
  <c r="EP40" i="5"/>
  <c r="EP42" i="5"/>
  <c r="EP43" i="5"/>
  <c r="EP44" i="5"/>
  <c r="EP45" i="5"/>
  <c r="EO44" i="5"/>
  <c r="EO42" i="5"/>
  <c r="EO43" i="5"/>
  <c r="EO38" i="5"/>
  <c r="EO40" i="5"/>
  <c r="EO39" i="5"/>
  <c r="EO41" i="5"/>
  <c r="EO45" i="5"/>
  <c r="EN40" i="5"/>
  <c r="EN38" i="5"/>
  <c r="EN45" i="5"/>
  <c r="EN39" i="5"/>
  <c r="EN42" i="5"/>
  <c r="EN44" i="5"/>
  <c r="EN43" i="5"/>
  <c r="EN41" i="5"/>
  <c r="EM40" i="5"/>
  <c r="EM42" i="5"/>
  <c r="EM38" i="5"/>
  <c r="EM41" i="5"/>
  <c r="EM45" i="5"/>
  <c r="EM44" i="5"/>
  <c r="EM43" i="5"/>
  <c r="EM39" i="5"/>
  <c r="EL40" i="5"/>
  <c r="EL43" i="5"/>
  <c r="EL41" i="5"/>
  <c r="EL45" i="5"/>
  <c r="EL39" i="5"/>
  <c r="EL38" i="5"/>
  <c r="EL44" i="5"/>
  <c r="EL42" i="5"/>
  <c r="EK38" i="5"/>
  <c r="EK43" i="5"/>
  <c r="EK39" i="5"/>
  <c r="EK45" i="5"/>
  <c r="EK44" i="5"/>
  <c r="EK41" i="5"/>
  <c r="EK40" i="5"/>
  <c r="EK42" i="5"/>
  <c r="EJ39" i="5"/>
  <c r="EJ44" i="5"/>
  <c r="EJ45" i="5"/>
  <c r="EJ43" i="5"/>
  <c r="EJ42" i="5"/>
  <c r="EJ38" i="5"/>
  <c r="EJ40" i="5"/>
  <c r="EJ41" i="5"/>
  <c r="EI41" i="5"/>
  <c r="EI43" i="5"/>
  <c r="EI45" i="5"/>
  <c r="EI44" i="5"/>
  <c r="EI42" i="5"/>
  <c r="EI39" i="5"/>
  <c r="EI38" i="5"/>
  <c r="EI40" i="5"/>
  <c r="EH44" i="5"/>
  <c r="EH45" i="5"/>
  <c r="EH39" i="5"/>
  <c r="EH42" i="5"/>
  <c r="EH41" i="5"/>
  <c r="EH43" i="5"/>
  <c r="EH38" i="5"/>
  <c r="EH40" i="5"/>
  <c r="EG42" i="5"/>
  <c r="EG40" i="5"/>
  <c r="EG41" i="5"/>
  <c r="EG44" i="5"/>
  <c r="EG39" i="5"/>
  <c r="EG38" i="5"/>
  <c r="EG45" i="5"/>
  <c r="EG43" i="5"/>
  <c r="EF40" i="5"/>
  <c r="EF44" i="5"/>
  <c r="EF39" i="5"/>
  <c r="EF41" i="5"/>
  <c r="EF38" i="5"/>
  <c r="EF45" i="5"/>
  <c r="EF42" i="5"/>
  <c r="EF43" i="5"/>
  <c r="EE42" i="5"/>
  <c r="EE43" i="5"/>
  <c r="EE41" i="5"/>
  <c r="EE39" i="5"/>
  <c r="EE38" i="5"/>
  <c r="EE44" i="5"/>
  <c r="EE45" i="5"/>
  <c r="EE40" i="5"/>
  <c r="FO6" i="5"/>
  <c r="DX6" i="5" s="1"/>
  <c r="DY6" i="5" s="1"/>
  <c r="DZ6" i="5" s="1"/>
  <c r="FM21" i="5"/>
  <c r="DX21" i="5" s="1"/>
  <c r="EO20" i="5"/>
  <c r="EK22" i="5"/>
  <c r="EE23" i="5"/>
  <c r="DX23" i="5" s="1"/>
  <c r="FF25" i="5"/>
  <c r="EP26" i="5"/>
  <c r="FC26" i="5"/>
  <c r="ET26" i="5"/>
  <c r="FI25" i="5"/>
  <c r="EZ25" i="5"/>
  <c r="EZ26" i="5"/>
  <c r="EI25" i="5"/>
  <c r="FP25" i="5"/>
  <c r="FO25" i="5"/>
  <c r="FG25" i="5"/>
  <c r="EY25" i="5"/>
  <c r="EY26" i="5"/>
  <c r="FM15" i="5"/>
  <c r="FG20" i="5"/>
  <c r="FN26" i="5"/>
  <c r="EO25" i="5"/>
  <c r="EG25" i="5"/>
  <c r="FL26" i="5"/>
  <c r="FD25" i="5"/>
  <c r="EN26" i="5"/>
  <c r="FK25" i="5"/>
  <c r="EU26" i="5"/>
  <c r="EE25" i="5"/>
  <c r="FJ25" i="5"/>
  <c r="ED26" i="5"/>
  <c r="FH25" i="5"/>
  <c r="ER25" i="5"/>
  <c r="FN25" i="5"/>
  <c r="EX25" i="5"/>
  <c r="EH25" i="5"/>
  <c r="FM26" i="5"/>
  <c r="EM25" i="5"/>
  <c r="FB26" i="5"/>
  <c r="FG26" i="5"/>
  <c r="FM8" i="5"/>
  <c r="DX8" i="5" s="1"/>
  <c r="DY8" i="5" s="1"/>
  <c r="DZ8" i="5" s="1"/>
  <c r="FF26" i="5"/>
  <c r="EH26" i="5"/>
  <c r="EG26" i="5"/>
  <c r="FL25" i="5"/>
  <c r="EU25" i="5"/>
  <c r="EL26" i="5"/>
  <c r="ED25" i="5"/>
  <c r="EK25" i="5"/>
  <c r="EC26" i="5"/>
  <c r="ER26" i="5"/>
  <c r="FP26" i="5"/>
  <c r="FO20" i="5"/>
  <c r="EC16" i="5"/>
  <c r="DX16" i="5" s="1"/>
  <c r="FL20" i="5"/>
  <c r="FD20" i="5"/>
  <c r="EZ20" i="5"/>
  <c r="EP20" i="5"/>
  <c r="EL20" i="5"/>
  <c r="EH20" i="5"/>
  <c r="EF20" i="5"/>
  <c r="ED20" i="5"/>
  <c r="EP25" i="5"/>
  <c r="FE26" i="5"/>
  <c r="EF26" i="5"/>
  <c r="ES25" i="5"/>
  <c r="EK26" i="5"/>
  <c r="EI26" i="5"/>
  <c r="EQ26" i="5"/>
  <c r="EJ25" i="5"/>
  <c r="FO26" i="5"/>
  <c r="FM25" i="5"/>
  <c r="EW26" i="5"/>
  <c r="EV26" i="5"/>
  <c r="EN25" i="5"/>
  <c r="EM26" i="5"/>
  <c r="EE26" i="5"/>
  <c r="FB25" i="5"/>
  <c r="ET25" i="5"/>
  <c r="FA26" i="5"/>
  <c r="ES26" i="5"/>
  <c r="EQ25" i="5"/>
  <c r="EX26" i="5"/>
  <c r="EW25" i="5"/>
  <c r="EO26" i="5"/>
  <c r="EF25" i="5"/>
  <c r="FC25" i="5"/>
  <c r="FJ26" i="5"/>
  <c r="EL25" i="5"/>
  <c r="FA25" i="5"/>
  <c r="FE25" i="5"/>
  <c r="FD26" i="5"/>
  <c r="EV25" i="5"/>
  <c r="FK26" i="5"/>
  <c r="FI26" i="5"/>
  <c r="EC25" i="5"/>
  <c r="FH26" i="5"/>
  <c r="EJ26" i="5"/>
  <c r="DY21" i="5" l="1"/>
  <c r="DZ21" i="5" s="1"/>
  <c r="DX20" i="5"/>
  <c r="KQ10" i="4"/>
  <c r="I12" i="9"/>
  <c r="KQ22" i="4"/>
  <c r="I24" i="9"/>
  <c r="KQ11" i="4"/>
  <c r="I13" i="9"/>
  <c r="KQ16" i="4"/>
  <c r="I18" i="9"/>
  <c r="KQ33" i="4"/>
  <c r="I35" i="9"/>
  <c r="KQ26" i="4"/>
  <c r="I28" i="9"/>
  <c r="KQ25" i="4"/>
  <c r="I27" i="9"/>
  <c r="KQ20" i="4"/>
  <c r="I22" i="9"/>
  <c r="KQ37" i="4"/>
  <c r="I39" i="9"/>
  <c r="KQ35" i="4"/>
  <c r="I37" i="9"/>
  <c r="KQ32" i="4"/>
  <c r="I34" i="9"/>
  <c r="KQ38" i="4"/>
  <c r="I40" i="9"/>
  <c r="KQ9" i="4"/>
  <c r="I11" i="9"/>
  <c r="KQ31" i="4"/>
  <c r="I33" i="9"/>
  <c r="KQ36" i="4"/>
  <c r="I38" i="9"/>
  <c r="KQ15" i="4"/>
  <c r="I17" i="9"/>
  <c r="KQ27" i="4"/>
  <c r="I29" i="9"/>
  <c r="KQ8" i="4"/>
  <c r="I10" i="9"/>
  <c r="KQ21" i="4"/>
  <c r="I23" i="9"/>
  <c r="KQ24" i="4"/>
  <c r="I26" i="9"/>
  <c r="KQ12" i="4"/>
  <c r="I14" i="9"/>
  <c r="KQ13" i="4"/>
  <c r="I15" i="9"/>
  <c r="KQ30" i="4"/>
  <c r="I32" i="9"/>
  <c r="KQ19" i="4"/>
  <c r="I21" i="9"/>
  <c r="KQ29" i="4"/>
  <c r="I31" i="9"/>
  <c r="KQ7" i="4"/>
  <c r="I9" i="9"/>
  <c r="KQ34" i="4"/>
  <c r="I36" i="9"/>
  <c r="KQ28" i="4"/>
  <c r="I30" i="9"/>
  <c r="G64" i="9"/>
  <c r="D64" i="9"/>
  <c r="E64" i="9"/>
  <c r="F64" i="9"/>
  <c r="DZ17" i="5"/>
  <c r="DY13" i="5"/>
  <c r="DZ13" i="5" s="1"/>
  <c r="DZ18" i="5"/>
  <c r="DY10" i="5"/>
  <c r="DZ10" i="5" s="1"/>
  <c r="DY11" i="5"/>
  <c r="DZ11" i="5" s="1"/>
  <c r="DX25" i="5"/>
  <c r="DY25" i="5" s="1"/>
  <c r="DX26" i="5"/>
  <c r="DY26" i="5" s="1"/>
  <c r="DY24" i="5"/>
  <c r="DZ24" i="5" s="1"/>
  <c r="DY16" i="5"/>
  <c r="DZ16" i="5" s="1"/>
  <c r="DY7" i="5"/>
  <c r="DZ7" i="5" s="1"/>
  <c r="DY22" i="5"/>
  <c r="DZ22" i="5"/>
  <c r="DY14" i="5"/>
  <c r="DZ14" i="5" s="1"/>
  <c r="DY15" i="5"/>
  <c r="DZ15" i="5" s="1"/>
  <c r="DY9" i="5"/>
  <c r="DZ9" i="5" s="1"/>
  <c r="DY19" i="5"/>
  <c r="DZ19" i="5" s="1"/>
  <c r="DY23" i="5"/>
  <c r="DZ23" i="5" s="1"/>
  <c r="DY12" i="5"/>
  <c r="DZ12" i="5" s="1"/>
  <c r="DY20" i="5" l="1"/>
  <c r="DZ20" i="5" s="1"/>
  <c r="N64" i="9"/>
  <c r="H64" i="9" s="1"/>
  <c r="F65" i="9"/>
  <c r="U22" i="2" s="1"/>
  <c r="U21" i="2"/>
  <c r="E65" i="9"/>
  <c r="W22" i="2" s="1"/>
  <c r="W21" i="2"/>
  <c r="D65" i="9"/>
  <c r="Y21" i="2"/>
  <c r="DZ26" i="5"/>
  <c r="DZ25" i="5"/>
  <c r="Y22" i="2" l="1"/>
  <c r="Q16" i="2"/>
  <c r="Q15" i="2"/>
  <c r="S16" i="2"/>
  <c r="S15" i="2"/>
  <c r="U16" i="2"/>
  <c r="U15" i="2"/>
  <c r="O16" i="2"/>
  <c r="O15" i="2"/>
  <c r="W16" i="2"/>
  <c r="W15" i="2"/>
  <c r="M16" i="2"/>
  <c r="M15" i="2"/>
  <c r="G16" i="2"/>
  <c r="G15" i="2"/>
  <c r="K16" i="2"/>
  <c r="K15" i="2"/>
  <c r="Y16" i="2"/>
  <c r="Y15" i="2"/>
  <c r="I16" i="2"/>
  <c r="I15" i="2"/>
  <c r="K22" i="2" l="1"/>
  <c r="L6" i="15"/>
  <c r="M6" i="15"/>
  <c r="N6" i="15"/>
  <c r="G58" i="9"/>
  <c r="F58" i="9"/>
  <c r="G65" i="9" l="1"/>
  <c r="S21" i="2"/>
  <c r="G59" i="9"/>
  <c r="E22" i="2" s="1"/>
  <c r="E21" i="2"/>
  <c r="F59" i="9"/>
  <c r="G22" i="2" s="1"/>
  <c r="G21" i="2"/>
  <c r="N58" i="9"/>
  <c r="H58" i="9" s="1"/>
  <c r="S22" i="2" l="1"/>
  <c r="N65" i="9"/>
  <c r="H65" i="9" s="1"/>
  <c r="N59" i="9"/>
  <c r="H59" i="9" s="1"/>
</calcChain>
</file>

<file path=xl/sharedStrings.xml><?xml version="1.0" encoding="utf-8"?>
<sst xmlns="http://schemas.openxmlformats.org/spreadsheetml/2006/main" count="892" uniqueCount="369">
  <si>
    <t>ข้อมูลทั่วไป</t>
  </si>
  <si>
    <t>เลขที่</t>
  </si>
  <si>
    <t>เลขประจำตัว</t>
  </si>
  <si>
    <t>ชื่อ-นามสกุล นักเรียน</t>
  </si>
  <si>
    <t>เดือน</t>
  </si>
  <si>
    <t>ปี</t>
  </si>
  <si>
    <t>กรอกคะแนน อ่าน-คิดวิเคราะห์-เขียน</t>
  </si>
  <si>
    <t>กรอกคะแนน คุณลักษณะอันพึงประสงค์</t>
  </si>
  <si>
    <t>สภาพนักเรียน</t>
  </si>
  <si>
    <t>/</t>
  </si>
  <si>
    <t>ข้อ 1</t>
  </si>
  <si>
    <t>ข้อ 2</t>
  </si>
  <si>
    <t>ข้อ 3</t>
  </si>
  <si>
    <t>ข้อ 4</t>
  </si>
  <si>
    <t>ข้อ 5</t>
  </si>
  <si>
    <t>ข้อ1</t>
  </si>
  <si>
    <t>ข้อ2</t>
  </si>
  <si>
    <t>ข้อ3</t>
  </si>
  <si>
    <t>ข้อ4</t>
  </si>
  <si>
    <t>ข้อ5</t>
  </si>
  <si>
    <t>ข้อ6</t>
  </si>
  <si>
    <t>ข้อ7</t>
  </si>
  <si>
    <t>ข้อ8</t>
  </si>
  <si>
    <t>ชั้น</t>
  </si>
  <si>
    <t>พ.ค.</t>
  </si>
  <si>
    <t>ข</t>
  </si>
  <si>
    <t>มส.</t>
  </si>
  <si>
    <t>ปีการศึกษา</t>
  </si>
  <si>
    <t>พ.ค.-มิ.ย.</t>
  </si>
  <si>
    <t>ภาคเรียนที่</t>
  </si>
  <si>
    <t>มิ.ย.</t>
  </si>
  <si>
    <t>โรงเรียน</t>
  </si>
  <si>
    <t>มิ.ย.-ก.ค.</t>
  </si>
  <si>
    <t>สังกัด</t>
  </si>
  <si>
    <t>ก.ค.</t>
  </si>
  <si>
    <t>กลุ่มสาระการเรียนรู้</t>
  </si>
  <si>
    <t>ก.ค.-ส.ค.</t>
  </si>
  <si>
    <t>รายวิชา</t>
  </si>
  <si>
    <t>ส.ค.</t>
  </si>
  <si>
    <t>รหัสวิชา</t>
  </si>
  <si>
    <t>ส.ค.-ก.ย.</t>
  </si>
  <si>
    <t>เวลาเรียน</t>
  </si>
  <si>
    <t>ก.ย.</t>
  </si>
  <si>
    <t>หน่วยกิต</t>
  </si>
  <si>
    <t>ก.ย.-ต.ค.</t>
  </si>
  <si>
    <t>ครูผู้สอน</t>
  </si>
  <si>
    <t>ต.ค.</t>
  </si>
  <si>
    <t>ครููที่ปรึกษา 1</t>
  </si>
  <si>
    <t>ต.ค.-พ.ย.</t>
  </si>
  <si>
    <t>ครูที่ปรึกษา 2</t>
  </si>
  <si>
    <t>พ.ย.</t>
  </si>
  <si>
    <t>พ.ย.-ธ.ค.</t>
  </si>
  <si>
    <t>ผู้อำนวยการโรงเรียน</t>
  </si>
  <si>
    <t>ธ.ค.</t>
  </si>
  <si>
    <t>วัน ที่อนุมัติ</t>
  </si>
  <si>
    <t>ธ.ค.-ม.ค.</t>
  </si>
  <si>
    <t>เดือน ที่อนุมัติ</t>
  </si>
  <si>
    <t>ม.ค.</t>
  </si>
  <si>
    <t>ปี ที่อนุมัติ</t>
  </si>
  <si>
    <t>ม.ค.-ก.พ.</t>
  </si>
  <si>
    <t>ก.พ.</t>
  </si>
  <si>
    <t>พิมพ์ข้อมูล การอ่าน-คิดวิเคราะห์-เขียน</t>
  </si>
  <si>
    <t>คะแนนเต็ม</t>
  </si>
  <si>
    <t>หัวข้อ</t>
  </si>
  <si>
    <t>พิมพ์การประเมินคุณลักษณะอันพึงประสงค์</t>
  </si>
  <si>
    <t>ข้อ 1.รักชาติ ศาสน์ กษัตริย์</t>
  </si>
  <si>
    <t>ข้อ 2.ซื่อสัตย์ สุจริต</t>
  </si>
  <si>
    <t>ข้อ 3.มีวินัย</t>
  </si>
  <si>
    <t>ข้อ 4.ใฝ่เรียนรู้</t>
  </si>
  <si>
    <t>ข้อ 5.อยู่อย่างพอเพียง</t>
  </si>
  <si>
    <t>ข้อ 6.มุ่งมุ่นในการทำงาน</t>
  </si>
  <si>
    <t>ข้อ 7.รักความเป็นไทย</t>
  </si>
  <si>
    <t>ข้อ 8.มีจิตสาธารณะ</t>
  </si>
  <si>
    <t>ครูที่ปรึกษา 1</t>
  </si>
  <si>
    <t>สรุปผลการเรียน</t>
  </si>
  <si>
    <t>หมายเหตุ</t>
  </si>
  <si>
    <t>ร</t>
  </si>
  <si>
    <t>สรุปผล</t>
  </si>
  <si>
    <t>ผลการประเมิน</t>
  </si>
  <si>
    <t>จำนวนนักเรียน</t>
  </si>
  <si>
    <t>การอนุมัติผลการเรียน</t>
  </si>
  <si>
    <t>เรียน  เสนอมาเพื่อโปรดพิจารณา</t>
  </si>
  <si>
    <t>ลงชื่อ</t>
  </si>
  <si>
    <t>รอง ผอ./ ฝ่ายวิชาการ</t>
  </si>
  <si>
    <t>อนุมัติ</t>
  </si>
  <si>
    <t>ไม่อนุมัติ</t>
  </si>
  <si>
    <t>วันที่</t>
  </si>
  <si>
    <t>พ.ศ.</t>
  </si>
  <si>
    <t>กรอกคะแนนตัวชี้วัด</t>
  </si>
  <si>
    <t>ชื่อ-นามสกุล</t>
  </si>
  <si>
    <t>สัปดาห์</t>
  </si>
  <si>
    <t>เวลาเรียนเต็ม</t>
  </si>
  <si>
    <t>สรุปเวลาเรียน</t>
  </si>
  <si>
    <t>มาเรียน</t>
  </si>
  <si>
    <t>ป่วย</t>
  </si>
  <si>
    <t>ลา</t>
  </si>
  <si>
    <t>ขาด</t>
  </si>
  <si>
    <t>ร้อยละ
ที่มาเรียน</t>
  </si>
  <si>
    <t>ชั่วโมงที่</t>
  </si>
  <si>
    <t>สรุปผลการประเมินผลตัวชีวัด</t>
  </si>
  <si>
    <t>สรุปการประเมินตัวชี้วัด</t>
  </si>
  <si>
    <t>ตัวชี้วัดทั้งหมด</t>
  </si>
  <si>
    <t>คะแนนที่ได้</t>
  </si>
  <si>
    <t>ผ่าน</t>
  </si>
  <si>
    <t>ไม่ผ่าน</t>
  </si>
  <si>
    <t>ตัวชี้วัดที่ผ่าน</t>
  </si>
  <si>
    <t>มส</t>
  </si>
  <si>
    <t>การประเมินคุณลักษณะอันพึงประสงค์</t>
  </si>
  <si>
    <t>รวม</t>
  </si>
  <si>
    <t>สรุปผลการประเมิน</t>
  </si>
  <si>
    <t>ดีเยี่ยม</t>
  </si>
  <si>
    <t>ดี</t>
  </si>
  <si>
    <t xml:space="preserve">คะแนนวัดผลการเรียน  ภาคเรียนที่  </t>
  </si>
  <si>
    <t>รายการประเมิน การอ่าน-คิดวิเคราะห์-เขียน</t>
  </si>
  <si>
    <t>คะแนนสอบปลายภาค</t>
  </si>
  <si>
    <t>ระดับผลการเรียน</t>
  </si>
  <si>
    <t>ผลการแก้ไข</t>
  </si>
  <si>
    <t>0-4</t>
  </si>
  <si>
    <t>ชื่อ - สกุล</t>
  </si>
  <si>
    <t>คุณลักษณะอันพึงประสงค์</t>
  </si>
  <si>
    <t>การอ่าน คิดวิเคราะห์ เขียน</t>
  </si>
  <si>
    <t>ตัวชี้วัด</t>
  </si>
  <si>
    <t>รวมคะแนน</t>
  </si>
  <si>
    <t>สรุป</t>
  </si>
  <si>
    <t>ลงชื่อ............................................................ผู้กรอก</t>
  </si>
  <si>
    <t>ข้อที่ ๑ รักชาติ ศาสน์ กษัตริย์</t>
  </si>
  <si>
    <t>พฤติกรรมบ่งชี้</t>
  </si>
  <si>
    <t>๑.๑ เป็นพลเมืองดีของชาติ</t>
  </si>
  <si>
    <t>๑.๑.๑ ยืนตรงเคารพธงชาติ ร้องเพลงชาติและอธิบายความหมายของเพลงชาติได้ถูกต้อง</t>
  </si>
  <si>
    <t>๑.๑.๒ ปฏิบัติตนตามสิทธิและหน้าที่พลเมืองดีของชาติ</t>
  </si>
  <si>
    <t>๑.๑.๓ มีความสามัคคี ปรองดอง</t>
  </si>
  <si>
    <t>๑.๒ ธำรงไว้ซึ่งความเป็นชาติไทย</t>
  </si>
  <si>
    <t>๑.๒.๑ เข้าร่วม ส่งเสริม สนับสนุนกิจกรรมที่สร้างความสามัคคี ปรองดอง</t>
  </si>
  <si>
    <t xml:space="preserve">          ที่เป็นประโยชน์ต่อโรงเรียน ชุมชนและสังคม</t>
  </si>
  <si>
    <t>๑.๒.๒ หวงแหน ปกป้อง ยกย่องความเป็นชาติไทย</t>
  </si>
  <si>
    <t>๑.๓ ศรัทธา ยึดมั่นและปฏิบัติตนตามหลักของศาสนา</t>
  </si>
  <si>
    <t>๑.๓.๑ เข้าร่วมกิจกรรมทางศาสนาที่ตนนับถือ</t>
  </si>
  <si>
    <t>๑.๓.๒ ปฏิบัติตนตามหลักของศาสนาที่ตนนับถือ</t>
  </si>
  <si>
    <t>๑.๓.๓ เป็นแบบอย่างที่ดีของศาสนิกชน</t>
  </si>
  <si>
    <t>๑.๔ เคารพเทิดทูนสถาบันพระมหากษัตริย์</t>
  </si>
  <si>
    <t>๑.๔.๑ เข้าร่วมและมีส่วนร่วมในการจัดกิจกรรมที่เกี่ยวกับสถาบัน พระมหากษัตริย์</t>
  </si>
  <si>
    <t>๑.๔.๒ แสดงความสำนึกในพระมหากรุณาธิคุณของพระมหากษัตริย์</t>
  </si>
  <si>
    <t>๑.๔.๓ แสดงออกซึ่งความจงรักภักดีต่อสถาบันพระมหากษัตริย์</t>
  </si>
  <si>
    <t>ข้อที่ ๒ ซื่อสัตย์สุจริต</t>
  </si>
  <si>
    <t>๒.๑ ประพฤติตรงตามความเป็นจริงต่อตนเอง</t>
  </si>
  <si>
    <t>๒.๑.๑ ให้ข้อมูลที่ถูกต้องและเป็นจริง</t>
  </si>
  <si>
    <t xml:space="preserve">      ทั้งทางกาย วาจา ใจ</t>
  </si>
  <si>
    <t>๒.๑.๒ ปฏิบัติตนโดยคำนึงถึงความถูกต้องละอายและเกรงกลัวต่อการกระทำผิด</t>
  </si>
  <si>
    <t>๒.๑.๓ ปฏิบัติตามคำมั่นสัญญา</t>
  </si>
  <si>
    <t>๒.๒ ประพฤติตรงตามความเป็นจริงต่อผู้อื่น</t>
  </si>
  <si>
    <t>๒.๒.๑ ไม่ถือเอาสิ่งของหรือผลงานของผู้อื่นมาเป็นของตนเอง</t>
  </si>
  <si>
    <t xml:space="preserve">       ทั้งทางกายวาจา ใจ</t>
  </si>
  <si>
    <t>๒.๒.๒ ปฏิบัติตนต่อผู้อื่นด้วยความซื่อตรง</t>
  </si>
  <si>
    <t>๒.๒.๓ ไม่หาประโยชน์ในทางที่ไม่ถูกต้อง</t>
  </si>
  <si>
    <t>ข้อที่ ๓ มีวินัย</t>
  </si>
  <si>
    <t xml:space="preserve">๓.๑ ปฏิบัติตาม ข้อตกลง กฎเกณฑ์ ระเบียบ ข้อบังคับ </t>
  </si>
  <si>
    <t xml:space="preserve">๓.๑.๑ ปฏิบัติตน ตามข้อตกลง กฎเกณฑ์ ระเบียบ ข้อบังคับของครอบครัว </t>
  </si>
  <si>
    <t>ของครอบครัว โรงเรียน และสังคม</t>
  </si>
  <si>
    <t xml:space="preserve">          โรงเรียนและสังคม ไม่ละเมิดสิทธิของผู้อื่น</t>
  </si>
  <si>
    <t xml:space="preserve">๓.๑.๒ ตรงต่อเวลาในการปฏิบัติกิจกรรมต่าง ๆ ในชีวิตประจำวัน </t>
  </si>
  <si>
    <t xml:space="preserve">          และรับผิดชอบในการทำงาน</t>
  </si>
  <si>
    <t>ข้อที่ ๔ ใฝ่เรียนรู้</t>
  </si>
  <si>
    <t>๔.๑ ตั้งใจ เพียรพยายามในการเรียนและเข้าร่วม</t>
  </si>
  <si>
    <t>๔.๑.๑ ตั้งใจเรียน</t>
  </si>
  <si>
    <t xml:space="preserve">      กิจกรรมการเรียนรู้</t>
  </si>
  <si>
    <t>๔.๑.๒ เอาใจใส่และมีความเพียรพยายามในการเรียนรู้</t>
  </si>
  <si>
    <t>๔.๑.๓ สนใจเข้าร่วมกิจกรรมการเรียนรู้ต่าง ๆ</t>
  </si>
  <si>
    <t>๔.๒ แสวงหาความรู้จากทั้งภายในและภายนอก</t>
  </si>
  <si>
    <t>๔.๒.๑ ศึกษาค้นคว้าหาความรู้จากหนังสือ เอกสาร สิ่งพิมพ์ สื่อเทคโนโลยีต่าง ๆ</t>
  </si>
  <si>
    <t>โรงเรียน ด้วยการเลือกใช้สื่ออย่างเหมาะสม สรุปเป็น</t>
  </si>
  <si>
    <t xml:space="preserve">         แหล่งเรียนรู้ทั้งภายในและภายนอกโรงเรียน และเลือกใช้สื่อได้อย่างเหมาะสม</t>
  </si>
  <si>
    <t>องค์ความรู้ และสามารถนำไปใช้ในชีวิตประจำวันได้</t>
  </si>
  <si>
    <t>๔.๒.๒ บันทึกความรู้ วิเคราะห์ตรวจสอบ จากสิ่งที่เรียนรู้ สรุปเป็นองค์ความรู้</t>
  </si>
  <si>
    <t>๔.๒.๓ แลกเปลี่ยนความรู้ ด้วยวิธีการต่าง ๆ และนำไปใช้ในชีวิตประจำวัน</t>
  </si>
  <si>
    <t>ข้อที่ ๕ อยู่อย่างพอเพียง</t>
  </si>
  <si>
    <t xml:space="preserve">๕.๑ ดำเนินชีวิตอย่างพอประมาณ มีเหตุผล </t>
  </si>
  <si>
    <t>๕.๑.๑ ใช้ทรัพย์สินของตนเอง เช่น เงิน สิ่งของ เครื่องใช้ ฯลฯ อย่างประหยัด คุ้มค่า</t>
  </si>
  <si>
    <t xml:space="preserve">       รอบคอบมีคุณธรรม</t>
  </si>
  <si>
    <t xml:space="preserve">          และเก็บรักษาดูแลอย่างดี รวมทั้งการใช้เวลาอย่างเหมาะสม</t>
  </si>
  <si>
    <t>๕.๑.๒ ใช้ทรัพยากรของส่วนรวมอย่างประหยัด คุ้มค่าและเก็บรักษาดูแลอย่างดี</t>
  </si>
  <si>
    <t>๕.๑.๓ ปฏิบัติตนและตัดสินใจด้วยความรอบคอบ มีเหตุผล</t>
  </si>
  <si>
    <t xml:space="preserve">๕.๑.๔ ไม่เอาเปรียบผู้อื่นและไม่ทำให้ผู้อื่นเดือดร้อน พร้อมให้อภัยเมื่อผู้อื่น </t>
  </si>
  <si>
    <t xml:space="preserve">          กระทำผิดพลาด</t>
  </si>
  <si>
    <t>๕.๒ มีภูมิคุ้มกันในตัวที่ดี ปรับตัวเพื่ออยู่</t>
  </si>
  <si>
    <t>๕.๒.๑ วางแผนการเรียน การทำงานและการใช้ชีวิตประจำวันบนพื้นฐาน</t>
  </si>
  <si>
    <t>ในสังคมได้อย่างมีความสุข</t>
  </si>
  <si>
    <t xml:space="preserve">         ของความรู้ ข้อมูล ข่าวสาร</t>
  </si>
  <si>
    <t>๕.๒.๒ รู้เท่าทันการเปลี่ยนแปลงของสังคมและสภาพแวดล้อม ยอมรับและ ปรับตัว</t>
  </si>
  <si>
    <t xml:space="preserve">         เพื่ออยู่ร่วมกับผู้อื่นได้อย่างมีความสุข</t>
  </si>
  <si>
    <t>ข้อที่ ๖ มุ่งมั่นในการทำงาน</t>
  </si>
  <si>
    <t>๖.๑ ตั้งใจและรับผิดชอบในหน้าที่การงาน</t>
  </si>
  <si>
    <t>๖.๑.๑ เอาใจใส่ต่อการปฏิบัติหน้าที่ที่ได้รับมอบหมาย</t>
  </si>
  <si>
    <t>๖.๑.๒ ตั้งใจและรับผิดชอบในการทำงานให้สำเร็จ</t>
  </si>
  <si>
    <t>๖.๑.๓ ปรับปรุงและพัฒนาการทำงานด้วยตนเอง</t>
  </si>
  <si>
    <t>๖.๒ ทำงานด้วย ความเพียรพยายาม และ</t>
  </si>
  <si>
    <t>๖.๒.๑ ทุ่มเททำงาน อดทน ไม่ย่อท้อต่อปัญหาและอุปสรรคในการทำงาน</t>
  </si>
  <si>
    <t xml:space="preserve">       อดทนเพื่อให้งานสำเร็จตามเป้าหมาย</t>
  </si>
  <si>
    <t>๖.๒.๒ พยายามแก้ปัญหาและอุปสรรคในการทำงานให้สำเร็จ</t>
  </si>
  <si>
    <t>๖.๒.๓ ชื่นชมผลงานด้วยความภาคภูมิใจ</t>
  </si>
  <si>
    <t>ข้อที่ ๗ รักความเป็นไทย</t>
  </si>
  <si>
    <t xml:space="preserve">๗.๑ ภาคภูมิใจในขนบธรรมเนียมประเพณี </t>
  </si>
  <si>
    <t>๗.๑.๑ แต่งกายและมีมารยาทงดงามแบบไทย มีสัมมาคารวะ กตัญญูกตเวที</t>
  </si>
  <si>
    <t xml:space="preserve">       ศิลปะวัฒนธรรมไทยและมีความกตัญญูกตเวที</t>
  </si>
  <si>
    <t xml:space="preserve">          ต่อผู้มีพระคุณ</t>
  </si>
  <si>
    <t>๗.๑.๒ ร่วมกิจกรรมที่เกี่ยวข้องกับประเพณี ศิลปะและวัฒนธรรมไทย</t>
  </si>
  <si>
    <t>๗.๑.๓ ชักชวน แนะนำให้ผู้อื่นปฏิบัติตามขนบธรรมเนียมประเพณี ศิลปะ</t>
  </si>
  <si>
    <t xml:space="preserve">           และวัฒนธรรมไทย</t>
  </si>
  <si>
    <t>๗.๒ เห็นคุณค่าและใช้ภาษาไทยในการสื่อสาร</t>
  </si>
  <si>
    <t>๗.๒.๑ ใช้ภาษาไทยและเลขไทยในการสื่อสารได้อย่างถูกต้องเหมาะสม</t>
  </si>
  <si>
    <t xml:space="preserve">       ได้อย่างถูกต้อง เหมาะสม</t>
  </si>
  <si>
    <t>๗.๒.๒ ชักชวน แนะนำ ให้ผู้อื่นเห็นคุณค่าของการใช้ภาษาไทยที่ถูกต้อง</t>
  </si>
  <si>
    <t>๗.๓ อนุรักษ์ สืบทอดภูมิปัญญาไทย</t>
  </si>
  <si>
    <t>๗.๓.๑ นำภูมิปัญญาไทยมาใช้ให้เหมาะสมในวิถีชีวิต</t>
  </si>
  <si>
    <t>๗.๓.๒ ร่วมกิจกรรมที่เกี่ยวข้องกับภูมิปัญญาไทย</t>
  </si>
  <si>
    <t>๗.๓.๓ แนะนำ มีส่วนร่วมในการสืบทอดภูมิปัญญาไทย</t>
  </si>
  <si>
    <t>ข้อที่ ๘ มีจิตสาธารณะ</t>
  </si>
  <si>
    <t>๘.๑ ช่วยเหลือผู้อื่นด้วยความเต็มใจโดยไม่หวัง</t>
  </si>
  <si>
    <t>๘.๑.๑ ช่วยพ่อแม่ ผู้ปกครอง ครูทำงานด้วยความเต็มใจ</t>
  </si>
  <si>
    <t xml:space="preserve">      ผลตอบแทน</t>
  </si>
  <si>
    <t>๘.๑.๒ อาสาทำงานให้ผู้อื่นด้วยกำลังกาย กำลังใจ และกำลังสติปัญญา</t>
  </si>
  <si>
    <t xml:space="preserve">          โดยไม่หวังผลตอบแทน</t>
  </si>
  <si>
    <t>๘.๑.๓ แบ่งปันสิ่งของ ทรัพย์สินและอื่นๆ และช่วยแก้ปัญหาหรือสร้างความสุข</t>
  </si>
  <si>
    <t xml:space="preserve">          ให้กับผู้อื่น</t>
  </si>
  <si>
    <t>๘.๒ เข้าร่วมกิจกรรมที่เป็นประโยชน์ต่อโรงเรียน</t>
  </si>
  <si>
    <t>๘.๒.๑ ดูแล รักษาสาธารณสมบัติและสิ่งแวดล้อมด้วยความเต็มใจ</t>
  </si>
  <si>
    <t xml:space="preserve">      ชุมชน และสังคม</t>
  </si>
  <si>
    <t>๘.๒.๒ เข้าร่วมกิจกรรมที่เป็นประโยชน์ต่อโรงเรียน ชุมชนและสังคม</t>
  </si>
  <si>
    <t>๘.๒.๓ เข้าร่วมกิจกรรมเพื่อแก้ปัญหาหรือร่วมสร้างสิ่งที่ดีงามของส่วนรวม ตาม</t>
  </si>
  <si>
    <t xml:space="preserve">         สถานการณ์ที่เกิดขึ้นด้วยความกระตือรือร้น</t>
  </si>
  <si>
    <t>ระดับ</t>
  </si>
  <si>
    <t>วัน</t>
  </si>
  <si>
    <t>ชุมชนบ้านโคกสวาย</t>
  </si>
  <si>
    <t>สำนักงานเขตพื้นที่การศึกษาประถมศึกษานครราชสีมา เขต 5</t>
  </si>
  <si>
    <t>คณิตศาสตร์</t>
  </si>
  <si>
    <t>รองผู้อำนวยการฝ่ายวิชาการ</t>
  </si>
  <si>
    <t>วิชาการโรงเรียน</t>
  </si>
  <si>
    <t>ร้อยละ</t>
  </si>
  <si>
    <t>การอ่าน คิดวิเคราะห์และเขียน</t>
  </si>
  <si>
    <t>หัวหน้ากลุ่มสาระการเรียนรู้</t>
  </si>
  <si>
    <t>ผู้อำนวยการโรงเรียนชุมชนบ้านโคกสวาย</t>
  </si>
  <si>
    <t>แบบบันทึกผลการพัฒนาคุณภาพผู้เรียน</t>
  </si>
  <si>
    <t>ข้อ9</t>
  </si>
  <si>
    <t>ข้อ10</t>
  </si>
  <si>
    <t>ข้อ11</t>
  </si>
  <si>
    <t>ข้อ12</t>
  </si>
  <si>
    <t>ค่านิยม 12 ประการ</t>
  </si>
  <si>
    <t xml:space="preserve">ระดับคุณภาพ </t>
  </si>
  <si>
    <t>ภาษาไทย</t>
  </si>
  <si>
    <t>สุขศึกษาและพลศึกษา</t>
  </si>
  <si>
    <t>ศิลปะ</t>
  </si>
  <si>
    <t>ภาษาต่างประเทศ</t>
  </si>
  <si>
    <t>สังคมศึกษา ศาสนา และวัฒนธรรม</t>
  </si>
  <si>
    <t>เพิ่มเติม</t>
  </si>
  <si>
    <t>สาระที่ 1 (ท1.1)</t>
  </si>
  <si>
    <t>สาระที่ 2 (ท2.1)</t>
  </si>
  <si>
    <t>สาระที่ 3 (ท3.1)</t>
  </si>
  <si>
    <t>สาระที่ 4 (ท4.1)</t>
  </si>
  <si>
    <t>สาระที่ 5 (ท5.1)</t>
  </si>
  <si>
    <t>สรุปค่าเฉลี่ยร้อยละ ของกลุ่มสาระการเรียนรู้</t>
  </si>
  <si>
    <t>พื้นฐาน</t>
  </si>
  <si>
    <t>สาระที่ 3 (ค2.1 ค2.2)</t>
  </si>
  <si>
    <t>สาระที่ 3 (ค3.1 ค3.2)</t>
  </si>
  <si>
    <t>สาระที่ 1 (ค1.1 ค1.2 ค1.3)</t>
  </si>
  <si>
    <t>สาระที่ 1 (ว1.1 ว1.2 ว1.3)</t>
  </si>
  <si>
    <t>สาระที่ 2 (ว2.1 ว2.2 ว2.3)</t>
  </si>
  <si>
    <t>สาระที่ 3 (ว3.1 ว3.2)</t>
  </si>
  <si>
    <t>สาระที่ 4 (ว4.1 ว4.2)</t>
  </si>
  <si>
    <t>สาระที่ 1 (พ1.1)</t>
  </si>
  <si>
    <t>สาระที่ 2 (พ2.1)</t>
  </si>
  <si>
    <t>สาระที่ 3 (พ3.1 พ3.2)</t>
  </si>
  <si>
    <t>สาระที่ 4 (พ4.1)</t>
  </si>
  <si>
    <t>สาระที่ 5 (พ5.1)</t>
  </si>
  <si>
    <t>สาระที่ 1 (ศ1.1 ศ2.2)</t>
  </si>
  <si>
    <t>สาระที่ 2 (ศ2.1 ศ2.2)</t>
  </si>
  <si>
    <t>สาระที่ 3 (ศ3.1 ศ3.2)</t>
  </si>
  <si>
    <t>สาระที่ 1 (ง1.1)</t>
  </si>
  <si>
    <t>สาระที่ 2 (ง2.1)</t>
  </si>
  <si>
    <t>สาระที่ 1 (ต1.1 ต1.2 ต1.3)</t>
  </si>
  <si>
    <t>สาระที่ 2 (ต2.1 ต2.2)</t>
  </si>
  <si>
    <t>สาระที่ 3 (ต3.1)</t>
  </si>
  <si>
    <t>สาระที่ 4 (ต4.1 ต4.2)</t>
  </si>
  <si>
    <t>สาระที่ 1 (ส1.1 ส1.2)</t>
  </si>
  <si>
    <t>สาระที่ 2 (ส2.1 ส2.2)</t>
  </si>
  <si>
    <t>สาระที่ 3 (ส3.1 ส3.2)</t>
  </si>
  <si>
    <t>สาระที่ 4 (ส4.1 ส4.2 ส4.3)</t>
  </si>
  <si>
    <t>สาระที่ 5 (ส5.1 ส5.2)</t>
  </si>
  <si>
    <t>หน่วยที่</t>
  </si>
  <si>
    <t>ผลการเรียนรู้ที่</t>
  </si>
  <si>
    <t>ค่าเฉลี่ยร้อยละ</t>
  </si>
  <si>
    <t>นักเรียนทั้งหมด</t>
  </si>
  <si>
    <t>คุณลักษณะ</t>
  </si>
  <si>
    <t>อันพึงประสงค์</t>
  </si>
  <si>
    <t>ข้อ 6</t>
  </si>
  <si>
    <t>ข้อ 7</t>
  </si>
  <si>
    <t>ข้อ 8</t>
  </si>
  <si>
    <t>ค่านิยม</t>
  </si>
  <si>
    <t>12 ประการ</t>
  </si>
  <si>
    <t>ข้อ 9</t>
  </si>
  <si>
    <t>ข้อ 10</t>
  </si>
  <si>
    <t>ข้อ 11</t>
  </si>
  <si>
    <t>ข้อ 12</t>
  </si>
  <si>
    <t>สมุด</t>
  </si>
  <si>
    <t>คะแนนสอบกลางภาค</t>
  </si>
  <si>
    <t>ข้อ 2.ซื่อสัตย์ เสียสละ อดทน</t>
  </si>
  <si>
    <t>ข้อ 3.กตัญญูต่อพ่อแม่ ผู้ปกครอง ครู</t>
  </si>
  <si>
    <t>ข้อ 4.ใฝ่หาความรู้</t>
  </si>
  <si>
    <t>ข้อ 5.รักษาวัฒนธรรมประเพณีไทย</t>
  </si>
  <si>
    <t>ข้อ 6.มีศีลธรรม</t>
  </si>
  <si>
    <t>ข้อ 7.เข้าใจเรียนรู้การเป็นประชาธิปไตย</t>
  </si>
  <si>
    <t>ข้อ 8.มีระเบียบวินัย เคารพกฎหมาย</t>
  </si>
  <si>
    <t>ข้อ 9.ปฏิบัติตามพระราชดำรัส</t>
  </si>
  <si>
    <t>ข้อ10.ใช้หลักปรัชญาเศรษฐกิจพอเพียง</t>
  </si>
  <si>
    <t>ข้อ11.เกรงกลัวต่อบาป</t>
  </si>
  <si>
    <t>ข้อ12.คำนึงถึงผลประโยชน์ของส่วนรวม</t>
  </si>
  <si>
    <t>การประเมินค่านิยม 12 ประการ</t>
  </si>
  <si>
    <t>1. สามารถคัดสรรสื่อที่ต้องการอ่านเพื่อหาข้อมูลสารสนเทศได้ สร้างความเข้าใจและประยุกต์ใช้ความรู้จากการอ่านได้</t>
  </si>
  <si>
    <t>2. สามารถจับประเด็นสำคัญและประเด็นสนับสนุน</t>
  </si>
  <si>
    <t>3. สามารถวิเคราะห์ วิจารณ์  ความน่าเชื่อถือ ลำดับความเป็นไปได้ของเรื่องที่อ่านได้</t>
  </si>
  <si>
    <t>4. สามารถสรุปคุณค่า แนวคิด  ที่ได้จากการอ่าน</t>
  </si>
  <si>
    <t>5.สามารถสรุป อภิปราย ขยายความ แสดงความคิดเห็น โต้แย้ง สนับสนุน โน้มน้าวโดยเขียนสื่อสารในรูปแบบต่างๆ</t>
  </si>
  <si>
    <t>ตัวชี้วัดที่/ผลการเรียนรู้</t>
  </si>
  <si>
    <t>มัธยมศึกษาปีที่ 1/2</t>
  </si>
  <si>
    <t>ปกติ</t>
  </si>
  <si>
    <t>ย้ายโรงเรียน</t>
  </si>
  <si>
    <t>ลาออก</t>
  </si>
  <si>
    <t>มาตรฐาน</t>
  </si>
  <si>
    <t>เฉลี่ย</t>
  </si>
  <si>
    <t>คะแนนเก็บระหว่างเรียน</t>
  </si>
  <si>
    <t>ผลการเรียน</t>
  </si>
  <si>
    <t>อ่าน</t>
  </si>
  <si>
    <t>คุณ</t>
  </si>
  <si>
    <t>ค่า</t>
  </si>
  <si>
    <t>ระหว่างเรียน</t>
  </si>
  <si>
    <t>ค1.2 ม5/2</t>
  </si>
  <si>
    <t>ค1.3ม5/1</t>
  </si>
  <si>
    <t>สรุปการประเมินผลการเรียนรู้</t>
  </si>
  <si>
    <t>การงานอาชีพ</t>
  </si>
  <si>
    <t>วิทยาศาสตร์และเทคโนโลยี</t>
  </si>
  <si>
    <t>หัวหน้ากลุ่มสาระ</t>
  </si>
  <si>
    <t>(.............................................)</t>
  </si>
  <si>
    <t>( นายนิวัฒน์ วงษ์วาลย์ )</t>
  </si>
  <si>
    <t>มีนาคม</t>
  </si>
  <si>
    <t>ประถมศึกษาปีที่ 1/1</t>
  </si>
  <si>
    <t>ประถมศึกษาปีที่ 2/1</t>
  </si>
  <si>
    <t>ประถมศึกษาปีที่ 3/1</t>
  </si>
  <si>
    <t>ประถมศึกษาปีที่ 3/2</t>
  </si>
  <si>
    <t>ประถมศึกษาปีที่ 2/2</t>
  </si>
  <si>
    <t>ประถมศึกษาปีที่ 1/2</t>
  </si>
  <si>
    <t>ประถมศึกษาปีที่ 4/1</t>
  </si>
  <si>
    <t>ประถมศึกษาปีที่ 5/1</t>
  </si>
  <si>
    <t>ประถมศึกษาปีที่ 4/2</t>
  </si>
  <si>
    <t>ประถมศึกษาปีที่ 5/2</t>
  </si>
  <si>
    <t>ประถมศึกษาปีที่ 6/1</t>
  </si>
  <si>
    <t>ประถมศึกษาปีที่ 6/2</t>
  </si>
  <si>
    <t>มัธยมศึกษาปีที่ 1/1</t>
  </si>
  <si>
    <t>มัธยมศึกษาปีที่ 2/1</t>
  </si>
  <si>
    <t>มัธยมศึกษาปีที่ 2/2</t>
  </si>
  <si>
    <t>มัธยมศึกษาปีที่ 3/1</t>
  </si>
  <si>
    <t>มัธยมศึกษาปีที่ 3/2</t>
  </si>
  <si>
    <t>มัธยมศึกษาปีที่ 4</t>
  </si>
  <si>
    <t>มัธยมศึกษาปีที่ 6</t>
  </si>
  <si>
    <t>มัธยมศึกษาปีที่ 5</t>
  </si>
  <si>
    <t>ระดับประถมศึกษา</t>
  </si>
  <si>
    <t>คะแนนสอบกลางปี</t>
  </si>
  <si>
    <t>คะแนนสอบปลายปี</t>
  </si>
  <si>
    <t>นางสาวมลฤดี  นิฤมล</t>
  </si>
  <si>
    <t>ก.พ.-มี.ค.</t>
  </si>
  <si>
    <t>เสริมทักษะภาษาอังกฤษ</t>
  </si>
  <si>
    <t>อ 11201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</si>
</sst>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56" x14ac:knownFonts="1">
    <font>
      <sz val="10"/>
      <color rgb="FF000000"/>
      <name val="Arial"/>
    </font>
    <font>
      <b/>
      <sz val="14"/>
      <color theme="1"/>
      <name val="TH SarabunPSK"/>
      <family val="2"/>
    </font>
    <font>
      <b/>
      <sz val="16"/>
      <color theme="1"/>
      <name val="TH SarabunPSK"/>
      <family val="2"/>
    </font>
    <font>
      <sz val="14"/>
      <color theme="1"/>
      <name val="TH SarabunPSK"/>
      <family val="2"/>
    </font>
    <font>
      <sz val="10"/>
      <color rgb="FF000000"/>
      <name val="TH SarabunPSK"/>
      <family val="2"/>
    </font>
    <font>
      <b/>
      <sz val="14"/>
      <color theme="1"/>
      <name val="TH SarabunPSK"/>
      <family val="2"/>
    </font>
    <font>
      <b/>
      <sz val="16"/>
      <color theme="1"/>
      <name val="TH SarabunPSK"/>
      <family val="2"/>
    </font>
    <font>
      <sz val="14"/>
      <color rgb="FF000000"/>
      <name val="TH SarabunPSK"/>
      <family val="2"/>
    </font>
    <font>
      <b/>
      <sz val="16"/>
      <color rgb="FFFFFFFF"/>
      <name val="TH SarabunPSK"/>
      <family val="2"/>
    </font>
    <font>
      <sz val="16"/>
      <name val="TH SarabunPSK"/>
      <family val="2"/>
    </font>
    <font>
      <sz val="16"/>
      <color rgb="FFFFFFFF"/>
      <name val="TH SarabunPSK"/>
      <family val="2"/>
    </font>
    <font>
      <b/>
      <sz val="16"/>
      <color rgb="FF0000FF"/>
      <name val="TH SarabunPSK"/>
      <family val="2"/>
    </font>
    <font>
      <b/>
      <sz val="16"/>
      <color rgb="FF000000"/>
      <name val="TH SarabunPSK"/>
      <family val="2"/>
    </font>
    <font>
      <sz val="16"/>
      <color rgb="FF000000"/>
      <name val="TH SarabunPSK"/>
      <family val="2"/>
    </font>
    <font>
      <sz val="16"/>
      <color theme="1"/>
      <name val="TH SarabunPSK"/>
      <family val="2"/>
    </font>
    <font>
      <sz val="16"/>
      <color rgb="FF0000FF"/>
      <name val="TH SarabunPSK"/>
      <family val="2"/>
    </font>
    <font>
      <b/>
      <sz val="16"/>
      <color rgb="FFFF0000"/>
      <name val="TH SarabunPSK"/>
      <family val="2"/>
    </font>
    <font>
      <b/>
      <sz val="16"/>
      <name val="TH SarabunPSK"/>
      <family val="2"/>
    </font>
    <font>
      <b/>
      <sz val="16"/>
      <color theme="1"/>
      <name val="TH SarabunPSK"/>
      <family val="2"/>
      <charset val="222"/>
    </font>
    <font>
      <sz val="16"/>
      <color rgb="FF000000"/>
      <name val="Arial"/>
      <family val="2"/>
      <charset val="222"/>
    </font>
    <font>
      <b/>
      <sz val="14"/>
      <color theme="1"/>
      <name val="TH SarabunPSK"/>
      <family val="2"/>
      <charset val="222"/>
    </font>
    <font>
      <sz val="14"/>
      <color rgb="FF000000"/>
      <name val="Arial"/>
      <family val="2"/>
      <charset val="222"/>
    </font>
    <font>
      <sz val="14"/>
      <color theme="1"/>
      <name val="TH SarabunPSK"/>
      <family val="2"/>
      <charset val="222"/>
    </font>
    <font>
      <sz val="16"/>
      <name val="Arial"/>
      <family val="2"/>
      <charset val="222"/>
    </font>
    <font>
      <b/>
      <sz val="16"/>
      <color rgb="FF0033CC"/>
      <name val="TH SarabunPSK"/>
      <family val="2"/>
    </font>
    <font>
      <b/>
      <sz val="14"/>
      <name val="TH SarabunPSK"/>
      <family val="2"/>
    </font>
    <font>
      <sz val="14"/>
      <color rgb="FF0000FF"/>
      <name val="TH SarabunPSK"/>
      <family val="2"/>
    </font>
    <font>
      <sz val="12"/>
      <color theme="1"/>
      <name val="TH SarabunPSK"/>
      <family val="2"/>
    </font>
    <font>
      <sz val="11"/>
      <color rgb="FF000000"/>
      <name val="TH SarabunPSK"/>
      <family val="2"/>
    </font>
    <font>
      <sz val="12"/>
      <color rgb="FF000000"/>
      <name val="TH SarabunPSK"/>
      <family val="2"/>
    </font>
    <font>
      <sz val="10"/>
      <name val="TH SarabunPSK"/>
      <family val="2"/>
    </font>
    <font>
      <b/>
      <sz val="12"/>
      <color theme="1"/>
      <name val="TH SarabunPSK"/>
      <family val="2"/>
    </font>
    <font>
      <sz val="14"/>
      <color theme="1"/>
      <name val="TH SarabunPSK"/>
      <family val="2"/>
    </font>
    <font>
      <b/>
      <sz val="14"/>
      <color rgb="FFFF0000"/>
      <name val="TH SarabunPSK"/>
      <family val="2"/>
    </font>
    <font>
      <sz val="14"/>
      <color rgb="FFFFFFFF"/>
      <name val="TH SarabunPSK"/>
      <family val="2"/>
    </font>
    <font>
      <sz val="14"/>
      <name val="TH SarabunPSK"/>
      <family val="2"/>
    </font>
    <font>
      <sz val="12"/>
      <color theme="1"/>
      <name val="TH SarabunPSK"/>
      <family val="2"/>
      <charset val="222"/>
    </font>
    <font>
      <b/>
      <sz val="12"/>
      <color theme="1"/>
      <name val="TH SarabunPSK"/>
      <family val="2"/>
      <charset val="222"/>
    </font>
    <font>
      <sz val="12"/>
      <name val="TH SarabunPSK"/>
      <family val="2"/>
    </font>
    <font>
      <sz val="10"/>
      <color theme="1"/>
      <name val="TH SarabunPSK"/>
      <family val="2"/>
    </font>
    <font>
      <sz val="8"/>
      <name val="Arial"/>
      <family val="2"/>
    </font>
    <font>
      <b/>
      <sz val="12"/>
      <color rgb="FF0000FF"/>
      <name val="TH SarabunPSK"/>
      <family val="2"/>
    </font>
    <font>
      <b/>
      <sz val="14"/>
      <color rgb="FF000000"/>
      <name val="TH SarabunPSK"/>
      <family val="2"/>
    </font>
    <font>
      <b/>
      <sz val="12"/>
      <color rgb="FFFFFFFF"/>
      <name val="TH SarabunPSK"/>
      <family val="2"/>
    </font>
    <font>
      <b/>
      <sz val="12"/>
      <color rgb="FFFF0000"/>
      <name val="TH SarabunPSK"/>
      <family val="2"/>
    </font>
    <font>
      <sz val="12"/>
      <color rgb="FFFFFFFF"/>
      <name val="TH SarabunPSK"/>
      <family val="2"/>
    </font>
    <font>
      <b/>
      <sz val="12"/>
      <name val="TH SarabunPSK"/>
      <family val="2"/>
    </font>
    <font>
      <b/>
      <sz val="12"/>
      <color rgb="FF000000"/>
      <name val="TH SarabunPSK"/>
      <family val="2"/>
    </font>
    <font>
      <b/>
      <sz val="20"/>
      <color rgb="FF000000"/>
      <name val="TH SarabunPSK"/>
      <family val="2"/>
    </font>
    <font>
      <sz val="16"/>
      <color rgb="FF333333"/>
      <name val="TH Sarabun New"/>
      <family val="2"/>
    </font>
    <font>
      <sz val="10"/>
      <color theme="1"/>
      <name val="Arial"/>
      <family val="2"/>
    </font>
    <font>
      <sz val="12"/>
      <color theme="1"/>
      <name val="Arial"/>
      <family val="2"/>
      <charset val="222"/>
    </font>
    <font>
      <sz val="12"/>
      <color theme="1"/>
      <name val="Arial"/>
      <family val="2"/>
    </font>
    <font>
      <sz val="16"/>
      <color theme="1"/>
      <name val="Arial"/>
      <family val="2"/>
      <charset val="222"/>
    </font>
    <font>
      <sz val="14"/>
      <color theme="1"/>
      <name val="Arial"/>
      <family val="2"/>
    </font>
    <font>
      <sz val="14"/>
      <color theme="1"/>
      <name val="Arial"/>
      <family val="2"/>
      <charset val="222"/>
    </font>
  </fonts>
  <fills count="67">
    <fill>
      <patternFill patternType="none"/>
    </fill>
    <fill>
      <patternFill patternType="gray125"/>
    </fill>
    <fill>
      <patternFill patternType="solid">
        <fgColor rgb="FF0000FF"/>
        <bgColor rgb="FF0000FF"/>
      </patternFill>
    </fill>
    <fill>
      <patternFill patternType="solid">
        <fgColor rgb="FFFFFFFF"/>
        <bgColor rgb="FFFFFFFF"/>
      </patternFill>
    </fill>
    <fill>
      <patternFill patternType="solid">
        <fgColor rgb="FFB2A1C6"/>
        <bgColor rgb="FFB2A1C6"/>
      </patternFill>
    </fill>
    <fill>
      <patternFill patternType="solid">
        <fgColor rgb="FFDBEEF3"/>
        <bgColor rgb="FFDBEEF3"/>
      </patternFill>
    </fill>
    <fill>
      <patternFill patternType="solid">
        <fgColor rgb="FF92D050"/>
        <bgColor rgb="FF00FFFF"/>
      </patternFill>
    </fill>
    <fill>
      <patternFill patternType="solid">
        <fgColor rgb="FF92D05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34998626667073579"/>
        <bgColor rgb="FF0000FF"/>
      </patternFill>
    </fill>
    <fill>
      <patternFill patternType="solid">
        <fgColor theme="0" tint="-0.14999847407452621"/>
        <bgColor rgb="FF0000FF"/>
      </patternFill>
    </fill>
    <fill>
      <patternFill patternType="solid">
        <fgColor theme="0" tint="-0.14999847407452621"/>
        <bgColor indexed="64"/>
      </patternFill>
    </fill>
    <fill>
      <patternFill patternType="solid">
        <fgColor theme="0" tint="-0.34998626667073579"/>
        <bgColor rgb="FF38761D"/>
      </patternFill>
    </fill>
    <fill>
      <patternFill patternType="solid">
        <fgColor theme="0" tint="-0.34998626667073579"/>
        <bgColor rgb="FFFF00FF"/>
      </patternFill>
    </fill>
    <fill>
      <patternFill patternType="solid">
        <fgColor theme="0" tint="-0.34998626667073579"/>
        <bgColor rgb="FFC9DAF8"/>
      </patternFill>
    </fill>
    <fill>
      <patternFill patternType="solid">
        <fgColor theme="0" tint="-0.34998626667073579"/>
        <bgColor rgb="FFFFF2CC"/>
      </patternFill>
    </fill>
    <fill>
      <patternFill patternType="solid">
        <fgColor theme="0" tint="-0.14999847407452621"/>
        <bgColor rgb="FFFFF2CC"/>
      </patternFill>
    </fill>
    <fill>
      <patternFill patternType="solid">
        <fgColor theme="0" tint="-0.14999847407452621"/>
        <bgColor rgb="FF00FFFF"/>
      </patternFill>
    </fill>
    <fill>
      <patternFill patternType="solid">
        <fgColor theme="0" tint="-0.34998626667073579"/>
        <bgColor rgb="FF00FFFF"/>
      </patternFill>
    </fill>
    <fill>
      <patternFill patternType="solid">
        <fgColor theme="0" tint="-0.14999847407452621"/>
        <bgColor rgb="FFFFFFFF"/>
      </patternFill>
    </fill>
    <fill>
      <patternFill patternType="solid">
        <fgColor rgb="FF92D050"/>
        <bgColor rgb="FFFFFFFF"/>
      </patternFill>
    </fill>
    <fill>
      <patternFill patternType="solid">
        <fgColor rgb="FF92D050"/>
        <bgColor rgb="FFFFE599"/>
      </patternFill>
    </fill>
    <fill>
      <patternFill patternType="solid">
        <fgColor theme="0" tint="-0.34998626667073579"/>
        <bgColor rgb="FFEAD1DC"/>
      </patternFill>
    </fill>
    <fill>
      <patternFill patternType="solid">
        <fgColor theme="0" tint="-0.34998626667073579"/>
        <bgColor rgb="FFFF0000"/>
      </patternFill>
    </fill>
    <fill>
      <patternFill patternType="solid">
        <fgColor theme="0" tint="-0.14999847407452621"/>
        <bgColor rgb="FFFFE599"/>
      </patternFill>
    </fill>
    <fill>
      <patternFill patternType="solid">
        <fgColor theme="0" tint="-0.249977111117893"/>
        <bgColor rgb="FFFFE599"/>
      </patternFill>
    </fill>
    <fill>
      <patternFill patternType="solid">
        <fgColor theme="0" tint="-0.249977111117893"/>
        <bgColor rgb="FFB6D7A8"/>
      </patternFill>
    </fill>
    <fill>
      <patternFill patternType="solid">
        <fgColor theme="0" tint="-0.249977111117893"/>
        <bgColor rgb="FFD9D2E9"/>
      </patternFill>
    </fill>
    <fill>
      <patternFill patternType="solid">
        <fgColor rgb="FF92D050"/>
        <bgColor rgb="FFF9CB9C"/>
      </patternFill>
    </fill>
    <fill>
      <patternFill patternType="solid">
        <fgColor rgb="FF92D050"/>
        <bgColor rgb="FF0000FF"/>
      </patternFill>
    </fill>
    <fill>
      <patternFill patternType="solid">
        <fgColor theme="0" tint="-0.14999847407452621"/>
        <bgColor rgb="FFF9CB9C"/>
      </patternFill>
    </fill>
    <fill>
      <patternFill patternType="solid">
        <fgColor theme="0" tint="-0.14999847407452621"/>
        <bgColor rgb="FFFFD966"/>
      </patternFill>
    </fill>
    <fill>
      <patternFill patternType="solid">
        <fgColor theme="0" tint="-0.14999847407452621"/>
        <bgColor rgb="FFEAD1DC"/>
      </patternFill>
    </fill>
    <fill>
      <patternFill patternType="solid">
        <fgColor theme="0" tint="-0.34998626667073579"/>
        <bgColor rgb="FFFCE5CD"/>
      </patternFill>
    </fill>
    <fill>
      <patternFill patternType="solid">
        <fgColor theme="0" tint="-0.34998626667073579"/>
        <bgColor rgb="FFFFFFFF"/>
      </patternFill>
    </fill>
    <fill>
      <patternFill patternType="solid">
        <fgColor theme="0" tint="-0.34998626667073579"/>
        <bgColor rgb="FFD0E0E3"/>
      </patternFill>
    </fill>
    <fill>
      <patternFill patternType="solid">
        <fgColor theme="0" tint="-0.34998626667073579"/>
        <bgColor rgb="FFD9EAD3"/>
      </patternFill>
    </fill>
    <fill>
      <patternFill patternType="solid">
        <fgColor theme="0" tint="-0.34998626667073579"/>
        <bgColor rgb="FFF3F3F3"/>
      </patternFill>
    </fill>
    <fill>
      <patternFill patternType="solid">
        <fgColor theme="0" tint="-0.14999847407452621"/>
        <bgColor rgb="FFD0E0E3"/>
      </patternFill>
    </fill>
    <fill>
      <patternFill patternType="solid">
        <fgColor theme="0" tint="-0.14999847407452621"/>
        <bgColor rgb="FFD9EAD3"/>
      </patternFill>
    </fill>
    <fill>
      <patternFill patternType="solid">
        <fgColor theme="0" tint="-0.34998626667073579"/>
        <bgColor rgb="FFDEEAF6"/>
      </patternFill>
    </fill>
    <fill>
      <patternFill patternType="solid">
        <fgColor theme="0" tint="-0.34998626667073579"/>
        <bgColor rgb="FFCFE2F3"/>
      </patternFill>
    </fill>
    <fill>
      <patternFill patternType="solid">
        <fgColor theme="0" tint="-0.14999847407452621"/>
        <bgColor rgb="FFCFE2F3"/>
      </patternFill>
    </fill>
    <fill>
      <patternFill patternType="solid">
        <fgColor theme="0" tint="-4.9989318521683403E-2"/>
        <bgColor rgb="FFC9DAF8"/>
      </patternFill>
    </fill>
    <fill>
      <patternFill patternType="solid">
        <fgColor theme="0" tint="-4.9989318521683403E-2"/>
        <bgColor rgb="FFFFF2CC"/>
      </patternFill>
    </fill>
    <fill>
      <patternFill patternType="solid">
        <fgColor theme="0" tint="-4.9989318521683403E-2"/>
        <bgColor indexed="64"/>
      </patternFill>
    </fill>
    <fill>
      <patternFill patternType="solid">
        <fgColor theme="0" tint="-4.9989318521683403E-2"/>
        <bgColor rgb="FFCFE2F3"/>
      </patternFill>
    </fill>
    <fill>
      <patternFill patternType="solid">
        <fgColor theme="0" tint="-4.9989318521683403E-2"/>
        <bgColor rgb="FFEAD1DC"/>
      </patternFill>
    </fill>
    <fill>
      <patternFill patternType="solid">
        <fgColor theme="0" tint="-0.34998626667073579"/>
        <bgColor rgb="FFD8D8D8"/>
      </patternFill>
    </fill>
    <fill>
      <patternFill patternType="solid">
        <fgColor theme="0" tint="-0.34998626667073579"/>
        <bgColor rgb="FFFFFFCC"/>
      </patternFill>
    </fill>
    <fill>
      <patternFill patternType="solid">
        <fgColor theme="0" tint="-0.34998626667073579"/>
        <bgColor rgb="FFFBE4D5"/>
      </patternFill>
    </fill>
    <fill>
      <patternFill patternType="solid">
        <fgColor theme="0" tint="-0.34998626667073579"/>
        <bgColor rgb="FFFFCC66"/>
      </patternFill>
    </fill>
    <fill>
      <patternFill patternType="solid">
        <fgColor theme="0" tint="-0.34998626667073579"/>
        <bgColor rgb="FFBDD6EE"/>
      </patternFill>
    </fill>
    <fill>
      <patternFill patternType="solid">
        <fgColor theme="0" tint="-0.14999847407452621"/>
        <bgColor rgb="FF00FF00"/>
      </patternFill>
    </fill>
    <fill>
      <patternFill patternType="solid">
        <fgColor theme="0" tint="-0.14999847407452621"/>
        <bgColor rgb="FFFF9900"/>
      </patternFill>
    </fill>
    <fill>
      <patternFill patternType="solid">
        <fgColor theme="0" tint="-0.14999847407452621"/>
        <bgColor rgb="FFFFFF00"/>
      </patternFill>
    </fill>
    <fill>
      <patternFill patternType="solid">
        <fgColor theme="0" tint="-0.14999847407452621"/>
        <bgColor rgb="FFFF00FF"/>
      </patternFill>
    </fill>
    <fill>
      <patternFill patternType="solid">
        <fgColor theme="0" tint="-0.14999847407452621"/>
        <bgColor rgb="FF4A86E8"/>
      </patternFill>
    </fill>
    <fill>
      <patternFill patternType="solid">
        <fgColor theme="0" tint="-0.14999847407452621"/>
        <bgColor rgb="FF9900FF"/>
      </patternFill>
    </fill>
    <fill>
      <patternFill patternType="solid">
        <fgColor theme="0" tint="-0.14999847407452621"/>
        <bgColor rgb="FFFF0000"/>
      </patternFill>
    </fill>
    <fill>
      <patternFill patternType="solid">
        <fgColor theme="0"/>
        <bgColor rgb="FFFFFFFF"/>
      </patternFill>
    </fill>
    <fill>
      <patternFill patternType="solid">
        <fgColor theme="0" tint="-0.14999847407452621"/>
        <bgColor rgb="FFFCE5CD"/>
      </patternFill>
    </fill>
    <fill>
      <patternFill patternType="solid">
        <fgColor theme="0" tint="-0.14999847407452621"/>
        <bgColor rgb="FFC2D69B"/>
      </patternFill>
    </fill>
    <fill>
      <patternFill patternType="solid">
        <fgColor theme="0" tint="-0.14999847407452621"/>
        <bgColor rgb="FFB6D7A8"/>
      </patternFill>
    </fill>
    <fill>
      <patternFill patternType="solid">
        <fgColor theme="0"/>
        <bgColor indexed="64"/>
      </patternFill>
    </fill>
  </fills>
  <borders count="17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style="thin">
        <color rgb="FF000000"/>
      </top>
      <bottom/>
      <diagonal/>
    </border>
    <border>
      <left/>
      <right/>
      <top/>
      <bottom style="medium">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medium">
        <color indexed="64"/>
      </bottom>
      <diagonal/>
    </border>
    <border>
      <left style="thin">
        <color indexed="64"/>
      </left>
      <right/>
      <top style="thin">
        <color indexed="64"/>
      </top>
      <bottom style="medium">
        <color indexed="64"/>
      </bottom>
      <diagonal/>
    </border>
    <border>
      <left/>
      <right/>
      <top/>
      <bottom style="dotted">
        <color auto="1"/>
      </bottom>
      <diagonal/>
    </border>
    <border>
      <left/>
      <right style="medium">
        <color indexed="64"/>
      </right>
      <top/>
      <bottom style="medium">
        <color indexed="64"/>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indexed="64"/>
      </top>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style="thin">
        <color theme="1"/>
      </left>
      <right/>
      <top style="thin">
        <color theme="1"/>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indexed="64"/>
      </right>
      <top style="thin">
        <color rgb="FF000000"/>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medium">
        <color indexed="64"/>
      </right>
      <top style="thin">
        <color theme="1"/>
      </top>
      <bottom style="medium">
        <color indexed="64"/>
      </bottom>
      <diagonal/>
    </border>
    <border>
      <left/>
      <right style="thin">
        <color indexed="64"/>
      </right>
      <top style="thin">
        <color indexed="64"/>
      </top>
      <bottom style="thin">
        <color theme="1"/>
      </bottom>
      <diagonal/>
    </border>
    <border>
      <left/>
      <right style="thin">
        <color theme="1"/>
      </right>
      <top style="thin">
        <color theme="1"/>
      </top>
      <bottom style="medium">
        <color indexed="64"/>
      </bottom>
      <diagonal/>
    </border>
    <border>
      <left style="medium">
        <color indexed="64"/>
      </left>
      <right style="thin">
        <color theme="1"/>
      </right>
      <top style="medium">
        <color indexed="64"/>
      </top>
      <bottom style="thin">
        <color indexed="64"/>
      </bottom>
      <diagonal/>
    </border>
    <border>
      <left style="thin">
        <color theme="1"/>
      </left>
      <right style="medium">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thin">
        <color theme="1"/>
      </left>
      <right style="medium">
        <color theme="1"/>
      </right>
      <top style="thin">
        <color indexed="64"/>
      </top>
      <bottom style="medium">
        <color indexed="64"/>
      </bottom>
      <diagonal/>
    </border>
    <border>
      <left style="medium">
        <color indexed="64"/>
      </left>
      <right style="thin">
        <color theme="1"/>
      </right>
      <top/>
      <bottom style="thin">
        <color rgb="FF000000"/>
      </bottom>
      <diagonal/>
    </border>
    <border>
      <left style="thin">
        <color theme="1"/>
      </left>
      <right style="medium">
        <color theme="1"/>
      </right>
      <top/>
      <bottom style="thin">
        <color rgb="FF000000"/>
      </bottom>
      <diagonal/>
    </border>
    <border>
      <left style="medium">
        <color indexed="64"/>
      </left>
      <right/>
      <top style="thin">
        <color rgb="FF000000"/>
      </top>
      <bottom style="medium">
        <color indexed="64"/>
      </bottom>
      <diagonal/>
    </border>
  </borders>
  <cellStyleXfs count="1">
    <xf numFmtId="0" fontId="0" fillId="0" borderId="0"/>
  </cellStyleXfs>
  <cellXfs count="703">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vertical="center"/>
    </xf>
    <xf numFmtId="0" fontId="13" fillId="0" borderId="0" xfId="0" applyFont="1"/>
    <xf numFmtId="0" fontId="11" fillId="0" borderId="4" xfId="0" applyFont="1" applyBorder="1" applyAlignment="1">
      <alignment vertical="center"/>
    </xf>
    <xf numFmtId="0" fontId="15" fillId="0" borderId="4" xfId="0" applyFont="1" applyBorder="1" applyAlignment="1">
      <alignment horizontal="left" vertical="center"/>
    </xf>
    <xf numFmtId="0" fontId="6" fillId="0" borderId="5" xfId="0" applyFont="1" applyBorder="1" applyAlignment="1">
      <alignment horizontal="center" vertical="center"/>
    </xf>
    <xf numFmtId="0" fontId="11" fillId="3" borderId="4" xfId="0" applyFont="1" applyFill="1" applyBorder="1" applyAlignment="1">
      <alignment horizontal="left"/>
    </xf>
    <xf numFmtId="0" fontId="6" fillId="0" borderId="4" xfId="0" applyFont="1" applyBorder="1" applyAlignment="1">
      <alignment vertical="center"/>
    </xf>
    <xf numFmtId="0" fontId="13" fillId="3" borderId="4" xfId="0" applyFont="1" applyFill="1" applyBorder="1" applyAlignment="1">
      <alignment vertical="center"/>
    </xf>
    <xf numFmtId="0" fontId="17" fillId="0" borderId="4" xfId="0" applyFont="1" applyBorder="1" applyAlignment="1">
      <alignment vertical="center"/>
    </xf>
    <xf numFmtId="0" fontId="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6" fillId="0" borderId="1" xfId="0" applyFont="1" applyBorder="1" applyAlignment="1">
      <alignment horizontal="center" vertical="center"/>
    </xf>
    <xf numFmtId="0" fontId="4" fillId="0" borderId="0" xfId="0" applyFont="1"/>
    <xf numFmtId="0" fontId="21" fillId="0" borderId="0" xfId="0" applyFont="1"/>
    <xf numFmtId="0" fontId="20" fillId="5" borderId="4" xfId="0" applyFont="1" applyFill="1" applyBorder="1" applyAlignment="1">
      <alignment horizontal="center" wrapText="1"/>
    </xf>
    <xf numFmtId="0" fontId="22" fillId="3" borderId="0" xfId="0" applyFont="1" applyFill="1"/>
    <xf numFmtId="0" fontId="22" fillId="3" borderId="34" xfId="0" applyFont="1" applyFill="1" applyBorder="1"/>
    <xf numFmtId="0" fontId="19" fillId="0" borderId="0" xfId="0" applyFont="1"/>
    <xf numFmtId="0" fontId="21" fillId="0" borderId="0" xfId="0" applyFont="1" applyAlignment="1">
      <alignment vertical="center"/>
    </xf>
    <xf numFmtId="0" fontId="22" fillId="5" borderId="3" xfId="0" applyFont="1" applyFill="1" applyBorder="1" applyAlignment="1">
      <alignment vertical="center" wrapText="1"/>
    </xf>
    <xf numFmtId="0" fontId="22" fillId="5" borderId="3" xfId="0" applyFont="1" applyFill="1" applyBorder="1" applyAlignment="1">
      <alignment vertical="center"/>
    </xf>
    <xf numFmtId="0" fontId="22" fillId="5" borderId="21" xfId="0" applyFont="1" applyFill="1" applyBorder="1" applyAlignment="1">
      <alignment vertical="center" wrapText="1"/>
    </xf>
    <xf numFmtId="0" fontId="22" fillId="5" borderId="10" xfId="0" applyFont="1" applyFill="1" applyBorder="1" applyAlignment="1">
      <alignment vertical="center" wrapText="1"/>
    </xf>
    <xf numFmtId="0" fontId="22" fillId="5" borderId="21" xfId="0" applyFont="1" applyFill="1" applyBorder="1" applyAlignment="1">
      <alignment vertical="center"/>
    </xf>
    <xf numFmtId="0" fontId="20" fillId="5" borderId="4" xfId="0" applyFont="1" applyFill="1" applyBorder="1" applyAlignment="1">
      <alignment horizontal="center" vertical="center" wrapText="1"/>
    </xf>
    <xf numFmtId="0" fontId="6" fillId="0" borderId="0" xfId="0" applyFont="1" applyAlignment="1">
      <alignment vertical="center" shrinkToFit="1"/>
    </xf>
    <xf numFmtId="0" fontId="13" fillId="0" borderId="0" xfId="0" applyFont="1" applyAlignment="1">
      <alignment shrinkToFit="1"/>
    </xf>
    <xf numFmtId="0" fontId="24" fillId="0" borderId="4" xfId="0" applyFont="1" applyBorder="1" applyAlignment="1">
      <alignment vertical="center"/>
    </xf>
    <xf numFmtId="0" fontId="7" fillId="0" borderId="0" xfId="0" applyFont="1"/>
    <xf numFmtId="0" fontId="5" fillId="0" borderId="0" xfId="0" applyFont="1" applyAlignment="1">
      <alignment horizontal="center"/>
    </xf>
    <xf numFmtId="0" fontId="5" fillId="3" borderId="0" xfId="0" applyFont="1" applyFill="1" applyAlignment="1">
      <alignment horizontal="center" vertical="center"/>
    </xf>
    <xf numFmtId="0" fontId="34" fillId="0" borderId="0" xfId="0" applyFont="1" applyAlignment="1">
      <alignment horizontal="center"/>
    </xf>
    <xf numFmtId="0" fontId="32" fillId="0" borderId="0" xfId="0" applyFont="1"/>
    <xf numFmtId="0" fontId="32" fillId="0" borderId="0" xfId="0" applyFont="1" applyAlignment="1">
      <alignment horizontal="center"/>
    </xf>
    <xf numFmtId="0" fontId="28" fillId="3" borderId="0" xfId="0" applyFont="1" applyFill="1"/>
    <xf numFmtId="0" fontId="14" fillId="0" borderId="0" xfId="0" applyFont="1" applyAlignment="1">
      <alignment shrinkToFit="1"/>
    </xf>
    <xf numFmtId="0" fontId="14"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horizontal="center" vertical="center" shrinkToFit="1"/>
    </xf>
    <xf numFmtId="0" fontId="6" fillId="0" borderId="0" xfId="0" applyFont="1" applyAlignment="1">
      <alignment horizontal="center" vertical="center" shrinkToFit="1"/>
    </xf>
    <xf numFmtId="0" fontId="22" fillId="5" borderId="10" xfId="0" applyFont="1" applyFill="1" applyBorder="1" applyAlignment="1">
      <alignment vertical="center"/>
    </xf>
    <xf numFmtId="0" fontId="22" fillId="5" borderId="4" xfId="0" applyFont="1" applyFill="1" applyBorder="1" applyAlignment="1">
      <alignment horizontal="center" vertical="center" wrapText="1"/>
    </xf>
    <xf numFmtId="0" fontId="11" fillId="0" borderId="79" xfId="0" applyFont="1" applyBorder="1" applyAlignment="1">
      <alignment vertical="center"/>
    </xf>
    <xf numFmtId="0" fontId="14" fillId="3" borderId="40" xfId="0" applyFont="1" applyFill="1" applyBorder="1" applyAlignment="1">
      <alignment horizontal="center" vertical="center"/>
    </xf>
    <xf numFmtId="0" fontId="13" fillId="3" borderId="70" xfId="0" applyFont="1" applyFill="1" applyBorder="1" applyAlignment="1">
      <alignment vertical="center"/>
    </xf>
    <xf numFmtId="0" fontId="6" fillId="0" borderId="34" xfId="0" applyFont="1" applyBorder="1" applyAlignment="1">
      <alignment vertical="center"/>
    </xf>
    <xf numFmtId="0" fontId="14" fillId="0" borderId="0" xfId="0" applyFont="1" applyAlignment="1">
      <alignment vertical="center"/>
    </xf>
    <xf numFmtId="0" fontId="14" fillId="0" borderId="34" xfId="0" applyFont="1" applyBorder="1" applyAlignment="1">
      <alignment vertical="center"/>
    </xf>
    <xf numFmtId="0" fontId="13" fillId="0" borderId="0" xfId="0" applyFont="1" applyAlignment="1">
      <alignment horizontal="center"/>
    </xf>
    <xf numFmtId="0" fontId="13" fillId="0" borderId="34" xfId="0" applyFont="1" applyBorder="1"/>
    <xf numFmtId="0" fontId="17" fillId="0" borderId="34" xfId="0" applyFont="1" applyBorder="1" applyAlignment="1">
      <alignment vertical="center"/>
    </xf>
    <xf numFmtId="0" fontId="15" fillId="0" borderId="34" xfId="0" applyFont="1" applyBorder="1" applyAlignment="1">
      <alignment horizontal="center"/>
    </xf>
    <xf numFmtId="0" fontId="13" fillId="0" borderId="34" xfId="0" applyFont="1" applyBorder="1" applyAlignment="1">
      <alignment horizontal="center"/>
    </xf>
    <xf numFmtId="0" fontId="9" fillId="8" borderId="34" xfId="0" applyFont="1" applyFill="1" applyBorder="1" applyAlignment="1">
      <alignment horizontal="left"/>
    </xf>
    <xf numFmtId="0" fontId="29" fillId="0" borderId="35" xfId="0" applyFont="1" applyBorder="1"/>
    <xf numFmtId="0" fontId="29" fillId="0" borderId="34" xfId="0" applyFont="1" applyBorder="1"/>
    <xf numFmtId="0" fontId="41" fillId="0" borderId="34" xfId="0" applyFont="1" applyBorder="1" applyAlignment="1">
      <alignment horizontal="center"/>
    </xf>
    <xf numFmtId="0" fontId="13" fillId="0" borderId="0" xfId="0" applyFont="1" applyAlignment="1">
      <alignment vertical="center" textRotation="90" wrapText="1"/>
    </xf>
    <xf numFmtId="0" fontId="7" fillId="9" borderId="35" xfId="0" applyFont="1" applyFill="1" applyBorder="1" applyAlignment="1">
      <alignment horizontal="center" vertical="center"/>
    </xf>
    <xf numFmtId="0" fontId="36" fillId="0" borderId="0" xfId="0" applyFont="1"/>
    <xf numFmtId="0" fontId="36" fillId="0" borderId="0" xfId="0" applyFont="1" applyAlignment="1">
      <alignment horizontal="center"/>
    </xf>
    <xf numFmtId="0" fontId="6" fillId="7" borderId="35" xfId="0" applyFont="1" applyFill="1" applyBorder="1" applyAlignment="1">
      <alignment vertical="center"/>
    </xf>
    <xf numFmtId="0" fontId="45" fillId="0" borderId="0" xfId="0" applyFont="1" applyAlignment="1">
      <alignment horizontal="center"/>
    </xf>
    <xf numFmtId="0" fontId="29" fillId="0" borderId="0" xfId="0" applyFont="1"/>
    <xf numFmtId="0" fontId="29" fillId="3" borderId="0" xfId="0" applyFont="1" applyFill="1"/>
    <xf numFmtId="0" fontId="27" fillId="0" borderId="0" xfId="0" applyFont="1"/>
    <xf numFmtId="0" fontId="27" fillId="0" borderId="0" xfId="0" applyFont="1" applyAlignment="1">
      <alignment horizontal="center"/>
    </xf>
    <xf numFmtId="0" fontId="11" fillId="0" borderId="75" xfId="0" applyFont="1" applyBorder="1" applyAlignment="1">
      <alignment horizontal="center" vertical="center"/>
    </xf>
    <xf numFmtId="0" fontId="11" fillId="0" borderId="5" xfId="0" applyFont="1" applyBorder="1" applyAlignment="1">
      <alignment horizontal="center" vertical="center"/>
    </xf>
    <xf numFmtId="0" fontId="6" fillId="0" borderId="5" xfId="0" applyFont="1" applyBorder="1" applyAlignment="1">
      <alignment vertical="center"/>
    </xf>
    <xf numFmtId="0" fontId="17" fillId="0" borderId="5" xfId="0" applyFont="1" applyBorder="1" applyAlignment="1">
      <alignment vertical="center"/>
    </xf>
    <xf numFmtId="0" fontId="8" fillId="14" borderId="36" xfId="0" applyFont="1" applyFill="1" applyBorder="1" applyAlignment="1">
      <alignment horizontal="right" vertical="center"/>
    </xf>
    <xf numFmtId="0" fontId="8" fillId="14" borderId="40" xfId="0" applyFont="1" applyFill="1" applyBorder="1" applyAlignment="1">
      <alignment horizontal="right" vertical="center"/>
    </xf>
    <xf numFmtId="0" fontId="8" fillId="14" borderId="42" xfId="0" applyFont="1" applyFill="1" applyBorder="1" applyAlignment="1">
      <alignment horizontal="right" vertical="center"/>
    </xf>
    <xf numFmtId="0" fontId="6" fillId="16" borderId="40" xfId="0" applyFont="1" applyFill="1" applyBorder="1" applyAlignment="1">
      <alignment horizontal="center" vertical="center"/>
    </xf>
    <xf numFmtId="0" fontId="6" fillId="16" borderId="4" xfId="0" applyFont="1" applyFill="1" applyBorder="1" applyAlignment="1">
      <alignment horizontal="center" vertical="center"/>
    </xf>
    <xf numFmtId="0" fontId="29" fillId="18" borderId="4" xfId="0" applyFont="1" applyFill="1" applyBorder="1" applyAlignment="1">
      <alignment vertical="top" wrapText="1"/>
    </xf>
    <xf numFmtId="0" fontId="12" fillId="17" borderId="40" xfId="0" applyFont="1" applyFill="1" applyBorder="1" applyAlignment="1">
      <alignment horizontal="center" vertical="center"/>
    </xf>
    <xf numFmtId="0" fontId="12" fillId="17" borderId="4" xfId="0" applyFont="1" applyFill="1" applyBorder="1" applyAlignment="1">
      <alignment horizontal="center" vertical="center"/>
    </xf>
    <xf numFmtId="0" fontId="13" fillId="0" borderId="40" xfId="0" applyFont="1" applyBorder="1" applyAlignment="1">
      <alignment horizontal="center" vertical="center"/>
    </xf>
    <xf numFmtId="0" fontId="13" fillId="0" borderId="69" xfId="0" applyFont="1" applyBorder="1" applyAlignment="1">
      <alignment horizontal="center" vertical="center"/>
    </xf>
    <xf numFmtId="0" fontId="7" fillId="0" borderId="40" xfId="0" applyFont="1" applyBorder="1" applyAlignment="1">
      <alignment horizontal="center" vertical="center"/>
    </xf>
    <xf numFmtId="0" fontId="7" fillId="21" borderId="4" xfId="0" applyFont="1" applyFill="1" applyBorder="1" applyAlignment="1">
      <alignment vertical="center"/>
    </xf>
    <xf numFmtId="0" fontId="13" fillId="21" borderId="4" xfId="0" applyFont="1" applyFill="1" applyBorder="1" applyAlignment="1">
      <alignment vertical="center"/>
    </xf>
    <xf numFmtId="0" fontId="13" fillId="21" borderId="70" xfId="0" applyFont="1" applyFill="1" applyBorder="1" applyAlignment="1">
      <alignment vertical="center"/>
    </xf>
    <xf numFmtId="0" fontId="15" fillId="13" borderId="4" xfId="0" applyFont="1" applyFill="1" applyBorder="1" applyAlignment="1">
      <alignment horizontal="left" vertical="center"/>
    </xf>
    <xf numFmtId="0" fontId="15" fillId="7" borderId="4" xfId="0" applyFont="1" applyFill="1" applyBorder="1" applyAlignment="1">
      <alignment horizontal="left" vertical="center"/>
    </xf>
    <xf numFmtId="0" fontId="13" fillId="7" borderId="0" xfId="0" applyFont="1" applyFill="1"/>
    <xf numFmtId="0" fontId="15" fillId="7" borderId="3" xfId="0" applyFont="1" applyFill="1" applyBorder="1" applyAlignment="1">
      <alignment horizontal="left" vertical="center"/>
    </xf>
    <xf numFmtId="0" fontId="15" fillId="7" borderId="79" xfId="0" applyFont="1" applyFill="1" applyBorder="1" applyAlignment="1">
      <alignment horizontal="center"/>
    </xf>
    <xf numFmtId="0" fontId="15" fillId="7" borderId="4" xfId="0" applyFont="1" applyFill="1" applyBorder="1" applyAlignment="1">
      <alignment horizontal="center"/>
    </xf>
    <xf numFmtId="0" fontId="15" fillId="7" borderId="10" xfId="0" applyFont="1" applyFill="1" applyBorder="1" applyAlignment="1">
      <alignment horizontal="left"/>
    </xf>
    <xf numFmtId="0" fontId="15" fillId="7" borderId="7" xfId="0" applyFont="1" applyFill="1" applyBorder="1" applyAlignment="1">
      <alignment horizontal="center"/>
    </xf>
    <xf numFmtId="0" fontId="6" fillId="7" borderId="4" xfId="0" applyFont="1" applyFill="1" applyBorder="1" applyAlignment="1">
      <alignment vertical="center"/>
    </xf>
    <xf numFmtId="0" fontId="17" fillId="7" borderId="4" xfId="0" applyFont="1" applyFill="1" applyBorder="1" applyAlignment="1">
      <alignment vertical="center"/>
    </xf>
    <xf numFmtId="0" fontId="13" fillId="7" borderId="35" xfId="0" applyFont="1" applyFill="1" applyBorder="1"/>
    <xf numFmtId="0" fontId="17" fillId="23" borderId="70" xfId="0" applyFont="1" applyFill="1" applyBorder="1" applyAlignment="1">
      <alignment horizontal="center" vertical="center" shrinkToFit="1"/>
    </xf>
    <xf numFmtId="0" fontId="10" fillId="11" borderId="79" xfId="0" applyFont="1" applyFill="1" applyBorder="1" applyAlignment="1">
      <alignment horizontal="center" vertical="center" shrinkToFit="1"/>
    </xf>
    <xf numFmtId="0" fontId="16" fillId="0" borderId="75" xfId="0" applyFont="1" applyBorder="1" applyAlignment="1">
      <alignment horizontal="center" vertical="center"/>
    </xf>
    <xf numFmtId="0" fontId="6" fillId="0" borderId="89" xfId="0" applyFont="1" applyBorder="1" applyAlignment="1">
      <alignment horizontal="center" vertical="center"/>
    </xf>
    <xf numFmtId="0" fontId="11" fillId="2" borderId="63" xfId="0" applyFont="1" applyFill="1" applyBorder="1" applyAlignment="1">
      <alignment horizontal="center" vertical="center" shrinkToFit="1"/>
    </xf>
    <xf numFmtId="0" fontId="11" fillId="0" borderId="72" xfId="0" applyFont="1" applyBorder="1" applyAlignment="1">
      <alignment horizontal="center" vertical="center" shrinkToFit="1"/>
    </xf>
    <xf numFmtId="0" fontId="13" fillId="7" borderId="74" xfId="0" applyFont="1" applyFill="1" applyBorder="1"/>
    <xf numFmtId="0" fontId="10" fillId="11" borderId="36" xfId="0" applyFont="1" applyFill="1" applyBorder="1" applyAlignment="1">
      <alignment horizontal="center" vertical="center" shrinkToFit="1"/>
    </xf>
    <xf numFmtId="0" fontId="10" fillId="11" borderId="84" xfId="0" applyFont="1" applyFill="1" applyBorder="1" applyAlignment="1">
      <alignment horizontal="center" vertical="center" shrinkToFit="1"/>
    </xf>
    <xf numFmtId="0" fontId="17" fillId="23" borderId="69" xfId="0" applyFont="1" applyFill="1" applyBorder="1" applyAlignment="1">
      <alignment horizontal="center" vertical="center" shrinkToFit="1"/>
    </xf>
    <xf numFmtId="0" fontId="17" fillId="7" borderId="70" xfId="0" applyFont="1" applyFill="1" applyBorder="1" applyAlignment="1">
      <alignment horizontal="center" vertical="center"/>
    </xf>
    <xf numFmtId="0" fontId="17" fillId="26" borderId="70" xfId="0" applyFont="1" applyFill="1" applyBorder="1" applyAlignment="1">
      <alignment horizontal="center" vertical="center" shrinkToFit="1"/>
    </xf>
    <xf numFmtId="0" fontId="6" fillId="13" borderId="74" xfId="0" applyFont="1" applyFill="1" applyBorder="1" applyAlignment="1">
      <alignment horizontal="center" vertical="center"/>
    </xf>
    <xf numFmtId="0" fontId="6" fillId="13" borderId="35" xfId="0" applyFont="1" applyFill="1" applyBorder="1" applyAlignment="1">
      <alignment horizontal="center" vertical="center"/>
    </xf>
    <xf numFmtId="0" fontId="6" fillId="7" borderId="74"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87" xfId="0" applyFont="1" applyFill="1" applyBorder="1" applyAlignment="1">
      <alignment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17" fillId="27" borderId="71" xfId="0" applyFont="1" applyFill="1" applyBorder="1" applyAlignment="1">
      <alignment horizontal="center" vertical="center" shrinkToFit="1"/>
    </xf>
    <xf numFmtId="0" fontId="14" fillId="28" borderId="69" xfId="0" applyFont="1" applyFill="1" applyBorder="1" applyAlignment="1">
      <alignment horizontal="center" shrinkToFit="1"/>
    </xf>
    <xf numFmtId="0" fontId="14" fillId="28" borderId="70" xfId="0" applyFont="1" applyFill="1" applyBorder="1" applyAlignment="1">
      <alignment horizontal="center" shrinkToFit="1"/>
    </xf>
    <xf numFmtId="0" fontId="14" fillId="28" borderId="71" xfId="0" applyFont="1" applyFill="1" applyBorder="1" applyAlignment="1">
      <alignment horizontal="center" shrinkToFit="1"/>
    </xf>
    <xf numFmtId="0" fontId="14" fillId="29" borderId="69" xfId="0" applyFont="1" applyFill="1" applyBorder="1" applyAlignment="1">
      <alignment horizontal="center" shrinkToFit="1"/>
    </xf>
    <xf numFmtId="0" fontId="14" fillId="29" borderId="70" xfId="0" applyFont="1" applyFill="1" applyBorder="1" applyAlignment="1">
      <alignment horizontal="center" shrinkToFit="1"/>
    </xf>
    <xf numFmtId="0" fontId="14" fillId="29" borderId="71" xfId="0" applyFont="1" applyFill="1" applyBorder="1" applyAlignment="1">
      <alignment horizontal="center" shrinkToFit="1"/>
    </xf>
    <xf numFmtId="0" fontId="14" fillId="29" borderId="82" xfId="0" applyFont="1" applyFill="1" applyBorder="1" applyAlignment="1">
      <alignment horizontal="center" shrinkToFit="1"/>
    </xf>
    <xf numFmtId="0" fontId="14" fillId="29" borderId="91" xfId="0" applyFont="1" applyFill="1" applyBorder="1" applyAlignment="1">
      <alignment horizontal="center" shrinkToFit="1"/>
    </xf>
    <xf numFmtId="0" fontId="14" fillId="29" borderId="48" xfId="0" applyFont="1" applyFill="1" applyBorder="1" applyAlignment="1">
      <alignment horizontal="center" shrinkToFit="1"/>
    </xf>
    <xf numFmtId="0" fontId="16" fillId="7" borderId="51" xfId="0" applyFont="1" applyFill="1" applyBorder="1" applyAlignment="1">
      <alignment horizontal="center" vertical="center"/>
    </xf>
    <xf numFmtId="0" fontId="6" fillId="7" borderId="53" xfId="0" applyFont="1" applyFill="1" applyBorder="1" applyAlignment="1">
      <alignment horizontal="center" vertical="center"/>
    </xf>
    <xf numFmtId="0" fontId="6" fillId="7" borderId="95" xfId="0" applyFont="1" applyFill="1" applyBorder="1" applyAlignment="1">
      <alignment horizontal="center" vertical="center"/>
    </xf>
    <xf numFmtId="0" fontId="6" fillId="7" borderId="96" xfId="0" applyFont="1" applyFill="1" applyBorder="1" applyAlignment="1">
      <alignment horizontal="center" vertical="center"/>
    </xf>
    <xf numFmtId="0" fontId="9" fillId="0" borderId="0" xfId="0" applyFont="1" applyAlignment="1">
      <alignment shrinkToFit="1"/>
    </xf>
    <xf numFmtId="0" fontId="14" fillId="22" borderId="36" xfId="0" applyFont="1" applyFill="1" applyBorder="1" applyAlignment="1">
      <alignment horizontal="center"/>
    </xf>
    <xf numFmtId="0" fontId="6" fillId="7" borderId="40"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5" xfId="0" applyFont="1" applyFill="1" applyBorder="1" applyAlignment="1">
      <alignment horizontal="center" vertical="center"/>
    </xf>
    <xf numFmtId="0" fontId="6" fillId="7" borderId="64" xfId="0" applyFont="1" applyFill="1" applyBorder="1" applyAlignment="1">
      <alignment horizontal="center" vertical="center"/>
    </xf>
    <xf numFmtId="0" fontId="6" fillId="7" borderId="4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73" xfId="0" applyFont="1" applyFill="1" applyBorder="1" applyAlignment="1">
      <alignment horizontal="center" vertical="center"/>
    </xf>
    <xf numFmtId="0" fontId="6" fillId="7" borderId="52" xfId="0" applyFont="1" applyFill="1" applyBorder="1" applyAlignment="1">
      <alignment vertical="center"/>
    </xf>
    <xf numFmtId="0" fontId="6" fillId="7" borderId="86" xfId="0" applyFont="1" applyFill="1" applyBorder="1" applyAlignment="1">
      <alignment vertical="center"/>
    </xf>
    <xf numFmtId="0" fontId="6" fillId="7" borderId="98" xfId="0" applyFont="1" applyFill="1" applyBorder="1" applyAlignment="1">
      <alignment vertical="center"/>
    </xf>
    <xf numFmtId="0" fontId="6" fillId="7" borderId="89" xfId="0" applyFont="1" applyFill="1" applyBorder="1" applyAlignment="1">
      <alignment vertical="center"/>
    </xf>
    <xf numFmtId="0" fontId="6" fillId="7" borderId="54" xfId="0" applyFont="1" applyFill="1" applyBorder="1" applyAlignment="1">
      <alignment vertical="center"/>
    </xf>
    <xf numFmtId="0" fontId="6" fillId="7" borderId="55" xfId="0" applyFont="1" applyFill="1" applyBorder="1" applyAlignment="1">
      <alignment vertical="center"/>
    </xf>
    <xf numFmtId="0" fontId="6" fillId="7" borderId="77" xfId="0" applyFont="1" applyFill="1" applyBorder="1" applyAlignment="1">
      <alignment vertical="center"/>
    </xf>
    <xf numFmtId="0" fontId="6" fillId="7" borderId="99" xfId="0" applyFont="1" applyFill="1" applyBorder="1" applyAlignment="1">
      <alignment vertical="center"/>
    </xf>
    <xf numFmtId="0" fontId="6" fillId="7" borderId="92" xfId="0" applyFont="1" applyFill="1" applyBorder="1" applyAlignment="1">
      <alignment vertical="center"/>
    </xf>
    <xf numFmtId="0" fontId="6" fillId="13" borderId="35" xfId="0" applyFont="1" applyFill="1" applyBorder="1" applyAlignment="1">
      <alignment vertical="center"/>
    </xf>
    <xf numFmtId="0" fontId="26" fillId="13" borderId="4" xfId="0" applyFont="1" applyFill="1" applyBorder="1" applyAlignment="1">
      <alignment horizontal="left" vertical="center" wrapText="1"/>
    </xf>
    <xf numFmtId="0" fontId="27" fillId="3" borderId="0" xfId="0" applyFont="1" applyFill="1"/>
    <xf numFmtId="0" fontId="39" fillId="0" borderId="0" xfId="0" applyFont="1"/>
    <xf numFmtId="0" fontId="29" fillId="0" borderId="0" xfId="0" applyFont="1" applyAlignment="1">
      <alignment shrinkToFit="1"/>
    </xf>
    <xf numFmtId="0" fontId="27" fillId="0" borderId="0" xfId="0" applyFont="1" applyAlignment="1">
      <alignment shrinkToFit="1"/>
    </xf>
    <xf numFmtId="0" fontId="31" fillId="3" borderId="0" xfId="0" applyFont="1" applyFill="1" applyAlignment="1">
      <alignment horizontal="center" vertical="center"/>
    </xf>
    <xf numFmtId="0" fontId="31" fillId="3" borderId="0" xfId="0" applyFont="1" applyFill="1" applyAlignment="1">
      <alignment horizontal="center" vertical="center" shrinkToFit="1"/>
    </xf>
    <xf numFmtId="0" fontId="5" fillId="0" borderId="9" xfId="0" applyFont="1" applyBorder="1" applyAlignment="1">
      <alignment horizontal="center" vertical="center" shrinkToFit="1"/>
    </xf>
    <xf numFmtId="0" fontId="13" fillId="0" borderId="34" xfId="0" applyFont="1" applyBorder="1" applyAlignment="1">
      <alignment vertical="center" shrinkToFit="1"/>
    </xf>
    <xf numFmtId="0" fontId="9" fillId="0" borderId="34" xfId="0" applyFont="1" applyBorder="1" applyAlignment="1">
      <alignment vertical="center" shrinkToFit="1"/>
    </xf>
    <xf numFmtId="0" fontId="37" fillId="18" borderId="4" xfId="0" applyFont="1" applyFill="1" applyBorder="1" applyAlignment="1">
      <alignment horizontal="center" vertical="center"/>
    </xf>
    <xf numFmtId="0" fontId="31" fillId="18" borderId="4" xfId="0" applyFont="1" applyFill="1" applyBorder="1" applyAlignment="1">
      <alignment horizontal="center" vertical="center"/>
    </xf>
    <xf numFmtId="0" fontId="37" fillId="41" borderId="4" xfId="0" applyFont="1" applyFill="1" applyBorder="1" applyAlignment="1">
      <alignment horizontal="center" vertical="center"/>
    </xf>
    <xf numFmtId="0" fontId="37" fillId="0" borderId="27" xfId="0" applyFont="1" applyBorder="1" applyAlignment="1">
      <alignment horizontal="center"/>
    </xf>
    <xf numFmtId="0" fontId="37" fillId="0" borderId="4" xfId="0" applyFont="1" applyBorder="1" applyAlignment="1">
      <alignment horizontal="center" vertical="center"/>
    </xf>
    <xf numFmtId="0" fontId="36" fillId="0" borderId="29" xfId="0" applyFont="1" applyBorder="1"/>
    <xf numFmtId="0" fontId="31" fillId="41" borderId="4" xfId="0" applyFont="1" applyFill="1" applyBorder="1" applyAlignment="1">
      <alignment horizontal="center" vertical="center"/>
    </xf>
    <xf numFmtId="0" fontId="31" fillId="0" borderId="4" xfId="0" applyFont="1" applyBorder="1" applyAlignment="1">
      <alignment horizontal="center" vertical="center"/>
    </xf>
    <xf numFmtId="0" fontId="27" fillId="0" borderId="29" xfId="0" applyFont="1" applyBorder="1"/>
    <xf numFmtId="0" fontId="31" fillId="18" borderId="35" xfId="0" applyFont="1" applyFill="1" applyBorder="1" applyAlignment="1">
      <alignment horizontal="center" vertical="center"/>
    </xf>
    <xf numFmtId="0" fontId="31" fillId="41" borderId="35" xfId="0" applyFont="1" applyFill="1" applyBorder="1" applyAlignment="1">
      <alignment horizontal="center" vertical="center"/>
    </xf>
    <xf numFmtId="0" fontId="27" fillId="0" borderId="74" xfId="0" applyFont="1" applyBorder="1"/>
    <xf numFmtId="0" fontId="5" fillId="0" borderId="4" xfId="0" applyFont="1" applyBorder="1" applyAlignment="1">
      <alignment horizontal="center" vertical="center" shrinkToFit="1"/>
    </xf>
    <xf numFmtId="0" fontId="5" fillId="0" borderId="34" xfId="0" applyFont="1" applyBorder="1" applyAlignment="1">
      <alignment vertical="center" shrinkToFit="1"/>
    </xf>
    <xf numFmtId="0" fontId="35" fillId="0" borderId="34" xfId="0" applyFont="1" applyBorder="1" applyAlignment="1">
      <alignment horizontal="center"/>
    </xf>
    <xf numFmtId="0" fontId="14" fillId="0" borderId="34" xfId="0" applyFont="1" applyBorder="1" applyAlignment="1">
      <alignment vertical="center" shrinkToFit="1"/>
    </xf>
    <xf numFmtId="0" fontId="13" fillId="0" borderId="111" xfId="0" applyFont="1" applyBorder="1" applyAlignment="1">
      <alignment horizontal="center" vertical="center" shrinkToFit="1"/>
    </xf>
    <xf numFmtId="0" fontId="12" fillId="0" borderId="121" xfId="0" applyFont="1" applyBorder="1" applyAlignment="1">
      <alignment horizontal="center" vertical="center" shrinkToFit="1"/>
    </xf>
    <xf numFmtId="0" fontId="12" fillId="0" borderId="122"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126" xfId="0" applyFont="1" applyBorder="1" applyAlignment="1">
      <alignment horizontal="center" vertical="center" shrinkToFit="1"/>
    </xf>
    <xf numFmtId="0" fontId="33" fillId="0" borderId="127" xfId="0" applyFont="1" applyBorder="1" applyAlignment="1">
      <alignment horizontal="center" vertical="center" shrinkToFit="1"/>
    </xf>
    <xf numFmtId="0" fontId="5" fillId="0" borderId="132" xfId="0" applyFont="1" applyBorder="1" applyAlignment="1">
      <alignment horizontal="center" vertical="center" shrinkToFit="1"/>
    </xf>
    <xf numFmtId="0" fontId="35" fillId="8" borderId="111" xfId="0" applyFont="1" applyFill="1" applyBorder="1" applyAlignment="1">
      <alignment horizontal="center" shrinkToFit="1"/>
    </xf>
    <xf numFmtId="0" fontId="25" fillId="0" borderId="111" xfId="0" applyFont="1" applyBorder="1" applyAlignment="1">
      <alignment horizontal="center"/>
    </xf>
    <xf numFmtId="0" fontId="13" fillId="0" borderId="111" xfId="0" applyFont="1" applyBorder="1" applyAlignment="1">
      <alignment vertical="center" shrinkToFit="1"/>
    </xf>
    <xf numFmtId="2" fontId="35" fillId="8" borderId="111" xfId="0" applyNumberFormat="1" applyFont="1" applyFill="1" applyBorder="1" applyAlignment="1">
      <alignment horizontal="center" shrinkToFit="1"/>
    </xf>
    <xf numFmtId="0" fontId="33" fillId="0" borderId="134" xfId="0" applyFont="1" applyBorder="1" applyAlignment="1">
      <alignment horizontal="center" vertical="center" shrinkToFit="1"/>
    </xf>
    <xf numFmtId="0" fontId="32" fillId="0" borderId="133"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124" xfId="0" applyFont="1" applyBorder="1" applyAlignment="1">
      <alignment horizontal="center" vertical="center" shrinkToFit="1"/>
    </xf>
    <xf numFmtId="0" fontId="31" fillId="0" borderId="136" xfId="0" applyFont="1" applyBorder="1" applyAlignment="1">
      <alignment horizontal="center" vertical="center" shrinkToFit="1"/>
    </xf>
    <xf numFmtId="1" fontId="37" fillId="0" borderId="4" xfId="0" applyNumberFormat="1" applyFont="1" applyBorder="1" applyAlignment="1">
      <alignment horizontal="center" vertical="center"/>
    </xf>
    <xf numFmtId="0" fontId="32" fillId="0" borderId="27" xfId="0" applyFont="1" applyBorder="1" applyAlignment="1">
      <alignment horizontal="left" vertical="center"/>
    </xf>
    <xf numFmtId="0" fontId="13" fillId="0" borderId="140" xfId="0" applyFont="1" applyBorder="1" applyAlignment="1">
      <alignment horizontal="center" vertical="center" shrinkToFit="1"/>
    </xf>
    <xf numFmtId="0" fontId="13" fillId="0" borderId="141" xfId="0" applyFont="1" applyBorder="1" applyAlignment="1">
      <alignment vertical="center" shrinkToFit="1"/>
    </xf>
    <xf numFmtId="0" fontId="13" fillId="0" borderId="134" xfId="0" applyFont="1" applyBorder="1" applyAlignment="1">
      <alignment horizontal="center" vertical="center" shrinkToFit="1"/>
    </xf>
    <xf numFmtId="0" fontId="35" fillId="8" borderId="126" xfId="0" applyFont="1" applyFill="1" applyBorder="1" applyAlignment="1">
      <alignment horizontal="center" shrinkToFit="1"/>
    </xf>
    <xf numFmtId="2" fontId="35" fillId="8" borderId="126" xfId="0" applyNumberFormat="1" applyFont="1" applyFill="1" applyBorder="1" applyAlignment="1">
      <alignment horizontal="center" shrinkToFit="1"/>
    </xf>
    <xf numFmtId="0" fontId="13" fillId="0" borderId="127" xfId="0" applyFont="1" applyBorder="1" applyAlignment="1">
      <alignment vertical="center" shrinkToFit="1"/>
    </xf>
    <xf numFmtId="0" fontId="5" fillId="0" borderId="5" xfId="0" applyFont="1" applyBorder="1" applyAlignment="1">
      <alignment horizontal="center" vertical="center" shrinkToFit="1"/>
    </xf>
    <xf numFmtId="0" fontId="42" fillId="0" borderId="35" xfId="0" applyFont="1" applyBorder="1" applyAlignment="1">
      <alignment horizontal="center" vertical="center" shrinkToFit="1"/>
    </xf>
    <xf numFmtId="0" fontId="31" fillId="34" borderId="4" xfId="0" applyFont="1" applyFill="1" applyBorder="1" applyAlignment="1">
      <alignment horizontal="center" vertical="center" shrinkToFit="1"/>
    </xf>
    <xf numFmtId="0" fontId="31" fillId="21" borderId="9" xfId="0" applyFont="1" applyFill="1" applyBorder="1" applyAlignment="1">
      <alignment horizontal="center" vertical="center" shrinkToFit="1"/>
    </xf>
    <xf numFmtId="0" fontId="7" fillId="0" borderId="35" xfId="0" applyFont="1" applyBorder="1" applyAlignment="1">
      <alignment horizontal="center" vertical="center"/>
    </xf>
    <xf numFmtId="2" fontId="32" fillId="0" borderId="134" xfId="0" applyNumberFormat="1" applyFont="1" applyBorder="1" applyAlignment="1">
      <alignment horizontal="center" vertical="center" shrinkToFit="1"/>
    </xf>
    <xf numFmtId="2" fontId="32" fillId="0" borderId="126" xfId="0" applyNumberFormat="1" applyFont="1" applyBorder="1" applyAlignment="1">
      <alignment horizontal="center" vertical="center" shrinkToFit="1"/>
    </xf>
    <xf numFmtId="2" fontId="32" fillId="0" borderId="127" xfId="0" applyNumberFormat="1" applyFont="1" applyBorder="1" applyAlignment="1">
      <alignment horizontal="center" vertical="center" shrinkToFit="1"/>
    </xf>
    <xf numFmtId="0" fontId="14" fillId="0" borderId="34" xfId="0" applyFont="1" applyBorder="1" applyAlignment="1">
      <alignment horizontal="center" vertical="center"/>
    </xf>
    <xf numFmtId="0" fontId="31" fillId="0" borderId="144" xfId="0" applyFont="1" applyBorder="1" applyAlignment="1">
      <alignment horizontal="center" shrinkToFit="1"/>
    </xf>
    <xf numFmtId="0" fontId="31" fillId="0" borderId="145" xfId="0" applyFont="1" applyBorder="1" applyAlignment="1">
      <alignment horizontal="center" shrinkToFit="1"/>
    </xf>
    <xf numFmtId="0" fontId="31" fillId="0" borderId="146" xfId="0" applyFont="1" applyBorder="1" applyAlignment="1">
      <alignment horizontal="center" shrinkToFit="1"/>
    </xf>
    <xf numFmtId="0" fontId="14" fillId="0" borderId="148" xfId="0" applyFont="1" applyBorder="1" applyAlignment="1">
      <alignment vertical="center"/>
    </xf>
    <xf numFmtId="0" fontId="14" fillId="0" borderId="149" xfId="0" applyFont="1" applyBorder="1" applyAlignment="1">
      <alignment horizontal="center" vertical="center"/>
    </xf>
    <xf numFmtId="0" fontId="31" fillId="10" borderId="152" xfId="0" applyFont="1" applyFill="1" applyBorder="1" applyAlignment="1">
      <alignment horizontal="center" vertical="center" shrinkToFit="1"/>
    </xf>
    <xf numFmtId="0" fontId="31" fillId="10" borderId="104" xfId="0" applyFont="1" applyFill="1" applyBorder="1" applyAlignment="1">
      <alignment horizontal="center" vertical="center" shrinkToFit="1"/>
    </xf>
    <xf numFmtId="0" fontId="31" fillId="45" borderId="35" xfId="0" applyFont="1" applyFill="1" applyBorder="1" applyAlignment="1">
      <alignment horizontal="center" vertical="center" shrinkToFit="1"/>
    </xf>
    <xf numFmtId="0" fontId="31" fillId="47" borderId="35" xfId="0" applyFont="1" applyFill="1" applyBorder="1" applyAlignment="1">
      <alignment horizontal="center"/>
    </xf>
    <xf numFmtId="0" fontId="31" fillId="48" borderId="35" xfId="0" applyFont="1" applyFill="1" applyBorder="1" applyAlignment="1">
      <alignment horizontal="center" vertical="center"/>
    </xf>
    <xf numFmtId="0" fontId="31" fillId="49" borderId="35" xfId="0" applyFont="1" applyFill="1" applyBorder="1" applyAlignment="1">
      <alignment horizontal="center" vertical="center"/>
    </xf>
    <xf numFmtId="0" fontId="31" fillId="34" borderId="35" xfId="0" applyFont="1" applyFill="1" applyBorder="1" applyAlignment="1">
      <alignment horizontal="center" vertical="center"/>
    </xf>
    <xf numFmtId="0" fontId="31" fillId="65" borderId="35" xfId="0" applyFont="1" applyFill="1" applyBorder="1" applyAlignment="1">
      <alignment horizontal="center" vertical="center"/>
    </xf>
    <xf numFmtId="0" fontId="31" fillId="0" borderId="35" xfId="0" applyFont="1" applyBorder="1" applyAlignment="1">
      <alignment horizontal="center"/>
    </xf>
    <xf numFmtId="0" fontId="27" fillId="0" borderId="35" xfId="0" applyFont="1" applyBorder="1" applyAlignment="1">
      <alignment horizontal="center"/>
    </xf>
    <xf numFmtId="0" fontId="43" fillId="13" borderId="35" xfId="0" applyFont="1" applyFill="1" applyBorder="1" applyAlignment="1">
      <alignment horizontal="center"/>
    </xf>
    <xf numFmtId="0" fontId="31" fillId="49" borderId="86" xfId="0" applyFont="1" applyFill="1" applyBorder="1" applyAlignment="1">
      <alignment horizontal="center" vertical="center"/>
    </xf>
    <xf numFmtId="0" fontId="31" fillId="10" borderId="52" xfId="0" applyFont="1" applyFill="1" applyBorder="1" applyAlignment="1">
      <alignment horizontal="center"/>
    </xf>
    <xf numFmtId="0" fontId="27" fillId="0" borderId="86" xfId="0" applyFont="1" applyBorder="1" applyAlignment="1">
      <alignment horizontal="center"/>
    </xf>
    <xf numFmtId="0" fontId="31" fillId="0" borderId="55" xfId="0" applyFont="1" applyBorder="1" applyAlignment="1">
      <alignment horizontal="center"/>
    </xf>
    <xf numFmtId="0" fontId="27" fillId="0" borderId="55" xfId="0" applyFont="1" applyBorder="1" applyAlignment="1">
      <alignment horizontal="center"/>
    </xf>
    <xf numFmtId="0" fontId="27" fillId="0" borderId="77" xfId="0" applyFont="1" applyBorder="1" applyAlignment="1">
      <alignment horizontal="center"/>
    </xf>
    <xf numFmtId="0" fontId="31" fillId="45" borderId="52" xfId="0" applyFont="1" applyFill="1" applyBorder="1" applyAlignment="1">
      <alignment horizontal="center" vertical="center" shrinkToFit="1"/>
    </xf>
    <xf numFmtId="0" fontId="31" fillId="47" borderId="52" xfId="0" applyFont="1" applyFill="1" applyBorder="1" applyAlignment="1">
      <alignment horizontal="center"/>
    </xf>
    <xf numFmtId="0" fontId="31" fillId="48" borderId="52" xfId="0" applyFont="1" applyFill="1" applyBorder="1" applyAlignment="1">
      <alignment horizontal="center" vertical="center"/>
    </xf>
    <xf numFmtId="0" fontId="31" fillId="0" borderId="52" xfId="0" applyFont="1" applyBorder="1" applyAlignment="1">
      <alignment horizontal="center"/>
    </xf>
    <xf numFmtId="0" fontId="31" fillId="0" borderId="54" xfId="0" applyFont="1" applyBorder="1" applyAlignment="1">
      <alignment horizontal="center"/>
    </xf>
    <xf numFmtId="0" fontId="31" fillId="41" borderId="52" xfId="0" applyFont="1" applyFill="1" applyBorder="1" applyAlignment="1">
      <alignment horizontal="center" vertical="center" shrinkToFit="1"/>
    </xf>
    <xf numFmtId="0" fontId="31" fillId="13" borderId="52" xfId="0" applyFont="1" applyFill="1" applyBorder="1" applyAlignment="1">
      <alignment horizontal="center"/>
    </xf>
    <xf numFmtId="0" fontId="31" fillId="41" borderId="52" xfId="0" applyFont="1" applyFill="1" applyBorder="1" applyAlignment="1">
      <alignment horizontal="center" vertical="center"/>
    </xf>
    <xf numFmtId="0" fontId="31" fillId="65" borderId="86" xfId="0" applyFont="1" applyFill="1" applyBorder="1" applyAlignment="1">
      <alignment horizontal="center" vertical="center"/>
    </xf>
    <xf numFmtId="0" fontId="41" fillId="0" borderId="52" xfId="0" applyFont="1" applyBorder="1" applyAlignment="1">
      <alignment horizontal="center"/>
    </xf>
    <xf numFmtId="0" fontId="44" fillId="13" borderId="86" xfId="0" applyFont="1" applyFill="1" applyBorder="1" applyAlignment="1">
      <alignment horizontal="center"/>
    </xf>
    <xf numFmtId="0" fontId="43" fillId="13" borderId="86" xfId="0" applyFont="1" applyFill="1" applyBorder="1" applyAlignment="1">
      <alignment horizontal="center"/>
    </xf>
    <xf numFmtId="0" fontId="41" fillId="0" borderId="54" xfId="0" applyFont="1" applyBorder="1" applyAlignment="1">
      <alignment horizontal="center"/>
    </xf>
    <xf numFmtId="0" fontId="43" fillId="13" borderId="55" xfId="0" applyFont="1" applyFill="1" applyBorder="1" applyAlignment="1">
      <alignment horizontal="center"/>
    </xf>
    <xf numFmtId="0" fontId="43" fillId="13" borderId="77" xfId="0" applyFont="1" applyFill="1" applyBorder="1" applyAlignment="1">
      <alignment horizontal="center"/>
    </xf>
    <xf numFmtId="0" fontId="24" fillId="0" borderId="34" xfId="0" applyFont="1" applyBorder="1" applyAlignment="1">
      <alignment vertical="center"/>
    </xf>
    <xf numFmtId="0" fontId="14" fillId="0" borderId="34" xfId="0" applyFont="1" applyBorder="1"/>
    <xf numFmtId="0" fontId="14" fillId="0" borderId="34" xfId="0" applyFont="1" applyBorder="1" applyAlignment="1">
      <alignment horizontal="center"/>
    </xf>
    <xf numFmtId="1" fontId="14" fillId="0" borderId="34" xfId="0" applyNumberFormat="1" applyFont="1" applyBorder="1" applyAlignment="1">
      <alignment horizontal="center" vertical="center"/>
    </xf>
    <xf numFmtId="0" fontId="8" fillId="14" borderId="73" xfId="0" applyFont="1" applyFill="1" applyBorder="1" applyAlignment="1">
      <alignment horizontal="right" vertical="center"/>
    </xf>
    <xf numFmtId="0" fontId="15" fillId="7" borderId="2" xfId="0" applyFont="1" applyFill="1" applyBorder="1" applyAlignment="1">
      <alignment horizontal="left" vertical="center"/>
    </xf>
    <xf numFmtId="164" fontId="15" fillId="22" borderId="34" xfId="0" applyNumberFormat="1" applyFont="1" applyFill="1" applyBorder="1" applyAlignment="1">
      <alignment horizontal="left" vertical="center"/>
    </xf>
    <xf numFmtId="49" fontId="49" fillId="66" borderId="35" xfId="0" applyNumberFormat="1" applyFont="1" applyFill="1" applyBorder="1" applyAlignment="1">
      <alignment horizontal="center" vertical="center" wrapText="1"/>
    </xf>
    <xf numFmtId="49" fontId="14" fillId="0" borderId="35" xfId="0" applyNumberFormat="1" applyFont="1" applyBorder="1" applyAlignment="1">
      <alignment vertical="center"/>
    </xf>
    <xf numFmtId="49" fontId="14" fillId="0" borderId="74" xfId="0" applyNumberFormat="1" applyFont="1" applyBorder="1" applyAlignment="1">
      <alignment horizontal="center" vertical="center"/>
    </xf>
    <xf numFmtId="165" fontId="7" fillId="0" borderId="35" xfId="0" applyNumberFormat="1" applyFont="1" applyBorder="1" applyAlignment="1">
      <alignment horizontal="center" vertical="center"/>
    </xf>
    <xf numFmtId="0" fontId="14" fillId="0" borderId="147" xfId="0" applyFont="1" applyBorder="1"/>
    <xf numFmtId="0" fontId="2" fillId="0" borderId="14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4" fillId="0" borderId="80" xfId="0" applyFont="1" applyBorder="1"/>
    <xf numFmtId="0" fontId="14" fillId="0" borderId="38" xfId="0" applyFont="1" applyBorder="1"/>
    <xf numFmtId="0" fontId="14" fillId="0" borderId="39" xfId="0" applyFont="1" applyBorder="1"/>
    <xf numFmtId="0" fontId="14" fillId="0" borderId="148" xfId="0" applyFont="1" applyBorder="1"/>
    <xf numFmtId="0" fontId="2" fillId="0" borderId="34" xfId="0" applyFont="1" applyBorder="1"/>
    <xf numFmtId="0" fontId="2" fillId="0" borderId="34" xfId="0" applyFont="1" applyBorder="1" applyAlignment="1">
      <alignment vertical="center"/>
    </xf>
    <xf numFmtId="0" fontId="2" fillId="3" borderId="52" xfId="0" applyFont="1" applyFill="1" applyBorder="1"/>
    <xf numFmtId="0" fontId="2" fillId="3" borderId="35" xfId="0" applyFont="1" applyFill="1" applyBorder="1"/>
    <xf numFmtId="0" fontId="14" fillId="0" borderId="35" xfId="0" applyFont="1" applyBorder="1" applyAlignment="1">
      <alignment horizontal="center" vertical="center"/>
    </xf>
    <xf numFmtId="0" fontId="3" fillId="50" borderId="36"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0" borderId="0" xfId="0" applyFont="1" applyAlignment="1">
      <alignment vertical="center" shrinkToFit="1"/>
    </xf>
    <xf numFmtId="0" fontId="3" fillId="18" borderId="6" xfId="0" applyFont="1" applyFill="1" applyBorder="1" applyAlignment="1">
      <alignment horizontal="center" vertical="center" shrinkToFit="1"/>
    </xf>
    <xf numFmtId="0" fontId="3" fillId="10" borderId="40" xfId="0" applyFont="1" applyFill="1" applyBorder="1" applyAlignment="1">
      <alignment horizontal="center" vertical="center" shrinkToFit="1"/>
    </xf>
    <xf numFmtId="0" fontId="3" fillId="55" borderId="40" xfId="0" applyFont="1" applyFill="1" applyBorder="1" applyAlignment="1">
      <alignment horizontal="center" vertical="center" shrinkToFit="1"/>
    </xf>
    <xf numFmtId="0" fontId="3" fillId="13" borderId="4" xfId="0" applyFont="1" applyFill="1" applyBorder="1" applyAlignment="1">
      <alignment horizontal="center" vertical="center" shrinkToFit="1"/>
    </xf>
    <xf numFmtId="0" fontId="1" fillId="13" borderId="4" xfId="0" applyFont="1" applyFill="1" applyBorder="1" applyAlignment="1">
      <alignment horizontal="center" vertical="center" shrinkToFit="1"/>
    </xf>
    <xf numFmtId="0" fontId="1" fillId="13" borderId="65" xfId="0" applyFont="1" applyFill="1" applyBorder="1" applyAlignment="1">
      <alignment horizontal="center" vertical="center" shrinkToFit="1"/>
    </xf>
    <xf numFmtId="0" fontId="3" fillId="56" borderId="4" xfId="0" applyFont="1" applyFill="1" applyBorder="1" applyAlignment="1">
      <alignment horizontal="center" vertical="center" shrinkToFit="1"/>
    </xf>
    <xf numFmtId="0" fontId="3" fillId="13" borderId="34" xfId="0" applyFont="1" applyFill="1" applyBorder="1" applyAlignment="1">
      <alignment vertical="center" shrinkToFit="1"/>
    </xf>
    <xf numFmtId="0" fontId="3" fillId="57" borderId="40" xfId="0" applyFont="1" applyFill="1" applyBorder="1" applyAlignment="1">
      <alignment horizontal="center" vertical="center" shrinkToFit="1"/>
    </xf>
    <xf numFmtId="0" fontId="3" fillId="55" borderId="4" xfId="0" applyFont="1" applyFill="1" applyBorder="1" applyAlignment="1">
      <alignment horizontal="center" vertical="center" shrinkToFit="1"/>
    </xf>
    <xf numFmtId="0" fontId="3" fillId="58" borderId="4" xfId="0" applyFont="1" applyFill="1" applyBorder="1" applyAlignment="1">
      <alignment horizontal="center" vertical="center" shrinkToFit="1"/>
    </xf>
    <xf numFmtId="0" fontId="3" fillId="59" borderId="4" xfId="0" applyFont="1" applyFill="1" applyBorder="1" applyAlignment="1">
      <alignment horizontal="center" vertical="center" shrinkToFit="1"/>
    </xf>
    <xf numFmtId="0" fontId="1" fillId="60" borderId="4" xfId="0" applyFont="1" applyFill="1" applyBorder="1" applyAlignment="1">
      <alignment horizontal="center" vertical="center" shrinkToFit="1"/>
    </xf>
    <xf numFmtId="0" fontId="1" fillId="61" borderId="65" xfId="0" applyFont="1" applyFill="1" applyBorder="1" applyAlignment="1">
      <alignment horizontal="center" vertical="center" shrinkToFit="1"/>
    </xf>
    <xf numFmtId="0" fontId="1" fillId="13" borderId="40" xfId="0" applyFont="1" applyFill="1" applyBorder="1" applyAlignment="1">
      <alignment horizontal="center" vertical="center" shrinkToFit="1"/>
    </xf>
    <xf numFmtId="0" fontId="1" fillId="18" borderId="66" xfId="0" applyFont="1" applyFill="1" applyBorder="1" applyAlignment="1">
      <alignment horizontal="center" vertical="center" shrinkToFit="1"/>
    </xf>
    <xf numFmtId="0" fontId="1" fillId="18" borderId="30" xfId="0" applyFont="1" applyFill="1" applyBorder="1" applyAlignment="1">
      <alignment horizontal="center" vertical="center" shrinkToFit="1"/>
    </xf>
    <xf numFmtId="0" fontId="1" fillId="18" borderId="67" xfId="0" applyFont="1" applyFill="1" applyBorder="1" applyAlignment="1">
      <alignment horizontal="center" vertical="center" shrinkToFit="1"/>
    </xf>
    <xf numFmtId="0" fontId="3" fillId="33" borderId="154" xfId="0" applyFont="1" applyFill="1" applyBorder="1" applyAlignment="1">
      <alignment horizontal="center" vertical="center" shrinkToFit="1"/>
    </xf>
    <xf numFmtId="0" fontId="3" fillId="13" borderId="153" xfId="0" applyFont="1" applyFill="1" applyBorder="1" applyAlignment="1">
      <alignment horizontal="center" vertical="center" shrinkToFit="1"/>
    </xf>
    <xf numFmtId="0" fontId="3" fillId="13" borderId="153" xfId="0" applyFont="1" applyFill="1" applyBorder="1" applyAlignment="1">
      <alignment horizontal="left" vertical="center" shrinkToFit="1"/>
    </xf>
    <xf numFmtId="0" fontId="3" fillId="0" borderId="62" xfId="0" applyFont="1" applyBorder="1" applyAlignment="1">
      <alignment horizontal="center" vertical="center"/>
    </xf>
    <xf numFmtId="0" fontId="3" fillId="3" borderId="68"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44" borderId="49" xfId="0" applyFont="1" applyFill="1" applyBorder="1" applyAlignment="1">
      <alignment horizontal="center" vertical="center"/>
    </xf>
    <xf numFmtId="0" fontId="3" fillId="44" borderId="50" xfId="0" applyFont="1" applyFill="1" applyBorder="1" applyAlignment="1">
      <alignment horizontal="center" vertical="center"/>
    </xf>
    <xf numFmtId="0" fontId="3" fillId="13" borderId="51" xfId="0" applyFont="1" applyFill="1" applyBorder="1" applyAlignment="1">
      <alignment horizontal="center" vertical="center"/>
    </xf>
    <xf numFmtId="0" fontId="3" fillId="21" borderId="103" xfId="0" applyFont="1" applyFill="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center"/>
    </xf>
    <xf numFmtId="0" fontId="3" fillId="0" borderId="64" xfId="0" applyFont="1" applyBorder="1" applyAlignment="1">
      <alignment horizontal="center" vertical="center"/>
    </xf>
    <xf numFmtId="0" fontId="3" fillId="3" borderId="4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62" borderId="4" xfId="0" applyFont="1" applyFill="1" applyBorder="1" applyAlignment="1">
      <alignment horizontal="center" vertical="center" shrinkToFit="1"/>
    </xf>
    <xf numFmtId="0" fontId="3" fillId="0" borderId="73" xfId="0" applyFont="1" applyBorder="1" applyAlignment="1">
      <alignment horizontal="center" vertical="center"/>
    </xf>
    <xf numFmtId="0" fontId="3" fillId="3" borderId="4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0" xfId="0" applyFont="1" applyFill="1" applyAlignment="1">
      <alignment horizontal="center"/>
    </xf>
    <xf numFmtId="0" fontId="3" fillId="44" borderId="52" xfId="0" applyFont="1" applyFill="1" applyBorder="1" applyAlignment="1">
      <alignment horizontal="center" vertical="center"/>
    </xf>
    <xf numFmtId="0" fontId="3" fillId="44" borderId="35" xfId="0" applyFont="1" applyFill="1" applyBorder="1" applyAlignment="1">
      <alignment horizontal="center" vertical="center"/>
    </xf>
    <xf numFmtId="0" fontId="3" fillId="13" borderId="53" xfId="0" applyFont="1" applyFill="1" applyBorder="1" applyAlignment="1">
      <alignment horizontal="center" vertical="center"/>
    </xf>
    <xf numFmtId="0" fontId="3" fillId="3" borderId="69"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44" borderId="54" xfId="0" applyFont="1" applyFill="1" applyBorder="1" applyAlignment="1">
      <alignment horizontal="center" vertical="center"/>
    </xf>
    <xf numFmtId="0" fontId="3" fillId="44" borderId="55" xfId="0" applyFont="1" applyFill="1" applyBorder="1" applyAlignment="1">
      <alignment horizontal="center" vertical="center"/>
    </xf>
    <xf numFmtId="0" fontId="3" fillId="13" borderId="155" xfId="0" applyFont="1" applyFill="1" applyBorder="1" applyAlignment="1">
      <alignment horizontal="center" vertical="center"/>
    </xf>
    <xf numFmtId="0" fontId="2" fillId="11" borderId="165" xfId="0" applyFont="1" applyFill="1" applyBorder="1" applyAlignment="1">
      <alignment horizontal="center" vertical="center" shrinkToFit="1"/>
    </xf>
    <xf numFmtId="0" fontId="2" fillId="11" borderId="167" xfId="0" applyFont="1" applyFill="1" applyBorder="1" applyAlignment="1">
      <alignment horizontal="right" vertical="center" shrinkToFit="1"/>
    </xf>
    <xf numFmtId="0" fontId="1" fillId="13" borderId="119" xfId="0" applyFont="1" applyFill="1" applyBorder="1" applyAlignment="1">
      <alignment horizontal="center" vertical="center" shrinkToFit="1"/>
    </xf>
    <xf numFmtId="0" fontId="1" fillId="13" borderId="113" xfId="0" applyFont="1" applyFill="1" applyBorder="1" applyAlignment="1">
      <alignment horizontal="center" vertical="center" shrinkToFit="1"/>
    </xf>
    <xf numFmtId="0" fontId="1" fillId="13" borderId="118" xfId="0" applyFont="1" applyFill="1" applyBorder="1" applyAlignment="1">
      <alignment horizontal="center" vertical="center" shrinkToFit="1"/>
    </xf>
    <xf numFmtId="0" fontId="1" fillId="13" borderId="112" xfId="0" applyFont="1" applyFill="1" applyBorder="1" applyAlignment="1">
      <alignment horizontal="center" vertical="center" shrinkToFit="1"/>
    </xf>
    <xf numFmtId="0" fontId="1" fillId="13" borderId="114" xfId="0" applyFont="1" applyFill="1" applyBorder="1" applyAlignment="1">
      <alignment horizontal="center" vertical="center" shrinkToFit="1"/>
    </xf>
    <xf numFmtId="0" fontId="1" fillId="31" borderId="113" xfId="0" applyFont="1" applyFill="1" applyBorder="1" applyAlignment="1">
      <alignment horizontal="center" vertical="center" shrinkToFit="1"/>
    </xf>
    <xf numFmtId="0" fontId="1" fillId="31" borderId="114" xfId="0" applyFont="1" applyFill="1" applyBorder="1" applyAlignment="1">
      <alignment horizontal="center" vertical="center" shrinkToFit="1"/>
    </xf>
    <xf numFmtId="0" fontId="1" fillId="31" borderId="87" xfId="0" applyFont="1" applyFill="1" applyBorder="1" applyAlignment="1">
      <alignment horizontal="center" vertical="center" shrinkToFit="1"/>
    </xf>
    <xf numFmtId="0" fontId="1" fillId="31" borderId="35" xfId="0" applyFont="1" applyFill="1" applyBorder="1" applyAlignment="1">
      <alignment horizontal="center" vertical="center" shrinkToFit="1"/>
    </xf>
    <xf numFmtId="0" fontId="1" fillId="12" borderId="6" xfId="0" applyFont="1" applyFill="1" applyBorder="1" applyAlignment="1">
      <alignment horizontal="center" vertical="center" shrinkToFit="1"/>
    </xf>
    <xf numFmtId="0" fontId="1" fillId="12" borderId="53" xfId="0" applyFont="1" applyFill="1" applyBorder="1" applyAlignment="1">
      <alignment horizontal="center" vertical="center" shrinkToFit="1"/>
    </xf>
    <xf numFmtId="0" fontId="1" fillId="13" borderId="87" xfId="0" applyFont="1" applyFill="1" applyBorder="1" applyAlignment="1">
      <alignment horizontal="center" vertical="center" textRotation="90" shrinkToFit="1"/>
    </xf>
    <xf numFmtId="0" fontId="1" fillId="13" borderId="35" xfId="0" applyFont="1" applyFill="1" applyBorder="1" applyAlignment="1">
      <alignment horizontal="center" vertical="center" textRotation="90" shrinkToFit="1"/>
    </xf>
    <xf numFmtId="0" fontId="1" fillId="13" borderId="115" xfId="0" applyFont="1" applyFill="1" applyBorder="1" applyAlignment="1">
      <alignment horizontal="center" vertical="center" textRotation="90" shrinkToFit="1"/>
    </xf>
    <xf numFmtId="0" fontId="1" fillId="31" borderId="35" xfId="0" applyFont="1" applyFill="1" applyBorder="1" applyAlignment="1">
      <alignment horizontal="center" vertical="center" textRotation="90" shrinkToFit="1"/>
    </xf>
    <xf numFmtId="0" fontId="1" fillId="31" borderId="115" xfId="0" applyFont="1" applyFill="1" applyBorder="1" applyAlignment="1">
      <alignment horizontal="center" vertical="center" textRotation="90" shrinkToFit="1"/>
    </xf>
    <xf numFmtId="0" fontId="1" fillId="31" borderId="87" xfId="0" applyFont="1" applyFill="1" applyBorder="1" applyAlignment="1">
      <alignment horizontal="center" vertical="center" textRotation="90" shrinkToFit="1"/>
    </xf>
    <xf numFmtId="49" fontId="1" fillId="13" borderId="162" xfId="0" applyNumberFormat="1" applyFont="1" applyFill="1" applyBorder="1" applyAlignment="1">
      <alignment horizontal="center" vertical="center" textRotation="90" shrinkToFit="1"/>
    </xf>
    <xf numFmtId="0" fontId="1" fillId="13" borderId="116" xfId="0" applyFont="1" applyFill="1" applyBorder="1" applyAlignment="1">
      <alignment horizontal="center" vertical="center" textRotation="90" shrinkToFit="1"/>
    </xf>
    <xf numFmtId="0" fontId="1" fillId="13" borderId="117" xfId="0" applyFont="1" applyFill="1" applyBorder="1" applyAlignment="1">
      <alignment horizontal="center" vertical="center" textRotation="90" shrinkToFit="1"/>
    </xf>
    <xf numFmtId="0" fontId="1" fillId="13" borderId="58" xfId="0" applyFont="1" applyFill="1" applyBorder="1" applyAlignment="1">
      <alignment horizontal="center" vertical="center" textRotation="90" shrinkToFit="1"/>
    </xf>
    <xf numFmtId="0" fontId="1" fillId="13" borderId="88" xfId="0" applyFont="1" applyFill="1" applyBorder="1" applyAlignment="1">
      <alignment horizontal="center" vertical="center" textRotation="90" shrinkToFit="1"/>
    </xf>
    <xf numFmtId="0" fontId="1" fillId="30" borderId="88" xfId="0" applyFont="1" applyFill="1" applyBorder="1" applyAlignment="1">
      <alignment horizontal="center" vertical="center" textRotation="90" shrinkToFit="1"/>
    </xf>
    <xf numFmtId="0" fontId="1" fillId="30" borderId="120" xfId="0" applyFont="1" applyFill="1" applyBorder="1" applyAlignment="1">
      <alignment horizontal="center" vertical="center" textRotation="90" shrinkToFit="1"/>
    </xf>
    <xf numFmtId="0" fontId="1" fillId="30" borderId="58" xfId="0" applyFont="1" applyFill="1" applyBorder="1" applyAlignment="1">
      <alignment horizontal="center" vertical="center" textRotation="90" shrinkToFit="1"/>
    </xf>
    <xf numFmtId="0" fontId="2" fillId="11" borderId="169" xfId="0" applyFont="1" applyFill="1" applyBorder="1" applyAlignment="1">
      <alignment horizontal="right" vertical="center" shrinkToFit="1"/>
    </xf>
    <xf numFmtId="0" fontId="1" fillId="13" borderId="163" xfId="0" applyFont="1" applyFill="1" applyBorder="1" applyAlignment="1">
      <alignment horizontal="center" vertical="center" shrinkToFit="1"/>
    </xf>
    <xf numFmtId="0" fontId="1" fillId="13" borderId="159" xfId="0" applyFont="1" applyFill="1" applyBorder="1" applyAlignment="1">
      <alignment horizontal="center" vertical="center" shrinkToFit="1"/>
    </xf>
    <xf numFmtId="0" fontId="1" fillId="6" borderId="159" xfId="0" applyFont="1" applyFill="1" applyBorder="1" applyAlignment="1">
      <alignment horizontal="center" vertical="center" shrinkToFit="1"/>
    </xf>
    <xf numFmtId="0" fontId="3" fillId="33" borderId="170" xfId="0" applyFont="1" applyFill="1" applyBorder="1" applyAlignment="1">
      <alignment horizontal="center" vertical="center" shrinkToFit="1"/>
    </xf>
    <xf numFmtId="0" fontId="3" fillId="13" borderId="171" xfId="0" applyFont="1" applyFill="1" applyBorder="1" applyAlignment="1">
      <alignment horizontal="lef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7" borderId="10" xfId="0" applyFont="1" applyFill="1" applyBorder="1" applyAlignment="1">
      <alignment horizontal="center" vertical="center"/>
    </xf>
    <xf numFmtId="0" fontId="1" fillId="7" borderId="106" xfId="0" applyFont="1" applyFill="1" applyBorder="1" applyAlignment="1">
      <alignment horizontal="center" vertical="center"/>
    </xf>
    <xf numFmtId="0" fontId="1" fillId="0" borderId="108" xfId="0" applyFont="1" applyBorder="1" applyAlignment="1">
      <alignment horizontal="center" vertical="center"/>
    </xf>
    <xf numFmtId="0" fontId="1" fillId="0" borderId="109" xfId="0" applyFont="1" applyBorder="1" applyAlignment="1">
      <alignment horizontal="center" vertical="center"/>
    </xf>
    <xf numFmtId="0" fontId="1" fillId="0" borderId="107" xfId="0" applyFont="1" applyBorder="1" applyAlignment="1">
      <alignment horizontal="center" vertical="center"/>
    </xf>
    <xf numFmtId="0" fontId="1" fillId="7" borderId="108" xfId="0" applyFont="1" applyFill="1" applyBorder="1" applyAlignment="1">
      <alignment horizontal="center" vertical="center"/>
    </xf>
    <xf numFmtId="0" fontId="1" fillId="7" borderId="110" xfId="0" applyFont="1" applyFill="1" applyBorder="1" applyAlignment="1">
      <alignment horizontal="center" vertical="center"/>
    </xf>
    <xf numFmtId="0" fontId="1" fillId="0" borderId="105" xfId="0" applyFont="1" applyBorder="1" applyAlignment="1">
      <alignment horizontal="center" vertical="center"/>
    </xf>
    <xf numFmtId="0" fontId="1" fillId="0" borderId="4" xfId="0" applyFont="1" applyBorder="1" applyAlignment="1">
      <alignment horizontal="center" vertical="center"/>
    </xf>
    <xf numFmtId="0" fontId="1" fillId="7" borderId="4" xfId="0" applyFont="1" applyFill="1" applyBorder="1" applyAlignment="1">
      <alignment horizontal="center" vertical="center"/>
    </xf>
    <xf numFmtId="0" fontId="14" fillId="0" borderId="0" xfId="0" applyFont="1"/>
    <xf numFmtId="0" fontId="1" fillId="0" borderId="7" xfId="0" applyFont="1" applyBorder="1" applyAlignment="1">
      <alignment horizontal="center" vertical="center"/>
    </xf>
    <xf numFmtId="0" fontId="1" fillId="0" borderId="70" xfId="0" applyFont="1" applyBorder="1" applyAlignment="1">
      <alignment horizontal="center" vertical="center"/>
    </xf>
    <xf numFmtId="0" fontId="1" fillId="7" borderId="70" xfId="0" applyFont="1" applyFill="1" applyBorder="1" applyAlignment="1">
      <alignment horizontal="center" vertical="center"/>
    </xf>
    <xf numFmtId="0" fontId="2" fillId="0" borderId="0" xfId="0" applyFont="1" applyAlignment="1">
      <alignment vertical="center" shrinkToFit="1"/>
    </xf>
    <xf numFmtId="0" fontId="1" fillId="0" borderId="0" xfId="0" applyFont="1" applyAlignment="1">
      <alignment vertical="center"/>
    </xf>
    <xf numFmtId="0" fontId="14" fillId="0" borderId="20" xfId="0" applyFont="1" applyBorder="1" applyAlignment="1">
      <alignment shrinkToFit="1"/>
    </xf>
    <xf numFmtId="0" fontId="2" fillId="0" borderId="20" xfId="0" applyFont="1" applyBorder="1" applyAlignment="1">
      <alignment horizontal="left" vertical="center" shrinkToFit="1"/>
    </xf>
    <xf numFmtId="0" fontId="14" fillId="13" borderId="142" xfId="0" applyFont="1" applyFill="1" applyBorder="1" applyAlignment="1">
      <alignment horizontal="center" vertical="center" shrinkToFit="1"/>
    </xf>
    <xf numFmtId="0" fontId="2" fillId="40" borderId="78" xfId="0" applyFont="1" applyFill="1" applyBorder="1" applyAlignment="1">
      <alignment horizontal="center" vertical="center" shrinkToFit="1"/>
    </xf>
    <xf numFmtId="0" fontId="2" fillId="18" borderId="78" xfId="0" applyFont="1" applyFill="1" applyBorder="1" applyAlignment="1">
      <alignment horizontal="center" vertical="center" shrinkToFit="1"/>
    </xf>
    <xf numFmtId="0" fontId="2" fillId="13" borderId="78" xfId="0" applyFont="1" applyFill="1" applyBorder="1" applyAlignment="1">
      <alignment horizontal="center" vertical="center" shrinkToFit="1"/>
    </xf>
    <xf numFmtId="0" fontId="2" fillId="41" borderId="78" xfId="0" applyFont="1" applyFill="1" applyBorder="1" applyAlignment="1">
      <alignment horizontal="center" vertical="center" shrinkToFit="1"/>
    </xf>
    <xf numFmtId="0" fontId="3" fillId="0" borderId="136" xfId="0" applyFont="1" applyBorder="1" applyAlignment="1">
      <alignment horizontal="center" vertical="center" shrinkToFit="1"/>
    </xf>
    <xf numFmtId="0" fontId="31" fillId="0" borderId="136" xfId="0" applyFont="1" applyBorder="1" applyAlignment="1">
      <alignment horizontal="center" shrinkToFit="1"/>
    </xf>
    <xf numFmtId="0" fontId="31" fillId="0" borderId="137" xfId="0" applyFont="1" applyBorder="1" applyAlignment="1">
      <alignment horizontal="center" shrinkToFit="1"/>
    </xf>
    <xf numFmtId="0" fontId="31" fillId="0" borderId="138" xfId="0" applyFont="1" applyBorder="1" applyAlignment="1">
      <alignment horizontal="center" shrinkToFit="1"/>
    </xf>
    <xf numFmtId="0" fontId="31" fillId="0" borderId="139" xfId="0" applyFont="1" applyBorder="1" applyAlignment="1">
      <alignment horizontal="center" shrinkToFit="1"/>
    </xf>
    <xf numFmtId="0" fontId="50" fillId="0" borderId="0" xfId="0" applyFont="1"/>
    <xf numFmtId="0" fontId="37" fillId="0" borderId="4" xfId="0" applyFont="1" applyBorder="1" applyAlignment="1">
      <alignment horizontal="center"/>
    </xf>
    <xf numFmtId="0" fontId="52" fillId="0" borderId="0" xfId="0" applyFont="1"/>
    <xf numFmtId="0" fontId="1" fillId="44" borderId="35" xfId="0" applyFont="1" applyFill="1" applyBorder="1" applyAlignment="1">
      <alignment horizontal="center" vertical="center" wrapText="1"/>
    </xf>
    <xf numFmtId="0" fontId="1" fillId="38" borderId="35" xfId="0" applyFont="1" applyFill="1" applyBorder="1" applyAlignment="1">
      <alignment horizontal="center" vertical="center" wrapText="1"/>
    </xf>
    <xf numFmtId="0" fontId="3" fillId="0" borderId="18" xfId="0" applyFont="1" applyBorder="1" applyAlignment="1">
      <alignment horizontal="center" vertical="center" shrinkToFit="1"/>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74" xfId="0" applyFont="1" applyBorder="1" applyAlignment="1">
      <alignment horizontal="center" vertical="center"/>
    </xf>
    <xf numFmtId="0" fontId="1" fillId="0" borderId="35" xfId="0" applyFont="1" applyBorder="1" applyAlignment="1">
      <alignment horizontal="center" vertical="center" wrapText="1"/>
    </xf>
    <xf numFmtId="0" fontId="31" fillId="0" borderId="4" xfId="0" applyFont="1" applyBorder="1" applyAlignment="1">
      <alignment horizontal="center"/>
    </xf>
    <xf numFmtId="0" fontId="39" fillId="0" borderId="0" xfId="0" applyFont="1" applyAlignment="1">
      <alignment vertical="center"/>
    </xf>
    <xf numFmtId="0" fontId="27" fillId="0" borderId="31" xfId="0" applyFont="1" applyBorder="1"/>
    <xf numFmtId="0" fontId="3" fillId="0" borderId="0" xfId="0" applyFont="1" applyAlignment="1">
      <alignment shrinkToFit="1"/>
    </xf>
    <xf numFmtId="0" fontId="3" fillId="0" borderId="34" xfId="0" applyFont="1" applyBorder="1"/>
    <xf numFmtId="0" fontId="39" fillId="0" borderId="34" xfId="0" applyFont="1" applyBorder="1"/>
    <xf numFmtId="0" fontId="39" fillId="0" borderId="0" xfId="0" applyFont="1" applyAlignment="1">
      <alignment shrinkToFit="1"/>
    </xf>
    <xf numFmtId="0" fontId="54" fillId="0" borderId="0" xfId="0" applyFont="1"/>
    <xf numFmtId="0" fontId="51" fillId="0" borderId="0" xfId="0" applyFont="1"/>
    <xf numFmtId="49" fontId="14" fillId="66" borderId="35" xfId="0" applyNumberFormat="1" applyFont="1" applyFill="1" applyBorder="1" applyAlignment="1">
      <alignment horizontal="center" vertical="center"/>
    </xf>
    <xf numFmtId="49" fontId="14" fillId="0" borderId="35" xfId="0" applyNumberFormat="1" applyFont="1" applyBorder="1" applyAlignment="1">
      <alignment horizontal="center" vertical="center"/>
    </xf>
    <xf numFmtId="0" fontId="31" fillId="10" borderId="172" xfId="0" applyFont="1" applyFill="1" applyBorder="1" applyAlignment="1">
      <alignment horizontal="center" vertical="center" shrinkToFit="1"/>
    </xf>
    <xf numFmtId="0" fontId="3" fillId="0" borderId="172" xfId="0" applyFont="1" applyBorder="1" applyAlignment="1">
      <alignment horizontal="center" vertical="center"/>
    </xf>
    <xf numFmtId="0" fontId="6" fillId="10" borderId="38" xfId="0" applyFont="1" applyFill="1" applyBorder="1" applyAlignment="1">
      <alignment horizontal="center" vertical="center"/>
    </xf>
    <xf numFmtId="0" fontId="6" fillId="10" borderId="76" xfId="0" applyFont="1" applyFill="1" applyBorder="1" applyAlignment="1">
      <alignment horizontal="center" vertical="center"/>
    </xf>
    <xf numFmtId="0" fontId="10" fillId="14" borderId="62" xfId="0" applyFont="1" applyFill="1" applyBorder="1" applyAlignment="1">
      <alignment horizontal="center" vertical="center" shrinkToFit="1"/>
    </xf>
    <xf numFmtId="0" fontId="9" fillId="10" borderId="63" xfId="0" applyFont="1" applyFill="1" applyBorder="1" applyAlignment="1">
      <alignment shrinkToFit="1"/>
    </xf>
    <xf numFmtId="0" fontId="9" fillId="10" borderId="51" xfId="0" applyFont="1" applyFill="1" applyBorder="1" applyAlignment="1">
      <alignment shrinkToFit="1"/>
    </xf>
    <xf numFmtId="0" fontId="12" fillId="24" borderId="62" xfId="0" applyFont="1" applyFill="1" applyBorder="1" applyAlignment="1">
      <alignment horizontal="center" vertical="center" shrinkToFit="1"/>
    </xf>
    <xf numFmtId="0" fontId="8" fillId="25" borderId="39" xfId="0" applyFont="1" applyFill="1" applyBorder="1" applyAlignment="1">
      <alignment horizontal="center" vertical="center" shrinkToFit="1"/>
    </xf>
    <xf numFmtId="0" fontId="9" fillId="10" borderId="94" xfId="0" applyFont="1" applyFill="1" applyBorder="1" applyAlignment="1">
      <alignment shrinkToFit="1"/>
    </xf>
    <xf numFmtId="0" fontId="8" fillId="15" borderId="64" xfId="0" applyFont="1" applyFill="1" applyBorder="1" applyAlignment="1">
      <alignment horizontal="center" vertical="center"/>
    </xf>
    <xf numFmtId="0" fontId="9" fillId="10" borderId="7" xfId="0" applyFont="1" applyFill="1" applyBorder="1"/>
    <xf numFmtId="0" fontId="8" fillId="11" borderId="81" xfId="0" applyFont="1" applyFill="1" applyBorder="1" applyAlignment="1">
      <alignment horizontal="center" vertical="center" shrinkToFit="1"/>
    </xf>
    <xf numFmtId="0" fontId="9" fillId="10" borderId="47" xfId="0" applyFont="1" applyFill="1" applyBorder="1" applyAlignment="1">
      <alignment shrinkToFit="1"/>
    </xf>
    <xf numFmtId="0" fontId="8" fillId="2" borderId="81" xfId="0" applyFont="1" applyFill="1" applyBorder="1" applyAlignment="1">
      <alignment horizontal="center" vertical="center" shrinkToFit="1"/>
    </xf>
    <xf numFmtId="0" fontId="9" fillId="0" borderId="47" xfId="0" applyFont="1" applyBorder="1" applyAlignment="1">
      <alignment shrinkToFit="1"/>
    </xf>
    <xf numFmtId="0" fontId="8" fillId="2" borderId="37" xfId="0" applyFont="1" applyFill="1" applyBorder="1" applyAlignment="1">
      <alignment horizontal="center" vertical="center" shrinkToFit="1"/>
    </xf>
    <xf numFmtId="0" fontId="9" fillId="0" borderId="91" xfId="0" applyFont="1" applyBorder="1" applyAlignment="1">
      <alignment shrinkToFit="1"/>
    </xf>
    <xf numFmtId="0" fontId="9" fillId="10" borderId="49" xfId="0" applyFont="1" applyFill="1" applyBorder="1" applyAlignment="1">
      <alignment horizontal="center" shrinkToFit="1"/>
    </xf>
    <xf numFmtId="0" fontId="9" fillId="10" borderId="50" xfId="0" applyFont="1" applyFill="1" applyBorder="1" applyAlignment="1">
      <alignment horizontal="center" shrinkToFit="1"/>
    </xf>
    <xf numFmtId="0" fontId="9" fillId="10" borderId="97" xfId="0" applyFont="1" applyFill="1" applyBorder="1" applyAlignment="1">
      <alignment horizontal="center" shrinkToFit="1"/>
    </xf>
    <xf numFmtId="0" fontId="12" fillId="20" borderId="85" xfId="0" applyFont="1" applyFill="1" applyBorder="1" applyAlignment="1">
      <alignment horizontal="center" vertical="center"/>
    </xf>
    <xf numFmtId="0" fontId="9" fillId="10" borderId="9" xfId="0" applyFont="1" applyFill="1" applyBorder="1"/>
    <xf numFmtId="0" fontId="17" fillId="11" borderId="80" xfId="0" applyFont="1" applyFill="1" applyBorder="1" applyAlignment="1">
      <alignment horizontal="center" vertical="center" shrinkToFit="1"/>
    </xf>
    <xf numFmtId="0" fontId="9" fillId="10" borderId="76" xfId="0" applyFont="1" applyFill="1" applyBorder="1" applyAlignment="1">
      <alignment shrinkToFit="1"/>
    </xf>
    <xf numFmtId="0" fontId="9" fillId="10" borderId="82" xfId="0" applyFont="1" applyFill="1" applyBorder="1" applyAlignment="1">
      <alignment shrinkToFit="1"/>
    </xf>
    <xf numFmtId="0" fontId="9" fillId="10" borderId="83" xfId="0" applyFont="1" applyFill="1" applyBorder="1" applyAlignment="1">
      <alignment shrinkToFit="1"/>
    </xf>
    <xf numFmtId="0" fontId="2" fillId="0" borderId="147"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4" fillId="0" borderId="35" xfId="0" applyFont="1" applyBorder="1"/>
    <xf numFmtId="0" fontId="2" fillId="3" borderId="35" xfId="0" applyFont="1" applyFill="1" applyBorder="1" applyAlignment="1">
      <alignment horizontal="center"/>
    </xf>
    <xf numFmtId="0" fontId="14" fillId="0" borderId="34" xfId="0" applyFont="1" applyBorder="1" applyAlignment="1">
      <alignment vertical="center"/>
    </xf>
    <xf numFmtId="0" fontId="14" fillId="0" borderId="34" xfId="0" applyFont="1" applyBorder="1"/>
    <xf numFmtId="0" fontId="14" fillId="0" borderId="147" xfId="0" applyFont="1" applyBorder="1" applyAlignment="1">
      <alignment horizontal="center" vertical="center"/>
    </xf>
    <xf numFmtId="0" fontId="14" fillId="0" borderId="34" xfId="0" applyFont="1" applyBorder="1" applyAlignment="1">
      <alignment horizontal="center" vertical="center"/>
    </xf>
    <xf numFmtId="0" fontId="14" fillId="0" borderId="148" xfId="0" applyFont="1" applyBorder="1"/>
    <xf numFmtId="0" fontId="14" fillId="0" borderId="82" xfId="0" applyFont="1" applyBorder="1" applyAlignment="1">
      <alignment horizontal="right" vertical="center"/>
    </xf>
    <xf numFmtId="0" fontId="14" fillId="0" borderId="149" xfId="0" applyFont="1" applyBorder="1"/>
    <xf numFmtId="0" fontId="2" fillId="0" borderId="149" xfId="0" applyFont="1" applyBorder="1" applyAlignment="1">
      <alignment horizontal="center" vertical="center"/>
    </xf>
    <xf numFmtId="0" fontId="14" fillId="0" borderId="149" xfId="0" applyFont="1" applyBorder="1" applyAlignment="1">
      <alignment horizontal="center" vertical="center"/>
    </xf>
    <xf numFmtId="0" fontId="14" fillId="0" borderId="149" xfId="0" applyFont="1" applyBorder="1" applyAlignment="1">
      <alignment vertical="center"/>
    </xf>
    <xf numFmtId="0" fontId="14" fillId="0" borderId="94" xfId="0" applyFont="1" applyBorder="1"/>
    <xf numFmtId="0" fontId="2" fillId="0" borderId="93" xfId="0" applyFont="1" applyBorder="1" applyAlignment="1">
      <alignment horizontal="center" vertical="center"/>
    </xf>
    <xf numFmtId="0" fontId="14" fillId="0" borderId="93" xfId="0" applyFont="1" applyBorder="1"/>
    <xf numFmtId="0" fontId="2" fillId="0" borderId="147" xfId="0" applyFont="1" applyBorder="1" applyAlignment="1">
      <alignment horizontal="right" vertical="center"/>
    </xf>
    <xf numFmtId="0" fontId="14" fillId="0" borderId="147" xfId="0" applyFont="1" applyBorder="1" applyAlignment="1">
      <alignment vertical="center"/>
    </xf>
    <xf numFmtId="0" fontId="14" fillId="0" borderId="147" xfId="0" applyFont="1" applyBorder="1"/>
    <xf numFmtId="0" fontId="2" fillId="0" borderId="34" xfId="0" applyFont="1" applyBorder="1" applyAlignment="1">
      <alignment horizontal="left" vertical="center"/>
    </xf>
    <xf numFmtId="0" fontId="2" fillId="3" borderId="52" xfId="0" applyFont="1" applyFill="1" applyBorder="1" applyAlignment="1">
      <alignment horizontal="center"/>
    </xf>
    <xf numFmtId="0" fontId="2" fillId="0" borderId="150" xfId="0" applyFont="1" applyBorder="1" applyAlignment="1">
      <alignment horizontal="center" vertical="center"/>
    </xf>
    <xf numFmtId="0" fontId="14" fillId="0" borderId="150" xfId="0" applyFont="1" applyBorder="1"/>
    <xf numFmtId="0" fontId="14" fillId="0" borderId="86" xfId="0" applyFont="1" applyBorder="1"/>
    <xf numFmtId="0" fontId="2" fillId="0" borderId="52" xfId="0" applyFont="1" applyBorder="1" applyAlignment="1">
      <alignment horizontal="center" vertical="center"/>
    </xf>
    <xf numFmtId="0" fontId="14" fillId="0" borderId="52" xfId="0" applyFont="1" applyBorder="1"/>
    <xf numFmtId="0" fontId="2" fillId="0" borderId="35" xfId="0" applyFont="1" applyBorder="1"/>
    <xf numFmtId="0" fontId="2" fillId="0" borderId="86" xfId="0" applyFont="1" applyBorder="1"/>
    <xf numFmtId="0" fontId="14" fillId="0" borderId="34" xfId="0" applyFont="1" applyBorder="1" applyAlignment="1">
      <alignment horizontal="left"/>
    </xf>
    <xf numFmtId="0" fontId="2" fillId="0" borderId="34" xfId="0" applyFont="1" applyBorder="1"/>
    <xf numFmtId="0" fontId="2" fillId="0" borderId="34" xfId="0" applyFont="1" applyBorder="1" applyAlignment="1">
      <alignment horizontal="right" vertical="center"/>
    </xf>
    <xf numFmtId="0" fontId="2" fillId="0" borderId="34" xfId="0" applyFont="1" applyBorder="1" applyAlignment="1">
      <alignment horizontal="left"/>
    </xf>
    <xf numFmtId="0" fontId="2" fillId="0" borderId="34" xfId="0" applyFont="1" applyBorder="1" applyAlignment="1">
      <alignment horizontal="center"/>
    </xf>
    <xf numFmtId="0" fontId="2" fillId="0" borderId="148" xfId="0" applyFont="1" applyBorder="1" applyAlignment="1">
      <alignment horizontal="center"/>
    </xf>
    <xf numFmtId="0" fontId="2" fillId="0" borderId="148" xfId="0" applyFont="1" applyBorder="1" applyAlignment="1">
      <alignment horizontal="center" vertical="center"/>
    </xf>
    <xf numFmtId="0" fontId="2" fillId="0" borderId="86" xfId="0" applyFont="1" applyBorder="1" applyAlignment="1">
      <alignment horizontal="center" vertical="center"/>
    </xf>
    <xf numFmtId="0" fontId="14" fillId="0" borderId="35" xfId="0" applyFont="1" applyBorder="1" applyAlignment="1">
      <alignment horizontal="center"/>
    </xf>
    <xf numFmtId="0" fontId="14" fillId="0" borderId="86" xfId="0" applyFont="1" applyBorder="1" applyAlignment="1">
      <alignment horizontal="center"/>
    </xf>
    <xf numFmtId="0" fontId="2" fillId="0" borderId="148" xfId="0" applyFont="1" applyBorder="1" applyAlignment="1">
      <alignment horizontal="left"/>
    </xf>
    <xf numFmtId="0" fontId="1" fillId="38" borderId="62" xfId="0" applyFont="1" applyFill="1" applyBorder="1" applyAlignment="1">
      <alignment horizontal="center" vertical="center" shrinkToFit="1"/>
    </xf>
    <xf numFmtId="0" fontId="3" fillId="10" borderId="63" xfId="0" applyFont="1" applyFill="1" applyBorder="1" applyAlignment="1">
      <alignment vertical="center" shrinkToFit="1"/>
    </xf>
    <xf numFmtId="0" fontId="3" fillId="10" borderId="51" xfId="0" applyFont="1" applyFill="1" applyBorder="1" applyAlignment="1">
      <alignment vertical="center" shrinkToFit="1"/>
    </xf>
    <xf numFmtId="0" fontId="1" fillId="38" borderId="63" xfId="0" applyFont="1" applyFill="1" applyBorder="1" applyAlignment="1">
      <alignment horizontal="center" vertical="center" shrinkToFit="1"/>
    </xf>
    <xf numFmtId="0" fontId="1" fillId="38" borderId="51" xfId="0" applyFont="1" applyFill="1" applyBorder="1" applyAlignment="1">
      <alignment horizontal="center" vertical="center" shrinkToFit="1"/>
    </xf>
    <xf numFmtId="0" fontId="3" fillId="18" borderId="64" xfId="0" applyFont="1" applyFill="1" applyBorder="1" applyAlignment="1">
      <alignment horizontal="center" vertical="center" shrinkToFit="1"/>
    </xf>
    <xf numFmtId="0" fontId="3" fillId="13" borderId="6" xfId="0" applyFont="1" applyFill="1" applyBorder="1" applyAlignment="1">
      <alignment vertical="center" shrinkToFit="1"/>
    </xf>
    <xf numFmtId="0" fontId="3" fillId="18" borderId="6" xfId="0" applyFont="1" applyFill="1" applyBorder="1" applyAlignment="1">
      <alignment horizontal="center" vertical="center" shrinkToFit="1"/>
    </xf>
    <xf numFmtId="0" fontId="3" fillId="13" borderId="53" xfId="0" applyFont="1" applyFill="1" applyBorder="1" applyAlignment="1">
      <alignment vertical="center" shrinkToFit="1"/>
    </xf>
    <xf numFmtId="0" fontId="3" fillId="18" borderId="53" xfId="0" applyFont="1" applyFill="1" applyBorder="1" applyAlignment="1">
      <alignment horizontal="center" vertical="center" shrinkToFit="1"/>
    </xf>
    <xf numFmtId="0" fontId="31" fillId="10" borderId="100" xfId="0" applyFont="1" applyFill="1" applyBorder="1" applyAlignment="1">
      <alignment horizontal="center" vertical="center" textRotation="90" shrinkToFit="1"/>
    </xf>
    <xf numFmtId="0" fontId="27" fillId="10" borderId="101" xfId="0" applyFont="1" applyFill="1" applyBorder="1" applyAlignment="1">
      <alignment vertical="center" textRotation="90" shrinkToFit="1"/>
    </xf>
    <xf numFmtId="0" fontId="27" fillId="10" borderId="102" xfId="0" applyFont="1" applyFill="1" applyBorder="1" applyAlignment="1">
      <alignment vertical="center" textRotation="90" shrinkToFit="1"/>
    </xf>
    <xf numFmtId="0" fontId="1" fillId="17" borderId="100" xfId="0" applyFont="1" applyFill="1" applyBorder="1" applyAlignment="1">
      <alignment horizontal="center" vertical="center" textRotation="90" shrinkToFit="1"/>
    </xf>
    <xf numFmtId="0" fontId="3" fillId="10" borderId="101" xfId="0" applyFont="1" applyFill="1" applyBorder="1" applyAlignment="1">
      <alignment vertical="center" textRotation="90" shrinkToFit="1"/>
    </xf>
    <xf numFmtId="0" fontId="3" fillId="10" borderId="102" xfId="0" applyFont="1" applyFill="1" applyBorder="1" applyAlignment="1">
      <alignment vertical="center" textRotation="90" shrinkToFit="1"/>
    </xf>
    <xf numFmtId="0" fontId="1" fillId="17" borderId="100" xfId="0" applyFont="1" applyFill="1" applyBorder="1" applyAlignment="1">
      <alignment horizontal="center" vertical="center" shrinkToFit="1"/>
    </xf>
    <xf numFmtId="0" fontId="3" fillId="10" borderId="101" xfId="0" applyFont="1" applyFill="1" applyBorder="1" applyAlignment="1">
      <alignment vertical="center" shrinkToFit="1"/>
    </xf>
    <xf numFmtId="0" fontId="3" fillId="10" borderId="151" xfId="0" applyFont="1" applyFill="1" applyBorder="1" applyAlignment="1">
      <alignment vertical="center" shrinkToFit="1"/>
    </xf>
    <xf numFmtId="0" fontId="3" fillId="50" borderId="100" xfId="0" applyFont="1" applyFill="1" applyBorder="1" applyAlignment="1">
      <alignment horizontal="center" vertical="center" textRotation="90" shrinkToFit="1"/>
    </xf>
    <xf numFmtId="0" fontId="3" fillId="54" borderId="43" xfId="0" applyFont="1" applyFill="1" applyBorder="1" applyAlignment="1">
      <alignment horizontal="center" vertical="center" textRotation="90" shrinkToFit="1"/>
    </xf>
    <xf numFmtId="0" fontId="3" fillId="10" borderId="45" xfId="0" applyFont="1" applyFill="1" applyBorder="1" applyAlignment="1">
      <alignment vertical="center" textRotation="90" shrinkToFit="1"/>
    </xf>
    <xf numFmtId="0" fontId="3" fillId="10" borderId="48" xfId="0" applyFont="1" applyFill="1" applyBorder="1" applyAlignment="1">
      <alignment vertical="center" textRotation="90" shrinkToFit="1"/>
    </xf>
    <xf numFmtId="0" fontId="3" fillId="51" borderId="3" xfId="0" applyFont="1" applyFill="1" applyBorder="1" applyAlignment="1">
      <alignment horizontal="center" vertical="center" textRotation="90" shrinkToFit="1"/>
    </xf>
    <xf numFmtId="0" fontId="3" fillId="10" borderId="21" xfId="0" applyFont="1" applyFill="1" applyBorder="1" applyAlignment="1">
      <alignment vertical="center" textRotation="90" shrinkToFit="1"/>
    </xf>
    <xf numFmtId="0" fontId="3" fillId="10" borderId="47" xfId="0" applyFont="1" applyFill="1" applyBorder="1" applyAlignment="1">
      <alignment vertical="center" textRotation="90" shrinkToFit="1"/>
    </xf>
    <xf numFmtId="0" fontId="3" fillId="52" borderId="3" xfId="0" applyFont="1" applyFill="1" applyBorder="1" applyAlignment="1">
      <alignment horizontal="center" vertical="center" textRotation="90" shrinkToFit="1"/>
    </xf>
    <xf numFmtId="0" fontId="3" fillId="53" borderId="3" xfId="0" applyFont="1" applyFill="1" applyBorder="1" applyAlignment="1">
      <alignment horizontal="center" vertical="center" textRotation="90" shrinkToFit="1"/>
    </xf>
    <xf numFmtId="0" fontId="3" fillId="50" borderId="37" xfId="0" applyFont="1" applyFill="1" applyBorder="1" applyAlignment="1">
      <alignment horizontal="center" vertical="center" shrinkToFit="1"/>
    </xf>
    <xf numFmtId="0" fontId="3" fillId="10" borderId="38" xfId="0" applyFont="1" applyFill="1" applyBorder="1" applyAlignment="1">
      <alignment vertical="center" shrinkToFit="1"/>
    </xf>
    <xf numFmtId="0" fontId="3" fillId="10" borderId="39" xfId="0" applyFont="1" applyFill="1" applyBorder="1" applyAlignment="1">
      <alignment vertical="center" shrinkToFit="1"/>
    </xf>
    <xf numFmtId="0" fontId="3" fillId="10" borderId="8" xfId="0" applyFont="1" applyFill="1" applyBorder="1" applyAlignment="1">
      <alignment vertical="center" shrinkToFit="1"/>
    </xf>
    <xf numFmtId="0" fontId="3" fillId="10" borderId="11" xfId="0" applyFont="1" applyFill="1" applyBorder="1" applyAlignment="1">
      <alignment vertical="center" shrinkToFit="1"/>
    </xf>
    <xf numFmtId="0" fontId="3" fillId="10" borderId="41" xfId="0" applyFont="1" applyFill="1" applyBorder="1" applyAlignment="1">
      <alignment vertical="center" shrinkToFit="1"/>
    </xf>
    <xf numFmtId="0" fontId="3" fillId="42" borderId="42" xfId="0" applyFont="1" applyFill="1" applyBorder="1" applyAlignment="1">
      <alignment horizontal="center" vertical="center" shrinkToFit="1"/>
    </xf>
    <xf numFmtId="0" fontId="3" fillId="10" borderId="44" xfId="0" applyFont="1" applyFill="1" applyBorder="1" applyAlignment="1">
      <alignment vertical="center" shrinkToFit="1"/>
    </xf>
    <xf numFmtId="0" fontId="3" fillId="10" borderId="46" xfId="0" applyFont="1" applyFill="1" applyBorder="1" applyAlignment="1">
      <alignment vertical="center" shrinkToFit="1"/>
    </xf>
    <xf numFmtId="0" fontId="1" fillId="19" borderId="11" xfId="0" applyFont="1" applyFill="1" applyBorder="1" applyAlignment="1">
      <alignment horizontal="center" vertical="center" shrinkToFit="1"/>
    </xf>
    <xf numFmtId="0" fontId="1" fillId="19" borderId="41" xfId="0" applyFont="1" applyFill="1" applyBorder="1" applyAlignment="1">
      <alignment horizontal="center" vertical="center" shrinkToFit="1"/>
    </xf>
    <xf numFmtId="0" fontId="2" fillId="11" borderId="164" xfId="0" applyFont="1" applyFill="1" applyBorder="1" applyAlignment="1">
      <alignment horizontal="center" vertical="center" textRotation="90" shrinkToFit="1"/>
    </xf>
    <xf numFmtId="0" fontId="2" fillId="11" borderId="166" xfId="0" applyFont="1" applyFill="1" applyBorder="1" applyAlignment="1">
      <alignment horizontal="center" vertical="center" textRotation="90" shrinkToFit="1"/>
    </xf>
    <xf numFmtId="0" fontId="14" fillId="10" borderId="166" xfId="0" applyFont="1" applyFill="1" applyBorder="1" applyAlignment="1">
      <alignment textRotation="90" shrinkToFit="1"/>
    </xf>
    <xf numFmtId="0" fontId="14" fillId="10" borderId="168" xfId="0" applyFont="1" applyFill="1" applyBorder="1" applyAlignment="1">
      <alignment textRotation="90" shrinkToFit="1"/>
    </xf>
    <xf numFmtId="0" fontId="1" fillId="11" borderId="38" xfId="0" applyFont="1" applyFill="1" applyBorder="1" applyAlignment="1">
      <alignment horizontal="center" vertical="center" shrinkToFit="1"/>
    </xf>
    <xf numFmtId="0" fontId="1" fillId="11" borderId="158" xfId="0" applyFont="1" applyFill="1" applyBorder="1" applyAlignment="1">
      <alignment horizontal="center" vertical="center" shrinkToFit="1"/>
    </xf>
    <xf numFmtId="0" fontId="1" fillId="11" borderId="63" xfId="0" applyFont="1" applyFill="1" applyBorder="1" applyAlignment="1">
      <alignment horizontal="center" vertical="center" shrinkToFit="1"/>
    </xf>
    <xf numFmtId="0" fontId="1" fillId="11" borderId="51" xfId="0" applyFont="1" applyFill="1" applyBorder="1" applyAlignment="1">
      <alignment horizontal="center" vertical="center" shrinkToFit="1"/>
    </xf>
    <xf numFmtId="0" fontId="1" fillId="32" borderId="19" xfId="0" applyFont="1" applyFill="1" applyBorder="1" applyAlignment="1">
      <alignment horizontal="center" vertical="center" shrinkToFit="1"/>
    </xf>
    <xf numFmtId="0" fontId="1" fillId="32" borderId="95" xfId="0" applyFont="1" applyFill="1" applyBorder="1" applyAlignment="1">
      <alignment horizontal="center" vertical="center" shrinkToFit="1"/>
    </xf>
    <xf numFmtId="0" fontId="1" fillId="19" borderId="160" xfId="0" applyFont="1" applyFill="1" applyBorder="1" applyAlignment="1">
      <alignment horizontal="center" vertical="center" shrinkToFit="1"/>
    </xf>
    <xf numFmtId="0" fontId="1" fillId="19" borderId="161" xfId="0" applyFont="1" applyFill="1" applyBorder="1" applyAlignment="1">
      <alignment horizontal="center" vertical="center" shrinkToFit="1"/>
    </xf>
    <xf numFmtId="0" fontId="1" fillId="19" borderId="149" xfId="0" applyFont="1" applyFill="1" applyBorder="1" applyAlignment="1">
      <alignment horizontal="center" vertical="center" shrinkToFit="1"/>
    </xf>
    <xf numFmtId="0" fontId="1" fillId="19" borderId="94" xfId="0" applyFont="1" applyFill="1" applyBorder="1" applyAlignment="1">
      <alignment horizontal="center" vertical="center" shrinkToFit="1"/>
    </xf>
    <xf numFmtId="0" fontId="4" fillId="13" borderId="52" xfId="0" applyFont="1" applyFill="1" applyBorder="1" applyAlignment="1">
      <alignment horizontal="center"/>
    </xf>
    <xf numFmtId="0" fontId="4" fillId="13" borderId="35" xfId="0" applyFont="1" applyFill="1" applyBorder="1" applyAlignment="1">
      <alignment horizontal="center"/>
    </xf>
    <xf numFmtId="0" fontId="4" fillId="13" borderId="86" xfId="0" applyFont="1" applyFill="1" applyBorder="1" applyAlignment="1">
      <alignment horizontal="center"/>
    </xf>
    <xf numFmtId="0" fontId="48" fillId="13" borderId="80" xfId="0" applyFont="1" applyFill="1" applyBorder="1" applyAlignment="1">
      <alignment horizontal="center" vertical="center"/>
    </xf>
    <xf numFmtId="0" fontId="48" fillId="13" borderId="38" xfId="0" applyFont="1" applyFill="1" applyBorder="1" applyAlignment="1">
      <alignment horizontal="center" vertical="center"/>
    </xf>
    <xf numFmtId="0" fontId="48" fillId="13" borderId="39" xfId="0" applyFont="1" applyFill="1" applyBorder="1" applyAlignment="1">
      <alignment horizontal="center" vertical="center"/>
    </xf>
    <xf numFmtId="0" fontId="48" fillId="13" borderId="156" xfId="0" applyFont="1" applyFill="1" applyBorder="1" applyAlignment="1">
      <alignment horizontal="center" vertical="center"/>
    </xf>
    <xf numFmtId="0" fontId="48" fillId="13" borderId="56" xfId="0" applyFont="1" applyFill="1" applyBorder="1" applyAlignment="1">
      <alignment horizontal="center" vertical="center"/>
    </xf>
    <xf numFmtId="0" fontId="48" fillId="13" borderId="157" xfId="0" applyFont="1" applyFill="1" applyBorder="1" applyAlignment="1">
      <alignment horizontal="center" vertical="center"/>
    </xf>
    <xf numFmtId="0" fontId="5" fillId="10" borderId="49" xfId="0" applyFont="1" applyFill="1" applyBorder="1" applyAlignment="1">
      <alignment horizontal="center"/>
    </xf>
    <xf numFmtId="0" fontId="30" fillId="10" borderId="50" xfId="0" applyFont="1" applyFill="1" applyBorder="1"/>
    <xf numFmtId="0" fontId="30" fillId="10" borderId="97" xfId="0" applyFont="1" applyFill="1" applyBorder="1"/>
    <xf numFmtId="0" fontId="13" fillId="13" borderId="35" xfId="0" applyFont="1" applyFill="1" applyBorder="1" applyAlignment="1">
      <alignment horizontal="center" vertical="center"/>
    </xf>
    <xf numFmtId="0" fontId="31" fillId="46" borderId="35" xfId="0" applyFont="1" applyFill="1" applyBorder="1" applyAlignment="1">
      <alignment horizontal="center" vertical="center"/>
    </xf>
    <xf numFmtId="0" fontId="38" fillId="47" borderId="35" xfId="0" applyFont="1" applyFill="1" applyBorder="1"/>
    <xf numFmtId="0" fontId="38" fillId="47" borderId="86" xfId="0" applyFont="1" applyFill="1" applyBorder="1"/>
    <xf numFmtId="0" fontId="27" fillId="7" borderId="5" xfId="0" applyFont="1" applyFill="1" applyBorder="1" applyAlignment="1">
      <alignment horizontal="left" vertical="top" wrapText="1"/>
    </xf>
    <xf numFmtId="0" fontId="30" fillId="7" borderId="6" xfId="0" applyFont="1" applyFill="1" applyBorder="1" applyAlignment="1">
      <alignment vertical="top" wrapText="1"/>
    </xf>
    <xf numFmtId="0" fontId="30" fillId="7" borderId="7" xfId="0" applyFont="1" applyFill="1" applyBorder="1" applyAlignment="1">
      <alignment vertical="top" wrapText="1"/>
    </xf>
    <xf numFmtId="0" fontId="5" fillId="10" borderId="49" xfId="0" applyFont="1" applyFill="1" applyBorder="1" applyAlignment="1">
      <alignment horizontal="center" vertical="center" textRotation="90" shrinkToFit="1"/>
    </xf>
    <xf numFmtId="0" fontId="30" fillId="10" borderId="52" xfId="0" applyFont="1" applyFill="1" applyBorder="1" applyAlignment="1">
      <alignment textRotation="90" shrinkToFit="1"/>
    </xf>
    <xf numFmtId="0" fontId="5" fillId="10" borderId="50" xfId="0" applyFont="1" applyFill="1" applyBorder="1" applyAlignment="1">
      <alignment horizontal="center"/>
    </xf>
    <xf numFmtId="0" fontId="39" fillId="7" borderId="5" xfId="0" applyFont="1" applyFill="1" applyBorder="1" applyAlignment="1">
      <alignment horizontal="left" vertical="top" wrapText="1"/>
    </xf>
    <xf numFmtId="0" fontId="5" fillId="10" borderId="97" xfId="0" applyFont="1" applyFill="1" applyBorder="1" applyAlignment="1">
      <alignment horizontal="center"/>
    </xf>
    <xf numFmtId="0" fontId="31" fillId="46" borderId="86" xfId="0" applyFont="1" applyFill="1" applyBorder="1" applyAlignment="1">
      <alignment horizontal="center" vertical="center"/>
    </xf>
    <xf numFmtId="0" fontId="31" fillId="18" borderId="35" xfId="0" applyFont="1" applyFill="1" applyBorder="1" applyAlignment="1">
      <alignment horizontal="center" vertical="center"/>
    </xf>
    <xf numFmtId="0" fontId="31" fillId="18" borderId="86" xfId="0" applyFont="1" applyFill="1" applyBorder="1" applyAlignment="1">
      <alignment horizontal="center" vertical="center"/>
    </xf>
    <xf numFmtId="0" fontId="5" fillId="22" borderId="5" xfId="0" applyFont="1" applyFill="1" applyBorder="1" applyAlignment="1">
      <alignment horizontal="center" vertical="center"/>
    </xf>
    <xf numFmtId="0" fontId="5" fillId="22" borderId="6" xfId="0" applyFont="1" applyFill="1" applyBorder="1" applyAlignment="1">
      <alignment horizontal="center" vertical="center"/>
    </xf>
    <xf numFmtId="0" fontId="5" fillId="22" borderId="7" xfId="0" applyFont="1" applyFill="1" applyBorder="1" applyAlignment="1">
      <alignment horizontal="center" vertical="center"/>
    </xf>
    <xf numFmtId="0" fontId="27" fillId="7" borderId="6" xfId="0" applyFont="1" applyFill="1" applyBorder="1" applyAlignment="1">
      <alignment horizontal="left" vertical="top" wrapText="1"/>
    </xf>
    <xf numFmtId="0" fontId="27" fillId="7" borderId="7" xfId="0" applyFont="1" applyFill="1" applyBorder="1" applyAlignment="1">
      <alignment horizontal="left" vertical="top" wrapText="1"/>
    </xf>
    <xf numFmtId="0" fontId="2" fillId="10" borderId="12" xfId="0" applyFont="1" applyFill="1" applyBorder="1" applyAlignment="1">
      <alignment horizontal="center" vertical="center" textRotation="90" shrinkToFit="1"/>
    </xf>
    <xf numFmtId="0" fontId="14" fillId="10" borderId="14" xfId="0" applyFont="1" applyFill="1" applyBorder="1" applyAlignment="1">
      <alignment textRotation="90" shrinkToFit="1"/>
    </xf>
    <xf numFmtId="0" fontId="2" fillId="37" borderId="25" xfId="0" applyFont="1" applyFill="1" applyBorder="1" applyAlignment="1">
      <alignment horizontal="center" vertical="center" textRotation="90" shrinkToFit="1"/>
    </xf>
    <xf numFmtId="0" fontId="14" fillId="10" borderId="28" xfId="0" applyFont="1" applyFill="1" applyBorder="1" applyAlignment="1">
      <alignment textRotation="90" shrinkToFit="1"/>
    </xf>
    <xf numFmtId="0" fontId="2" fillId="17" borderId="25" xfId="0" applyFont="1" applyFill="1" applyBorder="1" applyAlignment="1">
      <alignment horizontal="center" vertical="center" textRotation="90" shrinkToFit="1"/>
    </xf>
    <xf numFmtId="0" fontId="2" fillId="10" borderId="25" xfId="0" applyFont="1" applyFill="1" applyBorder="1" applyAlignment="1">
      <alignment horizontal="center" vertical="center" textRotation="90" shrinkToFit="1"/>
    </xf>
    <xf numFmtId="0" fontId="2" fillId="38" borderId="25" xfId="0" applyFont="1" applyFill="1" applyBorder="1" applyAlignment="1">
      <alignment horizontal="center" vertical="center" textRotation="90" shrinkToFit="1"/>
    </xf>
    <xf numFmtId="0" fontId="2" fillId="0" borderId="20" xfId="0" applyFont="1" applyBorder="1" applyAlignment="1">
      <alignment horizontal="center" vertical="center" shrinkToFit="1"/>
    </xf>
    <xf numFmtId="0" fontId="14" fillId="0" borderId="20" xfId="0" applyFont="1" applyBorder="1" applyAlignment="1">
      <alignment shrinkToFit="1"/>
    </xf>
    <xf numFmtId="0" fontId="2" fillId="39" borderId="25" xfId="0" applyFont="1" applyFill="1" applyBorder="1" applyAlignment="1">
      <alignment horizontal="center" vertical="center" textRotation="90" shrinkToFit="1"/>
    </xf>
    <xf numFmtId="0" fontId="14" fillId="10" borderId="143" xfId="0" applyFont="1" applyFill="1" applyBorder="1" applyAlignment="1">
      <alignment textRotation="90" shrinkToFit="1"/>
    </xf>
    <xf numFmtId="0" fontId="2" fillId="0" borderId="20" xfId="0" applyFont="1" applyBorder="1" applyAlignment="1">
      <alignment horizontal="right" vertical="center" shrinkToFit="1"/>
    </xf>
    <xf numFmtId="0" fontId="2" fillId="10" borderId="28" xfId="0" applyFont="1" applyFill="1" applyBorder="1" applyAlignment="1">
      <alignment horizontal="center" vertical="center" textRotation="90" shrinkToFit="1"/>
    </xf>
    <xf numFmtId="0" fontId="1" fillId="43" borderId="1" xfId="0" applyFont="1" applyFill="1" applyBorder="1" applyAlignment="1">
      <alignment horizontal="center" vertical="center"/>
    </xf>
    <xf numFmtId="0" fontId="54" fillId="10" borderId="19" xfId="0" applyFont="1" applyFill="1" applyBorder="1"/>
    <xf numFmtId="0" fontId="54" fillId="10" borderId="2" xfId="0" applyFont="1" applyFill="1" applyBorder="1"/>
    <xf numFmtId="0" fontId="54" fillId="10" borderId="16" xfId="0" applyFont="1" applyFill="1" applyBorder="1"/>
    <xf numFmtId="0" fontId="54" fillId="10" borderId="0" xfId="0" applyFont="1" applyFill="1"/>
    <xf numFmtId="0" fontId="54" fillId="10" borderId="15" xfId="0" applyFont="1" applyFill="1" applyBorder="1"/>
    <xf numFmtId="0" fontId="1" fillId="36" borderId="17" xfId="0" applyFont="1" applyFill="1" applyBorder="1" applyAlignment="1">
      <alignment horizontal="center" vertical="center" shrinkToFit="1"/>
    </xf>
    <xf numFmtId="0" fontId="54" fillId="10" borderId="17" xfId="0" applyFont="1" applyFill="1" applyBorder="1" applyAlignment="1">
      <alignment shrinkToFit="1"/>
    </xf>
    <xf numFmtId="0" fontId="1" fillId="10" borderId="22" xfId="0" applyFont="1" applyFill="1" applyBorder="1" applyAlignment="1">
      <alignment horizontal="center" vertical="center"/>
    </xf>
    <xf numFmtId="0" fontId="54" fillId="10" borderId="26" xfId="0" applyFont="1" applyFill="1" applyBorder="1"/>
    <xf numFmtId="0" fontId="54" fillId="10" borderId="33" xfId="0" applyFont="1" applyFill="1" applyBorder="1"/>
    <xf numFmtId="0" fontId="18" fillId="35" borderId="23" xfId="0" applyFont="1" applyFill="1" applyBorder="1" applyAlignment="1">
      <alignment horizontal="center"/>
    </xf>
    <xf numFmtId="0" fontId="53" fillId="10" borderId="13" xfId="0" applyFont="1" applyFill="1" applyBorder="1"/>
    <xf numFmtId="0" fontId="53" fillId="10" borderId="24" xfId="0" applyFont="1" applyFill="1" applyBorder="1"/>
    <xf numFmtId="0" fontId="22" fillId="42" borderId="1" xfId="0" applyFont="1" applyFill="1" applyBorder="1" applyAlignment="1">
      <alignment horizontal="left" textRotation="90" shrinkToFit="1"/>
    </xf>
    <xf numFmtId="0" fontId="55" fillId="10" borderId="16" xfId="0" applyFont="1" applyFill="1" applyBorder="1" applyAlignment="1">
      <alignment shrinkToFit="1"/>
    </xf>
    <xf numFmtId="0" fontId="55" fillId="10" borderId="8" xfId="0" applyFont="1" applyFill="1" applyBorder="1" applyAlignment="1">
      <alignment shrinkToFit="1"/>
    </xf>
    <xf numFmtId="0" fontId="3" fillId="0" borderId="2" xfId="0" applyFont="1" applyBorder="1" applyAlignment="1">
      <alignment horizontal="center"/>
    </xf>
    <xf numFmtId="0" fontId="3" fillId="0" borderId="15" xfId="0" applyFont="1" applyBorder="1" applyAlignment="1">
      <alignment horizontal="center"/>
    </xf>
    <xf numFmtId="0" fontId="1" fillId="10" borderId="35" xfId="0" applyFont="1" applyFill="1" applyBorder="1" applyAlignment="1">
      <alignment horizontal="center" vertical="center" shrinkToFit="1"/>
    </xf>
    <xf numFmtId="0" fontId="39" fillId="10" borderId="35" xfId="0" applyFont="1" applyFill="1" applyBorder="1" applyAlignment="1">
      <alignment shrinkToFit="1"/>
    </xf>
    <xf numFmtId="0" fontId="1" fillId="43" borderId="35" xfId="0" applyFont="1" applyFill="1" applyBorder="1" applyAlignment="1">
      <alignment horizontal="center" vertical="center" wrapText="1"/>
    </xf>
    <xf numFmtId="0" fontId="2" fillId="43" borderId="35" xfId="0" applyFont="1" applyFill="1" applyBorder="1" applyAlignment="1">
      <alignment horizontal="center" vertical="center"/>
    </xf>
    <xf numFmtId="0" fontId="2" fillId="36" borderId="35" xfId="0" applyFont="1" applyFill="1" applyBorder="1" applyAlignment="1">
      <alignment horizontal="center" vertical="center" textRotation="90" shrinkToFit="1"/>
    </xf>
    <xf numFmtId="0" fontId="27" fillId="36" borderId="35" xfId="0" applyFont="1" applyFill="1" applyBorder="1" applyAlignment="1">
      <alignment horizontal="center" textRotation="90" wrapText="1"/>
    </xf>
    <xf numFmtId="0" fontId="27" fillId="17" borderId="35" xfId="0" applyFont="1" applyFill="1" applyBorder="1" applyAlignment="1">
      <alignment horizontal="center" textRotation="90" wrapText="1"/>
    </xf>
    <xf numFmtId="0" fontId="1" fillId="38" borderId="35" xfId="0" applyFont="1" applyFill="1" applyBorder="1" applyAlignment="1">
      <alignment horizontal="center" textRotation="90" wrapText="1"/>
    </xf>
    <xf numFmtId="0" fontId="36" fillId="42" borderId="1" xfId="0" applyFont="1" applyFill="1" applyBorder="1" applyAlignment="1">
      <alignment horizontal="center" textRotation="90" shrinkToFit="1"/>
    </xf>
    <xf numFmtId="0" fontId="51" fillId="10" borderId="16" xfId="0" applyFont="1" applyFill="1" applyBorder="1" applyAlignment="1">
      <alignment horizontal="center" shrinkToFit="1"/>
    </xf>
    <xf numFmtId="0" fontId="51" fillId="10" borderId="8" xfId="0" applyFont="1" applyFill="1" applyBorder="1" applyAlignment="1">
      <alignment horizontal="center" shrinkToFit="1"/>
    </xf>
    <xf numFmtId="0" fontId="2" fillId="36" borderId="17" xfId="0" applyFont="1" applyFill="1" applyBorder="1" applyAlignment="1">
      <alignment horizontal="center" vertical="center" textRotation="90" shrinkToFit="1"/>
    </xf>
    <xf numFmtId="0" fontId="50" fillId="10" borderId="17" xfId="0" applyFont="1" applyFill="1" applyBorder="1" applyAlignment="1">
      <alignment textRotation="90" shrinkToFit="1"/>
    </xf>
    <xf numFmtId="0" fontId="1" fillId="10" borderId="22" xfId="0" applyFont="1" applyFill="1" applyBorder="1" applyAlignment="1">
      <alignment horizontal="center" vertical="center" textRotation="90"/>
    </xf>
    <xf numFmtId="0" fontId="50" fillId="10" borderId="26" xfId="0" applyFont="1" applyFill="1" applyBorder="1" applyAlignment="1">
      <alignment textRotation="90"/>
    </xf>
    <xf numFmtId="0" fontId="50" fillId="10" borderId="33" xfId="0" applyFont="1" applyFill="1" applyBorder="1" applyAlignment="1">
      <alignment textRotation="90"/>
    </xf>
    <xf numFmtId="0" fontId="2" fillId="35" borderId="23" xfId="0" applyFont="1" applyFill="1" applyBorder="1" applyAlignment="1">
      <alignment horizontal="center"/>
    </xf>
    <xf numFmtId="0" fontId="50" fillId="10" borderId="13" xfId="0" applyFont="1" applyFill="1" applyBorder="1"/>
    <xf numFmtId="0" fontId="50" fillId="10" borderId="24" xfId="0" applyFont="1" applyFill="1" applyBorder="1"/>
    <xf numFmtId="0" fontId="2" fillId="36" borderId="1" xfId="0" applyFont="1" applyFill="1" applyBorder="1" applyAlignment="1">
      <alignment horizontal="center"/>
    </xf>
    <xf numFmtId="0" fontId="50" fillId="10" borderId="16" xfId="0" applyFont="1" applyFill="1" applyBorder="1"/>
    <xf numFmtId="0" fontId="2" fillId="43" borderId="1" xfId="0" applyFont="1" applyFill="1" applyBorder="1" applyAlignment="1">
      <alignment horizontal="center" vertical="center"/>
    </xf>
    <xf numFmtId="0" fontId="50" fillId="10" borderId="19" xfId="0" applyFont="1" applyFill="1" applyBorder="1"/>
    <xf numFmtId="0" fontId="50" fillId="10" borderId="2" xfId="0" applyFont="1" applyFill="1" applyBorder="1"/>
    <xf numFmtId="0" fontId="50" fillId="10" borderId="0" xfId="0" applyFont="1" applyFill="1"/>
    <xf numFmtId="0" fontId="50" fillId="10" borderId="15" xfId="0" applyFont="1" applyFill="1" applyBorder="1"/>
    <xf numFmtId="0" fontId="13" fillId="0" borderId="34" xfId="0" applyFont="1" applyBorder="1" applyAlignment="1">
      <alignment horizontal="center"/>
    </xf>
    <xf numFmtId="0" fontId="13" fillId="0" borderId="34" xfId="0" applyFont="1" applyBorder="1" applyAlignment="1">
      <alignment horizontal="center" vertical="center"/>
    </xf>
    <xf numFmtId="0" fontId="14" fillId="0" borderId="34" xfId="0" applyFont="1" applyBorder="1" applyAlignment="1">
      <alignment horizontal="center"/>
    </xf>
    <xf numFmtId="0" fontId="29" fillId="0" borderId="89" xfId="0" applyFont="1" applyBorder="1" applyAlignment="1">
      <alignment horizontal="center"/>
    </xf>
    <xf numFmtId="0" fontId="29" fillId="0" borderId="90" xfId="0" applyFont="1" applyBorder="1" applyAlignment="1">
      <alignment horizontal="center"/>
    </xf>
    <xf numFmtId="0" fontId="29" fillId="0" borderId="87" xfId="0" applyFont="1" applyBorder="1" applyAlignment="1">
      <alignment horizontal="center"/>
    </xf>
    <xf numFmtId="0" fontId="13" fillId="0" borderId="89" xfId="0" applyFont="1" applyBorder="1" applyAlignment="1">
      <alignment horizontal="center"/>
    </xf>
    <xf numFmtId="0" fontId="13" fillId="0" borderId="90" xfId="0" applyFont="1" applyBorder="1" applyAlignment="1">
      <alignment horizontal="center"/>
    </xf>
    <xf numFmtId="0" fontId="13" fillId="0" borderId="87" xfId="0" applyFont="1" applyBorder="1" applyAlignment="1">
      <alignment horizontal="center"/>
    </xf>
    <xf numFmtId="0" fontId="29" fillId="0" borderId="35" xfId="0" applyFont="1" applyBorder="1" applyAlignment="1">
      <alignment horizontal="center"/>
    </xf>
    <xf numFmtId="0" fontId="13" fillId="0" borderId="35" xfId="0" applyFont="1" applyBorder="1" applyAlignment="1">
      <alignment horizontal="center"/>
    </xf>
    <xf numFmtId="0" fontId="13" fillId="0" borderId="35" xfId="0" applyFont="1" applyBorder="1" applyAlignment="1">
      <alignment horizontal="center" vertical="center"/>
    </xf>
    <xf numFmtId="0" fontId="7" fillId="9" borderId="35" xfId="0" applyFont="1" applyFill="1" applyBorder="1" applyAlignment="1">
      <alignment horizontal="center" vertical="center" wrapText="1"/>
    </xf>
    <xf numFmtId="0" fontId="24" fillId="0" borderId="93" xfId="0" applyFont="1" applyBorder="1" applyAlignment="1">
      <alignment horizontal="center" vertical="center"/>
    </xf>
    <xf numFmtId="0" fontId="7" fillId="9" borderId="57" xfId="0" applyFont="1" applyFill="1" applyBorder="1" applyAlignment="1">
      <alignment horizontal="center" vertical="center" wrapText="1"/>
    </xf>
    <xf numFmtId="0" fontId="7" fillId="9" borderId="61" xfId="0" applyFont="1" applyFill="1" applyBorder="1" applyAlignment="1">
      <alignment horizontal="center" vertical="center" wrapText="1"/>
    </xf>
    <xf numFmtId="0" fontId="7" fillId="9" borderId="58" xfId="0" applyFont="1" applyFill="1" applyBorder="1" applyAlignment="1">
      <alignment horizontal="center" vertical="center" wrapText="1"/>
    </xf>
    <xf numFmtId="0" fontId="7" fillId="9" borderId="59"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9" borderId="60" xfId="0" applyFont="1" applyFill="1" applyBorder="1" applyAlignment="1">
      <alignment horizontal="center" vertical="center" wrapText="1"/>
    </xf>
    <xf numFmtId="0" fontId="12" fillId="0" borderId="0" xfId="0" applyFont="1" applyAlignment="1">
      <alignment horizontal="center"/>
    </xf>
    <xf numFmtId="0" fontId="29" fillId="0" borderId="34" xfId="0" applyFont="1" applyBorder="1" applyAlignment="1">
      <alignment horizontal="center"/>
    </xf>
    <xf numFmtId="0" fontId="12" fillId="0" borderId="34" xfId="0" applyFont="1" applyBorder="1" applyAlignment="1">
      <alignment horizontal="right" vertical="center"/>
    </xf>
    <xf numFmtId="0" fontId="7" fillId="9" borderId="89" xfId="0" applyFont="1" applyFill="1" applyBorder="1" applyAlignment="1">
      <alignment horizontal="center" vertical="center" textRotation="90" wrapText="1"/>
    </xf>
    <xf numFmtId="0" fontId="7" fillId="9" borderId="35" xfId="0" applyFont="1" applyFill="1" applyBorder="1" applyAlignment="1">
      <alignment horizontal="center" vertical="center" textRotation="90" wrapText="1"/>
    </xf>
    <xf numFmtId="0" fontId="7" fillId="9" borderId="74"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87" xfId="0" applyFont="1" applyFill="1" applyBorder="1" applyAlignment="1">
      <alignment horizontal="center" vertical="center" wrapText="1"/>
    </xf>
    <xf numFmtId="0" fontId="32" fillId="0" borderId="0" xfId="0" applyFont="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vertical="center" shrinkToFit="1"/>
    </xf>
    <xf numFmtId="0" fontId="31" fillId="63" borderId="1" xfId="0" applyFont="1" applyFill="1" applyBorder="1" applyAlignment="1">
      <alignment horizontal="center" textRotation="90" shrinkToFit="1"/>
    </xf>
    <xf numFmtId="0" fontId="31" fillId="63" borderId="16" xfId="0" applyFont="1" applyFill="1" applyBorder="1" applyAlignment="1">
      <alignment horizontal="center" textRotation="90" shrinkToFit="1"/>
    </xf>
    <xf numFmtId="0" fontId="31" fillId="63" borderId="8" xfId="0" applyFont="1" applyFill="1" applyBorder="1" applyAlignment="1">
      <alignment horizontal="center" textRotation="90" shrinkToFit="1"/>
    </xf>
    <xf numFmtId="0" fontId="31" fillId="63" borderId="21" xfId="0" applyFont="1" applyFill="1" applyBorder="1" applyAlignment="1">
      <alignment horizontal="center" textRotation="90" shrinkToFit="1"/>
    </xf>
    <xf numFmtId="0" fontId="46" fillId="13" borderId="21" xfId="0" applyFont="1" applyFill="1" applyBorder="1" applyAlignment="1">
      <alignment textRotation="90" shrinkToFit="1"/>
    </xf>
    <xf numFmtId="0" fontId="46" fillId="13" borderId="10" xfId="0" applyFont="1" applyFill="1" applyBorder="1" applyAlignment="1">
      <alignment textRotation="90" shrinkToFit="1"/>
    </xf>
    <xf numFmtId="0" fontId="47" fillId="63" borderId="21" xfId="0" applyFont="1" applyFill="1" applyBorder="1" applyAlignment="1">
      <alignment horizontal="center" vertical="center" textRotation="90" shrinkToFit="1"/>
    </xf>
    <xf numFmtId="0" fontId="46" fillId="13" borderId="21" xfId="0" applyFont="1" applyFill="1" applyBorder="1" applyAlignment="1">
      <alignment vertical="center" textRotation="90" shrinkToFit="1"/>
    </xf>
    <xf numFmtId="0" fontId="46" fillId="13" borderId="10" xfId="0" applyFont="1" applyFill="1" applyBorder="1" applyAlignment="1">
      <alignment vertical="center" textRotation="90" shrinkToFit="1"/>
    </xf>
    <xf numFmtId="0" fontId="31" fillId="18" borderId="21" xfId="0" applyFont="1" applyFill="1" applyBorder="1" applyAlignment="1">
      <alignment horizontal="center" textRotation="90" shrinkToFit="1"/>
    </xf>
    <xf numFmtId="0" fontId="46" fillId="13" borderId="21" xfId="0" applyFont="1" applyFill="1" applyBorder="1" applyAlignment="1">
      <alignment shrinkToFit="1"/>
    </xf>
    <xf numFmtId="0" fontId="46" fillId="13" borderId="10" xfId="0" applyFont="1" applyFill="1" applyBorder="1" applyAlignment="1">
      <alignment shrinkToFit="1"/>
    </xf>
    <xf numFmtId="0" fontId="31" fillId="64" borderId="21" xfId="0" applyFont="1" applyFill="1" applyBorder="1" applyAlignment="1">
      <alignment horizontal="center" textRotation="90" shrinkToFit="1"/>
    </xf>
    <xf numFmtId="0" fontId="47" fillId="63" borderId="21" xfId="0" applyFont="1" applyFill="1" applyBorder="1" applyAlignment="1">
      <alignment horizontal="center" vertical="center" shrinkToFit="1"/>
    </xf>
    <xf numFmtId="0" fontId="46" fillId="13" borderId="21" xfId="0" applyFont="1" applyFill="1" applyBorder="1" applyAlignment="1">
      <alignment vertical="center" shrinkToFit="1"/>
    </xf>
    <xf numFmtId="0" fontId="46" fillId="13" borderId="10" xfId="0" applyFont="1" applyFill="1" applyBorder="1" applyAlignment="1">
      <alignment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46" fillId="13" borderId="6" xfId="0" applyFont="1" applyFill="1" applyBorder="1" applyAlignment="1">
      <alignment horizontal="center" vertical="center" shrinkToFit="1"/>
    </xf>
    <xf numFmtId="0" fontId="46" fillId="13" borderId="7" xfId="0" applyFont="1" applyFill="1" applyBorder="1" applyAlignment="1">
      <alignment horizontal="center" vertical="center" shrinkToFit="1"/>
    </xf>
    <xf numFmtId="0" fontId="47" fillId="13" borderId="1" xfId="0" applyFont="1" applyFill="1" applyBorder="1" applyAlignment="1">
      <alignment horizontal="right" vertical="center" textRotation="90" shrinkToFit="1"/>
    </xf>
    <xf numFmtId="0" fontId="47" fillId="13" borderId="8" xfId="0" applyFont="1" applyFill="1" applyBorder="1" applyAlignment="1">
      <alignment horizontal="right" vertical="center" textRotation="90" shrinkToFit="1"/>
    </xf>
    <xf numFmtId="0" fontId="47" fillId="13" borderId="2" xfId="0" applyFont="1" applyFill="1" applyBorder="1" applyAlignment="1">
      <alignment horizontal="left" vertical="center" textRotation="90" shrinkToFit="1"/>
    </xf>
    <xf numFmtId="0" fontId="47" fillId="13" borderId="9" xfId="0" applyFont="1" applyFill="1" applyBorder="1" applyAlignment="1">
      <alignment horizontal="left" vertical="center" textRotation="90" shrinkToFit="1"/>
    </xf>
    <xf numFmtId="0" fontId="32" fillId="0" borderId="34"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135" xfId="0" applyFont="1" applyBorder="1" applyAlignment="1">
      <alignment horizontal="center" vertical="center" shrinkToFi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shrinkToFit="1"/>
    </xf>
    <xf numFmtId="0" fontId="13" fillId="0" borderId="133" xfId="0" applyFont="1" applyBorder="1" applyAlignment="1">
      <alignment horizontal="center" vertical="center" shrinkToFit="1"/>
    </xf>
    <xf numFmtId="0" fontId="13" fillId="0" borderId="123" xfId="0" applyFont="1" applyBorder="1" applyAlignment="1">
      <alignment horizontal="center" vertical="center" shrinkToFit="1"/>
    </xf>
    <xf numFmtId="0" fontId="13" fillId="0" borderId="140" xfId="0" applyFont="1" applyBorder="1" applyAlignment="1">
      <alignment horizontal="center" vertical="center" shrinkToFit="1"/>
    </xf>
    <xf numFmtId="0" fontId="13" fillId="0" borderId="111"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4" xfId="0" applyFont="1" applyBorder="1" applyAlignment="1">
      <alignment horizontal="center" vertical="center" shrinkToFit="1"/>
    </xf>
    <xf numFmtId="0" fontId="25" fillId="0" borderId="111" xfId="0" applyFont="1" applyBorder="1" applyAlignment="1">
      <alignment horizontal="center"/>
    </xf>
    <xf numFmtId="0" fontId="25" fillId="0" borderId="111" xfId="0" applyFont="1" applyBorder="1" applyAlignment="1">
      <alignment horizontal="center" vertical="center"/>
    </xf>
    <xf numFmtId="0" fontId="5" fillId="0" borderId="111" xfId="0" applyFont="1" applyBorder="1" applyAlignment="1">
      <alignment horizontal="center" vertical="center" shrinkToFit="1"/>
    </xf>
    <xf numFmtId="0" fontId="25" fillId="0" borderId="141" xfId="0" applyFont="1" applyBorder="1" applyAlignment="1">
      <alignment horizontal="center" vertical="center"/>
    </xf>
    <xf numFmtId="0" fontId="20" fillId="3" borderId="0" xfId="0" applyFont="1" applyFill="1" applyAlignment="1">
      <alignment vertical="center"/>
    </xf>
    <xf numFmtId="0" fontId="21" fillId="0" borderId="0" xfId="0" applyFont="1" applyAlignment="1">
      <alignment vertical="center"/>
    </xf>
    <xf numFmtId="0" fontId="20" fillId="3" borderId="0" xfId="0" applyFont="1" applyFill="1" applyAlignment="1">
      <alignment horizontal="left" vertical="center"/>
    </xf>
    <xf numFmtId="0" fontId="22" fillId="0" borderId="0" xfId="0" applyFont="1"/>
    <xf numFmtId="0" fontId="21" fillId="0" borderId="0" xfId="0" applyFont="1"/>
    <xf numFmtId="0" fontId="18" fillId="4" borderId="5" xfId="0" applyFont="1" applyFill="1" applyBorder="1" applyAlignment="1">
      <alignment horizontal="center" wrapText="1"/>
    </xf>
    <xf numFmtId="0" fontId="23" fillId="0" borderId="7" xfId="0" applyFont="1" applyBorder="1"/>
    <xf numFmtId="0" fontId="20" fillId="3" borderId="0" xfId="0" applyFont="1" applyFill="1" applyAlignment="1">
      <alignment horizontal="left" wrapText="1"/>
    </xf>
    <xf numFmtId="0" fontId="20" fillId="3" borderId="0" xfId="0" applyFont="1" applyFill="1" applyAlignment="1">
      <alignment horizontal="left" vertical="center" wrapText="1"/>
    </xf>
    <xf numFmtId="0" fontId="21" fillId="0" borderId="0" xfId="0" applyFont="1" applyAlignment="1">
      <alignment horizontal="left"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0033CC"/>
      <color rgb="FFCC99FF"/>
      <color rgb="FF00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57150</xdr:rowOff>
    </xdr:from>
    <xdr:to>
      <xdr:col>14</xdr:col>
      <xdr:colOff>126948</xdr:colOff>
      <xdr:row>1</xdr:row>
      <xdr:rowOff>590550</xdr:rowOff>
    </xdr:to>
    <xdr:pic>
      <xdr:nvPicPr>
        <xdr:cNvPr id="3" name="Picture 2">
          <a:extLst>
            <a:ext uri="{FF2B5EF4-FFF2-40B4-BE49-F238E27FC236}">
              <a16:creationId xmlns:a16="http://schemas.microsoft.com/office/drawing/2014/main" id="{07FE5D86-2173-4B17-A79C-C4C8B6BE1FB4}"/>
            </a:ext>
          </a:extLst>
        </xdr:cNvPr>
        <xdr:cNvPicPr>
          <a:picLocks noChangeAspect="1"/>
        </xdr:cNvPicPr>
      </xdr:nvPicPr>
      <xdr:blipFill>
        <a:blip xmlns:r="http://schemas.openxmlformats.org/officeDocument/2006/relationships" r:embed="rId1"/>
        <a:stretch>
          <a:fillRect/>
        </a:stretch>
      </xdr:blipFill>
      <xdr:spPr>
        <a:xfrm>
          <a:off x="2743200" y="57150"/>
          <a:ext cx="736548" cy="800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AV1023"/>
  <sheetViews>
    <sheetView view="pageBreakPreview" zoomScale="156" zoomScaleNormal="100" zoomScaleSheetLayoutView="94" workbookViewId="0">
      <pane ySplit="3" topLeftCell="A4" activePane="bottomLeft" state="frozen"/>
      <selection pane="bottomLeft" activeCell="B12" sqref="B12"/>
    </sheetView>
  </sheetViews>
  <sheetFormatPr baseColWidth="10" defaultColWidth="14.5" defaultRowHeight="15.75" customHeight="1" x14ac:dyDescent="0.4"/>
  <cols>
    <col min="1" max="1" width="18.6640625" style="4" customWidth="1"/>
    <col min="2" max="2" width="32.83203125" style="4" customWidth="1"/>
    <col min="3" max="3" width="4.5" style="4" customWidth="1"/>
    <col min="4" max="4" width="8.6640625" style="4" customWidth="1"/>
    <col min="5" max="5" width="30.33203125" style="4" customWidth="1"/>
    <col min="6" max="6" width="9.6640625" style="4" hidden="1" customWidth="1"/>
    <col min="7" max="7" width="8.83203125" style="4" hidden="1" customWidth="1"/>
    <col min="8" max="11" width="10.6640625" style="4" customWidth="1"/>
    <col min="12" max="12" width="10.33203125" style="4" customWidth="1"/>
    <col min="13" max="13" width="16.33203125" style="4" hidden="1" customWidth="1"/>
    <col min="14" max="18" width="5.6640625" style="4" customWidth="1"/>
    <col min="19" max="38" width="5.33203125" style="4" customWidth="1"/>
    <col min="39" max="39" width="12.6640625" style="4" customWidth="1"/>
    <col min="43" max="45" width="14.5" style="4"/>
    <col min="46" max="46" width="22.83203125" style="4" customWidth="1"/>
    <col min="47" max="16384" width="14.5" style="4"/>
  </cols>
  <sheetData>
    <row r="1" spans="1:48" s="30" customFormat="1" ht="30" customHeight="1" x14ac:dyDescent="0.4">
      <c r="A1" s="434" t="s">
        <v>0</v>
      </c>
      <c r="B1" s="435"/>
      <c r="C1" s="423" t="s">
        <v>1</v>
      </c>
      <c r="D1" s="423" t="s">
        <v>2</v>
      </c>
      <c r="E1" s="423" t="s">
        <v>3</v>
      </c>
      <c r="F1" s="425" t="s">
        <v>4</v>
      </c>
      <c r="G1" s="427" t="s">
        <v>5</v>
      </c>
      <c r="H1" s="107" t="s">
        <v>301</v>
      </c>
      <c r="I1" s="101" t="s">
        <v>121</v>
      </c>
      <c r="J1" s="101" t="s">
        <v>302</v>
      </c>
      <c r="K1" s="101" t="s">
        <v>114</v>
      </c>
      <c r="L1" s="108" t="s">
        <v>108</v>
      </c>
      <c r="M1" s="104"/>
      <c r="N1" s="415" t="s">
        <v>6</v>
      </c>
      <c r="O1" s="416"/>
      <c r="P1" s="416"/>
      <c r="Q1" s="416"/>
      <c r="R1" s="417"/>
      <c r="S1" s="418" t="s">
        <v>7</v>
      </c>
      <c r="T1" s="416"/>
      <c r="U1" s="416"/>
      <c r="V1" s="416"/>
      <c r="W1" s="416"/>
      <c r="X1" s="416"/>
      <c r="Y1" s="416"/>
      <c r="Z1" s="417"/>
      <c r="AA1" s="429" t="s">
        <v>245</v>
      </c>
      <c r="AB1" s="430"/>
      <c r="AC1" s="430"/>
      <c r="AD1" s="430"/>
      <c r="AE1" s="430"/>
      <c r="AF1" s="430"/>
      <c r="AG1" s="430"/>
      <c r="AH1" s="430"/>
      <c r="AI1" s="430"/>
      <c r="AJ1" s="430"/>
      <c r="AK1" s="430"/>
      <c r="AL1" s="431"/>
      <c r="AM1" s="419" t="s">
        <v>8</v>
      </c>
      <c r="AQ1" s="29"/>
      <c r="AR1" s="29"/>
      <c r="AS1" s="29"/>
      <c r="AT1" s="40" t="s">
        <v>259</v>
      </c>
      <c r="AU1" s="29"/>
      <c r="AV1" s="136" t="s">
        <v>322</v>
      </c>
    </row>
    <row r="2" spans="1:48" s="30" customFormat="1" ht="30" customHeight="1" thickBot="1" x14ac:dyDescent="0.45">
      <c r="A2" s="436"/>
      <c r="B2" s="437"/>
      <c r="C2" s="424"/>
      <c r="D2" s="424"/>
      <c r="E2" s="424"/>
      <c r="F2" s="426"/>
      <c r="G2" s="428"/>
      <c r="H2" s="109">
        <v>10</v>
      </c>
      <c r="I2" s="111">
        <f>กรอกคะแนนตัวชี้วัด!$AS$5</f>
        <v>0</v>
      </c>
      <c r="J2" s="110">
        <v>20</v>
      </c>
      <c r="K2" s="100">
        <v>20</v>
      </c>
      <c r="L2" s="122">
        <f>SUM(H2:K2)</f>
        <v>50</v>
      </c>
      <c r="M2" s="105" t="s">
        <v>9</v>
      </c>
      <c r="N2" s="123" t="s">
        <v>10</v>
      </c>
      <c r="O2" s="124" t="s">
        <v>11</v>
      </c>
      <c r="P2" s="124" t="s">
        <v>12</v>
      </c>
      <c r="Q2" s="124" t="s">
        <v>13</v>
      </c>
      <c r="R2" s="125" t="s">
        <v>14</v>
      </c>
      <c r="S2" s="126" t="s">
        <v>15</v>
      </c>
      <c r="T2" s="127" t="s">
        <v>16</v>
      </c>
      <c r="U2" s="127" t="s">
        <v>17</v>
      </c>
      <c r="V2" s="127" t="s">
        <v>18</v>
      </c>
      <c r="W2" s="127" t="s">
        <v>19</v>
      </c>
      <c r="X2" s="127" t="s">
        <v>20</v>
      </c>
      <c r="Y2" s="127" t="s">
        <v>21</v>
      </c>
      <c r="Z2" s="128" t="s">
        <v>22</v>
      </c>
      <c r="AA2" s="129" t="s">
        <v>15</v>
      </c>
      <c r="AB2" s="130" t="s">
        <v>16</v>
      </c>
      <c r="AC2" s="130" t="s">
        <v>17</v>
      </c>
      <c r="AD2" s="130" t="s">
        <v>18</v>
      </c>
      <c r="AE2" s="130" t="s">
        <v>19</v>
      </c>
      <c r="AF2" s="130" t="s">
        <v>20</v>
      </c>
      <c r="AG2" s="130" t="s">
        <v>21</v>
      </c>
      <c r="AH2" s="130" t="s">
        <v>22</v>
      </c>
      <c r="AI2" s="130" t="s">
        <v>241</v>
      </c>
      <c r="AJ2" s="130" t="s">
        <v>242</v>
      </c>
      <c r="AK2" s="130" t="s">
        <v>243</v>
      </c>
      <c r="AL2" s="131" t="s">
        <v>244</v>
      </c>
      <c r="AM2" s="420"/>
      <c r="AN2" s="29" t="s">
        <v>329</v>
      </c>
      <c r="AO2" s="29" t="s">
        <v>330</v>
      </c>
      <c r="AP2" s="29" t="s">
        <v>331</v>
      </c>
      <c r="AQ2" s="29" t="s">
        <v>329</v>
      </c>
      <c r="AR2" s="29" t="s">
        <v>330</v>
      </c>
      <c r="AS2" s="29" t="s">
        <v>331</v>
      </c>
      <c r="AT2" s="40" t="s">
        <v>252</v>
      </c>
      <c r="AU2" s="29"/>
      <c r="AV2" s="30" t="s">
        <v>26</v>
      </c>
    </row>
    <row r="3" spans="1:48" ht="20" customHeight="1" thickBot="1" x14ac:dyDescent="0.45">
      <c r="A3" s="75" t="s">
        <v>23</v>
      </c>
      <c r="B3" s="91" t="s">
        <v>342</v>
      </c>
      <c r="C3" s="93">
        <v>1</v>
      </c>
      <c r="D3" s="260"/>
      <c r="E3" s="261"/>
      <c r="F3" s="46" t="s">
        <v>24</v>
      </c>
      <c r="G3" s="71">
        <v>2566</v>
      </c>
      <c r="H3" s="106"/>
      <c r="I3" s="112">
        <f>ตัวชี้วัด!FU6</f>
        <v>0</v>
      </c>
      <c r="J3" s="114"/>
      <c r="K3" s="114"/>
      <c r="L3" s="120">
        <f>SUM(H3:K3)</f>
        <v>0</v>
      </c>
      <c r="M3" s="102" t="s">
        <v>25</v>
      </c>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2" t="s">
        <v>322</v>
      </c>
      <c r="AQ3" s="3" t="str">
        <f t="shared" ref="AQ3:AQ63" si="0">IF(COUNTA(N3:R3),AVERAGE(N3:R3)," ")</f>
        <v xml:space="preserve"> </v>
      </c>
      <c r="AR3" s="3" t="str">
        <f t="shared" ref="AR3:AR63" si="1">IF(COUNTA(S3:Z3),AVERAGE(S3:Z3)," ")</f>
        <v xml:space="preserve"> </v>
      </c>
      <c r="AS3" s="3" t="str">
        <f t="shared" ref="AS3:AS63" si="2">IF(COUNTA(AA3:AL3),AVERAGE(AA3:AL3)," ")</f>
        <v xml:space="preserve"> </v>
      </c>
      <c r="AT3" s="4" t="s">
        <v>247</v>
      </c>
      <c r="AU3" s="3"/>
      <c r="AV3" s="4" t="s">
        <v>323</v>
      </c>
    </row>
    <row r="4" spans="1:48" ht="20" customHeight="1" thickBot="1" x14ac:dyDescent="0.45">
      <c r="A4" s="76" t="s">
        <v>27</v>
      </c>
      <c r="B4" s="90">
        <v>2566</v>
      </c>
      <c r="C4" s="94">
        <v>2</v>
      </c>
      <c r="D4" s="260"/>
      <c r="E4" s="261"/>
      <c r="F4" s="5" t="s">
        <v>28</v>
      </c>
      <c r="G4" s="72">
        <v>2567</v>
      </c>
      <c r="H4" s="106"/>
      <c r="I4" s="112">
        <f>ตัวชี้วัด!FU7</f>
        <v>0</v>
      </c>
      <c r="J4" s="114"/>
      <c r="K4" s="114"/>
      <c r="L4" s="120">
        <f t="shared" ref="L4:L42" si="3">SUM(H4:K4)</f>
        <v>0</v>
      </c>
      <c r="M4" s="102" t="s">
        <v>25</v>
      </c>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2" t="s">
        <v>322</v>
      </c>
      <c r="AQ4" s="3" t="str">
        <f t="shared" si="0"/>
        <v xml:space="preserve"> </v>
      </c>
      <c r="AR4" s="3" t="str">
        <f t="shared" si="1"/>
        <v xml:space="preserve"> </v>
      </c>
      <c r="AS4" s="3" t="str">
        <f t="shared" si="2"/>
        <v xml:space="preserve"> </v>
      </c>
      <c r="AT4" s="4" t="s">
        <v>233</v>
      </c>
      <c r="AU4" s="3"/>
      <c r="AV4" s="4" t="s">
        <v>324</v>
      </c>
    </row>
    <row r="5" spans="1:48" ht="20" customHeight="1" thickBot="1" x14ac:dyDescent="0.45">
      <c r="A5" s="76" t="s">
        <v>29</v>
      </c>
      <c r="B5" s="90">
        <v>2</v>
      </c>
      <c r="C5" s="93">
        <v>3</v>
      </c>
      <c r="D5" s="260"/>
      <c r="E5" s="261"/>
      <c r="F5" s="5" t="s">
        <v>30</v>
      </c>
      <c r="G5" s="72">
        <v>2568</v>
      </c>
      <c r="H5" s="106"/>
      <c r="I5" s="112">
        <f>ตัวชี้วัด!FU8</f>
        <v>0</v>
      </c>
      <c r="J5" s="114"/>
      <c r="K5" s="114"/>
      <c r="L5" s="120">
        <f t="shared" si="3"/>
        <v>0</v>
      </c>
      <c r="M5" s="102" t="s">
        <v>25</v>
      </c>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2" t="s">
        <v>322</v>
      </c>
      <c r="AQ5" s="3" t="str">
        <f t="shared" si="0"/>
        <v xml:space="preserve"> </v>
      </c>
      <c r="AR5" s="3" t="str">
        <f t="shared" si="1"/>
        <v xml:space="preserve"> </v>
      </c>
      <c r="AS5" s="3" t="str">
        <f t="shared" si="2"/>
        <v xml:space="preserve"> </v>
      </c>
      <c r="AT5" s="4" t="s">
        <v>337</v>
      </c>
      <c r="AU5" s="3"/>
    </row>
    <row r="6" spans="1:48" ht="20" customHeight="1" thickBot="1" x14ac:dyDescent="0.45">
      <c r="A6" s="76" t="s">
        <v>31</v>
      </c>
      <c r="B6" s="89" t="s">
        <v>231</v>
      </c>
      <c r="C6" s="94">
        <v>4</v>
      </c>
      <c r="D6" s="260"/>
      <c r="E6" s="261"/>
      <c r="F6" s="8" t="s">
        <v>32</v>
      </c>
      <c r="G6" s="72">
        <v>2569</v>
      </c>
      <c r="H6" s="106"/>
      <c r="I6" s="112">
        <f>ตัวชี้วัด!FU9</f>
        <v>0</v>
      </c>
      <c r="J6" s="114"/>
      <c r="K6" s="114"/>
      <c r="L6" s="120">
        <f t="shared" si="3"/>
        <v>0</v>
      </c>
      <c r="M6" s="102" t="s">
        <v>25</v>
      </c>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2" t="s">
        <v>322</v>
      </c>
      <c r="AQ6" s="3" t="str">
        <f t="shared" si="0"/>
        <v xml:space="preserve"> </v>
      </c>
      <c r="AR6" s="3" t="str">
        <f t="shared" si="1"/>
        <v xml:space="preserve"> </v>
      </c>
      <c r="AS6" s="3" t="str">
        <f t="shared" si="2"/>
        <v xml:space="preserve"> </v>
      </c>
      <c r="AT6" s="4" t="s">
        <v>251</v>
      </c>
      <c r="AU6" s="3"/>
    </row>
    <row r="7" spans="1:48" ht="20" customHeight="1" thickBot="1" x14ac:dyDescent="0.45">
      <c r="A7" s="76" t="s">
        <v>33</v>
      </c>
      <c r="B7" s="157" t="s">
        <v>232</v>
      </c>
      <c r="C7" s="93">
        <v>5</v>
      </c>
      <c r="D7" s="260"/>
      <c r="E7" s="261"/>
      <c r="F7" s="5" t="s">
        <v>34</v>
      </c>
      <c r="G7" s="7"/>
      <c r="H7" s="106"/>
      <c r="I7" s="112">
        <f>ตัวชี้วัด!FU10</f>
        <v>0</v>
      </c>
      <c r="J7" s="114"/>
      <c r="K7" s="114"/>
      <c r="L7" s="120">
        <f t="shared" si="3"/>
        <v>0</v>
      </c>
      <c r="M7" s="102" t="s">
        <v>25</v>
      </c>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2" t="s">
        <v>322</v>
      </c>
      <c r="AQ7" s="3" t="str">
        <f t="shared" si="0"/>
        <v xml:space="preserve"> </v>
      </c>
      <c r="AR7" s="3" t="str">
        <f t="shared" si="1"/>
        <v xml:space="preserve"> </v>
      </c>
      <c r="AS7" s="3" t="str">
        <f t="shared" si="2"/>
        <v xml:space="preserve"> </v>
      </c>
      <c r="AT7" s="4" t="s">
        <v>248</v>
      </c>
      <c r="AU7" s="3"/>
    </row>
    <row r="8" spans="1:48" ht="20" customHeight="1" thickBot="1" x14ac:dyDescent="0.45">
      <c r="A8" s="76" t="s">
        <v>35</v>
      </c>
      <c r="B8" s="90" t="s">
        <v>250</v>
      </c>
      <c r="C8" s="94">
        <v>6</v>
      </c>
      <c r="D8" s="260"/>
      <c r="E8" s="261"/>
      <c r="F8" s="5" t="s">
        <v>36</v>
      </c>
      <c r="G8" s="73"/>
      <c r="H8" s="106"/>
      <c r="I8" s="112">
        <f>ตัวชี้วัด!FU11</f>
        <v>0</v>
      </c>
      <c r="J8" s="114"/>
      <c r="K8" s="114"/>
      <c r="L8" s="120">
        <f t="shared" si="3"/>
        <v>0</v>
      </c>
      <c r="M8" s="102" t="s">
        <v>25</v>
      </c>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2" t="s">
        <v>322</v>
      </c>
      <c r="AQ8" s="3" t="str">
        <f t="shared" si="0"/>
        <v xml:space="preserve"> </v>
      </c>
      <c r="AR8" s="3" t="str">
        <f t="shared" si="1"/>
        <v xml:space="preserve"> </v>
      </c>
      <c r="AS8" s="3" t="str">
        <f t="shared" si="2"/>
        <v xml:space="preserve"> </v>
      </c>
      <c r="AT8" s="4" t="s">
        <v>249</v>
      </c>
      <c r="AU8" s="3"/>
    </row>
    <row r="9" spans="1:48" ht="20" customHeight="1" thickBot="1" x14ac:dyDescent="0.45">
      <c r="A9" s="76" t="s">
        <v>37</v>
      </c>
      <c r="B9" s="90" t="s">
        <v>367</v>
      </c>
      <c r="C9" s="93">
        <v>7</v>
      </c>
      <c r="D9" s="260"/>
      <c r="E9" s="261"/>
      <c r="F9" s="5" t="s">
        <v>38</v>
      </c>
      <c r="G9" s="73"/>
      <c r="H9" s="106"/>
      <c r="I9" s="112">
        <f>ตัวชี้วัด!FU12</f>
        <v>0</v>
      </c>
      <c r="J9" s="114"/>
      <c r="K9" s="114"/>
      <c r="L9" s="120">
        <f t="shared" si="3"/>
        <v>0</v>
      </c>
      <c r="M9" s="102" t="s">
        <v>25</v>
      </c>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3" t="s">
        <v>322</v>
      </c>
      <c r="AQ9" s="3" t="str">
        <f t="shared" si="0"/>
        <v xml:space="preserve"> </v>
      </c>
      <c r="AR9" s="3" t="str">
        <f t="shared" si="1"/>
        <v xml:space="preserve"> </v>
      </c>
      <c r="AS9" s="3" t="str">
        <f t="shared" si="2"/>
        <v xml:space="preserve"> </v>
      </c>
      <c r="AT9" s="4" t="s">
        <v>336</v>
      </c>
      <c r="AU9" s="3"/>
    </row>
    <row r="10" spans="1:48" ht="20" customHeight="1" thickBot="1" x14ac:dyDescent="0.45">
      <c r="A10" s="76" t="s">
        <v>39</v>
      </c>
      <c r="B10" s="90" t="s">
        <v>368</v>
      </c>
      <c r="C10" s="94">
        <v>8</v>
      </c>
      <c r="D10" s="260"/>
      <c r="E10" s="261"/>
      <c r="F10" s="5" t="s">
        <v>40</v>
      </c>
      <c r="G10" s="73"/>
      <c r="H10" s="106"/>
      <c r="I10" s="112">
        <f>ตัวชี้วัด!FU13</f>
        <v>0</v>
      </c>
      <c r="J10" s="114"/>
      <c r="K10" s="114"/>
      <c r="L10" s="120">
        <f t="shared" si="3"/>
        <v>0</v>
      </c>
      <c r="M10" s="102" t="s">
        <v>25</v>
      </c>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2" t="s">
        <v>322</v>
      </c>
      <c r="AQ10" s="3" t="str">
        <f t="shared" si="0"/>
        <v xml:space="preserve"> </v>
      </c>
      <c r="AR10" s="3" t="str">
        <f t="shared" si="1"/>
        <v xml:space="preserve"> </v>
      </c>
      <c r="AS10" s="3" t="str">
        <f t="shared" si="2"/>
        <v xml:space="preserve"> </v>
      </c>
      <c r="AT10" s="4" t="s">
        <v>250</v>
      </c>
      <c r="AU10" s="3"/>
    </row>
    <row r="11" spans="1:48" ht="20" customHeight="1" thickBot="1" x14ac:dyDescent="0.45">
      <c r="A11" s="76" t="s">
        <v>41</v>
      </c>
      <c r="B11" s="90"/>
      <c r="C11" s="93">
        <v>9</v>
      </c>
      <c r="D11" s="260"/>
      <c r="E11" s="261"/>
      <c r="F11" s="5" t="s">
        <v>42</v>
      </c>
      <c r="G11" s="73"/>
      <c r="H11" s="106"/>
      <c r="I11" s="112">
        <f>ตัวชี้วัด!FU14</f>
        <v>0</v>
      </c>
      <c r="J11" s="114"/>
      <c r="K11" s="114"/>
      <c r="L11" s="120">
        <f t="shared" si="3"/>
        <v>0</v>
      </c>
      <c r="M11" s="102" t="s">
        <v>25</v>
      </c>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2" t="s">
        <v>322</v>
      </c>
      <c r="AQ11" s="3" t="str">
        <f t="shared" si="0"/>
        <v xml:space="preserve"> </v>
      </c>
      <c r="AR11" s="3" t="str">
        <f t="shared" si="1"/>
        <v xml:space="preserve"> </v>
      </c>
      <c r="AS11" s="3" t="str">
        <f t="shared" si="2"/>
        <v xml:space="preserve"> </v>
      </c>
      <c r="AT11" s="3"/>
    </row>
    <row r="12" spans="1:48" ht="20" customHeight="1" thickBot="1" x14ac:dyDescent="0.45">
      <c r="A12" s="76" t="s">
        <v>43</v>
      </c>
      <c r="B12" s="90"/>
      <c r="C12" s="94">
        <v>10</v>
      </c>
      <c r="D12" s="260"/>
      <c r="E12" s="261"/>
      <c r="F12" s="5" t="s">
        <v>44</v>
      </c>
      <c r="G12" s="73"/>
      <c r="H12" s="106"/>
      <c r="I12" s="112">
        <f>ตัวชี้วัด!FU15</f>
        <v>0</v>
      </c>
      <c r="J12" s="114"/>
      <c r="K12" s="114"/>
      <c r="L12" s="120">
        <f t="shared" si="3"/>
        <v>0</v>
      </c>
      <c r="M12" s="102" t="s">
        <v>25</v>
      </c>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2" t="s">
        <v>322</v>
      </c>
      <c r="AQ12" s="3" t="str">
        <f t="shared" si="0"/>
        <v xml:space="preserve"> </v>
      </c>
      <c r="AR12" s="3" t="str">
        <f t="shared" si="1"/>
        <v xml:space="preserve"> </v>
      </c>
      <c r="AS12" s="3" t="str">
        <f t="shared" si="2"/>
        <v xml:space="preserve"> </v>
      </c>
      <c r="AT12" s="50" t="s">
        <v>342</v>
      </c>
    </row>
    <row r="13" spans="1:48" ht="20" customHeight="1" thickBot="1" x14ac:dyDescent="0.45">
      <c r="A13" s="76" t="s">
        <v>45</v>
      </c>
      <c r="B13" s="90"/>
      <c r="C13" s="93">
        <v>11</v>
      </c>
      <c r="D13" s="260"/>
      <c r="E13" s="261"/>
      <c r="F13" s="5" t="s">
        <v>46</v>
      </c>
      <c r="G13" s="73"/>
      <c r="H13" s="106"/>
      <c r="I13" s="112">
        <f>ตัวชี้วัด!FU16</f>
        <v>0</v>
      </c>
      <c r="J13" s="114"/>
      <c r="K13" s="114"/>
      <c r="L13" s="120">
        <f t="shared" si="3"/>
        <v>0</v>
      </c>
      <c r="M13" s="102" t="s">
        <v>25</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2" t="s">
        <v>322</v>
      </c>
      <c r="AQ13" s="3" t="str">
        <f t="shared" si="0"/>
        <v xml:space="preserve"> </v>
      </c>
      <c r="AR13" s="3" t="str">
        <f t="shared" si="1"/>
        <v xml:space="preserve"> </v>
      </c>
      <c r="AS13" s="3" t="str">
        <f t="shared" si="2"/>
        <v xml:space="preserve"> </v>
      </c>
      <c r="AT13" s="50" t="s">
        <v>347</v>
      </c>
    </row>
    <row r="14" spans="1:48" ht="20" customHeight="1" thickBot="1" x14ac:dyDescent="0.45">
      <c r="A14" s="76" t="s">
        <v>47</v>
      </c>
      <c r="B14" s="90"/>
      <c r="C14" s="94">
        <v>12</v>
      </c>
      <c r="D14" s="260"/>
      <c r="E14" s="261"/>
      <c r="F14" s="5" t="s">
        <v>48</v>
      </c>
      <c r="G14" s="73"/>
      <c r="H14" s="106"/>
      <c r="I14" s="112">
        <f>ตัวชี้วัด!FU17</f>
        <v>0</v>
      </c>
      <c r="J14" s="114"/>
      <c r="K14" s="114"/>
      <c r="L14" s="120">
        <f t="shared" si="3"/>
        <v>0</v>
      </c>
      <c r="M14" s="102" t="s">
        <v>25</v>
      </c>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2" t="s">
        <v>322</v>
      </c>
      <c r="AQ14" s="3" t="str">
        <f t="shared" si="0"/>
        <v xml:space="preserve"> </v>
      </c>
      <c r="AR14" s="3" t="str">
        <f t="shared" si="1"/>
        <v xml:space="preserve"> </v>
      </c>
      <c r="AS14" s="3" t="str">
        <f t="shared" si="2"/>
        <v xml:space="preserve"> </v>
      </c>
      <c r="AT14" s="50" t="s">
        <v>343</v>
      </c>
    </row>
    <row r="15" spans="1:48" ht="20" customHeight="1" thickBot="1" x14ac:dyDescent="0.45">
      <c r="A15" s="76" t="s">
        <v>49</v>
      </c>
      <c r="B15" s="90"/>
      <c r="C15" s="93">
        <v>13</v>
      </c>
      <c r="D15" s="260"/>
      <c r="E15" s="261"/>
      <c r="F15" s="5" t="s">
        <v>50</v>
      </c>
      <c r="G15" s="73"/>
      <c r="H15" s="106"/>
      <c r="I15" s="112">
        <f>ตัวชี้วัด!FU18</f>
        <v>0</v>
      </c>
      <c r="J15" s="114"/>
      <c r="K15" s="114"/>
      <c r="L15" s="120">
        <f t="shared" si="3"/>
        <v>0</v>
      </c>
      <c r="M15" s="102" t="s">
        <v>25</v>
      </c>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2" t="s">
        <v>322</v>
      </c>
      <c r="AQ15" s="3" t="str">
        <f t="shared" si="0"/>
        <v xml:space="preserve"> </v>
      </c>
      <c r="AR15" s="3" t="str">
        <f t="shared" si="1"/>
        <v xml:space="preserve"> </v>
      </c>
      <c r="AS15" s="3" t="str">
        <f t="shared" si="2"/>
        <v xml:space="preserve"> </v>
      </c>
      <c r="AT15" s="50" t="s">
        <v>346</v>
      </c>
    </row>
    <row r="16" spans="1:48" ht="20" customHeight="1" thickBot="1" x14ac:dyDescent="0.45">
      <c r="A16" s="76" t="s">
        <v>234</v>
      </c>
      <c r="B16" s="6" t="s">
        <v>339</v>
      </c>
      <c r="C16" s="94">
        <v>14</v>
      </c>
      <c r="D16" s="260"/>
      <c r="E16" s="261"/>
      <c r="F16" s="5" t="s">
        <v>51</v>
      </c>
      <c r="G16" s="73"/>
      <c r="H16" s="106"/>
      <c r="I16" s="112">
        <f>ตัวชี้วัด!FU19</f>
        <v>0</v>
      </c>
      <c r="J16" s="114"/>
      <c r="K16" s="114"/>
      <c r="L16" s="120">
        <f t="shared" si="3"/>
        <v>0</v>
      </c>
      <c r="M16" s="102" t="s">
        <v>25</v>
      </c>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2" t="s">
        <v>322</v>
      </c>
      <c r="AQ16" s="3" t="str">
        <f t="shared" si="0"/>
        <v xml:space="preserve"> </v>
      </c>
      <c r="AR16" s="3" t="str">
        <f t="shared" si="1"/>
        <v xml:space="preserve"> </v>
      </c>
      <c r="AS16" s="3" t="str">
        <f t="shared" si="2"/>
        <v xml:space="preserve"> </v>
      </c>
      <c r="AT16" s="50" t="s">
        <v>344</v>
      </c>
    </row>
    <row r="17" spans="1:46" ht="20" customHeight="1" thickBot="1" x14ac:dyDescent="0.45">
      <c r="A17" s="76" t="s">
        <v>52</v>
      </c>
      <c r="B17" s="6" t="s">
        <v>340</v>
      </c>
      <c r="C17" s="93">
        <v>15</v>
      </c>
      <c r="D17" s="260"/>
      <c r="E17" s="261"/>
      <c r="F17" s="5" t="s">
        <v>53</v>
      </c>
      <c r="G17" s="73"/>
      <c r="H17" s="106"/>
      <c r="I17" s="112">
        <f>ตัวชี้วัด!FU20</f>
        <v>0</v>
      </c>
      <c r="J17" s="114"/>
      <c r="K17" s="114"/>
      <c r="L17" s="120">
        <f t="shared" si="3"/>
        <v>0</v>
      </c>
      <c r="M17" s="102" t="s">
        <v>25</v>
      </c>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2" t="s">
        <v>322</v>
      </c>
      <c r="AQ17" s="3" t="str">
        <f t="shared" si="0"/>
        <v xml:space="preserve"> </v>
      </c>
      <c r="AR17" s="3" t="str">
        <f t="shared" si="1"/>
        <v xml:space="preserve"> </v>
      </c>
      <c r="AS17" s="3" t="str">
        <f t="shared" si="2"/>
        <v xml:space="preserve"> </v>
      </c>
      <c r="AT17" s="50" t="s">
        <v>345</v>
      </c>
    </row>
    <row r="18" spans="1:46" ht="20" customHeight="1" thickBot="1" x14ac:dyDescent="0.45">
      <c r="A18" s="76" t="s">
        <v>54</v>
      </c>
      <c r="B18" s="90">
        <v>29</v>
      </c>
      <c r="C18" s="94">
        <v>16</v>
      </c>
      <c r="D18" s="260"/>
      <c r="E18" s="261"/>
      <c r="F18" s="5" t="s">
        <v>55</v>
      </c>
      <c r="G18" s="73"/>
      <c r="H18" s="106"/>
      <c r="I18" s="112">
        <f>ตัวชี้วัด!FU21</f>
        <v>0</v>
      </c>
      <c r="J18" s="114"/>
      <c r="K18" s="114"/>
      <c r="L18" s="120">
        <f t="shared" si="3"/>
        <v>0</v>
      </c>
      <c r="M18" s="102" t="s">
        <v>25</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2" t="s">
        <v>322</v>
      </c>
      <c r="AQ18" s="3" t="str">
        <f t="shared" si="0"/>
        <v xml:space="preserve"> </v>
      </c>
      <c r="AR18" s="3" t="str">
        <f t="shared" si="1"/>
        <v xml:space="preserve"> </v>
      </c>
      <c r="AS18" s="3" t="str">
        <f t="shared" si="2"/>
        <v xml:space="preserve"> </v>
      </c>
      <c r="AT18" s="50" t="s">
        <v>348</v>
      </c>
    </row>
    <row r="19" spans="1:46" ht="20" customHeight="1" thickBot="1" x14ac:dyDescent="0.45">
      <c r="A19" s="76" t="s">
        <v>56</v>
      </c>
      <c r="B19" s="90" t="s">
        <v>341</v>
      </c>
      <c r="C19" s="93">
        <v>17</v>
      </c>
      <c r="D19" s="260"/>
      <c r="E19" s="261"/>
      <c r="F19" s="5" t="s">
        <v>57</v>
      </c>
      <c r="G19" s="73"/>
      <c r="H19" s="106"/>
      <c r="I19" s="112">
        <f>ตัวชี้วัด!FU22</f>
        <v>0</v>
      </c>
      <c r="J19" s="114"/>
      <c r="K19" s="114"/>
      <c r="L19" s="120">
        <f t="shared" si="3"/>
        <v>0</v>
      </c>
      <c r="M19" s="102" t="s">
        <v>25</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2" t="s">
        <v>322</v>
      </c>
      <c r="AQ19" s="3" t="str">
        <f t="shared" si="0"/>
        <v xml:space="preserve"> </v>
      </c>
      <c r="AR19" s="3" t="str">
        <f t="shared" si="1"/>
        <v xml:space="preserve"> </v>
      </c>
      <c r="AS19" s="3" t="str">
        <f t="shared" si="2"/>
        <v xml:space="preserve"> </v>
      </c>
      <c r="AT19" s="50" t="s">
        <v>350</v>
      </c>
    </row>
    <row r="20" spans="1:46" ht="20" customHeight="1" thickBot="1" x14ac:dyDescent="0.45">
      <c r="A20" s="76" t="s">
        <v>58</v>
      </c>
      <c r="B20" s="90">
        <v>2567</v>
      </c>
      <c r="C20" s="94">
        <v>18</v>
      </c>
      <c r="D20" s="260"/>
      <c r="E20" s="261"/>
      <c r="F20" s="5" t="s">
        <v>59</v>
      </c>
      <c r="G20" s="73"/>
      <c r="H20" s="106"/>
      <c r="I20" s="112">
        <f>ตัวชี้วัด!FU23</f>
        <v>0</v>
      </c>
      <c r="J20" s="114"/>
      <c r="K20" s="114"/>
      <c r="L20" s="120">
        <f t="shared" si="3"/>
        <v>0</v>
      </c>
      <c r="M20" s="102" t="s">
        <v>25</v>
      </c>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2" t="s">
        <v>322</v>
      </c>
      <c r="AQ20" s="3" t="str">
        <f t="shared" si="0"/>
        <v xml:space="preserve"> </v>
      </c>
      <c r="AR20" s="3" t="str">
        <f t="shared" si="1"/>
        <v xml:space="preserve"> </v>
      </c>
      <c r="AS20" s="3" t="str">
        <f t="shared" si="2"/>
        <v xml:space="preserve"> </v>
      </c>
      <c r="AT20" s="50" t="s">
        <v>349</v>
      </c>
    </row>
    <row r="21" spans="1:46" ht="20" customHeight="1" thickBot="1" x14ac:dyDescent="0.45">
      <c r="A21" s="77" t="s">
        <v>29</v>
      </c>
      <c r="B21" s="92">
        <v>2</v>
      </c>
      <c r="C21" s="93">
        <v>19</v>
      </c>
      <c r="D21" s="260"/>
      <c r="E21" s="261"/>
      <c r="F21" s="5" t="s">
        <v>60</v>
      </c>
      <c r="G21" s="73"/>
      <c r="H21" s="106"/>
      <c r="I21" s="112">
        <f>ตัวชี้วัด!FU24</f>
        <v>0</v>
      </c>
      <c r="J21" s="114"/>
      <c r="K21" s="114"/>
      <c r="L21" s="120">
        <f t="shared" si="3"/>
        <v>0</v>
      </c>
      <c r="M21" s="102" t="s">
        <v>25</v>
      </c>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2" t="s">
        <v>322</v>
      </c>
      <c r="AQ21" s="3" t="str">
        <f t="shared" si="0"/>
        <v xml:space="preserve"> </v>
      </c>
      <c r="AR21" s="3" t="str">
        <f t="shared" si="1"/>
        <v xml:space="preserve"> </v>
      </c>
      <c r="AS21" s="3" t="str">
        <f t="shared" si="2"/>
        <v xml:space="preserve"> </v>
      </c>
      <c r="AT21" s="50" t="s">
        <v>351</v>
      </c>
    </row>
    <row r="22" spans="1:46" ht="20" customHeight="1" thickBot="1" x14ac:dyDescent="0.45">
      <c r="A22" s="257" t="s">
        <v>338</v>
      </c>
      <c r="B22" s="258"/>
      <c r="C22" s="94">
        <v>20</v>
      </c>
      <c r="D22" s="262"/>
      <c r="E22" s="261"/>
      <c r="F22" s="5" t="s">
        <v>366</v>
      </c>
      <c r="G22" s="73"/>
      <c r="H22" s="106"/>
      <c r="I22" s="112">
        <f>ตัวชี้วัด!FU25</f>
        <v>0</v>
      </c>
      <c r="J22" s="114"/>
      <c r="K22" s="114"/>
      <c r="L22" s="120">
        <f t="shared" si="3"/>
        <v>0</v>
      </c>
      <c r="M22" s="102" t="s">
        <v>25</v>
      </c>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2" t="s">
        <v>322</v>
      </c>
      <c r="AQ22" s="3"/>
      <c r="AR22" s="3"/>
      <c r="AS22" s="3"/>
      <c r="AT22" s="50" t="s">
        <v>352</v>
      </c>
    </row>
    <row r="23" spans="1:46" ht="20" customHeight="1" thickBot="1" x14ac:dyDescent="0.45">
      <c r="A23" s="257" t="s">
        <v>235</v>
      </c>
      <c r="B23" s="258" t="s">
        <v>365</v>
      </c>
      <c r="C23" s="93">
        <v>21</v>
      </c>
      <c r="D23" s="260"/>
      <c r="E23" s="261"/>
      <c r="F23" s="5"/>
      <c r="G23" s="73"/>
      <c r="H23" s="106"/>
      <c r="I23" s="112">
        <f>ตัวชี้วัด!FU26</f>
        <v>0</v>
      </c>
      <c r="J23" s="114"/>
      <c r="K23" s="114"/>
      <c r="L23" s="120">
        <f t="shared" si="3"/>
        <v>0</v>
      </c>
      <c r="M23" s="102" t="s">
        <v>25</v>
      </c>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2" t="s">
        <v>322</v>
      </c>
      <c r="AQ23" s="3"/>
      <c r="AR23" s="3"/>
      <c r="AS23" s="3"/>
      <c r="AT23" s="50" t="s">
        <v>353</v>
      </c>
    </row>
    <row r="24" spans="1:46" ht="20" customHeight="1" thickBot="1" x14ac:dyDescent="0.45">
      <c r="A24" s="257"/>
      <c r="B24" s="258"/>
      <c r="C24" s="94">
        <v>22</v>
      </c>
      <c r="D24" s="260"/>
      <c r="E24" s="261"/>
      <c r="F24" s="5"/>
      <c r="G24" s="73"/>
      <c r="H24" s="106"/>
      <c r="I24" s="112">
        <f>ตัวชี้วัด!FU27</f>
        <v>0</v>
      </c>
      <c r="J24" s="114"/>
      <c r="K24" s="114"/>
      <c r="L24" s="120">
        <f t="shared" si="3"/>
        <v>0</v>
      </c>
      <c r="M24" s="102" t="s">
        <v>25</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2" t="s">
        <v>322</v>
      </c>
      <c r="AQ24" s="3"/>
      <c r="AR24" s="3"/>
      <c r="AS24" s="3"/>
      <c r="AT24" s="50" t="s">
        <v>354</v>
      </c>
    </row>
    <row r="25" spans="1:46" ht="20" customHeight="1" thickBot="1" x14ac:dyDescent="0.45">
      <c r="A25" s="257"/>
      <c r="B25" s="258"/>
      <c r="C25" s="93">
        <v>23</v>
      </c>
      <c r="D25" s="260"/>
      <c r="E25" s="261"/>
      <c r="F25" s="5"/>
      <c r="G25" s="73"/>
      <c r="H25" s="106"/>
      <c r="I25" s="112">
        <f>ตัวชี้วัด!FU28</f>
        <v>0</v>
      </c>
      <c r="J25" s="114"/>
      <c r="K25" s="114"/>
      <c r="L25" s="120">
        <f t="shared" si="3"/>
        <v>0</v>
      </c>
      <c r="M25" s="102" t="s">
        <v>25</v>
      </c>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2" t="s">
        <v>322</v>
      </c>
      <c r="AQ25" s="3"/>
      <c r="AR25" s="3"/>
      <c r="AS25" s="3"/>
      <c r="AT25" s="50" t="s">
        <v>321</v>
      </c>
    </row>
    <row r="26" spans="1:46" ht="20" customHeight="1" thickBot="1" x14ac:dyDescent="0.45">
      <c r="A26" s="257"/>
      <c r="B26" s="258"/>
      <c r="C26" s="94">
        <v>24</v>
      </c>
      <c r="D26" s="260"/>
      <c r="E26" s="261"/>
      <c r="F26" s="5"/>
      <c r="G26" s="73"/>
      <c r="H26" s="106"/>
      <c r="I26" s="112">
        <f>ตัวชี้วัด!FU29</f>
        <v>0</v>
      </c>
      <c r="J26" s="114"/>
      <c r="K26" s="114"/>
      <c r="L26" s="120">
        <f t="shared" si="3"/>
        <v>0</v>
      </c>
      <c r="M26" s="102" t="s">
        <v>25</v>
      </c>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2" t="s">
        <v>322</v>
      </c>
      <c r="AQ26" s="3"/>
      <c r="AR26" s="3"/>
      <c r="AS26" s="3"/>
      <c r="AT26" s="50" t="s">
        <v>355</v>
      </c>
    </row>
    <row r="27" spans="1:46" ht="20" customHeight="1" thickBot="1" x14ac:dyDescent="0.45">
      <c r="A27" s="257"/>
      <c r="B27" s="258"/>
      <c r="C27" s="93">
        <v>25</v>
      </c>
      <c r="D27" s="409"/>
      <c r="E27" s="261"/>
      <c r="F27" s="5"/>
      <c r="G27" s="73"/>
      <c r="H27" s="106"/>
      <c r="I27" s="112">
        <f>ตัวชี้วัด!FU30</f>
        <v>0</v>
      </c>
      <c r="J27" s="114"/>
      <c r="K27" s="114"/>
      <c r="L27" s="120">
        <f t="shared" si="3"/>
        <v>0</v>
      </c>
      <c r="M27" s="102" t="s">
        <v>25</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2" t="s">
        <v>322</v>
      </c>
      <c r="AQ27" s="3"/>
      <c r="AR27" s="3"/>
      <c r="AS27" s="3"/>
      <c r="AT27" s="50" t="s">
        <v>356</v>
      </c>
    </row>
    <row r="28" spans="1:46" ht="20" customHeight="1" thickBot="1" x14ac:dyDescent="0.45">
      <c r="A28" s="257"/>
      <c r="B28" s="258"/>
      <c r="C28" s="94">
        <v>26</v>
      </c>
      <c r="D28" s="260"/>
      <c r="E28" s="261"/>
      <c r="F28" s="5"/>
      <c r="G28" s="73"/>
      <c r="H28" s="106"/>
      <c r="I28" s="112">
        <f>ตัวชี้วัด!FU31</f>
        <v>0</v>
      </c>
      <c r="J28" s="114"/>
      <c r="K28" s="114"/>
      <c r="L28" s="120">
        <f t="shared" si="3"/>
        <v>0</v>
      </c>
      <c r="M28" s="102" t="s">
        <v>25</v>
      </c>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2" t="s">
        <v>322</v>
      </c>
      <c r="AQ28" s="3"/>
      <c r="AR28" s="3"/>
      <c r="AS28" s="3"/>
      <c r="AT28" s="50" t="s">
        <v>357</v>
      </c>
    </row>
    <row r="29" spans="1:46" ht="20" customHeight="1" thickBot="1" x14ac:dyDescent="0.45">
      <c r="A29" s="257"/>
      <c r="B29" s="258"/>
      <c r="C29" s="93">
        <v>27</v>
      </c>
      <c r="D29" s="260"/>
      <c r="E29" s="261"/>
      <c r="F29" s="5"/>
      <c r="G29" s="73"/>
      <c r="H29" s="106"/>
      <c r="I29" s="112">
        <f>ตัวชี้วัด!FU32</f>
        <v>0</v>
      </c>
      <c r="J29" s="114"/>
      <c r="K29" s="114"/>
      <c r="L29" s="120">
        <f t="shared" si="3"/>
        <v>0</v>
      </c>
      <c r="M29" s="102" t="s">
        <v>25</v>
      </c>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2" t="s">
        <v>322</v>
      </c>
      <c r="AQ29" s="3"/>
      <c r="AR29" s="3"/>
      <c r="AS29" s="3"/>
      <c r="AT29" s="50" t="s">
        <v>358</v>
      </c>
    </row>
    <row r="30" spans="1:46" ht="20" customHeight="1" thickBot="1" x14ac:dyDescent="0.45">
      <c r="A30" s="257"/>
      <c r="B30" s="258"/>
      <c r="C30" s="94">
        <v>28</v>
      </c>
      <c r="D30" s="260"/>
      <c r="E30" s="261"/>
      <c r="F30" s="5"/>
      <c r="G30" s="73"/>
      <c r="H30" s="106"/>
      <c r="I30" s="112">
        <f>ตัวชี้วัด!FU33</f>
        <v>0</v>
      </c>
      <c r="J30" s="114"/>
      <c r="K30" s="114"/>
      <c r="L30" s="120">
        <f t="shared" si="3"/>
        <v>0</v>
      </c>
      <c r="M30" s="102" t="s">
        <v>25</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2" t="s">
        <v>322</v>
      </c>
      <c r="AQ30" s="3"/>
      <c r="AR30" s="3"/>
      <c r="AS30" s="3"/>
      <c r="AT30" s="50" t="s">
        <v>359</v>
      </c>
    </row>
    <row r="31" spans="1:46" ht="20" customHeight="1" thickBot="1" x14ac:dyDescent="0.45">
      <c r="A31" s="257"/>
      <c r="B31" s="258"/>
      <c r="C31" s="93">
        <v>29</v>
      </c>
      <c r="D31" s="260"/>
      <c r="E31" s="261"/>
      <c r="F31" s="5"/>
      <c r="G31" s="73"/>
      <c r="H31" s="106"/>
      <c r="I31" s="112">
        <f>ตัวชี้วัด!FU34</f>
        <v>0</v>
      </c>
      <c r="J31" s="114"/>
      <c r="K31" s="114"/>
      <c r="L31" s="120">
        <f t="shared" si="3"/>
        <v>0</v>
      </c>
      <c r="M31" s="102" t="s">
        <v>25</v>
      </c>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2" t="s">
        <v>322</v>
      </c>
      <c r="AQ31" s="3"/>
      <c r="AR31" s="3"/>
      <c r="AS31" s="3"/>
      <c r="AT31" s="50" t="s">
        <v>361</v>
      </c>
    </row>
    <row r="32" spans="1:46" ht="20" customHeight="1" thickBot="1" x14ac:dyDescent="0.45">
      <c r="A32" s="257"/>
      <c r="B32" s="258"/>
      <c r="C32" s="93">
        <v>30</v>
      </c>
      <c r="D32" s="260"/>
      <c r="E32" s="261"/>
      <c r="F32" s="5"/>
      <c r="G32" s="73"/>
      <c r="H32" s="106"/>
      <c r="I32" s="112">
        <f>ตัวชี้วัด!FU35</f>
        <v>0</v>
      </c>
      <c r="J32" s="114"/>
      <c r="K32" s="114"/>
      <c r="L32" s="120">
        <f t="shared" si="3"/>
        <v>0</v>
      </c>
      <c r="M32" s="102"/>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2" t="s">
        <v>322</v>
      </c>
      <c r="AQ32" s="3"/>
      <c r="AR32" s="3"/>
      <c r="AS32" s="3"/>
      <c r="AT32" s="50" t="s">
        <v>360</v>
      </c>
    </row>
    <row r="33" spans="1:46" ht="20" customHeight="1" thickBot="1" x14ac:dyDescent="0.45">
      <c r="A33" s="257"/>
      <c r="B33" s="258"/>
      <c r="C33" s="93">
        <v>31</v>
      </c>
      <c r="D33" s="260"/>
      <c r="E33" s="261"/>
      <c r="F33" s="5"/>
      <c r="G33" s="73"/>
      <c r="H33" s="106"/>
      <c r="I33" s="112">
        <f>ตัวชี้วัด!FU36</f>
        <v>0</v>
      </c>
      <c r="J33" s="114"/>
      <c r="K33" s="114"/>
      <c r="L33" s="120">
        <f t="shared" si="3"/>
        <v>0</v>
      </c>
      <c r="M33" s="102"/>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2" t="s">
        <v>322</v>
      </c>
      <c r="AQ33" s="3"/>
      <c r="AR33" s="3"/>
      <c r="AS33" s="3"/>
      <c r="AT33" s="259"/>
    </row>
    <row r="34" spans="1:46" ht="20" customHeight="1" thickBot="1" x14ac:dyDescent="0.45">
      <c r="A34" s="257"/>
      <c r="B34" s="258"/>
      <c r="C34" s="93">
        <v>32</v>
      </c>
      <c r="D34" s="260"/>
      <c r="E34" s="261"/>
      <c r="F34" s="5"/>
      <c r="G34" s="73"/>
      <c r="H34" s="106"/>
      <c r="I34" s="112">
        <f>ตัวชี้วัด!FU37</f>
        <v>0</v>
      </c>
      <c r="J34" s="114"/>
      <c r="K34" s="114"/>
      <c r="L34" s="120">
        <f t="shared" si="3"/>
        <v>0</v>
      </c>
      <c r="M34" s="102"/>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2" t="s">
        <v>322</v>
      </c>
      <c r="AQ34" s="3"/>
      <c r="AR34" s="3"/>
      <c r="AS34" s="3"/>
      <c r="AT34" s="259"/>
    </row>
    <row r="35" spans="1:46" ht="20" customHeight="1" thickBot="1" x14ac:dyDescent="0.45">
      <c r="A35" s="257"/>
      <c r="B35" s="258"/>
      <c r="C35" s="93">
        <v>33</v>
      </c>
      <c r="D35" s="260"/>
      <c r="E35" s="261"/>
      <c r="F35" s="5"/>
      <c r="G35" s="73"/>
      <c r="H35" s="106"/>
      <c r="I35" s="112">
        <f>ตัวชี้วัด!FU38</f>
        <v>0</v>
      </c>
      <c r="J35" s="114"/>
      <c r="K35" s="114"/>
      <c r="L35" s="120">
        <f t="shared" si="3"/>
        <v>0</v>
      </c>
      <c r="M35" s="102"/>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2" t="s">
        <v>322</v>
      </c>
      <c r="AQ35" s="3"/>
      <c r="AR35" s="3"/>
      <c r="AS35" s="3"/>
      <c r="AT35" s="259"/>
    </row>
    <row r="36" spans="1:46" ht="20" customHeight="1" thickBot="1" x14ac:dyDescent="0.45">
      <c r="A36" s="257"/>
      <c r="B36" s="258"/>
      <c r="C36" s="93">
        <v>34</v>
      </c>
      <c r="D36" s="260"/>
      <c r="E36" s="261"/>
      <c r="F36" s="5"/>
      <c r="G36" s="73"/>
      <c r="H36" s="106"/>
      <c r="I36" s="112">
        <f>ตัวชี้วัด!FU39</f>
        <v>0</v>
      </c>
      <c r="J36" s="114"/>
      <c r="K36" s="114"/>
      <c r="L36" s="120">
        <f t="shared" si="3"/>
        <v>0</v>
      </c>
      <c r="M36" s="102"/>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2" t="s">
        <v>322</v>
      </c>
      <c r="AQ36" s="3"/>
      <c r="AR36" s="3"/>
      <c r="AS36" s="3"/>
      <c r="AT36" s="259"/>
    </row>
    <row r="37" spans="1:46" ht="20" customHeight="1" thickBot="1" x14ac:dyDescent="0.45">
      <c r="A37" s="257"/>
      <c r="B37" s="258"/>
      <c r="C37" s="93">
        <v>35</v>
      </c>
      <c r="D37" s="260"/>
      <c r="E37" s="261"/>
      <c r="F37" s="5"/>
      <c r="G37" s="73"/>
      <c r="H37" s="106"/>
      <c r="I37" s="112">
        <f>ตัวชี้วัด!FU40</f>
        <v>0</v>
      </c>
      <c r="J37" s="114"/>
      <c r="K37" s="114"/>
      <c r="L37" s="120">
        <f t="shared" si="3"/>
        <v>0</v>
      </c>
      <c r="M37" s="102"/>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2" t="s">
        <v>322</v>
      </c>
      <c r="AQ37" s="3"/>
      <c r="AR37" s="3"/>
      <c r="AS37" s="3"/>
      <c r="AT37" s="259"/>
    </row>
    <row r="38" spans="1:46" ht="20" customHeight="1" thickBot="1" x14ac:dyDescent="0.45">
      <c r="A38" s="257"/>
      <c r="B38" s="258"/>
      <c r="C38" s="93">
        <v>36</v>
      </c>
      <c r="D38" s="260"/>
      <c r="E38" s="261"/>
      <c r="F38" s="5"/>
      <c r="G38" s="73"/>
      <c r="H38" s="106"/>
      <c r="I38" s="112">
        <f>ตัวชี้วัด!FU41</f>
        <v>0</v>
      </c>
      <c r="J38" s="114"/>
      <c r="K38" s="114"/>
      <c r="L38" s="120">
        <f t="shared" si="3"/>
        <v>0</v>
      </c>
      <c r="M38" s="102" t="s">
        <v>25</v>
      </c>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2" t="s">
        <v>322</v>
      </c>
      <c r="AQ38" s="3"/>
      <c r="AR38" s="3"/>
      <c r="AS38" s="3"/>
      <c r="AT38" s="259"/>
    </row>
    <row r="39" spans="1:46" ht="20" customHeight="1" thickBot="1" x14ac:dyDescent="0.45">
      <c r="A39" s="257"/>
      <c r="B39" s="258"/>
      <c r="C39" s="93">
        <v>37</v>
      </c>
      <c r="D39" s="260"/>
      <c r="E39" s="261"/>
      <c r="F39" s="5"/>
      <c r="G39" s="73"/>
      <c r="H39" s="106"/>
      <c r="I39" s="112">
        <f>ตัวชี้วัด!FU42</f>
        <v>0</v>
      </c>
      <c r="J39" s="114"/>
      <c r="K39" s="114"/>
      <c r="L39" s="120">
        <f t="shared" si="3"/>
        <v>0</v>
      </c>
      <c r="M39" s="102" t="s">
        <v>25</v>
      </c>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2" t="s">
        <v>322</v>
      </c>
      <c r="AQ39" s="3"/>
      <c r="AR39" s="3"/>
      <c r="AS39" s="3"/>
      <c r="AT39" s="259"/>
    </row>
    <row r="40" spans="1:46" ht="20" customHeight="1" thickBot="1" x14ac:dyDescent="0.45">
      <c r="A40" s="257"/>
      <c r="B40" s="258"/>
      <c r="C40" s="93">
        <v>38</v>
      </c>
      <c r="D40" s="260"/>
      <c r="E40" s="261"/>
      <c r="F40" s="5"/>
      <c r="G40" s="73"/>
      <c r="H40" s="106"/>
      <c r="I40" s="112">
        <f>ตัวชี้วัด!FU43</f>
        <v>0</v>
      </c>
      <c r="J40" s="114"/>
      <c r="K40" s="114"/>
      <c r="L40" s="120">
        <f t="shared" si="3"/>
        <v>0</v>
      </c>
      <c r="M40" s="102" t="s">
        <v>25</v>
      </c>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2" t="s">
        <v>322</v>
      </c>
      <c r="AQ40" s="3"/>
      <c r="AR40" s="3"/>
      <c r="AS40" s="3"/>
      <c r="AT40" s="259"/>
    </row>
    <row r="41" spans="1:46" ht="20" customHeight="1" thickBot="1" x14ac:dyDescent="0.45">
      <c r="A41" s="257"/>
      <c r="B41" s="258"/>
      <c r="C41" s="93">
        <v>39</v>
      </c>
      <c r="D41" s="260"/>
      <c r="E41" s="261"/>
      <c r="F41" s="5"/>
      <c r="G41" s="73"/>
      <c r="H41" s="106"/>
      <c r="I41" s="112">
        <f>ตัวชี้วัด!FU44</f>
        <v>0</v>
      </c>
      <c r="J41" s="114"/>
      <c r="K41" s="114"/>
      <c r="L41" s="120">
        <f t="shared" si="3"/>
        <v>0</v>
      </c>
      <c r="M41" s="102" t="s">
        <v>25</v>
      </c>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2" t="s">
        <v>322</v>
      </c>
      <c r="AQ41" s="3"/>
      <c r="AR41" s="3"/>
      <c r="AS41" s="3"/>
      <c r="AT41" s="259"/>
    </row>
    <row r="42" spans="1:46" ht="20" customHeight="1" x14ac:dyDescent="0.4">
      <c r="A42" s="257"/>
      <c r="B42" s="258"/>
      <c r="C42" s="93">
        <v>40</v>
      </c>
      <c r="D42" s="410"/>
      <c r="E42" s="261"/>
      <c r="F42" s="5"/>
      <c r="G42" s="73"/>
      <c r="H42" s="106"/>
      <c r="I42" s="112">
        <f>ตัวชี้วัด!FU45</f>
        <v>0</v>
      </c>
      <c r="J42" s="114"/>
      <c r="K42" s="115"/>
      <c r="L42" s="120">
        <f t="shared" si="3"/>
        <v>0</v>
      </c>
      <c r="M42" s="102" t="s">
        <v>25</v>
      </c>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2" t="s">
        <v>322</v>
      </c>
      <c r="AQ42" s="3"/>
      <c r="AR42" s="3"/>
      <c r="AS42" s="3"/>
      <c r="AT42" s="259"/>
    </row>
    <row r="43" spans="1:46" ht="30" customHeight="1" x14ac:dyDescent="0.4">
      <c r="A43" s="421" t="s">
        <v>61</v>
      </c>
      <c r="B43" s="422"/>
      <c r="C43" s="96"/>
      <c r="D43" s="94"/>
      <c r="E43" s="95"/>
      <c r="F43" s="5"/>
      <c r="G43" s="73"/>
      <c r="H43" s="99"/>
      <c r="I43" s="113"/>
      <c r="J43" s="116"/>
      <c r="K43" s="117"/>
      <c r="L43" s="121"/>
      <c r="M43" s="7"/>
      <c r="N43" s="138"/>
      <c r="O43" s="121"/>
      <c r="P43" s="139"/>
      <c r="Q43" s="139"/>
      <c r="R43" s="140"/>
      <c r="S43" s="141"/>
      <c r="T43" s="139"/>
      <c r="U43" s="139"/>
      <c r="V43" s="139"/>
      <c r="W43" s="139"/>
      <c r="X43" s="139"/>
      <c r="Y43" s="139"/>
      <c r="Z43" s="140"/>
      <c r="AA43" s="141"/>
      <c r="AB43" s="139"/>
      <c r="AC43" s="139"/>
      <c r="AD43" s="139"/>
      <c r="AE43" s="139"/>
      <c r="AF43" s="139"/>
      <c r="AG43" s="139"/>
      <c r="AH43" s="139"/>
      <c r="AI43" s="139"/>
      <c r="AJ43" s="139"/>
      <c r="AK43" s="139"/>
      <c r="AL43" s="140"/>
      <c r="AM43" s="133"/>
      <c r="AQ43" s="3" t="str">
        <f t="shared" si="0"/>
        <v xml:space="preserve"> </v>
      </c>
      <c r="AR43" s="3" t="str">
        <f t="shared" si="1"/>
        <v xml:space="preserve"> </v>
      </c>
      <c r="AS43" s="3" t="str">
        <f t="shared" si="2"/>
        <v xml:space="preserve"> </v>
      </c>
      <c r="AT43" s="3"/>
    </row>
    <row r="44" spans="1:46" ht="30" customHeight="1" x14ac:dyDescent="0.4">
      <c r="A44" s="78" t="s">
        <v>62</v>
      </c>
      <c r="B44" s="79" t="s">
        <v>63</v>
      </c>
      <c r="C44" s="96"/>
      <c r="D44" s="94"/>
      <c r="E44" s="95"/>
      <c r="F44" s="5"/>
      <c r="G44" s="73"/>
      <c r="H44" s="99"/>
      <c r="I44" s="113"/>
      <c r="J44" s="116"/>
      <c r="K44" s="117"/>
      <c r="L44" s="121"/>
      <c r="M44" s="7"/>
      <c r="N44" s="138"/>
      <c r="O44" s="121"/>
      <c r="P44" s="139"/>
      <c r="Q44" s="139"/>
      <c r="R44" s="140"/>
      <c r="S44" s="141"/>
      <c r="T44" s="139"/>
      <c r="U44" s="139"/>
      <c r="V44" s="139"/>
      <c r="W44" s="139"/>
      <c r="X44" s="139"/>
      <c r="Y44" s="139"/>
      <c r="Z44" s="140"/>
      <c r="AA44" s="141"/>
      <c r="AB44" s="139"/>
      <c r="AC44" s="139"/>
      <c r="AD44" s="139"/>
      <c r="AE44" s="139"/>
      <c r="AF44" s="139"/>
      <c r="AG44" s="139"/>
      <c r="AH44" s="139"/>
      <c r="AI44" s="139"/>
      <c r="AJ44" s="139"/>
      <c r="AK44" s="139"/>
      <c r="AL44" s="140"/>
      <c r="AM44" s="133"/>
      <c r="AQ44" s="3" t="str">
        <f t="shared" si="0"/>
        <v xml:space="preserve"> </v>
      </c>
      <c r="AR44" s="3" t="str">
        <f t="shared" si="1"/>
        <v xml:space="preserve"> </v>
      </c>
      <c r="AS44" s="3" t="str">
        <f t="shared" si="2"/>
        <v xml:space="preserve"> </v>
      </c>
      <c r="AT44" s="3"/>
    </row>
    <row r="45" spans="1:46" ht="95.5" customHeight="1" x14ac:dyDescent="0.4">
      <c r="A45" s="47">
        <v>3</v>
      </c>
      <c r="B45" s="80" t="s">
        <v>315</v>
      </c>
      <c r="C45" s="96"/>
      <c r="D45" s="97"/>
      <c r="E45" s="97"/>
      <c r="F45" s="31"/>
      <c r="G45" s="73"/>
      <c r="H45" s="99"/>
      <c r="I45" s="113"/>
      <c r="J45" s="116"/>
      <c r="K45" s="117"/>
      <c r="L45" s="121"/>
      <c r="M45" s="7"/>
      <c r="N45" s="138"/>
      <c r="O45" s="121"/>
      <c r="P45" s="139"/>
      <c r="Q45" s="139"/>
      <c r="R45" s="140"/>
      <c r="S45" s="141"/>
      <c r="T45" s="139"/>
      <c r="U45" s="139"/>
      <c r="V45" s="139"/>
      <c r="W45" s="139"/>
      <c r="X45" s="139"/>
      <c r="Y45" s="139"/>
      <c r="Z45" s="140"/>
      <c r="AA45" s="141"/>
      <c r="AB45" s="139"/>
      <c r="AC45" s="139"/>
      <c r="AD45" s="139"/>
      <c r="AE45" s="139"/>
      <c r="AF45" s="139"/>
      <c r="AG45" s="139"/>
      <c r="AH45" s="139"/>
      <c r="AI45" s="139"/>
      <c r="AJ45" s="139"/>
      <c r="AK45" s="139"/>
      <c r="AL45" s="140"/>
      <c r="AM45" s="133"/>
      <c r="AQ45" s="3" t="str">
        <f t="shared" si="0"/>
        <v xml:space="preserve"> </v>
      </c>
      <c r="AR45" s="3" t="str">
        <f t="shared" si="1"/>
        <v xml:space="preserve"> </v>
      </c>
      <c r="AS45" s="3" t="str">
        <f t="shared" si="2"/>
        <v xml:space="preserve"> </v>
      </c>
      <c r="AT45" s="3"/>
    </row>
    <row r="46" spans="1:46" ht="90.5" customHeight="1" x14ac:dyDescent="0.4">
      <c r="A46" s="47">
        <v>3</v>
      </c>
      <c r="B46" s="80" t="s">
        <v>316</v>
      </c>
      <c r="C46" s="96"/>
      <c r="D46" s="97"/>
      <c r="E46" s="97"/>
      <c r="F46" s="31"/>
      <c r="G46" s="73"/>
      <c r="H46" s="99"/>
      <c r="I46" s="113"/>
      <c r="J46" s="116"/>
      <c r="K46" s="117"/>
      <c r="L46" s="121"/>
      <c r="M46" s="7"/>
      <c r="N46" s="138"/>
      <c r="O46" s="121"/>
      <c r="P46" s="139"/>
      <c r="Q46" s="139"/>
      <c r="R46" s="140"/>
      <c r="S46" s="141"/>
      <c r="T46" s="139"/>
      <c r="U46" s="139"/>
      <c r="V46" s="139"/>
      <c r="W46" s="139"/>
      <c r="X46" s="139"/>
      <c r="Y46" s="139"/>
      <c r="Z46" s="140"/>
      <c r="AA46" s="141"/>
      <c r="AB46" s="139"/>
      <c r="AC46" s="139"/>
      <c r="AD46" s="139"/>
      <c r="AE46" s="139"/>
      <c r="AF46" s="139"/>
      <c r="AG46" s="139"/>
      <c r="AH46" s="139"/>
      <c r="AI46" s="139"/>
      <c r="AJ46" s="139"/>
      <c r="AK46" s="139"/>
      <c r="AL46" s="140"/>
      <c r="AM46" s="133"/>
      <c r="AQ46" s="3" t="str">
        <f t="shared" si="0"/>
        <v xml:space="preserve"> </v>
      </c>
      <c r="AR46" s="3" t="str">
        <f t="shared" si="1"/>
        <v xml:space="preserve"> </v>
      </c>
      <c r="AS46" s="3" t="str">
        <f t="shared" si="2"/>
        <v xml:space="preserve"> </v>
      </c>
      <c r="AT46" s="3"/>
    </row>
    <row r="47" spans="1:46" ht="113" customHeight="1" x14ac:dyDescent="0.4">
      <c r="A47" s="47">
        <v>3</v>
      </c>
      <c r="B47" s="80" t="s">
        <v>317</v>
      </c>
      <c r="C47" s="96"/>
      <c r="D47" s="97"/>
      <c r="E47" s="97"/>
      <c r="F47" s="31"/>
      <c r="G47" s="73"/>
      <c r="H47" s="99"/>
      <c r="I47" s="113"/>
      <c r="J47" s="116"/>
      <c r="K47" s="117"/>
      <c r="L47" s="121"/>
      <c r="M47" s="7"/>
      <c r="N47" s="138"/>
      <c r="O47" s="121"/>
      <c r="P47" s="139"/>
      <c r="Q47" s="139"/>
      <c r="R47" s="140"/>
      <c r="S47" s="141"/>
      <c r="T47" s="139"/>
      <c r="U47" s="139"/>
      <c r="V47" s="139"/>
      <c r="W47" s="139"/>
      <c r="X47" s="139"/>
      <c r="Y47" s="139"/>
      <c r="Z47" s="140"/>
      <c r="AA47" s="141"/>
      <c r="AB47" s="139"/>
      <c r="AC47" s="139"/>
      <c r="AD47" s="139"/>
      <c r="AE47" s="139"/>
      <c r="AF47" s="139"/>
      <c r="AG47" s="139"/>
      <c r="AH47" s="139"/>
      <c r="AI47" s="139"/>
      <c r="AJ47" s="139"/>
      <c r="AK47" s="139"/>
      <c r="AL47" s="140"/>
      <c r="AM47" s="133"/>
      <c r="AQ47" s="3" t="str">
        <f t="shared" si="0"/>
        <v xml:space="preserve"> </v>
      </c>
      <c r="AR47" s="3" t="str">
        <f t="shared" si="1"/>
        <v xml:space="preserve"> </v>
      </c>
      <c r="AS47" s="3" t="str">
        <f t="shared" si="2"/>
        <v xml:space="preserve"> </v>
      </c>
      <c r="AT47" s="3"/>
    </row>
    <row r="48" spans="1:46" ht="76.25" customHeight="1" x14ac:dyDescent="0.4">
      <c r="A48" s="47">
        <v>3</v>
      </c>
      <c r="B48" s="80" t="s">
        <v>318</v>
      </c>
      <c r="C48" s="96"/>
      <c r="D48" s="97"/>
      <c r="E48" s="97"/>
      <c r="F48" s="9"/>
      <c r="G48" s="73"/>
      <c r="H48" s="99"/>
      <c r="I48" s="113"/>
      <c r="J48" s="116"/>
      <c r="K48" s="117"/>
      <c r="L48" s="121"/>
      <c r="M48" s="7"/>
      <c r="N48" s="138"/>
      <c r="O48" s="121"/>
      <c r="P48" s="139"/>
      <c r="Q48" s="139"/>
      <c r="R48" s="140"/>
      <c r="S48" s="141"/>
      <c r="T48" s="139"/>
      <c r="U48" s="139"/>
      <c r="V48" s="139"/>
      <c r="W48" s="139"/>
      <c r="X48" s="139"/>
      <c r="Y48" s="139"/>
      <c r="Z48" s="140"/>
      <c r="AA48" s="141"/>
      <c r="AB48" s="139"/>
      <c r="AC48" s="139"/>
      <c r="AD48" s="139"/>
      <c r="AE48" s="139"/>
      <c r="AF48" s="139"/>
      <c r="AG48" s="139"/>
      <c r="AH48" s="139"/>
      <c r="AI48" s="139"/>
      <c r="AJ48" s="139"/>
      <c r="AK48" s="139"/>
      <c r="AL48" s="140"/>
      <c r="AM48" s="133"/>
      <c r="AQ48" s="3" t="str">
        <f t="shared" si="0"/>
        <v xml:space="preserve"> </v>
      </c>
      <c r="AR48" s="3" t="str">
        <f t="shared" si="1"/>
        <v xml:space="preserve"> </v>
      </c>
      <c r="AS48" s="3" t="str">
        <f t="shared" si="2"/>
        <v xml:space="preserve"> </v>
      </c>
      <c r="AT48" s="3"/>
    </row>
    <row r="49" spans="1:46" ht="75" customHeight="1" x14ac:dyDescent="0.4">
      <c r="A49" s="47">
        <v>3</v>
      </c>
      <c r="B49" s="80" t="s">
        <v>319</v>
      </c>
      <c r="C49" s="96"/>
      <c r="D49" s="97"/>
      <c r="E49" s="97"/>
      <c r="F49" s="9"/>
      <c r="G49" s="73"/>
      <c r="H49" s="99"/>
      <c r="I49" s="113"/>
      <c r="J49" s="116"/>
      <c r="K49" s="117"/>
      <c r="L49" s="121"/>
      <c r="M49" s="7"/>
      <c r="N49" s="138"/>
      <c r="O49" s="121"/>
      <c r="P49" s="139"/>
      <c r="Q49" s="139"/>
      <c r="R49" s="140"/>
      <c r="S49" s="141"/>
      <c r="T49" s="139"/>
      <c r="U49" s="139"/>
      <c r="V49" s="139"/>
      <c r="W49" s="139"/>
      <c r="X49" s="139"/>
      <c r="Y49" s="139"/>
      <c r="Z49" s="140"/>
      <c r="AA49" s="141"/>
      <c r="AB49" s="139"/>
      <c r="AC49" s="139"/>
      <c r="AD49" s="139"/>
      <c r="AE49" s="139"/>
      <c r="AF49" s="139"/>
      <c r="AG49" s="139"/>
      <c r="AH49" s="139"/>
      <c r="AI49" s="139"/>
      <c r="AJ49" s="139"/>
      <c r="AK49" s="139"/>
      <c r="AL49" s="140"/>
      <c r="AM49" s="133"/>
      <c r="AQ49" s="3" t="str">
        <f t="shared" si="0"/>
        <v xml:space="preserve"> </v>
      </c>
      <c r="AR49" s="3" t="str">
        <f t="shared" si="1"/>
        <v xml:space="preserve"> </v>
      </c>
      <c r="AS49" s="3" t="str">
        <f t="shared" si="2"/>
        <v xml:space="preserve"> </v>
      </c>
      <c r="AT49" s="3"/>
    </row>
    <row r="50" spans="1:46" ht="30" customHeight="1" x14ac:dyDescent="0.4">
      <c r="A50" s="432" t="s">
        <v>64</v>
      </c>
      <c r="B50" s="433"/>
      <c r="C50" s="94"/>
      <c r="D50" s="97"/>
      <c r="E50" s="97"/>
      <c r="F50" s="9"/>
      <c r="G50" s="73"/>
      <c r="H50" s="99"/>
      <c r="I50" s="113"/>
      <c r="J50" s="116"/>
      <c r="K50" s="117"/>
      <c r="L50" s="121"/>
      <c r="M50" s="7"/>
      <c r="N50" s="138"/>
      <c r="O50" s="121"/>
      <c r="P50" s="139"/>
      <c r="Q50" s="139"/>
      <c r="R50" s="140"/>
      <c r="S50" s="141"/>
      <c r="T50" s="139"/>
      <c r="U50" s="139"/>
      <c r="V50" s="139"/>
      <c r="W50" s="139"/>
      <c r="X50" s="139"/>
      <c r="Y50" s="139"/>
      <c r="Z50" s="140"/>
      <c r="AA50" s="141"/>
      <c r="AB50" s="139"/>
      <c r="AC50" s="139"/>
      <c r="AD50" s="139"/>
      <c r="AE50" s="139"/>
      <c r="AF50" s="139"/>
      <c r="AG50" s="139"/>
      <c r="AH50" s="139"/>
      <c r="AI50" s="139"/>
      <c r="AJ50" s="139"/>
      <c r="AK50" s="139"/>
      <c r="AL50" s="140"/>
      <c r="AM50" s="133"/>
      <c r="AQ50" s="3" t="str">
        <f t="shared" si="0"/>
        <v xml:space="preserve"> </v>
      </c>
      <c r="AR50" s="3" t="str">
        <f t="shared" si="1"/>
        <v xml:space="preserve"> </v>
      </c>
      <c r="AS50" s="3" t="str">
        <f t="shared" si="2"/>
        <v xml:space="preserve"> </v>
      </c>
      <c r="AT50" s="3"/>
    </row>
    <row r="51" spans="1:46" ht="30" customHeight="1" x14ac:dyDescent="0.4">
      <c r="A51" s="81" t="s">
        <v>62</v>
      </c>
      <c r="B51" s="82" t="s">
        <v>63</v>
      </c>
      <c r="C51" s="94"/>
      <c r="D51" s="97"/>
      <c r="E51" s="97"/>
      <c r="F51" s="9"/>
      <c r="G51" s="73"/>
      <c r="H51" s="99"/>
      <c r="I51" s="113"/>
      <c r="J51" s="116"/>
      <c r="K51" s="117"/>
      <c r="L51" s="121"/>
      <c r="M51" s="7"/>
      <c r="N51" s="138"/>
      <c r="O51" s="121"/>
      <c r="P51" s="139"/>
      <c r="Q51" s="139"/>
      <c r="R51" s="140"/>
      <c r="S51" s="141"/>
      <c r="T51" s="139"/>
      <c r="U51" s="139"/>
      <c r="V51" s="139"/>
      <c r="W51" s="139"/>
      <c r="X51" s="139"/>
      <c r="Y51" s="139"/>
      <c r="Z51" s="140"/>
      <c r="AA51" s="141"/>
      <c r="AB51" s="139"/>
      <c r="AC51" s="139"/>
      <c r="AD51" s="139"/>
      <c r="AE51" s="139"/>
      <c r="AF51" s="139"/>
      <c r="AG51" s="139"/>
      <c r="AH51" s="139"/>
      <c r="AI51" s="139"/>
      <c r="AJ51" s="139"/>
      <c r="AK51" s="139"/>
      <c r="AL51" s="140"/>
      <c r="AM51" s="133"/>
      <c r="AQ51" s="3" t="str">
        <f t="shared" si="0"/>
        <v xml:space="preserve"> </v>
      </c>
      <c r="AR51" s="3" t="str">
        <f t="shared" si="1"/>
        <v xml:space="preserve"> </v>
      </c>
      <c r="AS51" s="3" t="str">
        <f t="shared" si="2"/>
        <v xml:space="preserve"> </v>
      </c>
      <c r="AT51" s="3"/>
    </row>
    <row r="52" spans="1:46" ht="30" customHeight="1" x14ac:dyDescent="0.4">
      <c r="A52" s="83">
        <v>3</v>
      </c>
      <c r="B52" s="87" t="s">
        <v>65</v>
      </c>
      <c r="C52" s="94"/>
      <c r="D52" s="97"/>
      <c r="E52" s="97"/>
      <c r="F52" s="9"/>
      <c r="G52" s="73"/>
      <c r="H52" s="99"/>
      <c r="I52" s="113"/>
      <c r="J52" s="116"/>
      <c r="K52" s="117"/>
      <c r="L52" s="121"/>
      <c r="M52" s="7"/>
      <c r="N52" s="138"/>
      <c r="O52" s="121"/>
      <c r="P52" s="139"/>
      <c r="Q52" s="139"/>
      <c r="R52" s="140"/>
      <c r="S52" s="141"/>
      <c r="T52" s="139"/>
      <c r="U52" s="139"/>
      <c r="V52" s="139"/>
      <c r="W52" s="139"/>
      <c r="X52" s="139"/>
      <c r="Y52" s="139"/>
      <c r="Z52" s="140"/>
      <c r="AA52" s="141"/>
      <c r="AB52" s="139"/>
      <c r="AC52" s="139"/>
      <c r="AD52" s="139"/>
      <c r="AE52" s="139"/>
      <c r="AF52" s="139"/>
      <c r="AG52" s="139"/>
      <c r="AH52" s="139"/>
      <c r="AI52" s="139"/>
      <c r="AJ52" s="139"/>
      <c r="AK52" s="139"/>
      <c r="AL52" s="140"/>
      <c r="AM52" s="133"/>
      <c r="AQ52" s="3" t="str">
        <f t="shared" si="0"/>
        <v xml:space="preserve"> </v>
      </c>
      <c r="AR52" s="3" t="str">
        <f t="shared" si="1"/>
        <v xml:space="preserve"> </v>
      </c>
      <c r="AS52" s="3" t="str">
        <f t="shared" si="2"/>
        <v xml:space="preserve"> </v>
      </c>
      <c r="AT52" s="3"/>
    </row>
    <row r="53" spans="1:46" ht="30" customHeight="1" x14ac:dyDescent="0.4">
      <c r="A53" s="83">
        <v>3</v>
      </c>
      <c r="B53" s="87" t="s">
        <v>66</v>
      </c>
      <c r="C53" s="94"/>
      <c r="D53" s="97"/>
      <c r="E53" s="97"/>
      <c r="F53" s="9"/>
      <c r="G53" s="73"/>
      <c r="H53" s="99"/>
      <c r="I53" s="113"/>
      <c r="J53" s="116"/>
      <c r="K53" s="117"/>
      <c r="L53" s="121"/>
      <c r="M53" s="7"/>
      <c r="N53" s="138"/>
      <c r="O53" s="121"/>
      <c r="P53" s="139"/>
      <c r="Q53" s="139"/>
      <c r="R53" s="140"/>
      <c r="S53" s="141"/>
      <c r="T53" s="139"/>
      <c r="U53" s="139"/>
      <c r="V53" s="139"/>
      <c r="W53" s="139"/>
      <c r="X53" s="139"/>
      <c r="Y53" s="139"/>
      <c r="Z53" s="140"/>
      <c r="AA53" s="141"/>
      <c r="AB53" s="139"/>
      <c r="AC53" s="139"/>
      <c r="AD53" s="139"/>
      <c r="AE53" s="139"/>
      <c r="AF53" s="139"/>
      <c r="AG53" s="139"/>
      <c r="AH53" s="139"/>
      <c r="AI53" s="139"/>
      <c r="AJ53" s="139"/>
      <c r="AK53" s="139"/>
      <c r="AL53" s="140"/>
      <c r="AM53" s="133"/>
      <c r="AQ53" s="3" t="str">
        <f t="shared" si="0"/>
        <v xml:space="preserve"> </v>
      </c>
      <c r="AR53" s="3" t="str">
        <f t="shared" si="1"/>
        <v xml:space="preserve"> </v>
      </c>
      <c r="AS53" s="3" t="str">
        <f t="shared" si="2"/>
        <v xml:space="preserve"> </v>
      </c>
      <c r="AT53" s="3"/>
    </row>
    <row r="54" spans="1:46" ht="30" customHeight="1" x14ac:dyDescent="0.4">
      <c r="A54" s="83">
        <v>3</v>
      </c>
      <c r="B54" s="87" t="s">
        <v>67</v>
      </c>
      <c r="C54" s="94"/>
      <c r="D54" s="97"/>
      <c r="E54" s="97"/>
      <c r="F54" s="9"/>
      <c r="G54" s="73"/>
      <c r="H54" s="99"/>
      <c r="I54" s="113"/>
      <c r="J54" s="116"/>
      <c r="K54" s="117"/>
      <c r="L54" s="121"/>
      <c r="M54" s="7"/>
      <c r="N54" s="138"/>
      <c r="O54" s="121"/>
      <c r="P54" s="139"/>
      <c r="Q54" s="139"/>
      <c r="R54" s="140"/>
      <c r="S54" s="141"/>
      <c r="T54" s="139"/>
      <c r="U54" s="139"/>
      <c r="V54" s="139"/>
      <c r="W54" s="139"/>
      <c r="X54" s="139"/>
      <c r="Y54" s="139"/>
      <c r="Z54" s="140"/>
      <c r="AA54" s="141"/>
      <c r="AB54" s="139"/>
      <c r="AC54" s="139"/>
      <c r="AD54" s="139"/>
      <c r="AE54" s="139"/>
      <c r="AF54" s="139"/>
      <c r="AG54" s="139"/>
      <c r="AH54" s="139"/>
      <c r="AI54" s="139"/>
      <c r="AJ54" s="139"/>
      <c r="AK54" s="139"/>
      <c r="AL54" s="140"/>
      <c r="AM54" s="133"/>
      <c r="AQ54" s="3" t="str">
        <f t="shared" si="0"/>
        <v xml:space="preserve"> </v>
      </c>
      <c r="AR54" s="3" t="str">
        <f t="shared" si="1"/>
        <v xml:space="preserve"> </v>
      </c>
      <c r="AS54" s="3" t="str">
        <f t="shared" si="2"/>
        <v xml:space="preserve"> </v>
      </c>
      <c r="AT54" s="3"/>
    </row>
    <row r="55" spans="1:46" ht="30" customHeight="1" x14ac:dyDescent="0.4">
      <c r="A55" s="83">
        <v>3</v>
      </c>
      <c r="B55" s="87" t="s">
        <v>68</v>
      </c>
      <c r="C55" s="94"/>
      <c r="D55" s="97"/>
      <c r="E55" s="97"/>
      <c r="F55" s="9"/>
      <c r="G55" s="73"/>
      <c r="H55" s="99"/>
      <c r="I55" s="113"/>
      <c r="J55" s="65"/>
      <c r="K55" s="117"/>
      <c r="L55" s="121"/>
      <c r="M55" s="7"/>
      <c r="N55" s="138"/>
      <c r="O55" s="121"/>
      <c r="P55" s="139"/>
      <c r="Q55" s="139"/>
      <c r="R55" s="140"/>
      <c r="S55" s="141"/>
      <c r="T55" s="139"/>
      <c r="U55" s="139"/>
      <c r="V55" s="139"/>
      <c r="W55" s="139"/>
      <c r="X55" s="139"/>
      <c r="Y55" s="139"/>
      <c r="Z55" s="140"/>
      <c r="AA55" s="141"/>
      <c r="AB55" s="139"/>
      <c r="AC55" s="139"/>
      <c r="AD55" s="139"/>
      <c r="AE55" s="139"/>
      <c r="AF55" s="139"/>
      <c r="AG55" s="139"/>
      <c r="AH55" s="139"/>
      <c r="AI55" s="139"/>
      <c r="AJ55" s="139"/>
      <c r="AK55" s="139"/>
      <c r="AL55" s="140"/>
      <c r="AM55" s="133"/>
      <c r="AQ55" s="3" t="str">
        <f t="shared" si="0"/>
        <v xml:space="preserve"> </v>
      </c>
      <c r="AR55" s="3" t="str">
        <f t="shared" si="1"/>
        <v xml:space="preserve"> </v>
      </c>
      <c r="AS55" s="3" t="str">
        <f t="shared" si="2"/>
        <v xml:space="preserve"> </v>
      </c>
      <c r="AT55" s="3"/>
    </row>
    <row r="56" spans="1:46" ht="30" customHeight="1" x14ac:dyDescent="0.4">
      <c r="A56" s="83">
        <v>3</v>
      </c>
      <c r="B56" s="87" t="s">
        <v>69</v>
      </c>
      <c r="C56" s="94"/>
      <c r="D56" s="97"/>
      <c r="E56" s="97"/>
      <c r="F56" s="9"/>
      <c r="G56" s="73"/>
      <c r="H56" s="99"/>
      <c r="I56" s="113"/>
      <c r="J56" s="65"/>
      <c r="K56" s="118"/>
      <c r="L56" s="121"/>
      <c r="M56" s="15"/>
      <c r="N56" s="142"/>
      <c r="O56" s="143"/>
      <c r="P56" s="144"/>
      <c r="Q56" s="144"/>
      <c r="R56" s="145"/>
      <c r="S56" s="146"/>
      <c r="T56" s="144"/>
      <c r="U56" s="144"/>
      <c r="V56" s="144"/>
      <c r="W56" s="144"/>
      <c r="X56" s="144"/>
      <c r="Y56" s="144"/>
      <c r="Z56" s="145"/>
      <c r="AA56" s="146"/>
      <c r="AB56" s="144"/>
      <c r="AC56" s="144"/>
      <c r="AD56" s="144"/>
      <c r="AE56" s="144"/>
      <c r="AF56" s="144"/>
      <c r="AG56" s="144"/>
      <c r="AH56" s="144"/>
      <c r="AI56" s="144"/>
      <c r="AJ56" s="144"/>
      <c r="AK56" s="144"/>
      <c r="AL56" s="145"/>
      <c r="AM56" s="134"/>
      <c r="AQ56" s="3" t="str">
        <f t="shared" si="0"/>
        <v xml:space="preserve"> </v>
      </c>
      <c r="AR56" s="3" t="str">
        <f t="shared" si="1"/>
        <v xml:space="preserve"> </v>
      </c>
      <c r="AS56" s="3" t="str">
        <f t="shared" si="2"/>
        <v xml:space="preserve"> </v>
      </c>
      <c r="AT56" s="3"/>
    </row>
    <row r="57" spans="1:46" ht="30" customHeight="1" x14ac:dyDescent="0.4">
      <c r="A57" s="83">
        <v>3</v>
      </c>
      <c r="B57" s="87" t="s">
        <v>70</v>
      </c>
      <c r="C57" s="94"/>
      <c r="D57" s="98"/>
      <c r="E57" s="98"/>
      <c r="F57" s="11"/>
      <c r="G57" s="74"/>
      <c r="H57" s="99"/>
      <c r="I57" s="113"/>
      <c r="J57" s="65"/>
      <c r="K57" s="119"/>
      <c r="L57" s="121"/>
      <c r="M57" s="103"/>
      <c r="N57" s="147"/>
      <c r="O57" s="65"/>
      <c r="P57" s="65"/>
      <c r="Q57" s="65"/>
      <c r="R57" s="148"/>
      <c r="S57" s="147"/>
      <c r="T57" s="65"/>
      <c r="U57" s="65"/>
      <c r="V57" s="65"/>
      <c r="W57" s="65"/>
      <c r="X57" s="65"/>
      <c r="Y57" s="65"/>
      <c r="Z57" s="148"/>
      <c r="AA57" s="149"/>
      <c r="AB57" s="150"/>
      <c r="AC57" s="150"/>
      <c r="AD57" s="150"/>
      <c r="AE57" s="150"/>
      <c r="AF57" s="150"/>
      <c r="AG57" s="150"/>
      <c r="AH57" s="150"/>
      <c r="AI57" s="150"/>
      <c r="AJ57" s="150"/>
      <c r="AK57" s="150"/>
      <c r="AL57" s="148"/>
      <c r="AM57" s="135"/>
      <c r="AQ57" s="3" t="str">
        <f t="shared" si="0"/>
        <v xml:space="preserve"> </v>
      </c>
      <c r="AR57" s="3" t="str">
        <f t="shared" si="1"/>
        <v xml:space="preserve"> </v>
      </c>
      <c r="AS57" s="3" t="str">
        <f t="shared" si="2"/>
        <v xml:space="preserve"> </v>
      </c>
      <c r="AT57" s="3"/>
    </row>
    <row r="58" spans="1:46" ht="30" customHeight="1" x14ac:dyDescent="0.4">
      <c r="A58" s="83">
        <v>3</v>
      </c>
      <c r="B58" s="87" t="s">
        <v>71</v>
      </c>
      <c r="C58" s="94"/>
      <c r="D58" s="98"/>
      <c r="E58" s="98"/>
      <c r="F58" s="11"/>
      <c r="G58" s="74"/>
      <c r="H58" s="99"/>
      <c r="I58" s="113"/>
      <c r="J58" s="65"/>
      <c r="K58" s="119"/>
      <c r="L58" s="121"/>
      <c r="M58" s="103"/>
      <c r="N58" s="147"/>
      <c r="O58" s="65"/>
      <c r="P58" s="65"/>
      <c r="Q58" s="65"/>
      <c r="R58" s="148"/>
      <c r="S58" s="147"/>
      <c r="T58" s="65"/>
      <c r="U58" s="65"/>
      <c r="V58" s="65"/>
      <c r="W58" s="65"/>
      <c r="X58" s="65"/>
      <c r="Y58" s="65"/>
      <c r="Z58" s="148"/>
      <c r="AA58" s="149"/>
      <c r="AB58" s="150"/>
      <c r="AC58" s="150"/>
      <c r="AD58" s="150"/>
      <c r="AE58" s="150"/>
      <c r="AF58" s="150"/>
      <c r="AG58" s="150"/>
      <c r="AH58" s="150"/>
      <c r="AI58" s="150"/>
      <c r="AJ58" s="150"/>
      <c r="AK58" s="150"/>
      <c r="AL58" s="148"/>
      <c r="AM58" s="135"/>
      <c r="AQ58" s="3" t="str">
        <f t="shared" si="0"/>
        <v xml:space="preserve"> </v>
      </c>
      <c r="AR58" s="3" t="str">
        <f t="shared" si="1"/>
        <v xml:space="preserve"> </v>
      </c>
      <c r="AS58" s="3" t="str">
        <f t="shared" si="2"/>
        <v xml:space="preserve"> </v>
      </c>
      <c r="AT58" s="3"/>
    </row>
    <row r="59" spans="1:46" ht="30" customHeight="1" thickBot="1" x14ac:dyDescent="0.45">
      <c r="A59" s="84">
        <v>3</v>
      </c>
      <c r="B59" s="88" t="s">
        <v>72</v>
      </c>
      <c r="C59" s="94"/>
      <c r="D59" s="98"/>
      <c r="E59" s="98"/>
      <c r="F59" s="11"/>
      <c r="G59" s="74"/>
      <c r="H59" s="99"/>
      <c r="I59" s="113"/>
      <c r="J59" s="65"/>
      <c r="K59" s="119"/>
      <c r="L59" s="121"/>
      <c r="M59" s="103"/>
      <c r="N59" s="147"/>
      <c r="O59" s="65"/>
      <c r="P59" s="65"/>
      <c r="Q59" s="65"/>
      <c r="R59" s="148"/>
      <c r="S59" s="147"/>
      <c r="T59" s="65"/>
      <c r="U59" s="65"/>
      <c r="V59" s="65"/>
      <c r="W59" s="65"/>
      <c r="X59" s="65"/>
      <c r="Y59" s="65"/>
      <c r="Z59" s="148"/>
      <c r="AA59" s="149"/>
      <c r="AB59" s="150"/>
      <c r="AC59" s="150"/>
      <c r="AD59" s="150"/>
      <c r="AE59" s="150"/>
      <c r="AF59" s="150"/>
      <c r="AG59" s="150"/>
      <c r="AH59" s="150"/>
      <c r="AI59" s="150"/>
      <c r="AJ59" s="150"/>
      <c r="AK59" s="150"/>
      <c r="AL59" s="148"/>
      <c r="AM59" s="135"/>
      <c r="AQ59" s="3" t="str">
        <f t="shared" si="0"/>
        <v xml:space="preserve"> </v>
      </c>
      <c r="AR59" s="3" t="str">
        <f t="shared" si="1"/>
        <v xml:space="preserve"> </v>
      </c>
      <c r="AS59" s="3" t="str">
        <f t="shared" si="2"/>
        <v xml:space="preserve"> </v>
      </c>
      <c r="AT59" s="3"/>
    </row>
    <row r="60" spans="1:46" ht="30" customHeight="1" x14ac:dyDescent="0.4">
      <c r="A60" s="413" t="s">
        <v>245</v>
      </c>
      <c r="B60" s="414"/>
      <c r="C60" s="94"/>
      <c r="D60" s="98"/>
      <c r="E60" s="98"/>
      <c r="F60" s="11"/>
      <c r="G60" s="74"/>
      <c r="H60" s="99"/>
      <c r="I60" s="113"/>
      <c r="J60" s="65"/>
      <c r="K60" s="119"/>
      <c r="L60" s="121"/>
      <c r="M60" s="103"/>
      <c r="N60" s="147"/>
      <c r="O60" s="65"/>
      <c r="P60" s="65"/>
      <c r="Q60" s="65"/>
      <c r="R60" s="148"/>
      <c r="S60" s="147"/>
      <c r="T60" s="65"/>
      <c r="U60" s="65"/>
      <c r="V60" s="65"/>
      <c r="W60" s="65"/>
      <c r="X60" s="65"/>
      <c r="Y60" s="65"/>
      <c r="Z60" s="148"/>
      <c r="AA60" s="149"/>
      <c r="AB60" s="150"/>
      <c r="AC60" s="150"/>
      <c r="AD60" s="150"/>
      <c r="AE60" s="150"/>
      <c r="AF60" s="150"/>
      <c r="AG60" s="150"/>
      <c r="AH60" s="150"/>
      <c r="AI60" s="150"/>
      <c r="AJ60" s="150"/>
      <c r="AK60" s="150"/>
      <c r="AL60" s="148"/>
      <c r="AM60" s="135"/>
      <c r="AQ60" s="3" t="str">
        <f t="shared" si="0"/>
        <v xml:space="preserve"> </v>
      </c>
      <c r="AR60" s="3" t="str">
        <f t="shared" si="1"/>
        <v xml:space="preserve"> </v>
      </c>
      <c r="AS60" s="3" t="str">
        <f t="shared" si="2"/>
        <v xml:space="preserve"> </v>
      </c>
      <c r="AT60" s="3"/>
    </row>
    <row r="61" spans="1:46" ht="30" customHeight="1" x14ac:dyDescent="0.4">
      <c r="A61" s="81" t="s">
        <v>62</v>
      </c>
      <c r="B61" s="82" t="s">
        <v>63</v>
      </c>
      <c r="C61" s="94"/>
      <c r="D61" s="98"/>
      <c r="E61" s="98"/>
      <c r="F61" s="11"/>
      <c r="G61" s="74"/>
      <c r="H61" s="99"/>
      <c r="I61" s="113"/>
      <c r="J61" s="65"/>
      <c r="K61" s="119"/>
      <c r="L61" s="121"/>
      <c r="M61" s="103"/>
      <c r="N61" s="147"/>
      <c r="O61" s="65"/>
      <c r="P61" s="65"/>
      <c r="Q61" s="65"/>
      <c r="R61" s="148"/>
      <c r="S61" s="147"/>
      <c r="T61" s="65"/>
      <c r="U61" s="65"/>
      <c r="V61" s="65"/>
      <c r="W61" s="65"/>
      <c r="X61" s="65"/>
      <c r="Y61" s="65"/>
      <c r="Z61" s="148"/>
      <c r="AA61" s="149"/>
      <c r="AB61" s="150"/>
      <c r="AC61" s="150"/>
      <c r="AD61" s="150"/>
      <c r="AE61" s="150"/>
      <c r="AF61" s="150"/>
      <c r="AG61" s="150"/>
      <c r="AH61" s="150"/>
      <c r="AI61" s="150"/>
      <c r="AJ61" s="150"/>
      <c r="AK61" s="150"/>
      <c r="AL61" s="148"/>
      <c r="AM61" s="135"/>
      <c r="AQ61" s="3" t="str">
        <f t="shared" si="0"/>
        <v xml:space="preserve"> </v>
      </c>
      <c r="AR61" s="3" t="str">
        <f t="shared" si="1"/>
        <v xml:space="preserve"> </v>
      </c>
      <c r="AS61" s="3" t="str">
        <f t="shared" si="2"/>
        <v xml:space="preserve"> </v>
      </c>
      <c r="AT61" s="3"/>
    </row>
    <row r="62" spans="1:46" ht="30" customHeight="1" x14ac:dyDescent="0.4">
      <c r="A62" s="85">
        <v>3</v>
      </c>
      <c r="B62" s="86" t="s">
        <v>65</v>
      </c>
      <c r="C62" s="94"/>
      <c r="D62" s="98"/>
      <c r="E62" s="98"/>
      <c r="F62" s="11"/>
      <c r="G62" s="74"/>
      <c r="H62" s="99"/>
      <c r="I62" s="113"/>
      <c r="J62" s="116"/>
      <c r="K62" s="119"/>
      <c r="L62" s="121"/>
      <c r="M62" s="103"/>
      <c r="N62" s="147"/>
      <c r="O62" s="65"/>
      <c r="P62" s="65"/>
      <c r="Q62" s="65"/>
      <c r="R62" s="148"/>
      <c r="S62" s="147"/>
      <c r="T62" s="65"/>
      <c r="U62" s="65"/>
      <c r="V62" s="65"/>
      <c r="W62" s="65"/>
      <c r="X62" s="65"/>
      <c r="Y62" s="65"/>
      <c r="Z62" s="148"/>
      <c r="AA62" s="149"/>
      <c r="AB62" s="150"/>
      <c r="AC62" s="150"/>
      <c r="AD62" s="150"/>
      <c r="AE62" s="150"/>
      <c r="AF62" s="150"/>
      <c r="AG62" s="150"/>
      <c r="AH62" s="150"/>
      <c r="AI62" s="150"/>
      <c r="AJ62" s="150"/>
      <c r="AK62" s="150"/>
      <c r="AL62" s="148"/>
      <c r="AM62" s="135"/>
      <c r="AQ62" s="3" t="str">
        <f t="shared" si="0"/>
        <v xml:space="preserve"> </v>
      </c>
      <c r="AR62" s="3" t="str">
        <f t="shared" si="1"/>
        <v xml:space="preserve"> </v>
      </c>
      <c r="AS62" s="3" t="str">
        <f t="shared" si="2"/>
        <v xml:space="preserve"> </v>
      </c>
      <c r="AT62" s="3"/>
    </row>
    <row r="63" spans="1:46" ht="30" customHeight="1" thickBot="1" x14ac:dyDescent="0.45">
      <c r="A63" s="85">
        <v>3</v>
      </c>
      <c r="B63" s="86" t="s">
        <v>303</v>
      </c>
      <c r="C63" s="94"/>
      <c r="D63" s="98"/>
      <c r="E63" s="98"/>
      <c r="F63" s="11"/>
      <c r="G63" s="74"/>
      <c r="H63" s="99"/>
      <c r="I63" s="113"/>
      <c r="J63" s="116"/>
      <c r="K63" s="119"/>
      <c r="L63" s="116"/>
      <c r="M63" s="103"/>
      <c r="N63" s="151"/>
      <c r="O63" s="152"/>
      <c r="P63" s="152"/>
      <c r="Q63" s="152"/>
      <c r="R63" s="153"/>
      <c r="S63" s="151"/>
      <c r="T63" s="152"/>
      <c r="U63" s="152"/>
      <c r="V63" s="152"/>
      <c r="W63" s="152"/>
      <c r="X63" s="152"/>
      <c r="Y63" s="152"/>
      <c r="Z63" s="153"/>
      <c r="AA63" s="154"/>
      <c r="AB63" s="155"/>
      <c r="AC63" s="155"/>
      <c r="AD63" s="155"/>
      <c r="AE63" s="155"/>
      <c r="AF63" s="155"/>
      <c r="AG63" s="155"/>
      <c r="AH63" s="155"/>
      <c r="AI63" s="155"/>
      <c r="AJ63" s="155"/>
      <c r="AK63" s="155"/>
      <c r="AL63" s="153"/>
      <c r="AM63" s="135"/>
      <c r="AQ63" s="3" t="str">
        <f t="shared" si="0"/>
        <v xml:space="preserve"> </v>
      </c>
      <c r="AR63" s="3" t="str">
        <f t="shared" si="1"/>
        <v xml:space="preserve"> </v>
      </c>
      <c r="AS63" s="3" t="str">
        <f t="shared" si="2"/>
        <v xml:space="preserve"> </v>
      </c>
      <c r="AT63" s="3"/>
    </row>
    <row r="64" spans="1:46" ht="30" customHeight="1" x14ac:dyDescent="0.4">
      <c r="A64" s="85">
        <v>3</v>
      </c>
      <c r="B64" s="86" t="s">
        <v>304</v>
      </c>
      <c r="C64" s="55"/>
      <c r="D64" s="54"/>
      <c r="E64" s="13"/>
      <c r="F64" s="13"/>
      <c r="G64" s="13"/>
      <c r="H64" s="14"/>
      <c r="I64" s="14"/>
      <c r="J64" s="14"/>
      <c r="K64" s="14"/>
      <c r="L64" s="3"/>
      <c r="M64" s="12"/>
      <c r="N64" s="3"/>
      <c r="O64" s="3"/>
      <c r="P64" s="3"/>
      <c r="Q64" s="3"/>
      <c r="R64" s="3"/>
      <c r="S64" s="3"/>
      <c r="T64" s="3"/>
      <c r="U64" s="3"/>
      <c r="V64" s="3"/>
      <c r="W64" s="3"/>
      <c r="X64" s="3"/>
      <c r="Y64" s="3"/>
      <c r="Z64" s="3"/>
      <c r="AA64" s="3"/>
      <c r="AB64" s="3"/>
      <c r="AC64" s="3"/>
      <c r="AD64" s="3"/>
      <c r="AE64" s="3"/>
      <c r="AF64" s="3"/>
      <c r="AG64" s="3"/>
      <c r="AH64" s="3"/>
      <c r="AI64" s="3"/>
      <c r="AJ64" s="3"/>
      <c r="AK64" s="3"/>
      <c r="AL64" s="3"/>
      <c r="AM64" s="12"/>
      <c r="AQ64" s="3"/>
      <c r="AR64" s="3"/>
      <c r="AS64" s="3"/>
      <c r="AT64" s="3"/>
    </row>
    <row r="65" spans="1:47" ht="30" customHeight="1" x14ac:dyDescent="0.4">
      <c r="A65" s="85">
        <v>3</v>
      </c>
      <c r="B65" s="86" t="s">
        <v>305</v>
      </c>
      <c r="C65" s="55"/>
      <c r="D65" s="54"/>
      <c r="E65" s="13"/>
      <c r="F65" s="13"/>
      <c r="G65" s="13"/>
      <c r="H65" s="14"/>
      <c r="I65" s="14"/>
      <c r="J65" s="14"/>
      <c r="K65" s="14"/>
      <c r="L65" s="3"/>
      <c r="M65" s="12"/>
      <c r="N65" s="3"/>
      <c r="O65" s="3"/>
      <c r="P65" s="3"/>
      <c r="Q65" s="3"/>
      <c r="R65" s="3"/>
      <c r="S65" s="3"/>
      <c r="T65" s="3"/>
      <c r="U65" s="3"/>
      <c r="V65" s="3"/>
      <c r="W65" s="3"/>
      <c r="X65" s="3"/>
      <c r="Y65" s="3"/>
      <c r="Z65" s="3"/>
      <c r="AA65" s="3"/>
      <c r="AB65" s="3"/>
      <c r="AC65" s="3"/>
      <c r="AD65" s="3"/>
      <c r="AE65" s="3"/>
      <c r="AF65" s="3"/>
      <c r="AG65" s="3"/>
      <c r="AH65" s="3"/>
      <c r="AI65" s="3"/>
      <c r="AJ65" s="3"/>
      <c r="AK65" s="3"/>
      <c r="AL65" s="3"/>
      <c r="AM65" s="12"/>
      <c r="AQ65" s="3"/>
      <c r="AR65" s="3"/>
      <c r="AS65" s="3"/>
      <c r="AT65" s="3"/>
    </row>
    <row r="66" spans="1:47" ht="30" customHeight="1" x14ac:dyDescent="0.4">
      <c r="A66" s="85">
        <v>3</v>
      </c>
      <c r="B66" s="86" t="s">
        <v>306</v>
      </c>
      <c r="C66" s="55"/>
      <c r="D66" s="54"/>
      <c r="E66" s="13"/>
      <c r="F66" s="13"/>
      <c r="G66" s="13"/>
      <c r="H66" s="14"/>
      <c r="I66" s="14"/>
      <c r="J66" s="14"/>
      <c r="K66" s="14"/>
      <c r="L66" s="3"/>
      <c r="M66" s="12"/>
      <c r="N66" s="3"/>
      <c r="O66" s="3"/>
      <c r="P66" s="3"/>
      <c r="Q66" s="3"/>
      <c r="R66" s="3"/>
      <c r="S66" s="3"/>
      <c r="T66" s="3"/>
      <c r="U66" s="3"/>
      <c r="V66" s="3"/>
      <c r="W66" s="3"/>
      <c r="X66" s="3"/>
      <c r="Y66" s="3"/>
      <c r="Z66" s="3"/>
      <c r="AA66" s="3"/>
      <c r="AB66" s="3"/>
      <c r="AC66" s="3"/>
      <c r="AD66" s="3"/>
      <c r="AE66" s="3"/>
      <c r="AF66" s="3"/>
      <c r="AG66" s="3"/>
      <c r="AH66" s="3"/>
      <c r="AI66" s="3"/>
      <c r="AJ66" s="3"/>
      <c r="AK66" s="3"/>
      <c r="AL66" s="3"/>
      <c r="AM66" s="12"/>
      <c r="AQ66" s="3"/>
      <c r="AR66" s="3"/>
      <c r="AS66" s="3"/>
      <c r="AT66" s="3"/>
    </row>
    <row r="67" spans="1:47" ht="30" customHeight="1" x14ac:dyDescent="0.4">
      <c r="A67" s="85">
        <v>3</v>
      </c>
      <c r="B67" s="86" t="s">
        <v>307</v>
      </c>
      <c r="C67" s="55"/>
      <c r="D67" s="49"/>
      <c r="E67" s="3"/>
      <c r="F67" s="3"/>
      <c r="G67" s="3"/>
      <c r="H67" s="3"/>
      <c r="I67" s="3"/>
      <c r="J67" s="3"/>
      <c r="K67" s="3"/>
      <c r="L67" s="3"/>
      <c r="M67" s="12"/>
      <c r="N67" s="3"/>
      <c r="O67" s="3"/>
      <c r="P67" s="3"/>
      <c r="Q67" s="3"/>
      <c r="R67" s="3"/>
      <c r="S67" s="3"/>
      <c r="T67" s="3"/>
      <c r="U67" s="3"/>
      <c r="V67" s="3"/>
      <c r="W67" s="3"/>
      <c r="X67" s="3"/>
      <c r="Y67" s="3"/>
      <c r="Z67" s="3"/>
      <c r="AA67" s="3"/>
      <c r="AB67" s="3"/>
      <c r="AC67" s="3"/>
      <c r="AD67" s="3"/>
      <c r="AE67" s="3"/>
      <c r="AF67" s="3"/>
      <c r="AG67" s="3"/>
      <c r="AH67" s="3"/>
      <c r="AI67" s="3"/>
      <c r="AJ67" s="3"/>
      <c r="AK67" s="3"/>
      <c r="AL67" s="3"/>
      <c r="AM67" s="12"/>
      <c r="AQ67" s="3"/>
      <c r="AR67" s="3"/>
      <c r="AS67" s="3"/>
      <c r="AT67" s="3"/>
    </row>
    <row r="68" spans="1:47" ht="30" customHeight="1" x14ac:dyDescent="0.4">
      <c r="A68" s="85">
        <v>3</v>
      </c>
      <c r="B68" s="86" t="s">
        <v>308</v>
      </c>
      <c r="C68" s="55"/>
      <c r="D68" s="49"/>
      <c r="F68" s="3"/>
      <c r="G68" s="3"/>
      <c r="H68" s="3"/>
      <c r="I68" s="3"/>
      <c r="J68" s="3"/>
      <c r="K68" s="3"/>
      <c r="L68" s="3"/>
      <c r="M68" s="12"/>
      <c r="N68" s="3"/>
      <c r="O68" s="3"/>
      <c r="P68" s="3"/>
      <c r="Q68" s="3"/>
      <c r="R68" s="3"/>
      <c r="S68" s="3"/>
      <c r="T68" s="3"/>
      <c r="U68" s="3"/>
      <c r="V68" s="3"/>
      <c r="W68" s="3"/>
      <c r="X68" s="3"/>
      <c r="Y68" s="3"/>
      <c r="Z68" s="3"/>
      <c r="AA68" s="3"/>
      <c r="AB68" s="3"/>
      <c r="AC68" s="3"/>
      <c r="AD68" s="3"/>
      <c r="AE68" s="3"/>
      <c r="AF68" s="3"/>
      <c r="AG68" s="3"/>
      <c r="AH68" s="3"/>
      <c r="AI68" s="3"/>
      <c r="AJ68" s="3"/>
      <c r="AK68" s="3"/>
      <c r="AL68" s="3"/>
      <c r="AM68" s="12"/>
      <c r="AQ68" s="3"/>
      <c r="AR68" s="3"/>
      <c r="AS68" s="3"/>
      <c r="AT68" s="3"/>
    </row>
    <row r="69" spans="1:47" ht="30" customHeight="1" x14ac:dyDescent="0.4">
      <c r="A69" s="85">
        <v>3</v>
      </c>
      <c r="B69" s="86" t="s">
        <v>309</v>
      </c>
      <c r="C69" s="55"/>
      <c r="D69" s="49"/>
      <c r="F69" s="3"/>
      <c r="G69" s="3"/>
      <c r="H69" s="3"/>
      <c r="I69" s="3"/>
      <c r="J69" s="3"/>
      <c r="K69" s="3"/>
      <c r="L69" s="3"/>
      <c r="M69" s="12"/>
      <c r="N69" s="3"/>
      <c r="O69" s="3"/>
      <c r="P69" s="3"/>
      <c r="Q69" s="3"/>
      <c r="R69" s="3"/>
      <c r="S69" s="3"/>
      <c r="T69" s="3"/>
      <c r="U69" s="3"/>
      <c r="V69" s="3"/>
      <c r="W69" s="3"/>
      <c r="X69" s="3"/>
      <c r="Y69" s="3"/>
      <c r="Z69" s="3"/>
      <c r="AA69" s="3"/>
      <c r="AB69" s="3"/>
      <c r="AC69" s="3"/>
      <c r="AD69" s="3"/>
      <c r="AE69" s="3"/>
      <c r="AF69" s="3"/>
      <c r="AG69" s="3"/>
      <c r="AH69" s="3"/>
      <c r="AI69" s="3"/>
      <c r="AJ69" s="3"/>
      <c r="AK69" s="3"/>
      <c r="AL69" s="3"/>
      <c r="AM69" s="12"/>
      <c r="AQ69" s="3"/>
      <c r="AR69" s="3"/>
      <c r="AS69" s="3"/>
      <c r="AT69" s="3"/>
    </row>
    <row r="70" spans="1:47" ht="30" customHeight="1" x14ac:dyDescent="0.4">
      <c r="A70" s="85">
        <v>3</v>
      </c>
      <c r="B70" s="86" t="s">
        <v>310</v>
      </c>
      <c r="C70" s="55"/>
      <c r="D70" s="49"/>
      <c r="F70" s="3"/>
      <c r="G70" s="3"/>
      <c r="H70" s="3"/>
      <c r="I70" s="3"/>
      <c r="J70" s="3"/>
      <c r="K70" s="3"/>
      <c r="L70" s="3"/>
      <c r="M70" s="12"/>
      <c r="N70" s="3"/>
      <c r="O70" s="3"/>
      <c r="P70" s="3"/>
      <c r="Q70" s="3"/>
      <c r="R70" s="3"/>
      <c r="S70" s="3"/>
      <c r="T70" s="3"/>
      <c r="U70" s="3"/>
      <c r="V70" s="3"/>
      <c r="W70" s="3"/>
      <c r="X70" s="3"/>
      <c r="Y70" s="3"/>
      <c r="Z70" s="3"/>
      <c r="AA70" s="3"/>
      <c r="AB70" s="3"/>
      <c r="AC70" s="3"/>
      <c r="AD70" s="3"/>
      <c r="AE70" s="3"/>
      <c r="AF70" s="3"/>
      <c r="AG70" s="3"/>
      <c r="AH70" s="3"/>
      <c r="AI70" s="3"/>
      <c r="AJ70" s="3"/>
      <c r="AK70" s="3"/>
      <c r="AL70" s="3"/>
      <c r="AM70" s="12"/>
      <c r="AQ70" s="3"/>
      <c r="AR70" s="3"/>
      <c r="AS70" s="3"/>
      <c r="AT70" s="3"/>
    </row>
    <row r="71" spans="1:47" ht="30" customHeight="1" x14ac:dyDescent="0.4">
      <c r="A71" s="85">
        <v>3</v>
      </c>
      <c r="B71" s="86" t="s">
        <v>311</v>
      </c>
      <c r="C71" s="55"/>
      <c r="D71" s="49"/>
      <c r="F71" s="3"/>
      <c r="G71" s="3"/>
      <c r="H71" s="3"/>
      <c r="I71" s="3"/>
      <c r="J71" s="3"/>
      <c r="K71" s="3"/>
      <c r="L71" s="3"/>
      <c r="M71" s="12"/>
      <c r="N71" s="3"/>
      <c r="O71" s="3"/>
      <c r="P71" s="3"/>
      <c r="Q71" s="3"/>
      <c r="R71" s="3"/>
      <c r="S71" s="3"/>
      <c r="T71" s="3"/>
      <c r="U71" s="3"/>
      <c r="V71" s="3"/>
      <c r="W71" s="3"/>
      <c r="X71" s="3"/>
      <c r="Y71" s="3"/>
      <c r="Z71" s="3"/>
      <c r="AA71" s="3"/>
      <c r="AB71" s="3"/>
      <c r="AC71" s="3"/>
      <c r="AD71" s="3"/>
      <c r="AE71" s="3"/>
      <c r="AF71" s="3"/>
      <c r="AG71" s="3"/>
      <c r="AH71" s="3"/>
      <c r="AI71" s="3"/>
      <c r="AJ71" s="3"/>
      <c r="AK71" s="3"/>
      <c r="AL71" s="3"/>
      <c r="AM71" s="12"/>
      <c r="AQ71" s="3"/>
      <c r="AR71" s="3"/>
      <c r="AS71" s="3"/>
      <c r="AT71" s="3"/>
    </row>
    <row r="72" spans="1:47" ht="30" customHeight="1" x14ac:dyDescent="0.4">
      <c r="A72" s="85">
        <v>3</v>
      </c>
      <c r="B72" s="86" t="s">
        <v>312</v>
      </c>
      <c r="C72" s="55"/>
      <c r="D72" s="49"/>
      <c r="F72" s="3"/>
      <c r="G72" s="3"/>
      <c r="H72" s="3"/>
      <c r="I72" s="3"/>
      <c r="J72" s="3"/>
      <c r="K72" s="3"/>
      <c r="L72" s="3"/>
      <c r="M72" s="12"/>
      <c r="N72" s="3"/>
      <c r="O72" s="3"/>
      <c r="P72" s="3"/>
      <c r="Q72" s="3"/>
      <c r="R72" s="3"/>
      <c r="S72" s="3"/>
      <c r="T72" s="3"/>
      <c r="U72" s="3"/>
      <c r="V72" s="3"/>
      <c r="W72" s="3"/>
      <c r="X72" s="3"/>
      <c r="Y72" s="3"/>
      <c r="Z72" s="3"/>
      <c r="AA72" s="3"/>
      <c r="AB72" s="3"/>
      <c r="AC72" s="3"/>
      <c r="AD72" s="3"/>
      <c r="AE72" s="3"/>
      <c r="AF72" s="3"/>
      <c r="AG72" s="3"/>
      <c r="AH72" s="3"/>
      <c r="AI72" s="3"/>
      <c r="AJ72" s="3"/>
      <c r="AK72" s="3"/>
      <c r="AL72" s="3"/>
      <c r="AM72" s="12"/>
      <c r="AQ72" s="3"/>
      <c r="AR72" s="3"/>
      <c r="AS72" s="3"/>
      <c r="AT72" s="3"/>
    </row>
    <row r="73" spans="1:47" ht="30" customHeight="1" x14ac:dyDescent="0.4">
      <c r="A73" s="85">
        <v>3</v>
      </c>
      <c r="B73" s="86" t="s">
        <v>313</v>
      </c>
      <c r="C73" s="55"/>
      <c r="D73" s="49"/>
      <c r="F73" s="3"/>
      <c r="G73" s="3"/>
      <c r="H73" s="3"/>
      <c r="I73" s="3"/>
      <c r="J73" s="3"/>
      <c r="K73" s="3"/>
      <c r="L73" s="3"/>
      <c r="M73" s="12"/>
      <c r="N73" s="3"/>
      <c r="O73" s="3"/>
      <c r="P73" s="3"/>
      <c r="Q73" s="3"/>
      <c r="R73" s="3"/>
      <c r="S73" s="3"/>
      <c r="T73" s="3"/>
      <c r="U73" s="3"/>
      <c r="V73" s="3"/>
      <c r="W73" s="3"/>
      <c r="X73" s="3"/>
      <c r="Y73" s="3"/>
      <c r="Z73" s="3"/>
      <c r="AA73" s="3"/>
      <c r="AB73" s="3"/>
      <c r="AC73" s="3"/>
      <c r="AD73" s="3"/>
      <c r="AE73" s="3"/>
      <c r="AF73" s="3"/>
      <c r="AG73" s="3"/>
      <c r="AH73" s="3"/>
      <c r="AI73" s="3"/>
      <c r="AJ73" s="3"/>
      <c r="AK73" s="3"/>
      <c r="AL73" s="3"/>
      <c r="AM73" s="12"/>
      <c r="AQ73" s="3"/>
      <c r="AR73" s="3"/>
      <c r="AS73" s="3"/>
      <c r="AT73" s="3"/>
    </row>
    <row r="74" spans="1:47" ht="30" customHeight="1" x14ac:dyDescent="0.4">
      <c r="A74" s="83"/>
      <c r="B74" s="10"/>
      <c r="C74" s="55"/>
      <c r="D74" s="49"/>
      <c r="E74" s="3">
        <v>3</v>
      </c>
      <c r="F74" s="3"/>
      <c r="G74" s="3"/>
      <c r="H74" s="3"/>
      <c r="I74" s="3"/>
      <c r="J74" s="3"/>
      <c r="K74" s="3"/>
      <c r="L74" s="3"/>
      <c r="M74" s="12"/>
      <c r="N74" s="156">
        <f t="shared" ref="N74:AL74" si="4">COUNTIF(N3:N63,3)</f>
        <v>0</v>
      </c>
      <c r="O74" s="156">
        <f t="shared" si="4"/>
        <v>0</v>
      </c>
      <c r="P74" s="156">
        <f t="shared" si="4"/>
        <v>0</v>
      </c>
      <c r="Q74" s="156">
        <f t="shared" si="4"/>
        <v>0</v>
      </c>
      <c r="R74" s="156">
        <f t="shared" si="4"/>
        <v>0</v>
      </c>
      <c r="S74" s="156">
        <f t="shared" si="4"/>
        <v>0</v>
      </c>
      <c r="T74" s="156">
        <f t="shared" si="4"/>
        <v>0</v>
      </c>
      <c r="U74" s="156">
        <f t="shared" si="4"/>
        <v>0</v>
      </c>
      <c r="V74" s="156">
        <f t="shared" si="4"/>
        <v>0</v>
      </c>
      <c r="W74" s="156">
        <f t="shared" si="4"/>
        <v>0</v>
      </c>
      <c r="X74" s="156">
        <f t="shared" si="4"/>
        <v>0</v>
      </c>
      <c r="Y74" s="156">
        <f t="shared" si="4"/>
        <v>0</v>
      </c>
      <c r="Z74" s="156">
        <f t="shared" si="4"/>
        <v>0</v>
      </c>
      <c r="AA74" s="156">
        <f t="shared" si="4"/>
        <v>0</v>
      </c>
      <c r="AB74" s="156">
        <f t="shared" si="4"/>
        <v>0</v>
      </c>
      <c r="AC74" s="156">
        <f t="shared" si="4"/>
        <v>0</v>
      </c>
      <c r="AD74" s="156">
        <f t="shared" si="4"/>
        <v>0</v>
      </c>
      <c r="AE74" s="156">
        <f t="shared" si="4"/>
        <v>0</v>
      </c>
      <c r="AF74" s="156">
        <f t="shared" si="4"/>
        <v>0</v>
      </c>
      <c r="AG74" s="156">
        <f t="shared" si="4"/>
        <v>0</v>
      </c>
      <c r="AH74" s="156">
        <f t="shared" si="4"/>
        <v>0</v>
      </c>
      <c r="AI74" s="156">
        <f t="shared" si="4"/>
        <v>0</v>
      </c>
      <c r="AJ74" s="156">
        <f t="shared" si="4"/>
        <v>0</v>
      </c>
      <c r="AK74" s="156">
        <f t="shared" si="4"/>
        <v>0</v>
      </c>
      <c r="AL74" s="156">
        <f t="shared" si="4"/>
        <v>0</v>
      </c>
      <c r="AM74" s="12"/>
      <c r="AQ74" s="3"/>
      <c r="AR74" s="3"/>
      <c r="AS74" s="3"/>
      <c r="AT74" s="3"/>
      <c r="AU74" s="3"/>
    </row>
    <row r="75" spans="1:47" ht="30" customHeight="1" x14ac:dyDescent="0.4">
      <c r="A75" s="83"/>
      <c r="B75" s="10"/>
      <c r="C75" s="55"/>
      <c r="D75" s="49"/>
      <c r="E75" s="3">
        <v>2</v>
      </c>
      <c r="F75" s="3"/>
      <c r="G75" s="3"/>
      <c r="H75" s="3"/>
      <c r="I75" s="3"/>
      <c r="J75" s="3"/>
      <c r="K75" s="3"/>
      <c r="L75" s="3"/>
      <c r="M75" s="12"/>
      <c r="N75" s="156">
        <f t="shared" ref="N75:AL75" si="5">COUNTIF(N3:N63,2)</f>
        <v>0</v>
      </c>
      <c r="O75" s="156">
        <f t="shared" si="5"/>
        <v>0</v>
      </c>
      <c r="P75" s="156">
        <f t="shared" si="5"/>
        <v>0</v>
      </c>
      <c r="Q75" s="156">
        <f t="shared" si="5"/>
        <v>0</v>
      </c>
      <c r="R75" s="156">
        <f t="shared" si="5"/>
        <v>0</v>
      </c>
      <c r="S75" s="156">
        <f t="shared" si="5"/>
        <v>0</v>
      </c>
      <c r="T75" s="156">
        <f t="shared" si="5"/>
        <v>0</v>
      </c>
      <c r="U75" s="156">
        <f t="shared" si="5"/>
        <v>0</v>
      </c>
      <c r="V75" s="156">
        <f t="shared" si="5"/>
        <v>0</v>
      </c>
      <c r="W75" s="156">
        <f t="shared" si="5"/>
        <v>0</v>
      </c>
      <c r="X75" s="156">
        <f t="shared" si="5"/>
        <v>0</v>
      </c>
      <c r="Y75" s="156">
        <f t="shared" si="5"/>
        <v>0</v>
      </c>
      <c r="Z75" s="156">
        <f t="shared" si="5"/>
        <v>0</v>
      </c>
      <c r="AA75" s="156">
        <f t="shared" si="5"/>
        <v>0</v>
      </c>
      <c r="AB75" s="156">
        <f t="shared" si="5"/>
        <v>0</v>
      </c>
      <c r="AC75" s="156">
        <f t="shared" si="5"/>
        <v>0</v>
      </c>
      <c r="AD75" s="156">
        <f t="shared" si="5"/>
        <v>0</v>
      </c>
      <c r="AE75" s="156">
        <f t="shared" si="5"/>
        <v>0</v>
      </c>
      <c r="AF75" s="156">
        <f t="shared" si="5"/>
        <v>0</v>
      </c>
      <c r="AG75" s="156">
        <f t="shared" si="5"/>
        <v>0</v>
      </c>
      <c r="AH75" s="156">
        <f t="shared" si="5"/>
        <v>0</v>
      </c>
      <c r="AI75" s="156">
        <f t="shared" si="5"/>
        <v>0</v>
      </c>
      <c r="AJ75" s="156">
        <f t="shared" si="5"/>
        <v>0</v>
      </c>
      <c r="AK75" s="156">
        <f t="shared" si="5"/>
        <v>0</v>
      </c>
      <c r="AL75" s="156">
        <f t="shared" si="5"/>
        <v>0</v>
      </c>
      <c r="AM75" s="12"/>
      <c r="AQ75" s="3"/>
      <c r="AR75" s="3"/>
      <c r="AS75" s="3"/>
      <c r="AT75" s="3"/>
      <c r="AU75" s="3"/>
    </row>
    <row r="76" spans="1:47" ht="30" customHeight="1" x14ac:dyDescent="0.4">
      <c r="A76" s="83"/>
      <c r="B76" s="10"/>
      <c r="C76" s="55"/>
      <c r="D76" s="49"/>
      <c r="E76" s="3">
        <v>1</v>
      </c>
      <c r="F76" s="3"/>
      <c r="G76" s="3"/>
      <c r="H76" s="3"/>
      <c r="I76" s="3"/>
      <c r="J76" s="3"/>
      <c r="K76" s="3"/>
      <c r="L76" s="3"/>
      <c r="M76" s="12"/>
      <c r="N76" s="156">
        <f t="shared" ref="N76:AL76" si="6">COUNTIF(N3:N63,1)</f>
        <v>0</v>
      </c>
      <c r="O76" s="156">
        <f t="shared" si="6"/>
        <v>0</v>
      </c>
      <c r="P76" s="156">
        <f t="shared" si="6"/>
        <v>0</v>
      </c>
      <c r="Q76" s="156">
        <f t="shared" si="6"/>
        <v>0</v>
      </c>
      <c r="R76" s="156">
        <f t="shared" si="6"/>
        <v>0</v>
      </c>
      <c r="S76" s="156">
        <f t="shared" si="6"/>
        <v>0</v>
      </c>
      <c r="T76" s="156">
        <f t="shared" si="6"/>
        <v>0</v>
      </c>
      <c r="U76" s="156">
        <f t="shared" si="6"/>
        <v>0</v>
      </c>
      <c r="V76" s="156">
        <f t="shared" si="6"/>
        <v>0</v>
      </c>
      <c r="W76" s="156">
        <f t="shared" si="6"/>
        <v>0</v>
      </c>
      <c r="X76" s="156">
        <f t="shared" si="6"/>
        <v>0</v>
      </c>
      <c r="Y76" s="156">
        <f t="shared" si="6"/>
        <v>0</v>
      </c>
      <c r="Z76" s="156">
        <f t="shared" si="6"/>
        <v>0</v>
      </c>
      <c r="AA76" s="156">
        <f t="shared" si="6"/>
        <v>0</v>
      </c>
      <c r="AB76" s="156">
        <f t="shared" si="6"/>
        <v>0</v>
      </c>
      <c r="AC76" s="156">
        <f t="shared" si="6"/>
        <v>0</v>
      </c>
      <c r="AD76" s="156">
        <f t="shared" si="6"/>
        <v>0</v>
      </c>
      <c r="AE76" s="156">
        <f t="shared" si="6"/>
        <v>0</v>
      </c>
      <c r="AF76" s="156">
        <f t="shared" si="6"/>
        <v>0</v>
      </c>
      <c r="AG76" s="156">
        <f t="shared" si="6"/>
        <v>0</v>
      </c>
      <c r="AH76" s="156">
        <f t="shared" si="6"/>
        <v>0</v>
      </c>
      <c r="AI76" s="156">
        <f t="shared" si="6"/>
        <v>0</v>
      </c>
      <c r="AJ76" s="156">
        <f t="shared" si="6"/>
        <v>0</v>
      </c>
      <c r="AK76" s="156">
        <f t="shared" si="6"/>
        <v>0</v>
      </c>
      <c r="AL76" s="156">
        <f t="shared" si="6"/>
        <v>0</v>
      </c>
      <c r="AM76" s="12"/>
      <c r="AQ76" s="3"/>
      <c r="AR76" s="3"/>
      <c r="AS76" s="3"/>
      <c r="AT76" s="3"/>
      <c r="AU76" s="3"/>
    </row>
    <row r="77" spans="1:47" ht="25" thickBot="1" x14ac:dyDescent="0.45">
      <c r="A77" s="83"/>
      <c r="B77" s="48"/>
      <c r="C77" s="49"/>
      <c r="D77" s="49"/>
      <c r="E77" s="3">
        <v>0</v>
      </c>
      <c r="F77" s="3"/>
      <c r="G77" s="3"/>
      <c r="H77" s="3"/>
      <c r="I77" s="3"/>
      <c r="J77" s="3"/>
      <c r="K77" s="3"/>
      <c r="L77" s="3"/>
      <c r="M77" s="12"/>
      <c r="N77" s="156">
        <f>COUNTIF(N3:N63,0)</f>
        <v>0</v>
      </c>
      <c r="O77" s="156">
        <f t="shared" ref="O77:AL77" si="7">COUNTIF(O3:O63,0)</f>
        <v>0</v>
      </c>
      <c r="P77" s="156">
        <f t="shared" si="7"/>
        <v>0</v>
      </c>
      <c r="Q77" s="156">
        <f t="shared" si="7"/>
        <v>0</v>
      </c>
      <c r="R77" s="156">
        <f t="shared" si="7"/>
        <v>0</v>
      </c>
      <c r="S77" s="156">
        <f t="shared" si="7"/>
        <v>0</v>
      </c>
      <c r="T77" s="156">
        <f t="shared" si="7"/>
        <v>0</v>
      </c>
      <c r="U77" s="156">
        <f t="shared" si="7"/>
        <v>0</v>
      </c>
      <c r="V77" s="156">
        <f t="shared" si="7"/>
        <v>0</v>
      </c>
      <c r="W77" s="156">
        <f t="shared" si="7"/>
        <v>0</v>
      </c>
      <c r="X77" s="156">
        <f t="shared" si="7"/>
        <v>0</v>
      </c>
      <c r="Y77" s="156">
        <f t="shared" si="7"/>
        <v>0</v>
      </c>
      <c r="Z77" s="156">
        <f t="shared" si="7"/>
        <v>0</v>
      </c>
      <c r="AA77" s="156">
        <f t="shared" si="7"/>
        <v>0</v>
      </c>
      <c r="AB77" s="156">
        <f t="shared" si="7"/>
        <v>0</v>
      </c>
      <c r="AC77" s="156">
        <f t="shared" si="7"/>
        <v>0</v>
      </c>
      <c r="AD77" s="156">
        <f t="shared" si="7"/>
        <v>0</v>
      </c>
      <c r="AE77" s="156">
        <f t="shared" si="7"/>
        <v>0</v>
      </c>
      <c r="AF77" s="156">
        <f t="shared" si="7"/>
        <v>0</v>
      </c>
      <c r="AG77" s="156">
        <f t="shared" si="7"/>
        <v>0</v>
      </c>
      <c r="AH77" s="156">
        <f t="shared" si="7"/>
        <v>0</v>
      </c>
      <c r="AI77" s="156">
        <f t="shared" si="7"/>
        <v>0</v>
      </c>
      <c r="AJ77" s="156">
        <f t="shared" si="7"/>
        <v>0</v>
      </c>
      <c r="AK77" s="156">
        <f t="shared" si="7"/>
        <v>0</v>
      </c>
      <c r="AL77" s="156">
        <f t="shared" si="7"/>
        <v>0</v>
      </c>
      <c r="AM77" s="12"/>
      <c r="AQ77" s="3"/>
      <c r="AR77" s="3"/>
      <c r="AS77" s="3"/>
      <c r="AT77" s="3"/>
      <c r="AU77" s="3"/>
    </row>
    <row r="78" spans="1:47" ht="24" x14ac:dyDescent="0.4">
      <c r="A78" s="3"/>
      <c r="B78" s="3"/>
      <c r="C78" s="3"/>
      <c r="D78" s="3"/>
      <c r="E78" s="3"/>
      <c r="F78" s="3"/>
      <c r="G78" s="3"/>
      <c r="H78" s="3"/>
      <c r="I78" s="3"/>
      <c r="J78" s="3"/>
      <c r="K78" s="3"/>
      <c r="L78" s="3"/>
      <c r="M78" s="12"/>
      <c r="N78" s="3"/>
      <c r="O78" s="3"/>
      <c r="P78" s="3"/>
      <c r="Q78" s="3"/>
      <c r="R78" s="3"/>
      <c r="S78" s="3"/>
      <c r="T78" s="3"/>
      <c r="U78" s="3"/>
      <c r="V78" s="3"/>
      <c r="W78" s="3"/>
      <c r="X78" s="3"/>
      <c r="Y78" s="3"/>
      <c r="Z78" s="3"/>
      <c r="AA78" s="3"/>
      <c r="AB78" s="3"/>
      <c r="AC78" s="3"/>
      <c r="AD78" s="3"/>
      <c r="AE78" s="3"/>
      <c r="AF78" s="3"/>
      <c r="AG78" s="3"/>
      <c r="AH78" s="3"/>
      <c r="AI78" s="3"/>
      <c r="AJ78" s="3"/>
      <c r="AK78" s="3"/>
      <c r="AL78" s="3"/>
      <c r="AM78" s="12"/>
      <c r="AQ78" s="3"/>
      <c r="AR78" s="3"/>
      <c r="AS78" s="3"/>
      <c r="AT78" s="3"/>
      <c r="AU78" s="3"/>
    </row>
    <row r="79" spans="1:47" ht="24" x14ac:dyDescent="0.4">
      <c r="A79" s="3"/>
      <c r="B79" s="3"/>
      <c r="C79" s="3"/>
      <c r="D79" s="3"/>
      <c r="E79" s="3"/>
      <c r="F79" s="3"/>
      <c r="G79" s="3"/>
      <c r="H79" s="3"/>
      <c r="I79" s="3"/>
      <c r="J79" s="3"/>
      <c r="K79" s="3"/>
      <c r="L79" s="3"/>
      <c r="M79" s="12"/>
      <c r="N79" s="3"/>
      <c r="O79" s="3"/>
      <c r="P79" s="3"/>
      <c r="Q79" s="3"/>
      <c r="R79" s="3"/>
      <c r="S79" s="3"/>
      <c r="T79" s="3"/>
      <c r="U79" s="3"/>
      <c r="V79" s="3"/>
      <c r="W79" s="3"/>
      <c r="X79" s="3"/>
      <c r="Y79" s="3"/>
      <c r="Z79" s="3"/>
      <c r="AA79" s="3"/>
      <c r="AB79" s="3"/>
      <c r="AC79" s="3"/>
      <c r="AD79" s="3"/>
      <c r="AE79" s="3"/>
      <c r="AF79" s="3"/>
      <c r="AG79" s="3"/>
      <c r="AH79" s="3"/>
      <c r="AI79" s="3"/>
      <c r="AJ79" s="3"/>
      <c r="AK79" s="3"/>
      <c r="AL79" s="3"/>
      <c r="AM79" s="12"/>
      <c r="AQ79" s="3"/>
      <c r="AR79" s="3"/>
      <c r="AS79" s="3"/>
      <c r="AT79" s="3"/>
      <c r="AU79" s="3"/>
    </row>
    <row r="80" spans="1:47" ht="24" x14ac:dyDescent="0.4">
      <c r="A80" s="3"/>
      <c r="B80" s="3"/>
      <c r="C80" s="3"/>
      <c r="D80" s="3"/>
      <c r="E80" s="3"/>
      <c r="F80" s="3"/>
      <c r="G80" s="3"/>
      <c r="H80" s="3"/>
      <c r="I80" s="3"/>
      <c r="J80" s="3"/>
      <c r="K80" s="3"/>
      <c r="L80" s="3"/>
      <c r="M80" s="12"/>
      <c r="N80" s="3"/>
      <c r="O80" s="3"/>
      <c r="P80" s="3"/>
      <c r="Q80" s="3"/>
      <c r="R80" s="3"/>
      <c r="S80" s="3"/>
      <c r="T80" s="3"/>
      <c r="U80" s="3"/>
      <c r="V80" s="3"/>
      <c r="W80" s="3"/>
      <c r="X80" s="3"/>
      <c r="Y80" s="3"/>
      <c r="Z80" s="3"/>
      <c r="AA80" s="3"/>
      <c r="AB80" s="3"/>
      <c r="AC80" s="3"/>
      <c r="AD80" s="3"/>
      <c r="AE80" s="3"/>
      <c r="AF80" s="3"/>
      <c r="AG80" s="3"/>
      <c r="AH80" s="3"/>
      <c r="AI80" s="3"/>
      <c r="AJ80" s="3"/>
      <c r="AK80" s="3"/>
      <c r="AL80" s="3"/>
      <c r="AM80" s="12"/>
      <c r="AQ80" s="3"/>
      <c r="AR80" s="3"/>
      <c r="AS80" s="3"/>
      <c r="AT80" s="3"/>
      <c r="AU80" s="3"/>
    </row>
    <row r="81" spans="1:47" ht="24" x14ac:dyDescent="0.4">
      <c r="A81" s="3"/>
      <c r="B81" s="3"/>
      <c r="C81" s="3"/>
      <c r="D81" s="3"/>
      <c r="E81" s="3"/>
      <c r="F81" s="3"/>
      <c r="G81" s="3"/>
      <c r="H81" s="3"/>
      <c r="I81" s="3"/>
      <c r="J81" s="3"/>
      <c r="K81" s="3"/>
      <c r="L81" s="3"/>
      <c r="M81" s="12"/>
      <c r="N81" s="3"/>
      <c r="O81" s="3"/>
      <c r="P81" s="3"/>
      <c r="Q81" s="3"/>
      <c r="R81" s="3"/>
      <c r="S81" s="3"/>
      <c r="T81" s="3"/>
      <c r="U81" s="3"/>
      <c r="V81" s="3"/>
      <c r="W81" s="3"/>
      <c r="X81" s="3"/>
      <c r="Y81" s="3"/>
      <c r="Z81" s="3"/>
      <c r="AA81" s="3"/>
      <c r="AB81" s="3"/>
      <c r="AC81" s="3"/>
      <c r="AD81" s="3"/>
      <c r="AE81" s="3"/>
      <c r="AF81" s="3"/>
      <c r="AG81" s="3"/>
      <c r="AH81" s="3"/>
      <c r="AI81" s="3"/>
      <c r="AJ81" s="3"/>
      <c r="AK81" s="3"/>
      <c r="AL81" s="3"/>
      <c r="AM81" s="12"/>
      <c r="AQ81" s="3"/>
      <c r="AR81" s="3"/>
      <c r="AS81" s="3"/>
      <c r="AT81" s="3"/>
      <c r="AU81" s="3"/>
    </row>
    <row r="82" spans="1:47" ht="24" x14ac:dyDescent="0.4">
      <c r="A82" s="3"/>
      <c r="B82" s="3"/>
      <c r="C82" s="3"/>
      <c r="D82" s="3"/>
      <c r="E82" s="3"/>
      <c r="F82" s="3"/>
      <c r="G82" s="3"/>
      <c r="H82" s="3"/>
      <c r="I82" s="3"/>
      <c r="J82" s="3"/>
      <c r="K82" s="3"/>
      <c r="L82" s="3"/>
      <c r="M82" s="12"/>
      <c r="N82" s="3"/>
      <c r="O82" s="3"/>
      <c r="P82" s="3"/>
      <c r="Q82" s="3"/>
      <c r="R82" s="3"/>
      <c r="S82" s="3"/>
      <c r="T82" s="3"/>
      <c r="U82" s="3"/>
      <c r="V82" s="3"/>
      <c r="W82" s="3"/>
      <c r="X82" s="3"/>
      <c r="Y82" s="3"/>
      <c r="Z82" s="3"/>
      <c r="AA82" s="3"/>
      <c r="AB82" s="3"/>
      <c r="AC82" s="3"/>
      <c r="AD82" s="3"/>
      <c r="AE82" s="3"/>
      <c r="AF82" s="3"/>
      <c r="AG82" s="3"/>
      <c r="AH82" s="3"/>
      <c r="AI82" s="3"/>
      <c r="AJ82" s="3"/>
      <c r="AK82" s="3"/>
      <c r="AL82" s="3"/>
      <c r="AM82" s="12"/>
      <c r="AQ82" s="3"/>
      <c r="AR82" s="3"/>
      <c r="AS82" s="3"/>
      <c r="AT82" s="3"/>
      <c r="AU82" s="3"/>
    </row>
    <row r="83" spans="1:47" ht="24" x14ac:dyDescent="0.4">
      <c r="A83" s="3"/>
      <c r="B83" s="3"/>
      <c r="C83" s="3"/>
      <c r="D83" s="3"/>
      <c r="E83" s="3"/>
      <c r="F83" s="3"/>
      <c r="G83" s="3"/>
      <c r="H83" s="3"/>
      <c r="I83" s="3"/>
      <c r="J83" s="3"/>
      <c r="K83" s="3"/>
      <c r="L83" s="3"/>
      <c r="M83" s="12"/>
      <c r="N83" s="3"/>
      <c r="O83" s="3"/>
      <c r="P83" s="3"/>
      <c r="Q83" s="3"/>
      <c r="R83" s="3"/>
      <c r="S83" s="3"/>
      <c r="T83" s="3"/>
      <c r="U83" s="3"/>
      <c r="V83" s="3"/>
      <c r="W83" s="3"/>
      <c r="X83" s="3"/>
      <c r="Y83" s="3"/>
      <c r="Z83" s="3"/>
      <c r="AA83" s="3"/>
      <c r="AB83" s="3"/>
      <c r="AC83" s="3"/>
      <c r="AD83" s="3"/>
      <c r="AE83" s="3"/>
      <c r="AF83" s="3"/>
      <c r="AG83" s="3"/>
      <c r="AH83" s="3"/>
      <c r="AI83" s="3"/>
      <c r="AJ83" s="3"/>
      <c r="AK83" s="3"/>
      <c r="AL83" s="3"/>
      <c r="AM83" s="12"/>
      <c r="AQ83" s="3"/>
      <c r="AR83" s="3"/>
      <c r="AS83" s="3"/>
      <c r="AT83" s="3"/>
      <c r="AU83" s="3"/>
    </row>
    <row r="84" spans="1:47" ht="24" x14ac:dyDescent="0.4">
      <c r="A84" s="3"/>
      <c r="B84" s="3"/>
      <c r="C84" s="3"/>
      <c r="D84" s="3"/>
      <c r="E84" s="3"/>
      <c r="F84" s="3"/>
      <c r="G84" s="3"/>
      <c r="H84" s="3"/>
      <c r="I84" s="3"/>
      <c r="J84" s="3"/>
      <c r="K84" s="3"/>
      <c r="L84" s="3"/>
      <c r="M84" s="12"/>
      <c r="N84" s="3"/>
      <c r="O84" s="3"/>
      <c r="P84" s="3"/>
      <c r="Q84" s="3"/>
      <c r="R84" s="3"/>
      <c r="S84" s="3"/>
      <c r="T84" s="3"/>
      <c r="U84" s="3"/>
      <c r="V84" s="3"/>
      <c r="W84" s="3"/>
      <c r="X84" s="3"/>
      <c r="Y84" s="3"/>
      <c r="Z84" s="3"/>
      <c r="AA84" s="3"/>
      <c r="AB84" s="3"/>
      <c r="AC84" s="3"/>
      <c r="AD84" s="3"/>
      <c r="AE84" s="3"/>
      <c r="AF84" s="3"/>
      <c r="AG84" s="3"/>
      <c r="AH84" s="3"/>
      <c r="AI84" s="3"/>
      <c r="AJ84" s="3"/>
      <c r="AK84" s="3"/>
      <c r="AL84" s="3"/>
      <c r="AM84" s="12"/>
      <c r="AQ84" s="3"/>
      <c r="AR84" s="3"/>
      <c r="AS84" s="3"/>
      <c r="AT84" s="3"/>
      <c r="AU84" s="3"/>
    </row>
    <row r="85" spans="1:47" ht="24" x14ac:dyDescent="0.4">
      <c r="A85" s="3"/>
      <c r="B85" s="3"/>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
      <c r="AG85" s="3"/>
      <c r="AH85" s="3"/>
      <c r="AI85" s="3"/>
      <c r="AJ85" s="3"/>
      <c r="AK85" s="3"/>
      <c r="AL85" s="3"/>
      <c r="AM85" s="12"/>
      <c r="AQ85" s="3"/>
      <c r="AR85" s="3"/>
      <c r="AS85" s="3"/>
      <c r="AT85" s="3"/>
      <c r="AU85" s="3"/>
    </row>
    <row r="86" spans="1:47" ht="24" x14ac:dyDescent="0.4">
      <c r="A86" s="3"/>
      <c r="B86" s="3"/>
      <c r="C86" s="3"/>
      <c r="D86" s="3"/>
      <c r="E86" s="3"/>
      <c r="F86" s="3"/>
      <c r="G86" s="3"/>
      <c r="H86" s="3"/>
      <c r="I86" s="3"/>
      <c r="J86" s="3"/>
      <c r="K86" s="3"/>
      <c r="L86" s="3"/>
      <c r="M86" s="12"/>
      <c r="N86" s="3"/>
      <c r="O86" s="3"/>
      <c r="P86" s="3"/>
      <c r="Q86" s="3"/>
      <c r="R86" s="3"/>
      <c r="S86" s="3"/>
      <c r="T86" s="3"/>
      <c r="U86" s="3"/>
      <c r="V86" s="3"/>
      <c r="W86" s="3"/>
      <c r="X86" s="3"/>
      <c r="Y86" s="3"/>
      <c r="Z86" s="3"/>
      <c r="AA86" s="3"/>
      <c r="AB86" s="3"/>
      <c r="AC86" s="3"/>
      <c r="AD86" s="3"/>
      <c r="AE86" s="3"/>
      <c r="AF86" s="3"/>
      <c r="AG86" s="3"/>
      <c r="AH86" s="3"/>
      <c r="AI86" s="3"/>
      <c r="AJ86" s="3"/>
      <c r="AK86" s="3"/>
      <c r="AL86" s="3"/>
      <c r="AM86" s="12"/>
      <c r="AQ86" s="3"/>
      <c r="AR86" s="3"/>
      <c r="AS86" s="3"/>
      <c r="AT86" s="3"/>
      <c r="AU86" s="3"/>
    </row>
    <row r="87" spans="1:47" ht="24" x14ac:dyDescent="0.4">
      <c r="A87" s="3"/>
      <c r="B87" s="3"/>
      <c r="C87" s="3"/>
      <c r="D87" s="3"/>
      <c r="E87" s="3"/>
      <c r="F87" s="3"/>
      <c r="G87" s="3"/>
      <c r="H87" s="3"/>
      <c r="I87" s="3"/>
      <c r="J87" s="3"/>
      <c r="K87" s="3"/>
      <c r="L87" s="3"/>
      <c r="M87" s="12"/>
      <c r="N87" s="3"/>
      <c r="O87" s="3"/>
      <c r="P87" s="3"/>
      <c r="Q87" s="3"/>
      <c r="R87" s="3"/>
      <c r="S87" s="3"/>
      <c r="T87" s="3"/>
      <c r="U87" s="3"/>
      <c r="V87" s="3"/>
      <c r="W87" s="3"/>
      <c r="X87" s="3"/>
      <c r="Y87" s="3"/>
      <c r="Z87" s="3"/>
      <c r="AA87" s="3"/>
      <c r="AB87" s="3"/>
      <c r="AC87" s="3"/>
      <c r="AD87" s="3"/>
      <c r="AE87" s="3"/>
      <c r="AF87" s="3"/>
      <c r="AG87" s="3"/>
      <c r="AH87" s="3"/>
      <c r="AI87" s="3"/>
      <c r="AJ87" s="3"/>
      <c r="AK87" s="3"/>
      <c r="AL87" s="3"/>
      <c r="AM87" s="12"/>
      <c r="AQ87" s="3"/>
      <c r="AR87" s="3"/>
      <c r="AS87" s="3"/>
      <c r="AT87" s="3"/>
      <c r="AU87" s="3"/>
    </row>
    <row r="88" spans="1:47" ht="24" x14ac:dyDescent="0.4">
      <c r="A88" s="3"/>
      <c r="B88" s="3"/>
      <c r="C88" s="3"/>
      <c r="D88" s="3"/>
      <c r="E88" s="3"/>
      <c r="F88" s="3"/>
      <c r="G88" s="3"/>
      <c r="H88" s="3"/>
      <c r="I88" s="3"/>
      <c r="J88" s="3"/>
      <c r="K88" s="3"/>
      <c r="L88" s="3"/>
      <c r="M88" s="12"/>
      <c r="N88" s="3"/>
      <c r="O88" s="3"/>
      <c r="P88" s="3"/>
      <c r="Q88" s="3"/>
      <c r="R88" s="3"/>
      <c r="S88" s="3"/>
      <c r="T88" s="3"/>
      <c r="U88" s="3"/>
      <c r="V88" s="3"/>
      <c r="W88" s="3"/>
      <c r="X88" s="3"/>
      <c r="Y88" s="3"/>
      <c r="Z88" s="3"/>
      <c r="AA88" s="3"/>
      <c r="AB88" s="3"/>
      <c r="AC88" s="3"/>
      <c r="AD88" s="3"/>
      <c r="AE88" s="3"/>
      <c r="AF88" s="3"/>
      <c r="AG88" s="3"/>
      <c r="AH88" s="3"/>
      <c r="AI88" s="3"/>
      <c r="AJ88" s="3"/>
      <c r="AK88" s="3"/>
      <c r="AL88" s="3"/>
      <c r="AM88" s="12"/>
      <c r="AQ88" s="3"/>
      <c r="AR88" s="3"/>
      <c r="AS88" s="3"/>
      <c r="AT88" s="3"/>
      <c r="AU88" s="3"/>
    </row>
    <row r="89" spans="1:47" ht="24" x14ac:dyDescent="0.4">
      <c r="A89" s="3"/>
      <c r="B89" s="3"/>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
      <c r="AG89" s="3"/>
      <c r="AH89" s="3"/>
      <c r="AI89" s="3"/>
      <c r="AJ89" s="3"/>
      <c r="AK89" s="3"/>
      <c r="AL89" s="3"/>
      <c r="AM89" s="12"/>
      <c r="AQ89" s="3"/>
      <c r="AR89" s="3"/>
      <c r="AS89" s="3"/>
      <c r="AT89" s="3"/>
      <c r="AU89" s="3"/>
    </row>
    <row r="90" spans="1:47" ht="24" x14ac:dyDescent="0.4">
      <c r="A90" s="3"/>
      <c r="B90" s="3"/>
      <c r="C90" s="3"/>
      <c r="D90" s="3"/>
      <c r="E90" s="3"/>
      <c r="F90" s="3"/>
      <c r="G90" s="3"/>
      <c r="H90" s="3"/>
      <c r="I90" s="3"/>
      <c r="J90" s="3"/>
      <c r="K90" s="3"/>
      <c r="L90" s="3"/>
      <c r="M90" s="12"/>
      <c r="N90" s="3"/>
      <c r="O90" s="3"/>
      <c r="P90" s="3"/>
      <c r="Q90" s="3"/>
      <c r="R90" s="3"/>
      <c r="S90" s="3"/>
      <c r="T90" s="3"/>
      <c r="U90" s="3"/>
      <c r="V90" s="3"/>
      <c r="W90" s="3"/>
      <c r="X90" s="3"/>
      <c r="Y90" s="3"/>
      <c r="Z90" s="3"/>
      <c r="AA90" s="3"/>
      <c r="AB90" s="3"/>
      <c r="AC90" s="3"/>
      <c r="AD90" s="3"/>
      <c r="AE90" s="3"/>
      <c r="AF90" s="3"/>
      <c r="AG90" s="3"/>
      <c r="AH90" s="3"/>
      <c r="AI90" s="3"/>
      <c r="AJ90" s="3"/>
      <c r="AK90" s="3"/>
      <c r="AL90" s="3"/>
      <c r="AM90" s="12"/>
      <c r="AQ90" s="3"/>
      <c r="AR90" s="3"/>
      <c r="AS90" s="3"/>
      <c r="AT90" s="3"/>
      <c r="AU90" s="3"/>
    </row>
    <row r="91" spans="1:47" ht="24" x14ac:dyDescent="0.4">
      <c r="A91" s="3"/>
      <c r="B91" s="3"/>
      <c r="C91" s="3"/>
      <c r="D91" s="3"/>
      <c r="E91" s="3"/>
      <c r="F91" s="3"/>
      <c r="G91" s="3"/>
      <c r="H91" s="3"/>
      <c r="I91" s="3"/>
      <c r="J91" s="3"/>
      <c r="K91" s="3"/>
      <c r="L91" s="3"/>
      <c r="M91" s="12"/>
      <c r="N91" s="3"/>
      <c r="O91" s="3"/>
      <c r="P91" s="3"/>
      <c r="Q91" s="3"/>
      <c r="R91" s="3"/>
      <c r="S91" s="3"/>
      <c r="T91" s="3"/>
      <c r="U91" s="3"/>
      <c r="V91" s="3"/>
      <c r="W91" s="3"/>
      <c r="X91" s="3"/>
      <c r="Y91" s="3"/>
      <c r="Z91" s="3"/>
      <c r="AA91" s="3"/>
      <c r="AB91" s="3"/>
      <c r="AC91" s="3"/>
      <c r="AD91" s="3"/>
      <c r="AE91" s="3"/>
      <c r="AF91" s="3"/>
      <c r="AG91" s="3"/>
      <c r="AH91" s="3"/>
      <c r="AI91" s="3"/>
      <c r="AJ91" s="3"/>
      <c r="AK91" s="3"/>
      <c r="AL91" s="3"/>
      <c r="AM91" s="12"/>
      <c r="AQ91" s="3"/>
      <c r="AR91" s="3"/>
      <c r="AS91" s="3"/>
      <c r="AT91" s="3"/>
      <c r="AU91" s="3"/>
    </row>
    <row r="92" spans="1:47" ht="24" x14ac:dyDescent="0.4">
      <c r="A92" s="3"/>
      <c r="B92" s="3"/>
      <c r="C92" s="3"/>
      <c r="D92" s="3"/>
      <c r="E92" s="3"/>
      <c r="F92" s="3"/>
      <c r="G92" s="3"/>
      <c r="H92" s="3"/>
      <c r="I92" s="3"/>
      <c r="J92" s="3"/>
      <c r="K92" s="3"/>
      <c r="L92" s="3"/>
      <c r="M92" s="12"/>
      <c r="N92" s="3"/>
      <c r="O92" s="3"/>
      <c r="P92" s="3"/>
      <c r="Q92" s="3"/>
      <c r="R92" s="3"/>
      <c r="S92" s="3"/>
      <c r="T92" s="3"/>
      <c r="U92" s="3"/>
      <c r="V92" s="3"/>
      <c r="W92" s="3"/>
      <c r="X92" s="3"/>
      <c r="Y92" s="3"/>
      <c r="Z92" s="3"/>
      <c r="AA92" s="3"/>
      <c r="AB92" s="3"/>
      <c r="AC92" s="3"/>
      <c r="AD92" s="3"/>
      <c r="AE92" s="3"/>
      <c r="AF92" s="3"/>
      <c r="AG92" s="3"/>
      <c r="AH92" s="3"/>
      <c r="AI92" s="3"/>
      <c r="AJ92" s="3"/>
      <c r="AK92" s="3"/>
      <c r="AL92" s="3"/>
      <c r="AM92" s="12"/>
      <c r="AQ92" s="3"/>
      <c r="AR92" s="3"/>
      <c r="AS92" s="3"/>
      <c r="AT92" s="3"/>
      <c r="AU92" s="3"/>
    </row>
    <row r="93" spans="1:47" ht="24" x14ac:dyDescent="0.4">
      <c r="A93" s="3"/>
      <c r="B93" s="3"/>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
      <c r="AG93" s="3"/>
      <c r="AH93" s="3"/>
      <c r="AI93" s="3"/>
      <c r="AJ93" s="3"/>
      <c r="AK93" s="3"/>
      <c r="AL93" s="3"/>
      <c r="AM93" s="12"/>
      <c r="AQ93" s="3"/>
      <c r="AR93" s="3"/>
      <c r="AS93" s="3"/>
      <c r="AT93" s="3"/>
      <c r="AU93" s="3"/>
    </row>
    <row r="94" spans="1:47" ht="24" x14ac:dyDescent="0.4">
      <c r="A94" s="3"/>
      <c r="B94" s="3"/>
      <c r="C94" s="3"/>
      <c r="D94" s="3"/>
      <c r="E94" s="3"/>
      <c r="F94" s="3"/>
      <c r="G94" s="3"/>
      <c r="H94" s="3"/>
      <c r="I94" s="3"/>
      <c r="J94" s="3"/>
      <c r="K94" s="3"/>
      <c r="L94" s="3"/>
      <c r="M94" s="12"/>
      <c r="N94" s="3"/>
      <c r="O94" s="3"/>
      <c r="P94" s="3"/>
      <c r="Q94" s="3"/>
      <c r="R94" s="3"/>
      <c r="S94" s="3"/>
      <c r="T94" s="3"/>
      <c r="U94" s="3"/>
      <c r="V94" s="3"/>
      <c r="W94" s="3"/>
      <c r="X94" s="3"/>
      <c r="Y94" s="3"/>
      <c r="Z94" s="3"/>
      <c r="AA94" s="3"/>
      <c r="AB94" s="3"/>
      <c r="AC94" s="3"/>
      <c r="AD94" s="3"/>
      <c r="AE94" s="3"/>
      <c r="AF94" s="3"/>
      <c r="AG94" s="3"/>
      <c r="AH94" s="3"/>
      <c r="AI94" s="3"/>
      <c r="AJ94" s="3"/>
      <c r="AK94" s="3"/>
      <c r="AL94" s="3"/>
      <c r="AM94" s="12"/>
      <c r="AQ94" s="3"/>
      <c r="AR94" s="3"/>
      <c r="AS94" s="3"/>
      <c r="AT94" s="3"/>
      <c r="AU94" s="3"/>
    </row>
    <row r="95" spans="1:47" ht="24" x14ac:dyDescent="0.4">
      <c r="A95" s="3"/>
      <c r="B95" s="3"/>
      <c r="C95" s="3"/>
      <c r="D95" s="3"/>
      <c r="E95" s="3"/>
      <c r="F95" s="3"/>
      <c r="G95" s="3"/>
      <c r="H95" s="3"/>
      <c r="I95" s="3"/>
      <c r="J95" s="3"/>
      <c r="K95" s="3"/>
      <c r="L95" s="3"/>
      <c r="M95" s="12"/>
      <c r="N95" s="3"/>
      <c r="O95" s="3"/>
      <c r="P95" s="3"/>
      <c r="Q95" s="3"/>
      <c r="R95" s="3"/>
      <c r="S95" s="3"/>
      <c r="T95" s="3"/>
      <c r="U95" s="3"/>
      <c r="V95" s="3"/>
      <c r="W95" s="3"/>
      <c r="X95" s="3"/>
      <c r="Y95" s="3"/>
      <c r="Z95" s="3"/>
      <c r="AA95" s="3"/>
      <c r="AB95" s="3"/>
      <c r="AC95" s="3"/>
      <c r="AD95" s="3"/>
      <c r="AE95" s="3"/>
      <c r="AF95" s="3"/>
      <c r="AG95" s="3"/>
      <c r="AH95" s="3"/>
      <c r="AI95" s="3"/>
      <c r="AJ95" s="3"/>
      <c r="AK95" s="3"/>
      <c r="AL95" s="3"/>
      <c r="AM95" s="12"/>
      <c r="AQ95" s="3"/>
      <c r="AR95" s="3"/>
      <c r="AS95" s="3"/>
      <c r="AT95" s="3"/>
      <c r="AU95" s="3"/>
    </row>
    <row r="96" spans="1:47" ht="24" x14ac:dyDescent="0.4">
      <c r="A96" s="3"/>
      <c r="B96" s="3"/>
      <c r="C96" s="3"/>
      <c r="D96" s="3"/>
      <c r="E96" s="3"/>
      <c r="F96" s="3"/>
      <c r="G96" s="3"/>
      <c r="H96" s="3"/>
      <c r="I96" s="3"/>
      <c r="J96" s="3"/>
      <c r="K96" s="3"/>
      <c r="L96" s="3"/>
      <c r="M96" s="12"/>
      <c r="N96" s="3"/>
      <c r="O96" s="3"/>
      <c r="P96" s="3"/>
      <c r="Q96" s="3"/>
      <c r="R96" s="3"/>
      <c r="S96" s="3"/>
      <c r="T96" s="3"/>
      <c r="U96" s="3"/>
      <c r="V96" s="3"/>
      <c r="W96" s="3"/>
      <c r="X96" s="3"/>
      <c r="Y96" s="3"/>
      <c r="Z96" s="3"/>
      <c r="AA96" s="3"/>
      <c r="AB96" s="3"/>
      <c r="AC96" s="3"/>
      <c r="AD96" s="3"/>
      <c r="AE96" s="3"/>
      <c r="AF96" s="3"/>
      <c r="AG96" s="3"/>
      <c r="AH96" s="3"/>
      <c r="AI96" s="3"/>
      <c r="AJ96" s="3"/>
      <c r="AK96" s="3"/>
      <c r="AL96" s="3"/>
      <c r="AM96" s="12"/>
      <c r="AQ96" s="3"/>
      <c r="AR96" s="3"/>
      <c r="AS96" s="3"/>
      <c r="AT96" s="3"/>
      <c r="AU96" s="3"/>
    </row>
    <row r="97" spans="1:47" ht="24" x14ac:dyDescent="0.4">
      <c r="A97" s="3"/>
      <c r="B97" s="3"/>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
      <c r="AG97" s="3"/>
      <c r="AH97" s="3"/>
      <c r="AI97" s="3"/>
      <c r="AJ97" s="3"/>
      <c r="AK97" s="3"/>
      <c r="AL97" s="3"/>
      <c r="AM97" s="12"/>
      <c r="AQ97" s="3"/>
      <c r="AR97" s="3"/>
      <c r="AS97" s="3"/>
      <c r="AT97" s="3"/>
      <c r="AU97" s="3"/>
    </row>
    <row r="98" spans="1:47" ht="24" x14ac:dyDescent="0.4">
      <c r="A98" s="3"/>
      <c r="B98" s="3"/>
      <c r="C98" s="3"/>
      <c r="D98" s="3"/>
      <c r="E98" s="3"/>
      <c r="F98" s="3"/>
      <c r="G98" s="3"/>
      <c r="H98" s="3"/>
      <c r="I98" s="3"/>
      <c r="J98" s="3"/>
      <c r="K98" s="3"/>
      <c r="L98" s="3"/>
      <c r="M98" s="12"/>
      <c r="N98" s="3"/>
      <c r="O98" s="3"/>
      <c r="P98" s="3"/>
      <c r="Q98" s="3"/>
      <c r="R98" s="3"/>
      <c r="S98" s="3"/>
      <c r="T98" s="3"/>
      <c r="U98" s="3"/>
      <c r="V98" s="3"/>
      <c r="W98" s="3"/>
      <c r="X98" s="3"/>
      <c r="Y98" s="3"/>
      <c r="Z98" s="3"/>
      <c r="AA98" s="3"/>
      <c r="AB98" s="3"/>
      <c r="AC98" s="3"/>
      <c r="AD98" s="3"/>
      <c r="AE98" s="3"/>
      <c r="AF98" s="3"/>
      <c r="AG98" s="3"/>
      <c r="AH98" s="3"/>
      <c r="AI98" s="3"/>
      <c r="AJ98" s="3"/>
      <c r="AK98" s="3"/>
      <c r="AL98" s="3"/>
      <c r="AM98" s="12"/>
      <c r="AQ98" s="3"/>
      <c r="AR98" s="3"/>
      <c r="AS98" s="3"/>
      <c r="AT98" s="3"/>
      <c r="AU98" s="3"/>
    </row>
    <row r="99" spans="1:47" ht="24" x14ac:dyDescent="0.4">
      <c r="A99" s="3"/>
      <c r="B99" s="3"/>
      <c r="C99" s="3"/>
      <c r="D99" s="3"/>
      <c r="E99" s="3"/>
      <c r="F99" s="3"/>
      <c r="G99" s="3"/>
      <c r="H99" s="3"/>
      <c r="I99" s="3"/>
      <c r="J99" s="3"/>
      <c r="K99" s="3"/>
      <c r="L99" s="3"/>
      <c r="M99" s="12"/>
      <c r="N99" s="3"/>
      <c r="O99" s="3"/>
      <c r="P99" s="3"/>
      <c r="Q99" s="3"/>
      <c r="R99" s="3"/>
      <c r="S99" s="3"/>
      <c r="T99" s="3"/>
      <c r="U99" s="3"/>
      <c r="V99" s="3"/>
      <c r="W99" s="3"/>
      <c r="X99" s="3"/>
      <c r="Y99" s="3"/>
      <c r="Z99" s="3"/>
      <c r="AA99" s="3"/>
      <c r="AB99" s="3"/>
      <c r="AC99" s="3"/>
      <c r="AD99" s="3"/>
      <c r="AE99" s="3"/>
      <c r="AF99" s="3"/>
      <c r="AG99" s="3"/>
      <c r="AH99" s="3"/>
      <c r="AI99" s="3"/>
      <c r="AJ99" s="3"/>
      <c r="AK99" s="3"/>
      <c r="AL99" s="3"/>
      <c r="AM99" s="12"/>
      <c r="AQ99" s="3"/>
      <c r="AR99" s="3"/>
      <c r="AS99" s="3"/>
      <c r="AT99" s="3"/>
      <c r="AU99" s="3"/>
    </row>
    <row r="100" spans="1:47" ht="24" x14ac:dyDescent="0.4">
      <c r="A100" s="3"/>
      <c r="B100" s="3"/>
      <c r="C100" s="3"/>
      <c r="D100" s="3"/>
      <c r="E100" s="3"/>
      <c r="F100" s="3"/>
      <c r="G100" s="3"/>
      <c r="H100" s="3"/>
      <c r="I100" s="3"/>
      <c r="J100" s="3"/>
      <c r="K100" s="3"/>
      <c r="L100" s="3"/>
      <c r="M100" s="1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12"/>
      <c r="AQ100" s="3"/>
      <c r="AR100" s="3"/>
      <c r="AS100" s="3"/>
      <c r="AT100" s="3"/>
      <c r="AU100" s="3"/>
    </row>
    <row r="101" spans="1:47" ht="24" x14ac:dyDescent="0.4">
      <c r="A101" s="3"/>
      <c r="B101" s="3"/>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12"/>
      <c r="AQ101" s="3"/>
      <c r="AR101" s="3"/>
      <c r="AS101" s="3"/>
      <c r="AT101" s="3"/>
      <c r="AU101" s="3"/>
    </row>
    <row r="102" spans="1:47" ht="24" x14ac:dyDescent="0.4">
      <c r="A102" s="3"/>
      <c r="B102" s="3"/>
      <c r="C102" s="3"/>
      <c r="D102" s="3"/>
      <c r="E102" s="3"/>
      <c r="F102" s="3"/>
      <c r="G102" s="3"/>
      <c r="H102" s="3"/>
      <c r="I102" s="3"/>
      <c r="J102" s="3"/>
      <c r="K102" s="3"/>
      <c r="L102" s="3"/>
      <c r="M102" s="1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12"/>
      <c r="AQ102" s="3"/>
      <c r="AR102" s="3"/>
      <c r="AS102" s="3"/>
      <c r="AT102" s="3"/>
      <c r="AU102" s="3"/>
    </row>
    <row r="103" spans="1:47" ht="24" x14ac:dyDescent="0.4">
      <c r="A103" s="3"/>
      <c r="B103" s="3"/>
      <c r="C103" s="3"/>
      <c r="D103" s="3"/>
      <c r="E103" s="3"/>
      <c r="F103" s="3"/>
      <c r="G103" s="3"/>
      <c r="H103" s="3"/>
      <c r="I103" s="3"/>
      <c r="J103" s="3"/>
      <c r="K103" s="3"/>
      <c r="L103" s="3"/>
      <c r="M103" s="1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12"/>
      <c r="AQ103" s="3"/>
      <c r="AR103" s="3"/>
      <c r="AS103" s="3"/>
      <c r="AT103" s="3"/>
      <c r="AU103" s="3"/>
    </row>
    <row r="104" spans="1:47" ht="24" x14ac:dyDescent="0.4">
      <c r="A104" s="3"/>
      <c r="B104" s="3"/>
      <c r="C104" s="3"/>
      <c r="D104" s="3"/>
      <c r="E104" s="3"/>
      <c r="F104" s="3"/>
      <c r="G104" s="3"/>
      <c r="H104" s="3"/>
      <c r="I104" s="3"/>
      <c r="J104" s="3"/>
      <c r="K104" s="3"/>
      <c r="L104" s="3"/>
      <c r="M104" s="1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12"/>
      <c r="AQ104" s="3"/>
      <c r="AR104" s="3"/>
      <c r="AS104" s="3"/>
      <c r="AT104" s="3"/>
      <c r="AU104" s="3"/>
    </row>
    <row r="105" spans="1:47" ht="24" x14ac:dyDescent="0.4">
      <c r="A105" s="3"/>
      <c r="B105" s="3"/>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12"/>
      <c r="AQ105" s="3"/>
      <c r="AR105" s="3"/>
      <c r="AS105" s="3"/>
      <c r="AT105" s="3"/>
      <c r="AU105" s="3"/>
    </row>
    <row r="106" spans="1:47" ht="24" x14ac:dyDescent="0.4">
      <c r="A106" s="3"/>
      <c r="B106" s="3"/>
      <c r="C106" s="3"/>
      <c r="D106" s="3"/>
      <c r="E106" s="3"/>
      <c r="F106" s="3"/>
      <c r="G106" s="3"/>
      <c r="H106" s="3"/>
      <c r="I106" s="3"/>
      <c r="J106" s="3"/>
      <c r="K106" s="3"/>
      <c r="L106" s="3"/>
      <c r="M106" s="12"/>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12"/>
      <c r="AQ106" s="3"/>
      <c r="AR106" s="3"/>
      <c r="AS106" s="3"/>
      <c r="AT106" s="3"/>
      <c r="AU106" s="3"/>
    </row>
    <row r="107" spans="1:47" ht="24" x14ac:dyDescent="0.4">
      <c r="A107" s="3"/>
      <c r="B107" s="3"/>
      <c r="C107" s="3"/>
      <c r="D107" s="3"/>
      <c r="E107" s="3"/>
      <c r="F107" s="3"/>
      <c r="G107" s="3"/>
      <c r="H107" s="3"/>
      <c r="I107" s="3"/>
      <c r="J107" s="3"/>
      <c r="K107" s="3"/>
      <c r="L107" s="3"/>
      <c r="M107" s="12"/>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12"/>
      <c r="AQ107" s="3"/>
      <c r="AR107" s="3"/>
      <c r="AS107" s="3"/>
      <c r="AT107" s="3"/>
      <c r="AU107" s="3"/>
    </row>
    <row r="108" spans="1:47" ht="24" x14ac:dyDescent="0.4">
      <c r="A108" s="3"/>
      <c r="B108" s="3"/>
      <c r="C108" s="3"/>
      <c r="D108" s="3"/>
      <c r="E108" s="3"/>
      <c r="F108" s="3"/>
      <c r="G108" s="3"/>
      <c r="H108" s="3"/>
      <c r="I108" s="3"/>
      <c r="J108" s="3"/>
      <c r="K108" s="3"/>
      <c r="L108" s="3"/>
      <c r="M108" s="12"/>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12"/>
      <c r="AQ108" s="3"/>
      <c r="AR108" s="3"/>
      <c r="AS108" s="3"/>
      <c r="AT108" s="3"/>
      <c r="AU108" s="3"/>
    </row>
    <row r="109" spans="1:47" ht="24" x14ac:dyDescent="0.4">
      <c r="A109" s="3"/>
      <c r="B109" s="3"/>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12"/>
      <c r="AQ109" s="3"/>
      <c r="AR109" s="3"/>
      <c r="AS109" s="3"/>
      <c r="AT109" s="3"/>
      <c r="AU109" s="3"/>
    </row>
    <row r="110" spans="1:47" ht="24" x14ac:dyDescent="0.4">
      <c r="A110" s="3"/>
      <c r="B110" s="3"/>
      <c r="C110" s="3"/>
      <c r="D110" s="3"/>
      <c r="E110" s="3"/>
      <c r="F110" s="3"/>
      <c r="G110" s="3"/>
      <c r="H110" s="3"/>
      <c r="I110" s="3"/>
      <c r="J110" s="3"/>
      <c r="K110" s="3"/>
      <c r="L110" s="3"/>
      <c r="M110" s="12"/>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2"/>
      <c r="AQ110" s="3"/>
      <c r="AR110" s="3"/>
      <c r="AS110" s="3"/>
      <c r="AT110" s="3"/>
      <c r="AU110" s="3"/>
    </row>
    <row r="111" spans="1:47" ht="24" x14ac:dyDescent="0.4">
      <c r="A111" s="3"/>
      <c r="B111" s="3"/>
      <c r="C111" s="3"/>
      <c r="D111" s="3"/>
      <c r="E111" s="3"/>
      <c r="F111" s="3"/>
      <c r="G111" s="3"/>
      <c r="H111" s="3"/>
      <c r="I111" s="3"/>
      <c r="J111" s="3"/>
      <c r="K111" s="3"/>
      <c r="L111" s="3"/>
      <c r="M111" s="12"/>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12"/>
      <c r="AQ111" s="3"/>
      <c r="AR111" s="3"/>
      <c r="AS111" s="3"/>
      <c r="AT111" s="3"/>
      <c r="AU111" s="3"/>
    </row>
    <row r="112" spans="1:47" ht="24" x14ac:dyDescent="0.4">
      <c r="A112" s="3"/>
      <c r="B112" s="3"/>
      <c r="C112" s="3"/>
      <c r="D112" s="3"/>
      <c r="E112" s="3"/>
      <c r="F112" s="3"/>
      <c r="G112" s="3"/>
      <c r="H112" s="3"/>
      <c r="I112" s="3"/>
      <c r="J112" s="3"/>
      <c r="K112" s="3"/>
      <c r="L112" s="3"/>
      <c r="M112" s="12"/>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12"/>
      <c r="AQ112" s="3"/>
      <c r="AR112" s="3"/>
      <c r="AS112" s="3"/>
      <c r="AT112" s="3"/>
      <c r="AU112" s="3"/>
    </row>
    <row r="113" spans="1:47" ht="24" x14ac:dyDescent="0.4">
      <c r="A113" s="3"/>
      <c r="B113" s="3"/>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12"/>
      <c r="AQ113" s="3"/>
      <c r="AR113" s="3"/>
      <c r="AS113" s="3"/>
      <c r="AT113" s="3"/>
      <c r="AU113" s="3"/>
    </row>
    <row r="114" spans="1:47" ht="24" x14ac:dyDescent="0.4">
      <c r="A114" s="3"/>
      <c r="B114" s="3"/>
      <c r="C114" s="3"/>
      <c r="D114" s="3"/>
      <c r="E114" s="3"/>
      <c r="F114" s="3"/>
      <c r="G114" s="3"/>
      <c r="H114" s="3"/>
      <c r="I114" s="3"/>
      <c r="J114" s="3"/>
      <c r="K114" s="3"/>
      <c r="L114" s="3"/>
      <c r="M114" s="12"/>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12"/>
      <c r="AQ114" s="3"/>
      <c r="AR114" s="3"/>
      <c r="AS114" s="3"/>
      <c r="AT114" s="3"/>
      <c r="AU114" s="3"/>
    </row>
    <row r="115" spans="1:47" ht="24" x14ac:dyDescent="0.4">
      <c r="A115" s="3"/>
      <c r="B115" s="3"/>
      <c r="C115" s="3"/>
      <c r="D115" s="3"/>
      <c r="E115" s="3"/>
      <c r="F115" s="3"/>
      <c r="G115" s="3"/>
      <c r="H115" s="3"/>
      <c r="I115" s="3"/>
      <c r="J115" s="3"/>
      <c r="K115" s="3"/>
      <c r="L115" s="3"/>
      <c r="M115" s="12"/>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12"/>
      <c r="AQ115" s="3"/>
      <c r="AR115" s="3"/>
      <c r="AS115" s="3"/>
      <c r="AT115" s="3"/>
      <c r="AU115" s="3"/>
    </row>
    <row r="116" spans="1:47" ht="24" x14ac:dyDescent="0.4">
      <c r="A116" s="3"/>
      <c r="B116" s="3"/>
      <c r="C116" s="3"/>
      <c r="D116" s="3"/>
      <c r="E116" s="3"/>
      <c r="F116" s="3"/>
      <c r="G116" s="3"/>
      <c r="H116" s="3"/>
      <c r="I116" s="3"/>
      <c r="J116" s="3"/>
      <c r="K116" s="3"/>
      <c r="L116" s="3"/>
      <c r="M116" s="12"/>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12"/>
      <c r="AQ116" s="3"/>
      <c r="AR116" s="3"/>
      <c r="AS116" s="3"/>
      <c r="AT116" s="3"/>
      <c r="AU116" s="3"/>
    </row>
    <row r="117" spans="1:47" ht="24" x14ac:dyDescent="0.4">
      <c r="A117" s="3"/>
      <c r="B117" s="3"/>
      <c r="C117" s="3"/>
      <c r="D117" s="3"/>
      <c r="E117" s="3"/>
      <c r="F117" s="3"/>
      <c r="G117" s="3"/>
      <c r="H117" s="3"/>
      <c r="I117" s="3"/>
      <c r="J117" s="3"/>
      <c r="K117" s="3"/>
      <c r="L117" s="3"/>
      <c r="M117" s="12"/>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12"/>
      <c r="AQ117" s="3"/>
      <c r="AR117" s="3"/>
      <c r="AS117" s="3"/>
      <c r="AT117" s="3"/>
      <c r="AU117" s="3"/>
    </row>
    <row r="118" spans="1:47" ht="24" x14ac:dyDescent="0.4">
      <c r="A118" s="3"/>
      <c r="B118" s="3"/>
      <c r="C118" s="3"/>
      <c r="D118" s="3"/>
      <c r="E118" s="3"/>
      <c r="F118" s="3"/>
      <c r="G118" s="3"/>
      <c r="H118" s="3"/>
      <c r="I118" s="3"/>
      <c r="J118" s="3"/>
      <c r="K118" s="3"/>
      <c r="L118" s="3"/>
      <c r="M118" s="12"/>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12"/>
      <c r="AQ118" s="3"/>
      <c r="AR118" s="3"/>
      <c r="AS118" s="3"/>
      <c r="AT118" s="3"/>
      <c r="AU118" s="3"/>
    </row>
    <row r="119" spans="1:47" ht="24" x14ac:dyDescent="0.4">
      <c r="A119" s="3"/>
      <c r="B119" s="3"/>
      <c r="C119" s="3"/>
      <c r="D119" s="3"/>
      <c r="E119" s="3"/>
      <c r="F119" s="3"/>
      <c r="G119" s="3"/>
      <c r="H119" s="3"/>
      <c r="I119" s="3"/>
      <c r="J119" s="3"/>
      <c r="K119" s="3"/>
      <c r="L119" s="3"/>
      <c r="M119" s="12"/>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12"/>
      <c r="AQ119" s="3"/>
      <c r="AR119" s="3"/>
      <c r="AS119" s="3"/>
      <c r="AT119" s="3"/>
      <c r="AU119" s="3"/>
    </row>
    <row r="120" spans="1:47" ht="24" x14ac:dyDescent="0.4">
      <c r="A120" s="3"/>
      <c r="B120" s="3"/>
      <c r="C120" s="3"/>
      <c r="D120" s="3"/>
      <c r="E120" s="3"/>
      <c r="F120" s="3"/>
      <c r="G120" s="3"/>
      <c r="H120" s="3"/>
      <c r="I120" s="3"/>
      <c r="J120" s="3"/>
      <c r="K120" s="3"/>
      <c r="L120" s="3"/>
      <c r="M120" s="12"/>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12"/>
      <c r="AQ120" s="3"/>
      <c r="AR120" s="3"/>
      <c r="AS120" s="3"/>
      <c r="AT120" s="3"/>
      <c r="AU120" s="3"/>
    </row>
    <row r="121" spans="1:47" ht="24" x14ac:dyDescent="0.4">
      <c r="A121" s="3"/>
      <c r="B121" s="3"/>
      <c r="C121" s="3"/>
      <c r="D121" s="3"/>
      <c r="E121" s="3"/>
      <c r="F121" s="3"/>
      <c r="G121" s="3"/>
      <c r="H121" s="3"/>
      <c r="I121" s="3"/>
      <c r="J121" s="3"/>
      <c r="K121" s="3"/>
      <c r="L121" s="3"/>
      <c r="M121" s="12"/>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12"/>
      <c r="AQ121" s="3"/>
      <c r="AR121" s="3"/>
      <c r="AS121" s="3"/>
      <c r="AT121" s="3"/>
      <c r="AU121" s="3"/>
    </row>
    <row r="122" spans="1:47" ht="24" x14ac:dyDescent="0.4">
      <c r="A122" s="3"/>
      <c r="B122" s="3"/>
      <c r="C122" s="3"/>
      <c r="D122" s="3"/>
      <c r="E122" s="3"/>
      <c r="F122" s="3"/>
      <c r="G122" s="3"/>
      <c r="H122" s="3"/>
      <c r="I122" s="3"/>
      <c r="J122" s="3"/>
      <c r="K122" s="3"/>
      <c r="L122" s="3"/>
      <c r="M122" s="12"/>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12"/>
      <c r="AQ122" s="3"/>
      <c r="AR122" s="3"/>
      <c r="AS122" s="3"/>
      <c r="AT122" s="3"/>
      <c r="AU122" s="3"/>
    </row>
    <row r="123" spans="1:47" ht="24" x14ac:dyDescent="0.4">
      <c r="A123" s="3"/>
      <c r="B123" s="3"/>
      <c r="C123" s="3"/>
      <c r="D123" s="3"/>
      <c r="E123" s="3"/>
      <c r="F123" s="3"/>
      <c r="G123" s="3"/>
      <c r="H123" s="3"/>
      <c r="I123" s="3"/>
      <c r="J123" s="3"/>
      <c r="K123" s="3"/>
      <c r="L123" s="3"/>
      <c r="M123" s="12"/>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12"/>
      <c r="AQ123" s="3"/>
      <c r="AR123" s="3"/>
      <c r="AS123" s="3"/>
      <c r="AT123" s="3"/>
      <c r="AU123" s="3"/>
    </row>
    <row r="124" spans="1:47" ht="24" x14ac:dyDescent="0.4">
      <c r="A124" s="3"/>
      <c r="B124" s="3"/>
      <c r="C124" s="3"/>
      <c r="D124" s="3"/>
      <c r="E124" s="3"/>
      <c r="F124" s="3"/>
      <c r="G124" s="3"/>
      <c r="H124" s="3"/>
      <c r="I124" s="3"/>
      <c r="J124" s="3"/>
      <c r="K124" s="3"/>
      <c r="L124" s="3"/>
      <c r="M124" s="12"/>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12"/>
      <c r="AQ124" s="3"/>
      <c r="AR124" s="3"/>
      <c r="AS124" s="3"/>
      <c r="AT124" s="3"/>
      <c r="AU124" s="3"/>
    </row>
    <row r="125" spans="1:47" ht="24" x14ac:dyDescent="0.4">
      <c r="A125" s="3"/>
      <c r="B125" s="3"/>
      <c r="C125" s="3"/>
      <c r="D125" s="3"/>
      <c r="E125" s="3"/>
      <c r="F125" s="3"/>
      <c r="G125" s="3"/>
      <c r="H125" s="3"/>
      <c r="I125" s="3"/>
      <c r="J125" s="3"/>
      <c r="K125" s="3"/>
      <c r="L125" s="3"/>
      <c r="M125" s="12"/>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12"/>
      <c r="AQ125" s="3"/>
      <c r="AR125" s="3"/>
      <c r="AS125" s="3"/>
      <c r="AT125" s="3"/>
      <c r="AU125" s="3"/>
    </row>
    <row r="126" spans="1:47" ht="24" x14ac:dyDescent="0.4">
      <c r="A126" s="3"/>
      <c r="B126" s="3"/>
      <c r="C126" s="3"/>
      <c r="D126" s="3"/>
      <c r="E126" s="3"/>
      <c r="F126" s="3"/>
      <c r="G126" s="3"/>
      <c r="H126" s="3"/>
      <c r="I126" s="3"/>
      <c r="J126" s="3"/>
      <c r="K126" s="3"/>
      <c r="L126" s="3"/>
      <c r="M126" s="12"/>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12"/>
      <c r="AQ126" s="3"/>
      <c r="AR126" s="3"/>
      <c r="AS126" s="3"/>
      <c r="AT126" s="3"/>
      <c r="AU126" s="3"/>
    </row>
    <row r="127" spans="1:47" ht="24" x14ac:dyDescent="0.4">
      <c r="A127" s="3"/>
      <c r="B127" s="3"/>
      <c r="C127" s="3"/>
      <c r="D127" s="3"/>
      <c r="E127" s="3"/>
      <c r="F127" s="3"/>
      <c r="G127" s="3"/>
      <c r="H127" s="3"/>
      <c r="I127" s="3"/>
      <c r="J127" s="3"/>
      <c r="K127" s="3"/>
      <c r="L127" s="3"/>
      <c r="M127" s="12"/>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12"/>
      <c r="AQ127" s="3"/>
      <c r="AR127" s="3"/>
      <c r="AS127" s="3"/>
      <c r="AT127" s="3"/>
      <c r="AU127" s="3"/>
    </row>
    <row r="128" spans="1:47" ht="24" x14ac:dyDescent="0.4">
      <c r="A128" s="3"/>
      <c r="B128" s="3"/>
      <c r="C128" s="3"/>
      <c r="D128" s="3"/>
      <c r="E128" s="3"/>
      <c r="F128" s="3"/>
      <c r="G128" s="3"/>
      <c r="H128" s="3"/>
      <c r="I128" s="3"/>
      <c r="J128" s="3"/>
      <c r="K128" s="3"/>
      <c r="L128" s="3"/>
      <c r="M128" s="12"/>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12"/>
      <c r="AQ128" s="3"/>
      <c r="AR128" s="3"/>
      <c r="AS128" s="3"/>
      <c r="AT128" s="3"/>
      <c r="AU128" s="3"/>
    </row>
    <row r="129" spans="1:47" ht="24" x14ac:dyDescent="0.4">
      <c r="A129" s="3"/>
      <c r="B129" s="3"/>
      <c r="C129" s="3"/>
      <c r="D129" s="3"/>
      <c r="E129" s="3"/>
      <c r="F129" s="3"/>
      <c r="G129" s="3"/>
      <c r="H129" s="3"/>
      <c r="I129" s="3"/>
      <c r="J129" s="3"/>
      <c r="K129" s="3"/>
      <c r="L129" s="3"/>
      <c r="M129" s="12"/>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12"/>
      <c r="AQ129" s="3"/>
      <c r="AR129" s="3"/>
      <c r="AS129" s="3"/>
      <c r="AT129" s="3"/>
      <c r="AU129" s="3"/>
    </row>
    <row r="130" spans="1:47" ht="24" x14ac:dyDescent="0.4">
      <c r="A130" s="3"/>
      <c r="B130" s="3"/>
      <c r="C130" s="3"/>
      <c r="D130" s="3"/>
      <c r="E130" s="3"/>
      <c r="F130" s="3"/>
      <c r="G130" s="3"/>
      <c r="H130" s="3"/>
      <c r="I130" s="3"/>
      <c r="J130" s="3"/>
      <c r="K130" s="3"/>
      <c r="L130" s="3"/>
      <c r="M130" s="12"/>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12"/>
      <c r="AQ130" s="3"/>
      <c r="AR130" s="3"/>
      <c r="AS130" s="3"/>
      <c r="AT130" s="3"/>
      <c r="AU130" s="3"/>
    </row>
    <row r="131" spans="1:47" ht="24" x14ac:dyDescent="0.4">
      <c r="A131" s="3"/>
      <c r="B131" s="3"/>
      <c r="C131" s="3"/>
      <c r="D131" s="3"/>
      <c r="E131" s="3"/>
      <c r="F131" s="3"/>
      <c r="G131" s="3"/>
      <c r="H131" s="3"/>
      <c r="I131" s="3"/>
      <c r="J131" s="3"/>
      <c r="K131" s="3"/>
      <c r="L131" s="3"/>
      <c r="M131" s="12"/>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12"/>
      <c r="AQ131" s="3"/>
      <c r="AR131" s="3"/>
      <c r="AS131" s="3"/>
      <c r="AT131" s="3"/>
      <c r="AU131" s="3"/>
    </row>
    <row r="132" spans="1:47" ht="24" x14ac:dyDescent="0.4">
      <c r="A132" s="3"/>
      <c r="B132" s="3"/>
      <c r="C132" s="3"/>
      <c r="D132" s="3"/>
      <c r="E132" s="3"/>
      <c r="F132" s="3"/>
      <c r="G132" s="3"/>
      <c r="H132" s="3"/>
      <c r="I132" s="3"/>
      <c r="J132" s="3"/>
      <c r="K132" s="3"/>
      <c r="L132" s="3"/>
      <c r="M132" s="12"/>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12"/>
      <c r="AQ132" s="3"/>
      <c r="AR132" s="3"/>
      <c r="AS132" s="3"/>
      <c r="AT132" s="3"/>
      <c r="AU132" s="3"/>
    </row>
    <row r="133" spans="1:47" ht="24" x14ac:dyDescent="0.4">
      <c r="A133" s="3"/>
      <c r="B133" s="3"/>
      <c r="C133" s="3"/>
      <c r="D133" s="3"/>
      <c r="E133" s="3"/>
      <c r="F133" s="3"/>
      <c r="G133" s="3"/>
      <c r="H133" s="3"/>
      <c r="I133" s="3"/>
      <c r="J133" s="3"/>
      <c r="K133" s="3"/>
      <c r="L133" s="3"/>
      <c r="M133" s="12"/>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12"/>
      <c r="AQ133" s="3"/>
      <c r="AR133" s="3"/>
      <c r="AS133" s="3"/>
      <c r="AT133" s="3"/>
      <c r="AU133" s="3"/>
    </row>
    <row r="134" spans="1:47" ht="24" x14ac:dyDescent="0.4">
      <c r="A134" s="3"/>
      <c r="B134" s="3"/>
      <c r="C134" s="3"/>
      <c r="D134" s="3"/>
      <c r="E134" s="3"/>
      <c r="F134" s="3"/>
      <c r="G134" s="3"/>
      <c r="H134" s="3"/>
      <c r="I134" s="3"/>
      <c r="J134" s="3"/>
      <c r="K134" s="3"/>
      <c r="L134" s="3"/>
      <c r="M134" s="12"/>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12"/>
      <c r="AQ134" s="3"/>
      <c r="AR134" s="3"/>
      <c r="AS134" s="3"/>
      <c r="AT134" s="3"/>
      <c r="AU134" s="3"/>
    </row>
    <row r="135" spans="1:47" ht="24" x14ac:dyDescent="0.4">
      <c r="A135" s="3"/>
      <c r="B135" s="3"/>
      <c r="C135" s="3"/>
      <c r="D135" s="3"/>
      <c r="E135" s="3"/>
      <c r="F135" s="3"/>
      <c r="G135" s="3"/>
      <c r="H135" s="3"/>
      <c r="I135" s="3"/>
      <c r="J135" s="3"/>
      <c r="K135" s="3"/>
      <c r="L135" s="3"/>
      <c r="M135" s="12"/>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12"/>
      <c r="AQ135" s="3"/>
      <c r="AR135" s="3"/>
      <c r="AS135" s="3"/>
      <c r="AT135" s="3"/>
      <c r="AU135" s="3"/>
    </row>
    <row r="136" spans="1:47" ht="24" x14ac:dyDescent="0.4">
      <c r="A136" s="3"/>
      <c r="B136" s="3"/>
      <c r="C136" s="3"/>
      <c r="D136" s="3"/>
      <c r="E136" s="3"/>
      <c r="F136" s="3"/>
      <c r="G136" s="3"/>
      <c r="H136" s="3"/>
      <c r="I136" s="3"/>
      <c r="J136" s="3"/>
      <c r="K136" s="3"/>
      <c r="L136" s="3"/>
      <c r="M136" s="12"/>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12"/>
      <c r="AQ136" s="3"/>
      <c r="AR136" s="3"/>
      <c r="AS136" s="3"/>
      <c r="AT136" s="3"/>
      <c r="AU136" s="3"/>
    </row>
    <row r="137" spans="1:47" ht="24" x14ac:dyDescent="0.4">
      <c r="A137" s="3"/>
      <c r="B137" s="3"/>
      <c r="C137" s="3"/>
      <c r="D137" s="3"/>
      <c r="E137" s="3"/>
      <c r="F137" s="3"/>
      <c r="G137" s="3"/>
      <c r="H137" s="3"/>
      <c r="I137" s="3"/>
      <c r="J137" s="3"/>
      <c r="K137" s="3"/>
      <c r="L137" s="3"/>
      <c r="M137" s="12"/>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12"/>
      <c r="AQ137" s="3"/>
      <c r="AR137" s="3"/>
      <c r="AS137" s="3"/>
      <c r="AT137" s="3"/>
      <c r="AU137" s="3"/>
    </row>
    <row r="138" spans="1:47" ht="24" x14ac:dyDescent="0.4">
      <c r="A138" s="3"/>
      <c r="B138" s="3"/>
      <c r="C138" s="3"/>
      <c r="D138" s="3"/>
      <c r="E138" s="3"/>
      <c r="F138" s="3"/>
      <c r="G138" s="3"/>
      <c r="H138" s="3"/>
      <c r="I138" s="3"/>
      <c r="J138" s="3"/>
      <c r="K138" s="3"/>
      <c r="L138" s="3"/>
      <c r="M138" s="12"/>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12"/>
      <c r="AQ138" s="3"/>
      <c r="AR138" s="3"/>
      <c r="AS138" s="3"/>
      <c r="AT138" s="3"/>
      <c r="AU138" s="3"/>
    </row>
    <row r="139" spans="1:47" ht="24" x14ac:dyDescent="0.4">
      <c r="A139" s="3"/>
      <c r="B139" s="3"/>
      <c r="C139" s="3"/>
      <c r="D139" s="3"/>
      <c r="E139" s="3"/>
      <c r="F139" s="3"/>
      <c r="G139" s="3"/>
      <c r="H139" s="3"/>
      <c r="I139" s="3"/>
      <c r="J139" s="3"/>
      <c r="K139" s="3"/>
      <c r="L139" s="3"/>
      <c r="M139" s="12"/>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12"/>
      <c r="AQ139" s="3"/>
      <c r="AR139" s="3"/>
      <c r="AS139" s="3"/>
      <c r="AT139" s="3"/>
      <c r="AU139" s="3"/>
    </row>
    <row r="140" spans="1:47" ht="24" x14ac:dyDescent="0.4">
      <c r="A140" s="3"/>
      <c r="B140" s="3"/>
      <c r="C140" s="3"/>
      <c r="D140" s="3"/>
      <c r="E140" s="3"/>
      <c r="F140" s="3"/>
      <c r="G140" s="3"/>
      <c r="H140" s="3"/>
      <c r="I140" s="3"/>
      <c r="J140" s="3"/>
      <c r="K140" s="3"/>
      <c r="L140" s="3"/>
      <c r="M140" s="12"/>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12"/>
      <c r="AQ140" s="3"/>
      <c r="AR140" s="3"/>
      <c r="AS140" s="3"/>
      <c r="AT140" s="3"/>
      <c r="AU140" s="3"/>
    </row>
    <row r="141" spans="1:47" ht="24" x14ac:dyDescent="0.4">
      <c r="A141" s="3"/>
      <c r="B141" s="3"/>
      <c r="C141" s="3"/>
      <c r="D141" s="3"/>
      <c r="E141" s="3"/>
      <c r="F141" s="3"/>
      <c r="G141" s="3"/>
      <c r="H141" s="3"/>
      <c r="I141" s="3"/>
      <c r="J141" s="3"/>
      <c r="K141" s="3"/>
      <c r="L141" s="3"/>
      <c r="M141" s="12"/>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12"/>
      <c r="AQ141" s="3"/>
      <c r="AR141" s="3"/>
      <c r="AS141" s="3"/>
      <c r="AT141" s="3"/>
      <c r="AU141" s="3"/>
    </row>
    <row r="142" spans="1:47" ht="24" x14ac:dyDescent="0.4">
      <c r="A142" s="3"/>
      <c r="B142" s="3"/>
      <c r="C142" s="3"/>
      <c r="D142" s="3"/>
      <c r="E142" s="3"/>
      <c r="F142" s="3"/>
      <c r="G142" s="3"/>
      <c r="H142" s="3"/>
      <c r="I142" s="3"/>
      <c r="J142" s="3"/>
      <c r="K142" s="3"/>
      <c r="L142" s="3"/>
      <c r="M142" s="12"/>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12"/>
      <c r="AQ142" s="3"/>
      <c r="AR142" s="3"/>
      <c r="AS142" s="3"/>
      <c r="AT142" s="3"/>
      <c r="AU142" s="3"/>
    </row>
    <row r="143" spans="1:47" ht="24" x14ac:dyDescent="0.4">
      <c r="A143" s="3"/>
      <c r="B143" s="3"/>
      <c r="C143" s="3"/>
      <c r="D143" s="3"/>
      <c r="E143" s="3"/>
      <c r="F143" s="3"/>
      <c r="G143" s="3"/>
      <c r="H143" s="3"/>
      <c r="I143" s="3"/>
      <c r="J143" s="3"/>
      <c r="K143" s="3"/>
      <c r="L143" s="3"/>
      <c r="M143" s="12"/>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12"/>
      <c r="AQ143" s="3"/>
      <c r="AR143" s="3"/>
      <c r="AS143" s="3"/>
      <c r="AT143" s="3"/>
      <c r="AU143" s="3"/>
    </row>
    <row r="144" spans="1:47" ht="24" x14ac:dyDescent="0.4">
      <c r="A144" s="3"/>
      <c r="B144" s="3"/>
      <c r="C144" s="3"/>
      <c r="D144" s="3"/>
      <c r="E144" s="3"/>
      <c r="F144" s="3"/>
      <c r="G144" s="3"/>
      <c r="H144" s="3"/>
      <c r="I144" s="3"/>
      <c r="J144" s="3"/>
      <c r="K144" s="3"/>
      <c r="L144" s="3"/>
      <c r="M144" s="12"/>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12"/>
      <c r="AQ144" s="3"/>
      <c r="AR144" s="3"/>
      <c r="AS144" s="3"/>
      <c r="AT144" s="3"/>
      <c r="AU144" s="3"/>
    </row>
    <row r="145" spans="1:47" ht="24" x14ac:dyDescent="0.4">
      <c r="A145" s="3"/>
      <c r="B145" s="3"/>
      <c r="C145" s="3"/>
      <c r="D145" s="3"/>
      <c r="E145" s="3"/>
      <c r="F145" s="3"/>
      <c r="G145" s="3"/>
      <c r="H145" s="3"/>
      <c r="I145" s="3"/>
      <c r="J145" s="3"/>
      <c r="K145" s="3"/>
      <c r="L145" s="3"/>
      <c r="M145" s="12"/>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12"/>
      <c r="AQ145" s="3"/>
      <c r="AR145" s="3"/>
      <c r="AS145" s="3"/>
      <c r="AT145" s="3"/>
      <c r="AU145" s="3"/>
    </row>
    <row r="146" spans="1:47" ht="24" x14ac:dyDescent="0.4">
      <c r="A146" s="3"/>
      <c r="B146" s="3"/>
      <c r="C146" s="3"/>
      <c r="D146" s="3"/>
      <c r="E146" s="3"/>
      <c r="F146" s="3"/>
      <c r="G146" s="3"/>
      <c r="H146" s="3"/>
      <c r="I146" s="3"/>
      <c r="J146" s="3"/>
      <c r="K146" s="3"/>
      <c r="L146" s="3"/>
      <c r="M146" s="12"/>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12"/>
      <c r="AQ146" s="3"/>
      <c r="AR146" s="3"/>
      <c r="AS146" s="3"/>
      <c r="AT146" s="3"/>
      <c r="AU146" s="3"/>
    </row>
    <row r="147" spans="1:47" ht="24" x14ac:dyDescent="0.4">
      <c r="A147" s="3"/>
      <c r="B147" s="3"/>
      <c r="C147" s="3"/>
      <c r="D147" s="3"/>
      <c r="E147" s="3"/>
      <c r="F147" s="3"/>
      <c r="G147" s="3"/>
      <c r="H147" s="3"/>
      <c r="I147" s="3"/>
      <c r="J147" s="3"/>
      <c r="K147" s="3"/>
      <c r="L147" s="3"/>
      <c r="M147" s="12"/>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12"/>
      <c r="AQ147" s="3"/>
      <c r="AR147" s="3"/>
      <c r="AS147" s="3"/>
      <c r="AT147" s="3"/>
      <c r="AU147" s="3"/>
    </row>
    <row r="148" spans="1:47" ht="24" x14ac:dyDescent="0.4">
      <c r="A148" s="3"/>
      <c r="B148" s="3"/>
      <c r="C148" s="3"/>
      <c r="D148" s="3"/>
      <c r="E148" s="3"/>
      <c r="F148" s="3"/>
      <c r="G148" s="3"/>
      <c r="H148" s="3"/>
      <c r="I148" s="3"/>
      <c r="J148" s="3"/>
      <c r="K148" s="3"/>
      <c r="L148" s="3"/>
      <c r="M148" s="12"/>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12"/>
      <c r="AQ148" s="3"/>
      <c r="AR148" s="3"/>
      <c r="AS148" s="3"/>
      <c r="AT148" s="3"/>
      <c r="AU148" s="3"/>
    </row>
    <row r="149" spans="1:47" ht="24" x14ac:dyDescent="0.4">
      <c r="A149" s="3"/>
      <c r="B149" s="3"/>
      <c r="C149" s="3"/>
      <c r="D149" s="3"/>
      <c r="E149" s="3"/>
      <c r="F149" s="3"/>
      <c r="G149" s="3"/>
      <c r="H149" s="3"/>
      <c r="I149" s="3"/>
      <c r="J149" s="3"/>
      <c r="K149" s="3"/>
      <c r="L149" s="3"/>
      <c r="M149" s="12"/>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12"/>
      <c r="AQ149" s="3"/>
      <c r="AR149" s="3"/>
      <c r="AS149" s="3"/>
      <c r="AT149" s="3"/>
      <c r="AU149" s="3"/>
    </row>
    <row r="150" spans="1:47" ht="24" x14ac:dyDescent="0.4">
      <c r="A150" s="3"/>
      <c r="B150" s="3"/>
      <c r="C150" s="3"/>
      <c r="D150" s="3"/>
      <c r="E150" s="3"/>
      <c r="F150" s="3"/>
      <c r="G150" s="3"/>
      <c r="H150" s="3"/>
      <c r="I150" s="3"/>
      <c r="J150" s="3"/>
      <c r="K150" s="3"/>
      <c r="L150" s="3"/>
      <c r="M150" s="12"/>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12"/>
      <c r="AQ150" s="3"/>
      <c r="AR150" s="3"/>
      <c r="AS150" s="3"/>
      <c r="AT150" s="3"/>
      <c r="AU150" s="3"/>
    </row>
    <row r="151" spans="1:47" ht="24" x14ac:dyDescent="0.4">
      <c r="A151" s="3"/>
      <c r="B151" s="3"/>
      <c r="C151" s="3"/>
      <c r="D151" s="3"/>
      <c r="E151" s="3"/>
      <c r="F151" s="3"/>
      <c r="G151" s="3"/>
      <c r="H151" s="3"/>
      <c r="I151" s="3"/>
      <c r="J151" s="3"/>
      <c r="K151" s="3"/>
      <c r="L151" s="3"/>
      <c r="M151" s="12"/>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12"/>
      <c r="AQ151" s="3"/>
      <c r="AR151" s="3"/>
      <c r="AS151" s="3"/>
      <c r="AT151" s="3"/>
      <c r="AU151" s="3"/>
    </row>
    <row r="152" spans="1:47" ht="24" x14ac:dyDescent="0.4">
      <c r="A152" s="3"/>
      <c r="B152" s="3"/>
      <c r="C152" s="3"/>
      <c r="D152" s="3"/>
      <c r="E152" s="3"/>
      <c r="F152" s="3"/>
      <c r="G152" s="3"/>
      <c r="H152" s="3"/>
      <c r="I152" s="3"/>
      <c r="J152" s="3"/>
      <c r="K152" s="3"/>
      <c r="L152" s="3"/>
      <c r="M152" s="1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12"/>
      <c r="AQ152" s="3"/>
      <c r="AR152" s="3"/>
      <c r="AS152" s="3"/>
      <c r="AT152" s="3"/>
      <c r="AU152" s="3"/>
    </row>
    <row r="153" spans="1:47" ht="24" x14ac:dyDescent="0.4">
      <c r="A153" s="3"/>
      <c r="B153" s="3"/>
      <c r="C153" s="3"/>
      <c r="D153" s="3"/>
      <c r="E153" s="3"/>
      <c r="F153" s="3"/>
      <c r="G153" s="3"/>
      <c r="H153" s="3"/>
      <c r="I153" s="3"/>
      <c r="J153" s="3"/>
      <c r="K153" s="3"/>
      <c r="L153" s="3"/>
      <c r="M153" s="12"/>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12"/>
      <c r="AQ153" s="3"/>
      <c r="AR153" s="3"/>
      <c r="AS153" s="3"/>
      <c r="AT153" s="3"/>
      <c r="AU153" s="3"/>
    </row>
    <row r="154" spans="1:47" ht="24" x14ac:dyDescent="0.4">
      <c r="A154" s="3"/>
      <c r="B154" s="3"/>
      <c r="C154" s="3"/>
      <c r="D154" s="3"/>
      <c r="E154" s="3"/>
      <c r="F154" s="3"/>
      <c r="G154" s="3"/>
      <c r="H154" s="3"/>
      <c r="I154" s="3"/>
      <c r="J154" s="3"/>
      <c r="K154" s="3"/>
      <c r="L154" s="3"/>
      <c r="M154" s="12"/>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12"/>
      <c r="AQ154" s="3"/>
      <c r="AR154" s="3"/>
      <c r="AS154" s="3"/>
      <c r="AT154" s="3"/>
      <c r="AU154" s="3"/>
    </row>
    <row r="155" spans="1:47" ht="24" x14ac:dyDescent="0.4">
      <c r="A155" s="3"/>
      <c r="B155" s="3"/>
      <c r="C155" s="3"/>
      <c r="D155" s="3"/>
      <c r="E155" s="3"/>
      <c r="F155" s="3"/>
      <c r="G155" s="3"/>
      <c r="H155" s="3"/>
      <c r="I155" s="3"/>
      <c r="J155" s="3"/>
      <c r="K155" s="3"/>
      <c r="L155" s="3"/>
      <c r="M155" s="12"/>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12"/>
      <c r="AQ155" s="3"/>
      <c r="AR155" s="3"/>
      <c r="AS155" s="3"/>
      <c r="AT155" s="3"/>
      <c r="AU155" s="3"/>
    </row>
    <row r="156" spans="1:47" ht="24" x14ac:dyDescent="0.4">
      <c r="A156" s="3"/>
      <c r="B156" s="3"/>
      <c r="C156" s="3"/>
      <c r="D156" s="3"/>
      <c r="E156" s="3"/>
      <c r="F156" s="3"/>
      <c r="G156" s="3"/>
      <c r="H156" s="3"/>
      <c r="I156" s="3"/>
      <c r="J156" s="3"/>
      <c r="K156" s="3"/>
      <c r="L156" s="3"/>
      <c r="M156" s="12"/>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12"/>
      <c r="AQ156" s="3"/>
      <c r="AR156" s="3"/>
      <c r="AS156" s="3"/>
      <c r="AT156" s="3"/>
      <c r="AU156" s="3"/>
    </row>
    <row r="157" spans="1:47" ht="24" x14ac:dyDescent="0.4">
      <c r="A157" s="3"/>
      <c r="B157" s="3"/>
      <c r="C157" s="3"/>
      <c r="D157" s="3"/>
      <c r="E157" s="3"/>
      <c r="F157" s="3"/>
      <c r="G157" s="3"/>
      <c r="H157" s="3"/>
      <c r="I157" s="3"/>
      <c r="J157" s="3"/>
      <c r="K157" s="3"/>
      <c r="L157" s="3"/>
      <c r="M157" s="12"/>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12"/>
      <c r="AQ157" s="3"/>
      <c r="AR157" s="3"/>
      <c r="AS157" s="3"/>
      <c r="AT157" s="3"/>
      <c r="AU157" s="3"/>
    </row>
    <row r="158" spans="1:47" ht="24" x14ac:dyDescent="0.4">
      <c r="A158" s="3"/>
      <c r="B158" s="3"/>
      <c r="C158" s="3"/>
      <c r="D158" s="3"/>
      <c r="E158" s="3"/>
      <c r="F158" s="3"/>
      <c r="G158" s="3"/>
      <c r="H158" s="3"/>
      <c r="I158" s="3"/>
      <c r="J158" s="3"/>
      <c r="K158" s="3"/>
      <c r="L158" s="3"/>
      <c r="M158" s="12"/>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12"/>
      <c r="AQ158" s="3"/>
      <c r="AR158" s="3"/>
      <c r="AS158" s="3"/>
      <c r="AT158" s="3"/>
      <c r="AU158" s="3"/>
    </row>
    <row r="159" spans="1:47" ht="24" x14ac:dyDescent="0.4">
      <c r="A159" s="3"/>
      <c r="B159" s="3"/>
      <c r="C159" s="3"/>
      <c r="D159" s="3"/>
      <c r="E159" s="3"/>
      <c r="F159" s="3"/>
      <c r="G159" s="3"/>
      <c r="H159" s="3"/>
      <c r="I159" s="3"/>
      <c r="J159" s="3"/>
      <c r="K159" s="3"/>
      <c r="L159" s="3"/>
      <c r="M159" s="12"/>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12"/>
      <c r="AQ159" s="3"/>
      <c r="AR159" s="3"/>
      <c r="AS159" s="3"/>
      <c r="AT159" s="3"/>
      <c r="AU159" s="3"/>
    </row>
    <row r="160" spans="1:47" ht="24" x14ac:dyDescent="0.4">
      <c r="A160" s="3"/>
      <c r="B160" s="3"/>
      <c r="C160" s="3"/>
      <c r="D160" s="3"/>
      <c r="E160" s="3"/>
      <c r="F160" s="3"/>
      <c r="G160" s="3"/>
      <c r="H160" s="3"/>
      <c r="I160" s="3"/>
      <c r="J160" s="3"/>
      <c r="K160" s="3"/>
      <c r="L160" s="3"/>
      <c r="M160" s="12"/>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12"/>
      <c r="AQ160" s="3"/>
      <c r="AR160" s="3"/>
      <c r="AS160" s="3"/>
      <c r="AT160" s="3"/>
      <c r="AU160" s="3"/>
    </row>
    <row r="161" spans="1:47" ht="24" x14ac:dyDescent="0.4">
      <c r="A161" s="3"/>
      <c r="B161" s="3"/>
      <c r="C161" s="3"/>
      <c r="D161" s="3"/>
      <c r="E161" s="3"/>
      <c r="F161" s="3"/>
      <c r="G161" s="3"/>
      <c r="H161" s="3"/>
      <c r="I161" s="3"/>
      <c r="J161" s="3"/>
      <c r="K161" s="3"/>
      <c r="L161" s="3"/>
      <c r="M161" s="12"/>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12"/>
      <c r="AQ161" s="3"/>
      <c r="AR161" s="3"/>
      <c r="AS161" s="3"/>
      <c r="AT161" s="3"/>
      <c r="AU161" s="3"/>
    </row>
    <row r="162" spans="1:47" ht="24" x14ac:dyDescent="0.4">
      <c r="A162" s="3"/>
      <c r="B162" s="3"/>
      <c r="C162" s="3"/>
      <c r="D162" s="3"/>
      <c r="E162" s="3"/>
      <c r="F162" s="3"/>
      <c r="G162" s="3"/>
      <c r="H162" s="3"/>
      <c r="I162" s="3"/>
      <c r="J162" s="3"/>
      <c r="K162" s="3"/>
      <c r="L162" s="3"/>
      <c r="M162" s="12"/>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12"/>
      <c r="AQ162" s="3"/>
      <c r="AR162" s="3"/>
      <c r="AS162" s="3"/>
      <c r="AT162" s="3"/>
      <c r="AU162" s="3"/>
    </row>
    <row r="163" spans="1:47" ht="24" x14ac:dyDescent="0.4">
      <c r="A163" s="3"/>
      <c r="B163" s="3"/>
      <c r="C163" s="3"/>
      <c r="D163" s="3"/>
      <c r="E163" s="3"/>
      <c r="F163" s="3"/>
      <c r="G163" s="3"/>
      <c r="H163" s="3"/>
      <c r="I163" s="3"/>
      <c r="J163" s="3"/>
      <c r="K163" s="3"/>
      <c r="L163" s="3"/>
      <c r="M163" s="12"/>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12"/>
      <c r="AQ163" s="3"/>
      <c r="AR163" s="3"/>
      <c r="AS163" s="3"/>
      <c r="AT163" s="3"/>
      <c r="AU163" s="3"/>
    </row>
    <row r="164" spans="1:47" ht="24" x14ac:dyDescent="0.4">
      <c r="A164" s="3"/>
      <c r="B164" s="3"/>
      <c r="C164" s="3"/>
      <c r="D164" s="3"/>
      <c r="E164" s="3"/>
      <c r="F164" s="3"/>
      <c r="G164" s="3"/>
      <c r="H164" s="3"/>
      <c r="I164" s="3"/>
      <c r="J164" s="3"/>
      <c r="K164" s="3"/>
      <c r="L164" s="3"/>
      <c r="M164" s="12"/>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12"/>
      <c r="AQ164" s="3"/>
      <c r="AR164" s="3"/>
      <c r="AS164" s="3"/>
      <c r="AT164" s="3"/>
      <c r="AU164" s="3"/>
    </row>
    <row r="165" spans="1:47" ht="24" x14ac:dyDescent="0.4">
      <c r="A165" s="3"/>
      <c r="B165" s="3"/>
      <c r="C165" s="3"/>
      <c r="D165" s="3"/>
      <c r="E165" s="3"/>
      <c r="F165" s="3"/>
      <c r="G165" s="3"/>
      <c r="H165" s="3"/>
      <c r="I165" s="3"/>
      <c r="J165" s="3"/>
      <c r="K165" s="3"/>
      <c r="L165" s="3"/>
      <c r="M165" s="12"/>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12"/>
      <c r="AQ165" s="3"/>
      <c r="AR165" s="3"/>
      <c r="AS165" s="3"/>
      <c r="AT165" s="3"/>
      <c r="AU165" s="3"/>
    </row>
    <row r="166" spans="1:47" ht="24" x14ac:dyDescent="0.4">
      <c r="A166" s="3"/>
      <c r="B166" s="3"/>
      <c r="C166" s="3"/>
      <c r="D166" s="3"/>
      <c r="E166" s="3"/>
      <c r="F166" s="3"/>
      <c r="G166" s="3"/>
      <c r="H166" s="3"/>
      <c r="I166" s="3"/>
      <c r="J166" s="3"/>
      <c r="K166" s="3"/>
      <c r="L166" s="3"/>
      <c r="M166" s="12"/>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12"/>
      <c r="AQ166" s="3"/>
      <c r="AR166" s="3"/>
      <c r="AS166" s="3"/>
      <c r="AT166" s="3"/>
      <c r="AU166" s="3"/>
    </row>
    <row r="167" spans="1:47" ht="24" x14ac:dyDescent="0.4">
      <c r="A167" s="3"/>
      <c r="B167" s="3"/>
      <c r="C167" s="3"/>
      <c r="D167" s="3"/>
      <c r="E167" s="3"/>
      <c r="F167" s="3"/>
      <c r="G167" s="3"/>
      <c r="H167" s="3"/>
      <c r="I167" s="3"/>
      <c r="J167" s="3"/>
      <c r="K167" s="3"/>
      <c r="L167" s="3"/>
      <c r="M167" s="12"/>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12"/>
      <c r="AQ167" s="3"/>
      <c r="AR167" s="3"/>
      <c r="AS167" s="3"/>
      <c r="AT167" s="3"/>
      <c r="AU167" s="3"/>
    </row>
    <row r="168" spans="1:47" ht="24" x14ac:dyDescent="0.4">
      <c r="A168" s="3"/>
      <c r="B168" s="3"/>
      <c r="C168" s="3"/>
      <c r="D168" s="3"/>
      <c r="E168" s="3"/>
      <c r="F168" s="3"/>
      <c r="G168" s="3"/>
      <c r="H168" s="3"/>
      <c r="I168" s="3"/>
      <c r="J168" s="3"/>
      <c r="K168" s="3"/>
      <c r="L168" s="3"/>
      <c r="M168" s="12"/>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12"/>
      <c r="AQ168" s="3"/>
      <c r="AR168" s="3"/>
      <c r="AS168" s="3"/>
      <c r="AT168" s="3"/>
      <c r="AU168" s="3"/>
    </row>
    <row r="169" spans="1:47" ht="24" x14ac:dyDescent="0.4">
      <c r="A169" s="3"/>
      <c r="B169" s="3"/>
      <c r="C169" s="3"/>
      <c r="D169" s="3"/>
      <c r="E169" s="3"/>
      <c r="F169" s="3"/>
      <c r="G169" s="3"/>
      <c r="H169" s="3"/>
      <c r="I169" s="3"/>
      <c r="J169" s="3"/>
      <c r="K169" s="3"/>
      <c r="L169" s="3"/>
      <c r="M169" s="12"/>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12"/>
      <c r="AQ169" s="3"/>
      <c r="AR169" s="3"/>
      <c r="AS169" s="3"/>
      <c r="AT169" s="3"/>
      <c r="AU169" s="3"/>
    </row>
    <row r="170" spans="1:47" ht="24" x14ac:dyDescent="0.4">
      <c r="A170" s="3"/>
      <c r="B170" s="3"/>
      <c r="C170" s="3"/>
      <c r="D170" s="3"/>
      <c r="E170" s="3"/>
      <c r="F170" s="3"/>
      <c r="G170" s="3"/>
      <c r="H170" s="3"/>
      <c r="I170" s="3"/>
      <c r="J170" s="3"/>
      <c r="K170" s="3"/>
      <c r="L170" s="3"/>
      <c r="M170" s="12"/>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12"/>
      <c r="AQ170" s="3"/>
      <c r="AR170" s="3"/>
      <c r="AS170" s="3"/>
      <c r="AT170" s="3"/>
      <c r="AU170" s="3"/>
    </row>
    <row r="171" spans="1:47" ht="24" x14ac:dyDescent="0.4">
      <c r="A171" s="3"/>
      <c r="B171" s="3"/>
      <c r="C171" s="3"/>
      <c r="D171" s="3"/>
      <c r="E171" s="3"/>
      <c r="F171" s="3"/>
      <c r="G171" s="3"/>
      <c r="H171" s="3"/>
      <c r="I171" s="3"/>
      <c r="J171" s="3"/>
      <c r="K171" s="3"/>
      <c r="L171" s="3"/>
      <c r="M171" s="12"/>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12"/>
      <c r="AQ171" s="3"/>
      <c r="AR171" s="3"/>
      <c r="AS171" s="3"/>
      <c r="AT171" s="3"/>
      <c r="AU171" s="3"/>
    </row>
    <row r="172" spans="1:47" ht="24" x14ac:dyDescent="0.4">
      <c r="A172" s="3"/>
      <c r="B172" s="3"/>
      <c r="C172" s="3"/>
      <c r="D172" s="3"/>
      <c r="E172" s="3"/>
      <c r="F172" s="3"/>
      <c r="G172" s="3"/>
      <c r="H172" s="3"/>
      <c r="I172" s="3"/>
      <c r="J172" s="3"/>
      <c r="K172" s="3"/>
      <c r="L172" s="3"/>
      <c r="M172" s="12"/>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12"/>
      <c r="AQ172" s="3"/>
      <c r="AR172" s="3"/>
      <c r="AS172" s="3"/>
      <c r="AT172" s="3"/>
      <c r="AU172" s="3"/>
    </row>
    <row r="173" spans="1:47" ht="24" x14ac:dyDescent="0.4">
      <c r="A173" s="3"/>
      <c r="B173" s="3"/>
      <c r="C173" s="3"/>
      <c r="D173" s="3"/>
      <c r="E173" s="3"/>
      <c r="F173" s="3"/>
      <c r="G173" s="3"/>
      <c r="H173" s="3"/>
      <c r="I173" s="3"/>
      <c r="J173" s="3"/>
      <c r="K173" s="3"/>
      <c r="L173" s="3"/>
      <c r="M173" s="12"/>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12"/>
      <c r="AQ173" s="3"/>
      <c r="AR173" s="3"/>
      <c r="AS173" s="3"/>
      <c r="AT173" s="3"/>
      <c r="AU173" s="3"/>
    </row>
    <row r="174" spans="1:47" ht="24" x14ac:dyDescent="0.4">
      <c r="A174" s="3"/>
      <c r="B174" s="3"/>
      <c r="C174" s="3"/>
      <c r="D174" s="3"/>
      <c r="E174" s="3"/>
      <c r="F174" s="3"/>
      <c r="G174" s="3"/>
      <c r="H174" s="3"/>
      <c r="I174" s="3"/>
      <c r="J174" s="3"/>
      <c r="K174" s="3"/>
      <c r="L174" s="3"/>
      <c r="M174" s="12"/>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12"/>
      <c r="AQ174" s="3"/>
      <c r="AR174" s="3"/>
      <c r="AS174" s="3"/>
      <c r="AT174" s="3"/>
      <c r="AU174" s="3"/>
    </row>
    <row r="175" spans="1:47" ht="24" x14ac:dyDescent="0.4">
      <c r="A175" s="3"/>
      <c r="B175" s="3"/>
      <c r="C175" s="3"/>
      <c r="D175" s="3"/>
      <c r="E175" s="3"/>
      <c r="F175" s="3"/>
      <c r="G175" s="3"/>
      <c r="H175" s="3"/>
      <c r="I175" s="3"/>
      <c r="J175" s="3"/>
      <c r="K175" s="3"/>
      <c r="L175" s="3"/>
      <c r="M175" s="12"/>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12"/>
      <c r="AQ175" s="3"/>
      <c r="AR175" s="3"/>
      <c r="AS175" s="3"/>
      <c r="AT175" s="3"/>
      <c r="AU175" s="3"/>
    </row>
    <row r="176" spans="1:47" ht="24" x14ac:dyDescent="0.4">
      <c r="A176" s="3"/>
      <c r="B176" s="3"/>
      <c r="C176" s="3"/>
      <c r="D176" s="3"/>
      <c r="E176" s="3"/>
      <c r="F176" s="3"/>
      <c r="G176" s="3"/>
      <c r="H176" s="3"/>
      <c r="I176" s="3"/>
      <c r="J176" s="3"/>
      <c r="K176" s="3"/>
      <c r="L176" s="3"/>
      <c r="M176" s="12"/>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12"/>
      <c r="AQ176" s="3"/>
      <c r="AR176" s="3"/>
      <c r="AS176" s="3"/>
      <c r="AT176" s="3"/>
      <c r="AU176" s="3"/>
    </row>
    <row r="177" spans="1:47" ht="24" x14ac:dyDescent="0.4">
      <c r="A177" s="3"/>
      <c r="B177" s="3"/>
      <c r="C177" s="3"/>
      <c r="D177" s="3"/>
      <c r="E177" s="3"/>
      <c r="F177" s="3"/>
      <c r="G177" s="3"/>
      <c r="H177" s="3"/>
      <c r="I177" s="3"/>
      <c r="J177" s="3"/>
      <c r="K177" s="3"/>
      <c r="L177" s="3"/>
      <c r="M177" s="12"/>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12"/>
      <c r="AQ177" s="3"/>
      <c r="AR177" s="3"/>
      <c r="AS177" s="3"/>
      <c r="AT177" s="3"/>
      <c r="AU177" s="3"/>
    </row>
    <row r="178" spans="1:47" ht="24" x14ac:dyDescent="0.4">
      <c r="A178" s="3"/>
      <c r="B178" s="3"/>
      <c r="C178" s="3"/>
      <c r="D178" s="3"/>
      <c r="E178" s="3"/>
      <c r="F178" s="3"/>
      <c r="G178" s="3"/>
      <c r="H178" s="3"/>
      <c r="I178" s="3"/>
      <c r="J178" s="3"/>
      <c r="K178" s="3"/>
      <c r="L178" s="3"/>
      <c r="M178" s="12"/>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12"/>
      <c r="AQ178" s="3"/>
      <c r="AR178" s="3"/>
      <c r="AS178" s="3"/>
      <c r="AT178" s="3"/>
      <c r="AU178" s="3"/>
    </row>
    <row r="179" spans="1:47" ht="24" x14ac:dyDescent="0.4">
      <c r="A179" s="3"/>
      <c r="B179" s="3"/>
      <c r="C179" s="3"/>
      <c r="D179" s="3"/>
      <c r="E179" s="3"/>
      <c r="F179" s="3"/>
      <c r="G179" s="3"/>
      <c r="H179" s="3"/>
      <c r="I179" s="3"/>
      <c r="J179" s="3"/>
      <c r="K179" s="3"/>
      <c r="L179" s="3"/>
      <c r="M179" s="12"/>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12"/>
      <c r="AQ179" s="3"/>
      <c r="AR179" s="3"/>
      <c r="AS179" s="3"/>
      <c r="AT179" s="3"/>
      <c r="AU179" s="3"/>
    </row>
    <row r="180" spans="1:47" ht="24" x14ac:dyDescent="0.4">
      <c r="A180" s="3"/>
      <c r="B180" s="3"/>
      <c r="C180" s="3"/>
      <c r="D180" s="3"/>
      <c r="E180" s="3"/>
      <c r="F180" s="3"/>
      <c r="G180" s="3"/>
      <c r="H180" s="3"/>
      <c r="I180" s="3"/>
      <c r="J180" s="3"/>
      <c r="K180" s="3"/>
      <c r="L180" s="3"/>
      <c r="M180" s="12"/>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12"/>
      <c r="AQ180" s="3"/>
      <c r="AR180" s="3"/>
      <c r="AS180" s="3"/>
      <c r="AT180" s="3"/>
      <c r="AU180" s="3"/>
    </row>
    <row r="181" spans="1:47" ht="24" x14ac:dyDescent="0.4">
      <c r="A181" s="3"/>
      <c r="B181" s="3"/>
      <c r="C181" s="3"/>
      <c r="D181" s="3"/>
      <c r="E181" s="3"/>
      <c r="F181" s="3"/>
      <c r="G181" s="3"/>
      <c r="H181" s="3"/>
      <c r="I181" s="3"/>
      <c r="J181" s="3"/>
      <c r="K181" s="3"/>
      <c r="L181" s="3"/>
      <c r="M181" s="12"/>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12"/>
      <c r="AQ181" s="3"/>
      <c r="AR181" s="3"/>
      <c r="AS181" s="3"/>
      <c r="AT181" s="3"/>
      <c r="AU181" s="3"/>
    </row>
    <row r="182" spans="1:47" ht="24" x14ac:dyDescent="0.4">
      <c r="A182" s="3"/>
      <c r="B182" s="3"/>
      <c r="C182" s="3"/>
      <c r="D182" s="3"/>
      <c r="E182" s="3"/>
      <c r="F182" s="3"/>
      <c r="G182" s="3"/>
      <c r="H182" s="3"/>
      <c r="I182" s="3"/>
      <c r="J182" s="3"/>
      <c r="K182" s="3"/>
      <c r="L182" s="3"/>
      <c r="M182" s="12"/>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12"/>
      <c r="AQ182" s="3"/>
      <c r="AR182" s="3"/>
      <c r="AS182" s="3"/>
      <c r="AT182" s="3"/>
      <c r="AU182" s="3"/>
    </row>
    <row r="183" spans="1:47" ht="24" x14ac:dyDescent="0.4">
      <c r="A183" s="3"/>
      <c r="B183" s="3"/>
      <c r="C183" s="3"/>
      <c r="D183" s="3"/>
      <c r="E183" s="3"/>
      <c r="F183" s="3"/>
      <c r="G183" s="3"/>
      <c r="H183" s="3"/>
      <c r="I183" s="3"/>
      <c r="J183" s="3"/>
      <c r="K183" s="3"/>
      <c r="L183" s="3"/>
      <c r="M183" s="12"/>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12"/>
      <c r="AQ183" s="3"/>
      <c r="AR183" s="3"/>
      <c r="AS183" s="3"/>
      <c r="AT183" s="3"/>
      <c r="AU183" s="3"/>
    </row>
    <row r="184" spans="1:47" ht="24" x14ac:dyDescent="0.4">
      <c r="A184" s="3"/>
      <c r="B184" s="3"/>
      <c r="C184" s="3"/>
      <c r="D184" s="3"/>
      <c r="E184" s="3"/>
      <c r="F184" s="3"/>
      <c r="G184" s="3"/>
      <c r="H184" s="3"/>
      <c r="I184" s="3"/>
      <c r="J184" s="3"/>
      <c r="K184" s="3"/>
      <c r="L184" s="3"/>
      <c r="M184" s="12"/>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12"/>
      <c r="AQ184" s="3"/>
      <c r="AR184" s="3"/>
      <c r="AS184" s="3"/>
      <c r="AT184" s="3"/>
      <c r="AU184" s="3"/>
    </row>
    <row r="185" spans="1:47" ht="24" x14ac:dyDescent="0.4">
      <c r="A185" s="3"/>
      <c r="B185" s="3"/>
      <c r="C185" s="3"/>
      <c r="D185" s="3"/>
      <c r="E185" s="3"/>
      <c r="F185" s="3"/>
      <c r="G185" s="3"/>
      <c r="H185" s="3"/>
      <c r="I185" s="3"/>
      <c r="J185" s="3"/>
      <c r="K185" s="3"/>
      <c r="L185" s="3"/>
      <c r="M185" s="12"/>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12"/>
      <c r="AQ185" s="3"/>
      <c r="AR185" s="3"/>
      <c r="AS185" s="3"/>
      <c r="AT185" s="3"/>
      <c r="AU185" s="3"/>
    </row>
    <row r="186" spans="1:47" ht="24" x14ac:dyDescent="0.4">
      <c r="A186" s="3"/>
      <c r="B186" s="3"/>
      <c r="C186" s="3"/>
      <c r="D186" s="3"/>
      <c r="E186" s="3"/>
      <c r="F186" s="3"/>
      <c r="G186" s="3"/>
      <c r="H186" s="3"/>
      <c r="I186" s="3"/>
      <c r="J186" s="3"/>
      <c r="K186" s="3"/>
      <c r="L186" s="3"/>
      <c r="M186" s="1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12"/>
      <c r="AQ186" s="3"/>
      <c r="AR186" s="3"/>
      <c r="AS186" s="3"/>
      <c r="AT186" s="3"/>
      <c r="AU186" s="3"/>
    </row>
    <row r="187" spans="1:47" ht="24" x14ac:dyDescent="0.4">
      <c r="A187" s="3"/>
      <c r="B187" s="3"/>
      <c r="C187" s="3"/>
      <c r="D187" s="3"/>
      <c r="E187" s="3"/>
      <c r="F187" s="3"/>
      <c r="G187" s="3"/>
      <c r="H187" s="3"/>
      <c r="I187" s="3"/>
      <c r="J187" s="3"/>
      <c r="K187" s="3"/>
      <c r="L187" s="3"/>
      <c r="M187" s="1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12"/>
      <c r="AQ187" s="3"/>
      <c r="AR187" s="3"/>
      <c r="AS187" s="3"/>
      <c r="AT187" s="3"/>
      <c r="AU187" s="3"/>
    </row>
    <row r="188" spans="1:47" ht="24" x14ac:dyDescent="0.4">
      <c r="A188" s="3"/>
      <c r="B188" s="3"/>
      <c r="C188" s="3"/>
      <c r="D188" s="3"/>
      <c r="E188" s="3"/>
      <c r="F188" s="3"/>
      <c r="G188" s="3"/>
      <c r="H188" s="3"/>
      <c r="I188" s="3"/>
      <c r="J188" s="3"/>
      <c r="K188" s="3"/>
      <c r="L188" s="3"/>
      <c r="M188" s="1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12"/>
      <c r="AQ188" s="3"/>
      <c r="AR188" s="3"/>
      <c r="AS188" s="3"/>
      <c r="AT188" s="3"/>
      <c r="AU188" s="3"/>
    </row>
    <row r="189" spans="1:47" ht="24" x14ac:dyDescent="0.4">
      <c r="A189" s="3"/>
      <c r="B189" s="3"/>
      <c r="C189" s="3"/>
      <c r="D189" s="3"/>
      <c r="E189" s="3"/>
      <c r="F189" s="3"/>
      <c r="G189" s="3"/>
      <c r="H189" s="3"/>
      <c r="I189" s="3"/>
      <c r="J189" s="3"/>
      <c r="K189" s="3"/>
      <c r="L189" s="3"/>
      <c r="M189" s="1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12"/>
      <c r="AQ189" s="3"/>
      <c r="AR189" s="3"/>
      <c r="AS189" s="3"/>
      <c r="AT189" s="3"/>
      <c r="AU189" s="3"/>
    </row>
    <row r="190" spans="1:47" ht="24" x14ac:dyDescent="0.4">
      <c r="A190" s="3"/>
      <c r="B190" s="3"/>
      <c r="C190" s="3"/>
      <c r="D190" s="3"/>
      <c r="E190" s="3"/>
      <c r="F190" s="3"/>
      <c r="G190" s="3"/>
      <c r="H190" s="3"/>
      <c r="I190" s="3"/>
      <c r="J190" s="3"/>
      <c r="K190" s="3"/>
      <c r="L190" s="3"/>
      <c r="M190" s="12"/>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12"/>
      <c r="AQ190" s="3"/>
      <c r="AR190" s="3"/>
      <c r="AS190" s="3"/>
      <c r="AT190" s="3"/>
      <c r="AU190" s="3"/>
    </row>
    <row r="191" spans="1:47" ht="24" x14ac:dyDescent="0.4">
      <c r="A191" s="3"/>
      <c r="B191" s="3"/>
      <c r="C191" s="3"/>
      <c r="D191" s="3"/>
      <c r="E191" s="3"/>
      <c r="F191" s="3"/>
      <c r="G191" s="3"/>
      <c r="H191" s="3"/>
      <c r="I191" s="3"/>
      <c r="J191" s="3"/>
      <c r="K191" s="3"/>
      <c r="L191" s="3"/>
      <c r="M191" s="12"/>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12"/>
      <c r="AQ191" s="3"/>
      <c r="AR191" s="3"/>
      <c r="AS191" s="3"/>
      <c r="AT191" s="3"/>
      <c r="AU191" s="3"/>
    </row>
    <row r="192" spans="1:47" ht="24" x14ac:dyDescent="0.4">
      <c r="A192" s="3"/>
      <c r="B192" s="3"/>
      <c r="C192" s="3"/>
      <c r="D192" s="3"/>
      <c r="E192" s="3"/>
      <c r="F192" s="3"/>
      <c r="G192" s="3"/>
      <c r="H192" s="3"/>
      <c r="I192" s="3"/>
      <c r="J192" s="3"/>
      <c r="K192" s="3"/>
      <c r="L192" s="3"/>
      <c r="M192" s="1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12"/>
      <c r="AQ192" s="3"/>
      <c r="AR192" s="3"/>
      <c r="AS192" s="3"/>
      <c r="AT192" s="3"/>
      <c r="AU192" s="3"/>
    </row>
    <row r="193" spans="1:47" ht="24" x14ac:dyDescent="0.4">
      <c r="A193" s="3"/>
      <c r="B193" s="3"/>
      <c r="C193" s="3"/>
      <c r="D193" s="3"/>
      <c r="E193" s="3"/>
      <c r="F193" s="3"/>
      <c r="G193" s="3"/>
      <c r="H193" s="3"/>
      <c r="I193" s="3"/>
      <c r="J193" s="3"/>
      <c r="K193" s="3"/>
      <c r="L193" s="3"/>
      <c r="M193" s="12"/>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12"/>
      <c r="AQ193" s="3"/>
      <c r="AR193" s="3"/>
      <c r="AS193" s="3"/>
      <c r="AT193" s="3"/>
      <c r="AU193" s="3"/>
    </row>
    <row r="194" spans="1:47" ht="24" x14ac:dyDescent="0.4">
      <c r="A194" s="3"/>
      <c r="B194" s="3"/>
      <c r="C194" s="3"/>
      <c r="D194" s="3"/>
      <c r="E194" s="3"/>
      <c r="F194" s="3"/>
      <c r="G194" s="3"/>
      <c r="H194" s="3"/>
      <c r="I194" s="3"/>
      <c r="J194" s="3"/>
      <c r="K194" s="3"/>
      <c r="L194" s="3"/>
      <c r="M194" s="12"/>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12"/>
      <c r="AQ194" s="3"/>
      <c r="AR194" s="3"/>
      <c r="AS194" s="3"/>
      <c r="AT194" s="3"/>
      <c r="AU194" s="3"/>
    </row>
    <row r="195" spans="1:47" ht="24" x14ac:dyDescent="0.4">
      <c r="A195" s="3"/>
      <c r="B195" s="3"/>
      <c r="C195" s="3"/>
      <c r="D195" s="3"/>
      <c r="E195" s="3"/>
      <c r="F195" s="3"/>
      <c r="G195" s="3"/>
      <c r="H195" s="3"/>
      <c r="I195" s="3"/>
      <c r="J195" s="3"/>
      <c r="K195" s="3"/>
      <c r="L195" s="3"/>
      <c r="M195" s="12"/>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12"/>
      <c r="AQ195" s="3"/>
      <c r="AR195" s="3"/>
      <c r="AS195" s="3"/>
      <c r="AT195" s="3"/>
      <c r="AU195" s="3"/>
    </row>
    <row r="196" spans="1:47" ht="24" x14ac:dyDescent="0.4">
      <c r="A196" s="3"/>
      <c r="B196" s="3"/>
      <c r="C196" s="3"/>
      <c r="D196" s="3"/>
      <c r="E196" s="3"/>
      <c r="F196" s="3"/>
      <c r="G196" s="3"/>
      <c r="H196" s="3"/>
      <c r="I196" s="3"/>
      <c r="J196" s="3"/>
      <c r="K196" s="3"/>
      <c r="L196" s="3"/>
      <c r="M196" s="12"/>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12"/>
      <c r="AQ196" s="3"/>
      <c r="AR196" s="3"/>
      <c r="AS196" s="3"/>
      <c r="AT196" s="3"/>
      <c r="AU196" s="3"/>
    </row>
    <row r="197" spans="1:47" ht="24" x14ac:dyDescent="0.4">
      <c r="A197" s="3"/>
      <c r="B197" s="3"/>
      <c r="C197" s="3"/>
      <c r="D197" s="3"/>
      <c r="E197" s="3"/>
      <c r="F197" s="3"/>
      <c r="G197" s="3"/>
      <c r="H197" s="3"/>
      <c r="I197" s="3"/>
      <c r="J197" s="3"/>
      <c r="K197" s="3"/>
      <c r="L197" s="3"/>
      <c r="M197" s="12"/>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12"/>
      <c r="AQ197" s="3"/>
      <c r="AR197" s="3"/>
      <c r="AS197" s="3"/>
      <c r="AT197" s="3"/>
      <c r="AU197" s="3"/>
    </row>
    <row r="198" spans="1:47" ht="24" x14ac:dyDescent="0.4">
      <c r="A198" s="3"/>
      <c r="B198" s="3"/>
      <c r="C198" s="3"/>
      <c r="D198" s="3"/>
      <c r="E198" s="3"/>
      <c r="F198" s="3"/>
      <c r="G198" s="3"/>
      <c r="H198" s="3"/>
      <c r="I198" s="3"/>
      <c r="J198" s="3"/>
      <c r="K198" s="3"/>
      <c r="L198" s="3"/>
      <c r="M198" s="12"/>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12"/>
      <c r="AQ198" s="3"/>
      <c r="AR198" s="3"/>
      <c r="AS198" s="3"/>
      <c r="AT198" s="3"/>
      <c r="AU198" s="3"/>
    </row>
    <row r="199" spans="1:47" ht="24" x14ac:dyDescent="0.4">
      <c r="A199" s="3"/>
      <c r="B199" s="3"/>
      <c r="C199" s="3"/>
      <c r="D199" s="3"/>
      <c r="E199" s="3"/>
      <c r="F199" s="3"/>
      <c r="G199" s="3"/>
      <c r="H199" s="3"/>
      <c r="I199" s="3"/>
      <c r="J199" s="3"/>
      <c r="K199" s="3"/>
      <c r="L199" s="3"/>
      <c r="M199" s="12"/>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12"/>
      <c r="AQ199" s="3"/>
      <c r="AR199" s="3"/>
      <c r="AS199" s="3"/>
      <c r="AT199" s="3"/>
      <c r="AU199" s="3"/>
    </row>
    <row r="200" spans="1:47" ht="24" x14ac:dyDescent="0.4">
      <c r="A200" s="3"/>
      <c r="B200" s="3"/>
      <c r="C200" s="3"/>
      <c r="D200" s="3"/>
      <c r="E200" s="3"/>
      <c r="F200" s="3"/>
      <c r="G200" s="3"/>
      <c r="H200" s="3"/>
      <c r="I200" s="3"/>
      <c r="J200" s="3"/>
      <c r="K200" s="3"/>
      <c r="L200" s="3"/>
      <c r="M200" s="12"/>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12"/>
      <c r="AQ200" s="3"/>
      <c r="AR200" s="3"/>
      <c r="AS200" s="3"/>
      <c r="AT200" s="3"/>
      <c r="AU200" s="3"/>
    </row>
    <row r="201" spans="1:47" ht="24" x14ac:dyDescent="0.4">
      <c r="A201" s="3"/>
      <c r="B201" s="3"/>
      <c r="C201" s="3"/>
      <c r="D201" s="3"/>
      <c r="E201" s="3"/>
      <c r="F201" s="3"/>
      <c r="G201" s="3"/>
      <c r="H201" s="3"/>
      <c r="I201" s="3"/>
      <c r="J201" s="3"/>
      <c r="K201" s="3"/>
      <c r="L201" s="3"/>
      <c r="M201" s="12"/>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12"/>
      <c r="AQ201" s="3"/>
      <c r="AR201" s="3"/>
      <c r="AS201" s="3"/>
      <c r="AT201" s="3"/>
      <c r="AU201" s="3"/>
    </row>
    <row r="202" spans="1:47" ht="24" x14ac:dyDescent="0.4">
      <c r="A202" s="3"/>
      <c r="B202" s="3"/>
      <c r="C202" s="3"/>
      <c r="D202" s="3"/>
      <c r="E202" s="3"/>
      <c r="F202" s="3"/>
      <c r="G202" s="3"/>
      <c r="H202" s="3"/>
      <c r="I202" s="3"/>
      <c r="J202" s="3"/>
      <c r="K202" s="3"/>
      <c r="L202" s="3"/>
      <c r="M202" s="1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12"/>
      <c r="AQ202" s="3"/>
      <c r="AR202" s="3"/>
      <c r="AS202" s="3"/>
      <c r="AT202" s="3"/>
      <c r="AU202" s="3"/>
    </row>
    <row r="203" spans="1:47" ht="24" x14ac:dyDescent="0.4">
      <c r="A203" s="3"/>
      <c r="B203" s="3"/>
      <c r="C203" s="3"/>
      <c r="D203" s="3"/>
      <c r="E203" s="3"/>
      <c r="F203" s="3"/>
      <c r="G203" s="3"/>
      <c r="H203" s="3"/>
      <c r="I203" s="3"/>
      <c r="J203" s="3"/>
      <c r="K203" s="3"/>
      <c r="L203" s="3"/>
      <c r="M203" s="12"/>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12"/>
      <c r="AQ203" s="3"/>
      <c r="AR203" s="3"/>
      <c r="AS203" s="3"/>
      <c r="AT203" s="3"/>
      <c r="AU203" s="3"/>
    </row>
    <row r="204" spans="1:47" ht="24" x14ac:dyDescent="0.4">
      <c r="A204" s="3"/>
      <c r="B204" s="3"/>
      <c r="C204" s="3"/>
      <c r="D204" s="3"/>
      <c r="E204" s="3"/>
      <c r="F204" s="3"/>
      <c r="G204" s="3"/>
      <c r="H204" s="3"/>
      <c r="I204" s="3"/>
      <c r="J204" s="3"/>
      <c r="K204" s="3"/>
      <c r="L204" s="3"/>
      <c r="M204" s="12"/>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12"/>
      <c r="AQ204" s="3"/>
      <c r="AR204" s="3"/>
      <c r="AS204" s="3"/>
      <c r="AT204" s="3"/>
      <c r="AU204" s="3"/>
    </row>
    <row r="205" spans="1:47" ht="24" x14ac:dyDescent="0.4">
      <c r="A205" s="3"/>
      <c r="B205" s="3"/>
      <c r="C205" s="3"/>
      <c r="D205" s="3"/>
      <c r="E205" s="3"/>
      <c r="F205" s="3"/>
      <c r="G205" s="3"/>
      <c r="H205" s="3"/>
      <c r="I205" s="3"/>
      <c r="J205" s="3"/>
      <c r="K205" s="3"/>
      <c r="L205" s="3"/>
      <c r="M205" s="12"/>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12"/>
      <c r="AQ205" s="3"/>
      <c r="AR205" s="3"/>
      <c r="AS205" s="3"/>
      <c r="AT205" s="3"/>
      <c r="AU205" s="3"/>
    </row>
    <row r="206" spans="1:47" ht="24" x14ac:dyDescent="0.4">
      <c r="A206" s="3"/>
      <c r="B206" s="3"/>
      <c r="C206" s="3"/>
      <c r="D206" s="3"/>
      <c r="E206" s="3"/>
      <c r="F206" s="3"/>
      <c r="G206" s="3"/>
      <c r="H206" s="3"/>
      <c r="I206" s="3"/>
      <c r="J206" s="3"/>
      <c r="K206" s="3"/>
      <c r="L206" s="3"/>
      <c r="M206" s="12"/>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12"/>
      <c r="AQ206" s="3"/>
      <c r="AR206" s="3"/>
      <c r="AS206" s="3"/>
      <c r="AT206" s="3"/>
      <c r="AU206" s="3"/>
    </row>
    <row r="207" spans="1:47" ht="24" x14ac:dyDescent="0.4">
      <c r="A207" s="3"/>
      <c r="B207" s="3"/>
      <c r="C207" s="3"/>
      <c r="D207" s="3"/>
      <c r="E207" s="3"/>
      <c r="F207" s="3"/>
      <c r="G207" s="3"/>
      <c r="H207" s="3"/>
      <c r="I207" s="3"/>
      <c r="J207" s="3"/>
      <c r="K207" s="3"/>
      <c r="L207" s="3"/>
      <c r="M207" s="12"/>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12"/>
      <c r="AQ207" s="3"/>
      <c r="AR207" s="3"/>
      <c r="AS207" s="3"/>
      <c r="AT207" s="3"/>
      <c r="AU207" s="3"/>
    </row>
    <row r="208" spans="1:47" ht="24" x14ac:dyDescent="0.4">
      <c r="A208" s="3"/>
      <c r="B208" s="3"/>
      <c r="C208" s="3"/>
      <c r="D208" s="3"/>
      <c r="E208" s="3"/>
      <c r="F208" s="3"/>
      <c r="G208" s="3"/>
      <c r="H208" s="3"/>
      <c r="I208" s="3"/>
      <c r="J208" s="3"/>
      <c r="K208" s="3"/>
      <c r="L208" s="3"/>
      <c r="M208" s="12"/>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12"/>
      <c r="AQ208" s="3"/>
      <c r="AR208" s="3"/>
      <c r="AS208" s="3"/>
      <c r="AT208" s="3"/>
      <c r="AU208" s="3"/>
    </row>
    <row r="209" spans="1:47" ht="24" x14ac:dyDescent="0.4">
      <c r="A209" s="3"/>
      <c r="B209" s="3"/>
      <c r="C209" s="3"/>
      <c r="D209" s="3"/>
      <c r="E209" s="3"/>
      <c r="F209" s="3"/>
      <c r="G209" s="3"/>
      <c r="H209" s="3"/>
      <c r="I209" s="3"/>
      <c r="J209" s="3"/>
      <c r="K209" s="3"/>
      <c r="L209" s="3"/>
      <c r="M209" s="12"/>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12"/>
      <c r="AQ209" s="3"/>
      <c r="AR209" s="3"/>
      <c r="AS209" s="3"/>
      <c r="AT209" s="3"/>
      <c r="AU209" s="3"/>
    </row>
    <row r="210" spans="1:47" ht="24" x14ac:dyDescent="0.4">
      <c r="A210" s="3"/>
      <c r="B210" s="3"/>
      <c r="C210" s="3"/>
      <c r="D210" s="3"/>
      <c r="E210" s="3"/>
      <c r="F210" s="3"/>
      <c r="G210" s="3"/>
      <c r="H210" s="3"/>
      <c r="I210" s="3"/>
      <c r="J210" s="3"/>
      <c r="K210" s="3"/>
      <c r="L210" s="3"/>
      <c r="M210" s="12"/>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12"/>
      <c r="AQ210" s="3"/>
      <c r="AR210" s="3"/>
      <c r="AS210" s="3"/>
      <c r="AT210" s="3"/>
      <c r="AU210" s="3"/>
    </row>
    <row r="211" spans="1:47" ht="24" x14ac:dyDescent="0.4">
      <c r="A211" s="3"/>
      <c r="B211" s="3"/>
      <c r="C211" s="3"/>
      <c r="D211" s="3"/>
      <c r="E211" s="3"/>
      <c r="F211" s="3"/>
      <c r="G211" s="3"/>
      <c r="H211" s="3"/>
      <c r="I211" s="3"/>
      <c r="J211" s="3"/>
      <c r="K211" s="3"/>
      <c r="L211" s="3"/>
      <c r="M211" s="12"/>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12"/>
      <c r="AQ211" s="3"/>
      <c r="AR211" s="3"/>
      <c r="AS211" s="3"/>
      <c r="AT211" s="3"/>
      <c r="AU211" s="3"/>
    </row>
    <row r="212" spans="1:47" ht="24" x14ac:dyDescent="0.4">
      <c r="A212" s="3"/>
      <c r="B212" s="3"/>
      <c r="C212" s="3"/>
      <c r="D212" s="3"/>
      <c r="E212" s="3"/>
      <c r="F212" s="3"/>
      <c r="G212" s="3"/>
      <c r="H212" s="3"/>
      <c r="I212" s="3"/>
      <c r="J212" s="3"/>
      <c r="K212" s="3"/>
      <c r="L212" s="3"/>
      <c r="M212" s="12"/>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12"/>
      <c r="AQ212" s="3"/>
      <c r="AR212" s="3"/>
      <c r="AS212" s="3"/>
      <c r="AT212" s="3"/>
      <c r="AU212" s="3"/>
    </row>
    <row r="213" spans="1:47" ht="24" x14ac:dyDescent="0.4">
      <c r="A213" s="3"/>
      <c r="B213" s="3"/>
      <c r="C213" s="3"/>
      <c r="D213" s="3"/>
      <c r="E213" s="3"/>
      <c r="F213" s="3"/>
      <c r="G213" s="3"/>
      <c r="H213" s="3"/>
      <c r="I213" s="3"/>
      <c r="J213" s="3"/>
      <c r="K213" s="3"/>
      <c r="L213" s="3"/>
      <c r="M213" s="12"/>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12"/>
      <c r="AQ213" s="3"/>
      <c r="AR213" s="3"/>
      <c r="AS213" s="3"/>
      <c r="AT213" s="3"/>
      <c r="AU213" s="3"/>
    </row>
    <row r="214" spans="1:47" ht="24" x14ac:dyDescent="0.4">
      <c r="A214" s="3"/>
      <c r="B214" s="3"/>
      <c r="C214" s="3"/>
      <c r="D214" s="3"/>
      <c r="E214" s="3"/>
      <c r="F214" s="3"/>
      <c r="G214" s="3"/>
      <c r="H214" s="3"/>
      <c r="I214" s="3"/>
      <c r="J214" s="3"/>
      <c r="K214" s="3"/>
      <c r="L214" s="3"/>
      <c r="M214" s="12"/>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12"/>
      <c r="AQ214" s="3"/>
      <c r="AR214" s="3"/>
      <c r="AS214" s="3"/>
      <c r="AT214" s="3"/>
      <c r="AU214" s="3"/>
    </row>
    <row r="215" spans="1:47" ht="24" x14ac:dyDescent="0.4">
      <c r="A215" s="3"/>
      <c r="B215" s="3"/>
      <c r="C215" s="3"/>
      <c r="D215" s="3"/>
      <c r="E215" s="3"/>
      <c r="F215" s="3"/>
      <c r="G215" s="3"/>
      <c r="H215" s="3"/>
      <c r="I215" s="3"/>
      <c r="J215" s="3"/>
      <c r="K215" s="3"/>
      <c r="L215" s="3"/>
      <c r="M215" s="12"/>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12"/>
      <c r="AQ215" s="3"/>
      <c r="AR215" s="3"/>
      <c r="AS215" s="3"/>
      <c r="AT215" s="3"/>
      <c r="AU215" s="3"/>
    </row>
    <row r="216" spans="1:47" ht="24" x14ac:dyDescent="0.4">
      <c r="A216" s="3"/>
      <c r="B216" s="3"/>
      <c r="C216" s="3"/>
      <c r="D216" s="3"/>
      <c r="E216" s="3"/>
      <c r="F216" s="3"/>
      <c r="G216" s="3"/>
      <c r="H216" s="3"/>
      <c r="I216" s="3"/>
      <c r="J216" s="3"/>
      <c r="K216" s="3"/>
      <c r="L216" s="3"/>
      <c r="M216" s="12"/>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12"/>
      <c r="AQ216" s="3"/>
      <c r="AR216" s="3"/>
      <c r="AS216" s="3"/>
      <c r="AT216" s="3"/>
      <c r="AU216" s="3"/>
    </row>
    <row r="217" spans="1:47" ht="24" x14ac:dyDescent="0.4">
      <c r="A217" s="3"/>
      <c r="B217" s="3"/>
      <c r="C217" s="3"/>
      <c r="D217" s="3"/>
      <c r="E217" s="3"/>
      <c r="F217" s="3"/>
      <c r="G217" s="3"/>
      <c r="H217" s="3"/>
      <c r="I217" s="3"/>
      <c r="J217" s="3"/>
      <c r="K217" s="3"/>
      <c r="L217" s="3"/>
      <c r="M217" s="12"/>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12"/>
      <c r="AQ217" s="3"/>
      <c r="AR217" s="3"/>
      <c r="AS217" s="3"/>
      <c r="AT217" s="3"/>
      <c r="AU217" s="3"/>
    </row>
    <row r="218" spans="1:47" ht="24" x14ac:dyDescent="0.4">
      <c r="A218" s="3"/>
      <c r="B218" s="3"/>
      <c r="C218" s="3"/>
      <c r="D218" s="3"/>
      <c r="E218" s="3"/>
      <c r="F218" s="3"/>
      <c r="G218" s="3"/>
      <c r="H218" s="3"/>
      <c r="I218" s="3"/>
      <c r="J218" s="3"/>
      <c r="K218" s="3"/>
      <c r="L218" s="3"/>
      <c r="M218" s="12"/>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12"/>
      <c r="AQ218" s="3"/>
      <c r="AR218" s="3"/>
      <c r="AS218" s="3"/>
      <c r="AT218" s="3"/>
      <c r="AU218" s="3"/>
    </row>
    <row r="219" spans="1:47" ht="24" x14ac:dyDescent="0.4">
      <c r="A219" s="3"/>
      <c r="B219" s="3"/>
      <c r="C219" s="3"/>
      <c r="D219" s="3"/>
      <c r="E219" s="3"/>
      <c r="F219" s="3"/>
      <c r="G219" s="3"/>
      <c r="H219" s="3"/>
      <c r="I219" s="3"/>
      <c r="J219" s="3"/>
      <c r="K219" s="3"/>
      <c r="L219" s="3"/>
      <c r="M219" s="12"/>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12"/>
      <c r="AQ219" s="3"/>
      <c r="AR219" s="3"/>
      <c r="AS219" s="3"/>
      <c r="AT219" s="3"/>
      <c r="AU219" s="3"/>
    </row>
    <row r="220" spans="1:47" ht="24" x14ac:dyDescent="0.4">
      <c r="A220" s="3"/>
      <c r="B220" s="3"/>
      <c r="C220" s="3"/>
      <c r="D220" s="3"/>
      <c r="E220" s="3"/>
      <c r="F220" s="3"/>
      <c r="G220" s="3"/>
      <c r="H220" s="3"/>
      <c r="I220" s="3"/>
      <c r="J220" s="3"/>
      <c r="K220" s="3"/>
      <c r="L220" s="3"/>
      <c r="M220" s="12"/>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12"/>
      <c r="AQ220" s="3"/>
      <c r="AR220" s="3"/>
      <c r="AS220" s="3"/>
      <c r="AT220" s="3"/>
      <c r="AU220" s="3"/>
    </row>
    <row r="221" spans="1:47" ht="24" x14ac:dyDescent="0.4">
      <c r="A221" s="3"/>
      <c r="B221" s="3"/>
      <c r="C221" s="3"/>
      <c r="D221" s="3"/>
      <c r="E221" s="3"/>
      <c r="F221" s="3"/>
      <c r="G221" s="3"/>
      <c r="H221" s="3"/>
      <c r="I221" s="3"/>
      <c r="J221" s="3"/>
      <c r="K221" s="3"/>
      <c r="L221" s="3"/>
      <c r="M221" s="12"/>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12"/>
      <c r="AQ221" s="3"/>
      <c r="AR221" s="3"/>
      <c r="AS221" s="3"/>
      <c r="AT221" s="3"/>
      <c r="AU221" s="3"/>
    </row>
    <row r="222" spans="1:47" ht="24" x14ac:dyDescent="0.4">
      <c r="A222" s="3"/>
      <c r="B222" s="3"/>
      <c r="C222" s="3"/>
      <c r="D222" s="3"/>
      <c r="E222" s="3"/>
      <c r="F222" s="3"/>
      <c r="G222" s="3"/>
      <c r="H222" s="3"/>
      <c r="I222" s="3"/>
      <c r="J222" s="3"/>
      <c r="K222" s="3"/>
      <c r="L222" s="3"/>
      <c r="M222" s="12"/>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12"/>
      <c r="AQ222" s="3"/>
      <c r="AR222" s="3"/>
      <c r="AS222" s="3"/>
      <c r="AT222" s="3"/>
      <c r="AU222" s="3"/>
    </row>
    <row r="223" spans="1:47" ht="24" x14ac:dyDescent="0.4">
      <c r="A223" s="3"/>
      <c r="B223" s="3"/>
      <c r="C223" s="3"/>
      <c r="D223" s="3"/>
      <c r="E223" s="3"/>
      <c r="F223" s="3"/>
      <c r="G223" s="3"/>
      <c r="H223" s="3"/>
      <c r="I223" s="3"/>
      <c r="J223" s="3"/>
      <c r="K223" s="3"/>
      <c r="L223" s="3"/>
      <c r="M223" s="12"/>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12"/>
      <c r="AQ223" s="3"/>
      <c r="AR223" s="3"/>
      <c r="AS223" s="3"/>
      <c r="AT223" s="3"/>
      <c r="AU223" s="3"/>
    </row>
    <row r="224" spans="1:47" ht="24" x14ac:dyDescent="0.4">
      <c r="A224" s="3"/>
      <c r="B224" s="3"/>
      <c r="C224" s="3"/>
      <c r="D224" s="3"/>
      <c r="E224" s="3"/>
      <c r="F224" s="3"/>
      <c r="G224" s="3"/>
      <c r="H224" s="3"/>
      <c r="I224" s="3"/>
      <c r="J224" s="3"/>
      <c r="K224" s="3"/>
      <c r="L224" s="3"/>
      <c r="M224" s="12"/>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12"/>
      <c r="AQ224" s="3"/>
      <c r="AR224" s="3"/>
      <c r="AS224" s="3"/>
      <c r="AT224" s="3"/>
      <c r="AU224" s="3"/>
    </row>
    <row r="225" spans="1:47" ht="24" x14ac:dyDescent="0.4">
      <c r="A225" s="3"/>
      <c r="B225" s="3"/>
      <c r="C225" s="3"/>
      <c r="D225" s="3"/>
      <c r="E225" s="3"/>
      <c r="F225" s="3"/>
      <c r="G225" s="3"/>
      <c r="H225" s="3"/>
      <c r="I225" s="3"/>
      <c r="J225" s="3"/>
      <c r="K225" s="3"/>
      <c r="L225" s="3"/>
      <c r="M225" s="12"/>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12"/>
      <c r="AQ225" s="3"/>
      <c r="AR225" s="3"/>
      <c r="AS225" s="3"/>
      <c r="AT225" s="3"/>
      <c r="AU225" s="3"/>
    </row>
    <row r="226" spans="1:47" ht="24" x14ac:dyDescent="0.4">
      <c r="A226" s="3"/>
      <c r="B226" s="3"/>
      <c r="C226" s="3"/>
      <c r="D226" s="3"/>
      <c r="E226" s="3"/>
      <c r="F226" s="3"/>
      <c r="G226" s="3"/>
      <c r="H226" s="3"/>
      <c r="I226" s="3"/>
      <c r="J226" s="3"/>
      <c r="K226" s="3"/>
      <c r="L226" s="3"/>
      <c r="M226" s="12"/>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12"/>
      <c r="AQ226" s="3"/>
      <c r="AR226" s="3"/>
      <c r="AS226" s="3"/>
      <c r="AT226" s="3"/>
      <c r="AU226" s="3"/>
    </row>
    <row r="227" spans="1:47" ht="24" x14ac:dyDescent="0.4">
      <c r="A227" s="3"/>
      <c r="B227" s="3"/>
      <c r="C227" s="3"/>
      <c r="D227" s="3"/>
      <c r="E227" s="3"/>
      <c r="F227" s="3"/>
      <c r="G227" s="3"/>
      <c r="H227" s="3"/>
      <c r="I227" s="3"/>
      <c r="J227" s="3"/>
      <c r="K227" s="3"/>
      <c r="L227" s="3"/>
      <c r="M227" s="12"/>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12"/>
      <c r="AQ227" s="3"/>
      <c r="AR227" s="3"/>
      <c r="AS227" s="3"/>
      <c r="AT227" s="3"/>
      <c r="AU227" s="3"/>
    </row>
    <row r="228" spans="1:47" ht="24" x14ac:dyDescent="0.4">
      <c r="A228" s="3"/>
      <c r="B228" s="3"/>
      <c r="C228" s="3"/>
      <c r="D228" s="3"/>
      <c r="E228" s="3"/>
      <c r="F228" s="3"/>
      <c r="G228" s="3"/>
      <c r="H228" s="3"/>
      <c r="I228" s="3"/>
      <c r="J228" s="3"/>
      <c r="K228" s="3"/>
      <c r="L228" s="3"/>
      <c r="M228" s="12"/>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12"/>
      <c r="AQ228" s="3"/>
      <c r="AR228" s="3"/>
      <c r="AS228" s="3"/>
      <c r="AT228" s="3"/>
      <c r="AU228" s="3"/>
    </row>
    <row r="229" spans="1:47" ht="24" x14ac:dyDescent="0.4">
      <c r="A229" s="3"/>
      <c r="B229" s="3"/>
      <c r="C229" s="3"/>
      <c r="D229" s="3"/>
      <c r="E229" s="3"/>
      <c r="F229" s="3"/>
      <c r="G229" s="3"/>
      <c r="H229" s="3"/>
      <c r="I229" s="3"/>
      <c r="J229" s="3"/>
      <c r="K229" s="3"/>
      <c r="L229" s="3"/>
      <c r="M229" s="12"/>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12"/>
      <c r="AQ229" s="3"/>
      <c r="AR229" s="3"/>
      <c r="AS229" s="3"/>
      <c r="AT229" s="3"/>
      <c r="AU229" s="3"/>
    </row>
    <row r="230" spans="1:47" ht="24" x14ac:dyDescent="0.4">
      <c r="A230" s="3"/>
      <c r="B230" s="3"/>
      <c r="C230" s="3"/>
      <c r="D230" s="3"/>
      <c r="E230" s="3"/>
      <c r="F230" s="3"/>
      <c r="G230" s="3"/>
      <c r="H230" s="3"/>
      <c r="I230" s="3"/>
      <c r="J230" s="3"/>
      <c r="K230" s="3"/>
      <c r="L230" s="3"/>
      <c r="M230" s="12"/>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12"/>
      <c r="AQ230" s="3"/>
      <c r="AR230" s="3"/>
      <c r="AS230" s="3"/>
      <c r="AT230" s="3"/>
      <c r="AU230" s="3"/>
    </row>
    <row r="231" spans="1:47" ht="24" x14ac:dyDescent="0.4">
      <c r="A231" s="3"/>
      <c r="B231" s="3"/>
      <c r="C231" s="3"/>
      <c r="D231" s="3"/>
      <c r="E231" s="3"/>
      <c r="F231" s="3"/>
      <c r="G231" s="3"/>
      <c r="H231" s="3"/>
      <c r="I231" s="3"/>
      <c r="J231" s="3"/>
      <c r="K231" s="3"/>
      <c r="L231" s="3"/>
      <c r="M231" s="12"/>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12"/>
      <c r="AQ231" s="3"/>
      <c r="AR231" s="3"/>
      <c r="AS231" s="3"/>
      <c r="AT231" s="3"/>
      <c r="AU231" s="3"/>
    </row>
    <row r="232" spans="1:47" ht="24" x14ac:dyDescent="0.4">
      <c r="A232" s="3"/>
      <c r="B232" s="3"/>
      <c r="C232" s="3"/>
      <c r="D232" s="3"/>
      <c r="E232" s="3"/>
      <c r="F232" s="3"/>
      <c r="G232" s="3"/>
      <c r="H232" s="3"/>
      <c r="I232" s="3"/>
      <c r="J232" s="3"/>
      <c r="K232" s="3"/>
      <c r="L232" s="3"/>
      <c r="M232" s="1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12"/>
      <c r="AQ232" s="3"/>
      <c r="AR232" s="3"/>
      <c r="AS232" s="3"/>
      <c r="AT232" s="3"/>
      <c r="AU232" s="3"/>
    </row>
    <row r="233" spans="1:47" ht="24" x14ac:dyDescent="0.4">
      <c r="A233" s="3"/>
      <c r="B233" s="3"/>
      <c r="C233" s="3"/>
      <c r="D233" s="3"/>
      <c r="E233" s="3"/>
      <c r="F233" s="3"/>
      <c r="G233" s="3"/>
      <c r="H233" s="3"/>
      <c r="I233" s="3"/>
      <c r="J233" s="3"/>
      <c r="K233" s="3"/>
      <c r="L233" s="3"/>
      <c r="M233" s="12"/>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12"/>
      <c r="AQ233" s="3"/>
      <c r="AR233" s="3"/>
      <c r="AS233" s="3"/>
      <c r="AT233" s="3"/>
      <c r="AU233" s="3"/>
    </row>
    <row r="234" spans="1:47" ht="24" x14ac:dyDescent="0.4">
      <c r="A234" s="3"/>
      <c r="B234" s="3"/>
      <c r="C234" s="3"/>
      <c r="D234" s="3"/>
      <c r="E234" s="3"/>
      <c r="F234" s="3"/>
      <c r="G234" s="3"/>
      <c r="H234" s="3"/>
      <c r="I234" s="3"/>
      <c r="J234" s="3"/>
      <c r="K234" s="3"/>
      <c r="L234" s="3"/>
      <c r="M234" s="12"/>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12"/>
      <c r="AQ234" s="3"/>
      <c r="AR234" s="3"/>
      <c r="AS234" s="3"/>
      <c r="AT234" s="3"/>
      <c r="AU234" s="3"/>
    </row>
    <row r="235" spans="1:47" ht="24" x14ac:dyDescent="0.4">
      <c r="A235" s="3"/>
      <c r="B235" s="3"/>
      <c r="C235" s="3"/>
      <c r="D235" s="3"/>
      <c r="E235" s="3"/>
      <c r="F235" s="3"/>
      <c r="G235" s="3"/>
      <c r="H235" s="3"/>
      <c r="I235" s="3"/>
      <c r="J235" s="3"/>
      <c r="K235" s="3"/>
      <c r="L235" s="3"/>
      <c r="M235" s="12"/>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12"/>
      <c r="AQ235" s="3"/>
      <c r="AR235" s="3"/>
      <c r="AS235" s="3"/>
      <c r="AT235" s="3"/>
      <c r="AU235" s="3"/>
    </row>
    <row r="236" spans="1:47" ht="24" x14ac:dyDescent="0.4">
      <c r="A236" s="3"/>
      <c r="B236" s="3"/>
      <c r="C236" s="3"/>
      <c r="D236" s="3"/>
      <c r="E236" s="3"/>
      <c r="F236" s="3"/>
      <c r="G236" s="3"/>
      <c r="H236" s="3"/>
      <c r="I236" s="3"/>
      <c r="J236" s="3"/>
      <c r="K236" s="3"/>
      <c r="L236" s="3"/>
      <c r="M236" s="12"/>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12"/>
      <c r="AQ236" s="3"/>
      <c r="AR236" s="3"/>
      <c r="AS236" s="3"/>
      <c r="AT236" s="3"/>
      <c r="AU236" s="3"/>
    </row>
    <row r="237" spans="1:47" ht="24" x14ac:dyDescent="0.4">
      <c r="A237" s="3"/>
      <c r="B237" s="3"/>
      <c r="C237" s="3"/>
      <c r="D237" s="3"/>
      <c r="E237" s="3"/>
      <c r="F237" s="3"/>
      <c r="G237" s="3"/>
      <c r="H237" s="3"/>
      <c r="I237" s="3"/>
      <c r="J237" s="3"/>
      <c r="K237" s="3"/>
      <c r="L237" s="3"/>
      <c r="M237" s="12"/>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12"/>
      <c r="AQ237" s="3"/>
      <c r="AR237" s="3"/>
      <c r="AS237" s="3"/>
      <c r="AT237" s="3"/>
      <c r="AU237" s="3"/>
    </row>
    <row r="238" spans="1:47" ht="24" x14ac:dyDescent="0.4">
      <c r="A238" s="3"/>
      <c r="B238" s="3"/>
      <c r="C238" s="3"/>
      <c r="D238" s="3"/>
      <c r="E238" s="3"/>
      <c r="F238" s="3"/>
      <c r="G238" s="3"/>
      <c r="H238" s="3"/>
      <c r="I238" s="3"/>
      <c r="J238" s="3"/>
      <c r="K238" s="3"/>
      <c r="L238" s="3"/>
      <c r="M238" s="12"/>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12"/>
      <c r="AQ238" s="3"/>
      <c r="AR238" s="3"/>
      <c r="AS238" s="3"/>
      <c r="AT238" s="3"/>
      <c r="AU238" s="3"/>
    </row>
    <row r="239" spans="1:47" ht="24" x14ac:dyDescent="0.4">
      <c r="A239" s="3"/>
      <c r="B239" s="3"/>
      <c r="C239" s="3"/>
      <c r="D239" s="3"/>
      <c r="E239" s="3"/>
      <c r="F239" s="3"/>
      <c r="G239" s="3"/>
      <c r="H239" s="3"/>
      <c r="I239" s="3"/>
      <c r="J239" s="3"/>
      <c r="K239" s="3"/>
      <c r="L239" s="3"/>
      <c r="M239" s="12"/>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12"/>
      <c r="AQ239" s="3"/>
      <c r="AR239" s="3"/>
      <c r="AS239" s="3"/>
      <c r="AT239" s="3"/>
      <c r="AU239" s="3"/>
    </row>
    <row r="240" spans="1:47" ht="24" x14ac:dyDescent="0.4">
      <c r="A240" s="3"/>
      <c r="B240" s="3"/>
      <c r="C240" s="3"/>
      <c r="D240" s="3"/>
      <c r="E240" s="3"/>
      <c r="F240" s="3"/>
      <c r="G240" s="3"/>
      <c r="H240" s="3"/>
      <c r="I240" s="3"/>
      <c r="J240" s="3"/>
      <c r="K240" s="3"/>
      <c r="L240" s="3"/>
      <c r="M240" s="12"/>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12"/>
      <c r="AQ240" s="3"/>
      <c r="AR240" s="3"/>
      <c r="AS240" s="3"/>
      <c r="AT240" s="3"/>
      <c r="AU240" s="3"/>
    </row>
    <row r="241" spans="1:47" ht="24" x14ac:dyDescent="0.4">
      <c r="A241" s="3"/>
      <c r="B241" s="3"/>
      <c r="C241" s="3"/>
      <c r="D241" s="3"/>
      <c r="E241" s="3"/>
      <c r="F241" s="3"/>
      <c r="G241" s="3"/>
      <c r="H241" s="3"/>
      <c r="I241" s="3"/>
      <c r="J241" s="3"/>
      <c r="K241" s="3"/>
      <c r="L241" s="3"/>
      <c r="M241" s="12"/>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12"/>
      <c r="AQ241" s="3"/>
      <c r="AR241" s="3"/>
      <c r="AS241" s="3"/>
      <c r="AT241" s="3"/>
      <c r="AU241" s="3"/>
    </row>
    <row r="242" spans="1:47" ht="24" x14ac:dyDescent="0.4">
      <c r="A242" s="3"/>
      <c r="B242" s="3"/>
      <c r="C242" s="3"/>
      <c r="D242" s="3"/>
      <c r="E242" s="3"/>
      <c r="F242" s="3"/>
      <c r="G242" s="3"/>
      <c r="H242" s="3"/>
      <c r="I242" s="3"/>
      <c r="J242" s="3"/>
      <c r="K242" s="3"/>
      <c r="L242" s="3"/>
      <c r="M242" s="12"/>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12"/>
      <c r="AQ242" s="3"/>
      <c r="AR242" s="3"/>
      <c r="AS242" s="3"/>
      <c r="AT242" s="3"/>
      <c r="AU242" s="3"/>
    </row>
    <row r="243" spans="1:47" ht="24" x14ac:dyDescent="0.4">
      <c r="A243" s="3"/>
      <c r="B243" s="3"/>
      <c r="C243" s="3"/>
      <c r="D243" s="3"/>
      <c r="E243" s="3"/>
      <c r="F243" s="3"/>
      <c r="G243" s="3"/>
      <c r="H243" s="3"/>
      <c r="I243" s="3"/>
      <c r="J243" s="3"/>
      <c r="K243" s="3"/>
      <c r="L243" s="3"/>
      <c r="M243" s="12"/>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12"/>
      <c r="AQ243" s="3"/>
      <c r="AR243" s="3"/>
      <c r="AS243" s="3"/>
      <c r="AT243" s="3"/>
      <c r="AU243" s="3"/>
    </row>
    <row r="244" spans="1:47" ht="24" x14ac:dyDescent="0.4">
      <c r="A244" s="3"/>
      <c r="B244" s="3"/>
      <c r="C244" s="3"/>
      <c r="D244" s="3"/>
      <c r="E244" s="3"/>
      <c r="F244" s="3"/>
      <c r="G244" s="3"/>
      <c r="H244" s="3"/>
      <c r="I244" s="3"/>
      <c r="J244" s="3"/>
      <c r="K244" s="3"/>
      <c r="L244" s="3"/>
      <c r="M244" s="12"/>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12"/>
      <c r="AQ244" s="3"/>
      <c r="AR244" s="3"/>
      <c r="AS244" s="3"/>
      <c r="AT244" s="3"/>
      <c r="AU244" s="3"/>
    </row>
    <row r="245" spans="1:47" ht="24" x14ac:dyDescent="0.4">
      <c r="A245" s="3"/>
      <c r="B245" s="3"/>
      <c r="C245" s="3"/>
      <c r="D245" s="3"/>
      <c r="E245" s="3"/>
      <c r="F245" s="3"/>
      <c r="G245" s="3"/>
      <c r="H245" s="3"/>
      <c r="I245" s="3"/>
      <c r="J245" s="3"/>
      <c r="K245" s="3"/>
      <c r="L245" s="3"/>
      <c r="M245" s="12"/>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12"/>
      <c r="AQ245" s="3"/>
      <c r="AR245" s="3"/>
      <c r="AS245" s="3"/>
      <c r="AT245" s="3"/>
      <c r="AU245" s="3"/>
    </row>
    <row r="246" spans="1:47" ht="24" x14ac:dyDescent="0.4">
      <c r="A246" s="3"/>
      <c r="B246" s="3"/>
      <c r="C246" s="3"/>
      <c r="D246" s="3"/>
      <c r="E246" s="3"/>
      <c r="F246" s="3"/>
      <c r="G246" s="3"/>
      <c r="H246" s="3"/>
      <c r="I246" s="3"/>
      <c r="J246" s="3"/>
      <c r="K246" s="3"/>
      <c r="L246" s="3"/>
      <c r="M246" s="12"/>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12"/>
      <c r="AQ246" s="3"/>
      <c r="AR246" s="3"/>
      <c r="AS246" s="3"/>
      <c r="AT246" s="3"/>
      <c r="AU246" s="3"/>
    </row>
    <row r="247" spans="1:47" ht="24" x14ac:dyDescent="0.4">
      <c r="A247" s="3"/>
      <c r="B247" s="3"/>
      <c r="C247" s="3"/>
      <c r="D247" s="3"/>
      <c r="E247" s="3"/>
      <c r="F247" s="3"/>
      <c r="G247" s="3"/>
      <c r="H247" s="3"/>
      <c r="I247" s="3"/>
      <c r="J247" s="3"/>
      <c r="K247" s="3"/>
      <c r="L247" s="3"/>
      <c r="M247" s="12"/>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12"/>
      <c r="AQ247" s="3"/>
      <c r="AR247" s="3"/>
      <c r="AS247" s="3"/>
      <c r="AT247" s="3"/>
      <c r="AU247" s="3"/>
    </row>
    <row r="248" spans="1:47" ht="24" x14ac:dyDescent="0.4">
      <c r="A248" s="3"/>
      <c r="B248" s="3"/>
      <c r="C248" s="3"/>
      <c r="D248" s="3"/>
      <c r="E248" s="3"/>
      <c r="F248" s="3"/>
      <c r="G248" s="3"/>
      <c r="H248" s="3"/>
      <c r="I248" s="3"/>
      <c r="J248" s="3"/>
      <c r="K248" s="3"/>
      <c r="L248" s="3"/>
      <c r="M248" s="12"/>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12"/>
      <c r="AQ248" s="3"/>
      <c r="AR248" s="3"/>
      <c r="AS248" s="3"/>
      <c r="AT248" s="3"/>
      <c r="AU248" s="3"/>
    </row>
    <row r="249" spans="1:47" ht="24" x14ac:dyDescent="0.4">
      <c r="A249" s="3"/>
      <c r="B249" s="3"/>
      <c r="C249" s="3"/>
      <c r="D249" s="3"/>
      <c r="E249" s="3"/>
      <c r="F249" s="3"/>
      <c r="G249" s="3"/>
      <c r="H249" s="3"/>
      <c r="I249" s="3"/>
      <c r="J249" s="3"/>
      <c r="K249" s="3"/>
      <c r="L249" s="3"/>
      <c r="M249" s="12"/>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12"/>
      <c r="AQ249" s="3"/>
      <c r="AR249" s="3"/>
      <c r="AS249" s="3"/>
      <c r="AT249" s="3"/>
      <c r="AU249" s="3"/>
    </row>
    <row r="250" spans="1:47" ht="24" x14ac:dyDescent="0.4">
      <c r="A250" s="3"/>
      <c r="B250" s="3"/>
      <c r="C250" s="3"/>
      <c r="D250" s="3"/>
      <c r="E250" s="3"/>
      <c r="F250" s="3"/>
      <c r="G250" s="3"/>
      <c r="H250" s="3"/>
      <c r="I250" s="3"/>
      <c r="J250" s="3"/>
      <c r="K250" s="3"/>
      <c r="L250" s="3"/>
      <c r="M250" s="12"/>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12"/>
      <c r="AQ250" s="3"/>
      <c r="AR250" s="3"/>
      <c r="AS250" s="3"/>
      <c r="AT250" s="3"/>
      <c r="AU250" s="3"/>
    </row>
    <row r="251" spans="1:47" ht="24" x14ac:dyDescent="0.4">
      <c r="A251" s="3"/>
      <c r="B251" s="3"/>
      <c r="C251" s="3"/>
      <c r="D251" s="3"/>
      <c r="E251" s="3"/>
      <c r="F251" s="3"/>
      <c r="G251" s="3"/>
      <c r="H251" s="3"/>
      <c r="I251" s="3"/>
      <c r="J251" s="3"/>
      <c r="K251" s="3"/>
      <c r="L251" s="3"/>
      <c r="M251" s="12"/>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12"/>
      <c r="AQ251" s="3"/>
      <c r="AR251" s="3"/>
      <c r="AS251" s="3"/>
      <c r="AT251" s="3"/>
      <c r="AU251" s="3"/>
    </row>
    <row r="252" spans="1:47" ht="24" x14ac:dyDescent="0.4">
      <c r="A252" s="3"/>
      <c r="B252" s="3"/>
      <c r="C252" s="3"/>
      <c r="D252" s="3"/>
      <c r="E252" s="3"/>
      <c r="F252" s="3"/>
      <c r="G252" s="3"/>
      <c r="H252" s="3"/>
      <c r="I252" s="3"/>
      <c r="J252" s="3"/>
      <c r="K252" s="3"/>
      <c r="L252" s="3"/>
      <c r="M252" s="1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12"/>
      <c r="AQ252" s="3"/>
      <c r="AR252" s="3"/>
      <c r="AS252" s="3"/>
      <c r="AT252" s="3"/>
      <c r="AU252" s="3"/>
    </row>
    <row r="253" spans="1:47" ht="24" x14ac:dyDescent="0.4">
      <c r="A253" s="3"/>
      <c r="B253" s="3"/>
      <c r="C253" s="3"/>
      <c r="D253" s="3"/>
      <c r="E253" s="3"/>
      <c r="F253" s="3"/>
      <c r="G253" s="3"/>
      <c r="H253" s="3"/>
      <c r="I253" s="3"/>
      <c r="J253" s="3"/>
      <c r="K253" s="3"/>
      <c r="L253" s="3"/>
      <c r="M253" s="12"/>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12"/>
      <c r="AQ253" s="3"/>
      <c r="AR253" s="3"/>
      <c r="AS253" s="3"/>
      <c r="AT253" s="3"/>
      <c r="AU253" s="3"/>
    </row>
    <row r="254" spans="1:47" ht="24" x14ac:dyDescent="0.4">
      <c r="A254" s="3"/>
      <c r="B254" s="3"/>
      <c r="C254" s="3"/>
      <c r="D254" s="3"/>
      <c r="E254" s="3"/>
      <c r="F254" s="3"/>
      <c r="G254" s="3"/>
      <c r="H254" s="3"/>
      <c r="I254" s="3"/>
      <c r="J254" s="3"/>
      <c r="K254" s="3"/>
      <c r="L254" s="3"/>
      <c r="M254" s="12"/>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12"/>
      <c r="AQ254" s="3"/>
      <c r="AR254" s="3"/>
      <c r="AS254" s="3"/>
      <c r="AT254" s="3"/>
      <c r="AU254" s="3"/>
    </row>
    <row r="255" spans="1:47" ht="24" x14ac:dyDescent="0.4">
      <c r="A255" s="3"/>
      <c r="B255" s="3"/>
      <c r="C255" s="3"/>
      <c r="D255" s="3"/>
      <c r="E255" s="3"/>
      <c r="F255" s="3"/>
      <c r="G255" s="3"/>
      <c r="H255" s="3"/>
      <c r="I255" s="3"/>
      <c r="J255" s="3"/>
      <c r="K255" s="3"/>
      <c r="L255" s="3"/>
      <c r="M255" s="12"/>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12"/>
      <c r="AQ255" s="3"/>
      <c r="AR255" s="3"/>
      <c r="AS255" s="3"/>
      <c r="AT255" s="3"/>
      <c r="AU255" s="3"/>
    </row>
    <row r="256" spans="1:47" ht="24" x14ac:dyDescent="0.4">
      <c r="A256" s="3"/>
      <c r="B256" s="3"/>
      <c r="C256" s="3"/>
      <c r="D256" s="3"/>
      <c r="E256" s="3"/>
      <c r="F256" s="3"/>
      <c r="G256" s="3"/>
      <c r="H256" s="3"/>
      <c r="I256" s="3"/>
      <c r="J256" s="3"/>
      <c r="K256" s="3"/>
      <c r="L256" s="3"/>
      <c r="M256" s="12"/>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12"/>
      <c r="AQ256" s="3"/>
      <c r="AR256" s="3"/>
      <c r="AS256" s="3"/>
      <c r="AT256" s="3"/>
      <c r="AU256" s="3"/>
    </row>
    <row r="257" spans="1:47" ht="24" x14ac:dyDescent="0.4">
      <c r="A257" s="3"/>
      <c r="B257" s="3"/>
      <c r="C257" s="3"/>
      <c r="D257" s="3"/>
      <c r="E257" s="3"/>
      <c r="F257" s="3"/>
      <c r="G257" s="3"/>
      <c r="H257" s="3"/>
      <c r="I257" s="3"/>
      <c r="J257" s="3"/>
      <c r="K257" s="3"/>
      <c r="L257" s="3"/>
      <c r="M257" s="12"/>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12"/>
      <c r="AQ257" s="3"/>
      <c r="AR257" s="3"/>
      <c r="AS257" s="3"/>
      <c r="AT257" s="3"/>
      <c r="AU257" s="3"/>
    </row>
    <row r="258" spans="1:47" ht="24" x14ac:dyDescent="0.4">
      <c r="A258" s="3"/>
      <c r="B258" s="3"/>
      <c r="C258" s="3"/>
      <c r="D258" s="3"/>
      <c r="E258" s="3"/>
      <c r="F258" s="3"/>
      <c r="G258" s="3"/>
      <c r="H258" s="3"/>
      <c r="I258" s="3"/>
      <c r="J258" s="3"/>
      <c r="K258" s="3"/>
      <c r="L258" s="3"/>
      <c r="M258" s="12"/>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12"/>
      <c r="AQ258" s="3"/>
      <c r="AR258" s="3"/>
      <c r="AS258" s="3"/>
      <c r="AT258" s="3"/>
      <c r="AU258" s="3"/>
    </row>
    <row r="259" spans="1:47" ht="24" x14ac:dyDescent="0.4">
      <c r="A259" s="3"/>
      <c r="B259" s="3"/>
      <c r="C259" s="3"/>
      <c r="D259" s="3"/>
      <c r="E259" s="3"/>
      <c r="F259" s="3"/>
      <c r="G259" s="3"/>
      <c r="H259" s="3"/>
      <c r="I259" s="3"/>
      <c r="J259" s="3"/>
      <c r="K259" s="3"/>
      <c r="L259" s="3"/>
      <c r="M259" s="12"/>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12"/>
      <c r="AQ259" s="3"/>
      <c r="AR259" s="3"/>
      <c r="AS259" s="3"/>
      <c r="AT259" s="3"/>
      <c r="AU259" s="3"/>
    </row>
    <row r="260" spans="1:47" ht="24" x14ac:dyDescent="0.4">
      <c r="A260" s="3"/>
      <c r="B260" s="3"/>
      <c r="C260" s="3"/>
      <c r="D260" s="3"/>
      <c r="E260" s="3"/>
      <c r="F260" s="3"/>
      <c r="G260" s="3"/>
      <c r="H260" s="3"/>
      <c r="I260" s="3"/>
      <c r="J260" s="3"/>
      <c r="K260" s="3"/>
      <c r="L260" s="3"/>
      <c r="M260" s="12"/>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12"/>
      <c r="AQ260" s="3"/>
      <c r="AR260" s="3"/>
      <c r="AS260" s="3"/>
      <c r="AT260" s="3"/>
      <c r="AU260" s="3"/>
    </row>
    <row r="261" spans="1:47" ht="24" x14ac:dyDescent="0.4">
      <c r="A261" s="3"/>
      <c r="B261" s="3"/>
      <c r="C261" s="3"/>
      <c r="D261" s="3"/>
      <c r="E261" s="3"/>
      <c r="F261" s="3"/>
      <c r="G261" s="3"/>
      <c r="H261" s="3"/>
      <c r="I261" s="3"/>
      <c r="J261" s="3"/>
      <c r="K261" s="3"/>
      <c r="L261" s="3"/>
      <c r="M261" s="12"/>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12"/>
      <c r="AQ261" s="3"/>
      <c r="AR261" s="3"/>
      <c r="AS261" s="3"/>
      <c r="AT261" s="3"/>
      <c r="AU261" s="3"/>
    </row>
    <row r="262" spans="1:47" ht="24" x14ac:dyDescent="0.4">
      <c r="A262" s="3"/>
      <c r="B262" s="3"/>
      <c r="C262" s="3"/>
      <c r="D262" s="3"/>
      <c r="E262" s="3"/>
      <c r="F262" s="3"/>
      <c r="G262" s="3"/>
      <c r="H262" s="3"/>
      <c r="I262" s="3"/>
      <c r="J262" s="3"/>
      <c r="K262" s="3"/>
      <c r="L262" s="3"/>
      <c r="M262" s="12"/>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12"/>
      <c r="AQ262" s="3"/>
      <c r="AR262" s="3"/>
      <c r="AS262" s="3"/>
      <c r="AT262" s="3"/>
      <c r="AU262" s="3"/>
    </row>
    <row r="263" spans="1:47" ht="24" x14ac:dyDescent="0.4">
      <c r="A263" s="3"/>
      <c r="B263" s="3"/>
      <c r="C263" s="3"/>
      <c r="D263" s="3"/>
      <c r="E263" s="3"/>
      <c r="F263" s="3"/>
      <c r="G263" s="3"/>
      <c r="H263" s="3"/>
      <c r="I263" s="3"/>
      <c r="J263" s="3"/>
      <c r="K263" s="3"/>
      <c r="L263" s="3"/>
      <c r="M263" s="12"/>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12"/>
      <c r="AQ263" s="3"/>
      <c r="AR263" s="3"/>
      <c r="AS263" s="3"/>
      <c r="AT263" s="3"/>
      <c r="AU263" s="3"/>
    </row>
    <row r="264" spans="1:47" ht="24" x14ac:dyDescent="0.4">
      <c r="A264" s="3"/>
      <c r="B264" s="3"/>
      <c r="C264" s="3"/>
      <c r="D264" s="3"/>
      <c r="E264" s="3"/>
      <c r="F264" s="3"/>
      <c r="G264" s="3"/>
      <c r="H264" s="3"/>
      <c r="I264" s="3"/>
      <c r="J264" s="3"/>
      <c r="K264" s="3"/>
      <c r="L264" s="3"/>
      <c r="M264" s="12"/>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12"/>
      <c r="AQ264" s="3"/>
      <c r="AR264" s="3"/>
      <c r="AS264" s="3"/>
      <c r="AT264" s="3"/>
      <c r="AU264" s="3"/>
    </row>
    <row r="265" spans="1:47" ht="24" x14ac:dyDescent="0.4">
      <c r="A265" s="3"/>
      <c r="B265" s="3"/>
      <c r="C265" s="3"/>
      <c r="D265" s="3"/>
      <c r="E265" s="3"/>
      <c r="F265" s="3"/>
      <c r="G265" s="3"/>
      <c r="H265" s="3"/>
      <c r="I265" s="3"/>
      <c r="J265" s="3"/>
      <c r="K265" s="3"/>
      <c r="L265" s="3"/>
      <c r="M265" s="12"/>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12"/>
      <c r="AQ265" s="3"/>
      <c r="AR265" s="3"/>
      <c r="AS265" s="3"/>
      <c r="AT265" s="3"/>
      <c r="AU265" s="3"/>
    </row>
    <row r="266" spans="1:47" ht="24" x14ac:dyDescent="0.4">
      <c r="A266" s="3"/>
      <c r="B266" s="3"/>
      <c r="C266" s="3"/>
      <c r="D266" s="3"/>
      <c r="E266" s="3"/>
      <c r="F266" s="3"/>
      <c r="G266" s="3"/>
      <c r="H266" s="3"/>
      <c r="I266" s="3"/>
      <c r="J266" s="3"/>
      <c r="K266" s="3"/>
      <c r="L266" s="3"/>
      <c r="M266" s="1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12"/>
      <c r="AQ266" s="3"/>
      <c r="AR266" s="3"/>
      <c r="AS266" s="3"/>
      <c r="AT266" s="3"/>
      <c r="AU266" s="3"/>
    </row>
    <row r="267" spans="1:47" ht="24" x14ac:dyDescent="0.4">
      <c r="A267" s="3"/>
      <c r="B267" s="3"/>
      <c r="C267" s="3"/>
      <c r="D267" s="3"/>
      <c r="E267" s="3"/>
      <c r="F267" s="3"/>
      <c r="G267" s="3"/>
      <c r="H267" s="3"/>
      <c r="I267" s="3"/>
      <c r="J267" s="3"/>
      <c r="K267" s="3"/>
      <c r="L267" s="3"/>
      <c r="M267" s="12"/>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12"/>
      <c r="AQ267" s="3"/>
      <c r="AR267" s="3"/>
      <c r="AS267" s="3"/>
      <c r="AT267" s="3"/>
      <c r="AU267" s="3"/>
    </row>
    <row r="268" spans="1:47" ht="24" x14ac:dyDescent="0.4">
      <c r="A268" s="3"/>
      <c r="B268" s="3"/>
      <c r="C268" s="3"/>
      <c r="D268" s="3"/>
      <c r="E268" s="3"/>
      <c r="F268" s="3"/>
      <c r="G268" s="3"/>
      <c r="H268" s="3"/>
      <c r="I268" s="3"/>
      <c r="J268" s="3"/>
      <c r="K268" s="3"/>
      <c r="L268" s="3"/>
      <c r="M268" s="12"/>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12"/>
      <c r="AQ268" s="3"/>
      <c r="AR268" s="3"/>
      <c r="AS268" s="3"/>
      <c r="AT268" s="3"/>
      <c r="AU268" s="3"/>
    </row>
    <row r="269" spans="1:47" ht="24" x14ac:dyDescent="0.4">
      <c r="A269" s="3"/>
      <c r="B269" s="3"/>
      <c r="C269" s="3"/>
      <c r="D269" s="3"/>
      <c r="E269" s="3"/>
      <c r="F269" s="3"/>
      <c r="G269" s="3"/>
      <c r="H269" s="3"/>
      <c r="I269" s="3"/>
      <c r="J269" s="3"/>
      <c r="K269" s="3"/>
      <c r="L269" s="3"/>
      <c r="M269" s="12"/>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12"/>
      <c r="AQ269" s="3"/>
      <c r="AR269" s="3"/>
      <c r="AS269" s="3"/>
      <c r="AT269" s="3"/>
      <c r="AU269" s="3"/>
    </row>
    <row r="270" spans="1:47" ht="24" x14ac:dyDescent="0.4">
      <c r="A270" s="3"/>
      <c r="B270" s="3"/>
      <c r="C270" s="3"/>
      <c r="D270" s="3"/>
      <c r="E270" s="3"/>
      <c r="F270" s="3"/>
      <c r="G270" s="3"/>
      <c r="H270" s="3"/>
      <c r="I270" s="3"/>
      <c r="J270" s="3"/>
      <c r="K270" s="3"/>
      <c r="L270" s="3"/>
      <c r="M270" s="12"/>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12"/>
      <c r="AQ270" s="3"/>
      <c r="AR270" s="3"/>
      <c r="AS270" s="3"/>
      <c r="AT270" s="3"/>
      <c r="AU270" s="3"/>
    </row>
    <row r="271" spans="1:47" ht="24" x14ac:dyDescent="0.4">
      <c r="A271" s="3"/>
      <c r="B271" s="3"/>
      <c r="C271" s="3"/>
      <c r="D271" s="3"/>
      <c r="E271" s="3"/>
      <c r="F271" s="3"/>
      <c r="G271" s="3"/>
      <c r="H271" s="3"/>
      <c r="I271" s="3"/>
      <c r="J271" s="3"/>
      <c r="K271" s="3"/>
      <c r="L271" s="3"/>
      <c r="M271" s="12"/>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12"/>
      <c r="AQ271" s="3"/>
      <c r="AR271" s="3"/>
      <c r="AS271" s="3"/>
      <c r="AT271" s="3"/>
      <c r="AU271" s="3"/>
    </row>
    <row r="272" spans="1:47" ht="24" x14ac:dyDescent="0.4">
      <c r="A272" s="3"/>
      <c r="B272" s="3"/>
      <c r="C272" s="3"/>
      <c r="D272" s="3"/>
      <c r="E272" s="3"/>
      <c r="F272" s="3"/>
      <c r="G272" s="3"/>
      <c r="H272" s="3"/>
      <c r="I272" s="3"/>
      <c r="J272" s="3"/>
      <c r="K272" s="3"/>
      <c r="L272" s="3"/>
      <c r="M272" s="1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12"/>
      <c r="AQ272" s="3"/>
      <c r="AR272" s="3"/>
      <c r="AS272" s="3"/>
      <c r="AT272" s="3"/>
      <c r="AU272" s="3"/>
    </row>
    <row r="273" spans="1:47" ht="24" x14ac:dyDescent="0.4">
      <c r="A273" s="3"/>
      <c r="B273" s="3"/>
      <c r="C273" s="3"/>
      <c r="D273" s="3"/>
      <c r="E273" s="3"/>
      <c r="F273" s="3"/>
      <c r="G273" s="3"/>
      <c r="H273" s="3"/>
      <c r="I273" s="3"/>
      <c r="J273" s="3"/>
      <c r="K273" s="3"/>
      <c r="L273" s="3"/>
      <c r="M273" s="12"/>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12"/>
      <c r="AQ273" s="3"/>
      <c r="AR273" s="3"/>
      <c r="AS273" s="3"/>
      <c r="AT273" s="3"/>
      <c r="AU273" s="3"/>
    </row>
    <row r="274" spans="1:47" ht="24" x14ac:dyDescent="0.4">
      <c r="A274" s="3"/>
      <c r="B274" s="3"/>
      <c r="C274" s="3"/>
      <c r="D274" s="3"/>
      <c r="E274" s="3"/>
      <c r="F274" s="3"/>
      <c r="G274" s="3"/>
      <c r="H274" s="3"/>
      <c r="I274" s="3"/>
      <c r="J274" s="3"/>
      <c r="K274" s="3"/>
      <c r="L274" s="3"/>
      <c r="M274" s="12"/>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12"/>
      <c r="AQ274" s="3"/>
      <c r="AR274" s="3"/>
      <c r="AS274" s="3"/>
      <c r="AT274" s="3"/>
      <c r="AU274" s="3"/>
    </row>
    <row r="275" spans="1:47" ht="24" x14ac:dyDescent="0.4">
      <c r="A275" s="3"/>
      <c r="B275" s="3"/>
      <c r="C275" s="3"/>
      <c r="D275" s="3"/>
      <c r="E275" s="3"/>
      <c r="F275" s="3"/>
      <c r="G275" s="3"/>
      <c r="H275" s="3"/>
      <c r="I275" s="3"/>
      <c r="J275" s="3"/>
      <c r="K275" s="3"/>
      <c r="L275" s="3"/>
      <c r="M275" s="12"/>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12"/>
      <c r="AQ275" s="3"/>
      <c r="AR275" s="3"/>
      <c r="AS275" s="3"/>
      <c r="AT275" s="3"/>
      <c r="AU275" s="3"/>
    </row>
    <row r="276" spans="1:47" ht="24" x14ac:dyDescent="0.4">
      <c r="A276" s="3"/>
      <c r="B276" s="3"/>
      <c r="C276" s="3"/>
      <c r="D276" s="3"/>
      <c r="E276" s="3"/>
      <c r="F276" s="3"/>
      <c r="G276" s="3"/>
      <c r="H276" s="3"/>
      <c r="I276" s="3"/>
      <c r="J276" s="3"/>
      <c r="K276" s="3"/>
      <c r="L276" s="3"/>
      <c r="M276" s="12"/>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12"/>
      <c r="AQ276" s="3"/>
      <c r="AR276" s="3"/>
      <c r="AS276" s="3"/>
      <c r="AT276" s="3"/>
      <c r="AU276" s="3"/>
    </row>
    <row r="277" spans="1:47" ht="24" x14ac:dyDescent="0.4">
      <c r="A277" s="3"/>
      <c r="B277" s="3"/>
      <c r="C277" s="3"/>
      <c r="D277" s="3"/>
      <c r="E277" s="3"/>
      <c r="F277" s="3"/>
      <c r="G277" s="3"/>
      <c r="H277" s="3"/>
      <c r="I277" s="3"/>
      <c r="J277" s="3"/>
      <c r="K277" s="3"/>
      <c r="L277" s="3"/>
      <c r="M277" s="12"/>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12"/>
      <c r="AQ277" s="3"/>
      <c r="AR277" s="3"/>
      <c r="AS277" s="3"/>
      <c r="AT277" s="3"/>
      <c r="AU277" s="3"/>
    </row>
    <row r="278" spans="1:47" ht="24" x14ac:dyDescent="0.4">
      <c r="A278" s="3"/>
      <c r="B278" s="3"/>
      <c r="C278" s="3"/>
      <c r="D278" s="3"/>
      <c r="E278" s="3"/>
      <c r="F278" s="3"/>
      <c r="G278" s="3"/>
      <c r="H278" s="3"/>
      <c r="I278" s="3"/>
      <c r="J278" s="3"/>
      <c r="K278" s="3"/>
      <c r="L278" s="3"/>
      <c r="M278" s="12"/>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12"/>
      <c r="AQ278" s="3"/>
      <c r="AR278" s="3"/>
      <c r="AS278" s="3"/>
      <c r="AT278" s="3"/>
      <c r="AU278" s="3"/>
    </row>
    <row r="279" spans="1:47" ht="24" x14ac:dyDescent="0.4">
      <c r="A279" s="3"/>
      <c r="B279" s="3"/>
      <c r="C279" s="3"/>
      <c r="D279" s="3"/>
      <c r="E279" s="3"/>
      <c r="F279" s="3"/>
      <c r="G279" s="3"/>
      <c r="H279" s="3"/>
      <c r="I279" s="3"/>
      <c r="J279" s="3"/>
      <c r="K279" s="3"/>
      <c r="L279" s="3"/>
      <c r="M279" s="12"/>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12"/>
      <c r="AQ279" s="3"/>
      <c r="AR279" s="3"/>
      <c r="AS279" s="3"/>
      <c r="AT279" s="3"/>
      <c r="AU279" s="3"/>
    </row>
    <row r="280" spans="1:47" ht="24" x14ac:dyDescent="0.4">
      <c r="A280" s="3"/>
      <c r="B280" s="3"/>
      <c r="C280" s="3"/>
      <c r="D280" s="3"/>
      <c r="E280" s="3"/>
      <c r="F280" s="3"/>
      <c r="G280" s="3"/>
      <c r="H280" s="3"/>
      <c r="I280" s="3"/>
      <c r="J280" s="3"/>
      <c r="K280" s="3"/>
      <c r="L280" s="3"/>
      <c r="M280" s="12"/>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12"/>
      <c r="AQ280" s="3"/>
      <c r="AR280" s="3"/>
      <c r="AS280" s="3"/>
      <c r="AT280" s="3"/>
      <c r="AU280" s="3"/>
    </row>
    <row r="281" spans="1:47" ht="24" x14ac:dyDescent="0.4">
      <c r="A281" s="3"/>
      <c r="B281" s="3"/>
      <c r="C281" s="3"/>
      <c r="D281" s="3"/>
      <c r="E281" s="3"/>
      <c r="F281" s="3"/>
      <c r="G281" s="3"/>
      <c r="H281" s="3"/>
      <c r="I281" s="3"/>
      <c r="J281" s="3"/>
      <c r="K281" s="3"/>
      <c r="L281" s="3"/>
      <c r="M281" s="12"/>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12"/>
      <c r="AQ281" s="3"/>
      <c r="AR281" s="3"/>
      <c r="AS281" s="3"/>
      <c r="AT281" s="3"/>
      <c r="AU281" s="3"/>
    </row>
    <row r="282" spans="1:47" ht="24" x14ac:dyDescent="0.4">
      <c r="A282" s="3"/>
      <c r="B282" s="3"/>
      <c r="C282" s="3"/>
      <c r="D282" s="3"/>
      <c r="E282" s="3"/>
      <c r="F282" s="3"/>
      <c r="G282" s="3"/>
      <c r="H282" s="3"/>
      <c r="I282" s="3"/>
      <c r="J282" s="3"/>
      <c r="K282" s="3"/>
      <c r="L282" s="3"/>
      <c r="M282" s="12"/>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12"/>
      <c r="AQ282" s="3"/>
      <c r="AR282" s="3"/>
      <c r="AS282" s="3"/>
      <c r="AT282" s="3"/>
      <c r="AU282" s="3"/>
    </row>
    <row r="283" spans="1:47" ht="24" x14ac:dyDescent="0.4">
      <c r="A283" s="3"/>
      <c r="B283" s="3"/>
      <c r="C283" s="3"/>
      <c r="D283" s="3"/>
      <c r="E283" s="3"/>
      <c r="F283" s="3"/>
      <c r="G283" s="3"/>
      <c r="H283" s="3"/>
      <c r="I283" s="3"/>
      <c r="J283" s="3"/>
      <c r="K283" s="3"/>
      <c r="L283" s="3"/>
      <c r="M283" s="12"/>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12"/>
      <c r="AQ283" s="3"/>
      <c r="AR283" s="3"/>
      <c r="AS283" s="3"/>
      <c r="AT283" s="3"/>
      <c r="AU283" s="3"/>
    </row>
    <row r="284" spans="1:47" ht="24" x14ac:dyDescent="0.4">
      <c r="A284" s="3"/>
      <c r="B284" s="3"/>
      <c r="C284" s="3"/>
      <c r="D284" s="3"/>
      <c r="E284" s="3"/>
      <c r="F284" s="3"/>
      <c r="G284" s="3"/>
      <c r="H284" s="3"/>
      <c r="I284" s="3"/>
      <c r="J284" s="3"/>
      <c r="K284" s="3"/>
      <c r="L284" s="3"/>
      <c r="M284" s="12"/>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12"/>
      <c r="AQ284" s="3"/>
      <c r="AR284" s="3"/>
      <c r="AS284" s="3"/>
      <c r="AT284" s="3"/>
      <c r="AU284" s="3"/>
    </row>
    <row r="285" spans="1:47" ht="24" x14ac:dyDescent="0.4">
      <c r="A285" s="3"/>
      <c r="B285" s="3"/>
      <c r="C285" s="3"/>
      <c r="D285" s="3"/>
      <c r="E285" s="3"/>
      <c r="F285" s="3"/>
      <c r="G285" s="3"/>
      <c r="H285" s="3"/>
      <c r="I285" s="3"/>
      <c r="J285" s="3"/>
      <c r="K285" s="3"/>
      <c r="L285" s="3"/>
      <c r="M285" s="12"/>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12"/>
      <c r="AQ285" s="3"/>
      <c r="AR285" s="3"/>
      <c r="AS285" s="3"/>
      <c r="AT285" s="3"/>
      <c r="AU285" s="3"/>
    </row>
    <row r="286" spans="1:47" ht="24" x14ac:dyDescent="0.4">
      <c r="A286" s="3"/>
      <c r="B286" s="3"/>
      <c r="C286" s="3"/>
      <c r="D286" s="3"/>
      <c r="E286" s="3"/>
      <c r="F286" s="3"/>
      <c r="G286" s="3"/>
      <c r="H286" s="3"/>
      <c r="I286" s="3"/>
      <c r="J286" s="3"/>
      <c r="K286" s="3"/>
      <c r="L286" s="3"/>
      <c r="M286" s="12"/>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12"/>
      <c r="AQ286" s="3"/>
      <c r="AR286" s="3"/>
      <c r="AS286" s="3"/>
      <c r="AT286" s="3"/>
      <c r="AU286" s="3"/>
    </row>
    <row r="287" spans="1:47" ht="24" x14ac:dyDescent="0.4">
      <c r="A287" s="3"/>
      <c r="B287" s="3"/>
      <c r="C287" s="3"/>
      <c r="D287" s="3"/>
      <c r="E287" s="3"/>
      <c r="F287" s="3"/>
      <c r="G287" s="3"/>
      <c r="H287" s="3"/>
      <c r="I287" s="3"/>
      <c r="J287" s="3"/>
      <c r="K287" s="3"/>
      <c r="L287" s="3"/>
      <c r="M287" s="12"/>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12"/>
      <c r="AQ287" s="3"/>
      <c r="AR287" s="3"/>
      <c r="AS287" s="3"/>
      <c r="AT287" s="3"/>
      <c r="AU287" s="3"/>
    </row>
    <row r="288" spans="1:47" ht="24" x14ac:dyDescent="0.4">
      <c r="A288" s="3"/>
      <c r="B288" s="3"/>
      <c r="C288" s="3"/>
      <c r="D288" s="3"/>
      <c r="E288" s="3"/>
      <c r="F288" s="3"/>
      <c r="G288" s="3"/>
      <c r="H288" s="3"/>
      <c r="I288" s="3"/>
      <c r="J288" s="3"/>
      <c r="K288" s="3"/>
      <c r="L288" s="3"/>
      <c r="M288" s="12"/>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12"/>
      <c r="AQ288" s="3"/>
      <c r="AR288" s="3"/>
      <c r="AS288" s="3"/>
      <c r="AT288" s="3"/>
      <c r="AU288" s="3"/>
    </row>
    <row r="289" spans="1:47" ht="24" x14ac:dyDescent="0.4">
      <c r="A289" s="3"/>
      <c r="B289" s="3"/>
      <c r="C289" s="3"/>
      <c r="D289" s="3"/>
      <c r="E289" s="3"/>
      <c r="F289" s="3"/>
      <c r="G289" s="3"/>
      <c r="H289" s="3"/>
      <c r="I289" s="3"/>
      <c r="J289" s="3"/>
      <c r="K289" s="3"/>
      <c r="L289" s="3"/>
      <c r="M289" s="12"/>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12"/>
      <c r="AQ289" s="3"/>
      <c r="AR289" s="3"/>
      <c r="AS289" s="3"/>
      <c r="AT289" s="3"/>
      <c r="AU289" s="3"/>
    </row>
    <row r="290" spans="1:47" ht="24" x14ac:dyDescent="0.4">
      <c r="A290" s="3"/>
      <c r="B290" s="3"/>
      <c r="C290" s="3"/>
      <c r="D290" s="3"/>
      <c r="E290" s="3"/>
      <c r="F290" s="3"/>
      <c r="G290" s="3"/>
      <c r="H290" s="3"/>
      <c r="I290" s="3"/>
      <c r="J290" s="3"/>
      <c r="K290" s="3"/>
      <c r="L290" s="3"/>
      <c r="M290" s="12"/>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12"/>
      <c r="AQ290" s="3"/>
      <c r="AR290" s="3"/>
      <c r="AS290" s="3"/>
      <c r="AT290" s="3"/>
      <c r="AU290" s="3"/>
    </row>
    <row r="291" spans="1:47" ht="24" x14ac:dyDescent="0.4">
      <c r="A291" s="3"/>
      <c r="B291" s="3"/>
      <c r="C291" s="3"/>
      <c r="D291" s="3"/>
      <c r="E291" s="3"/>
      <c r="F291" s="3"/>
      <c r="G291" s="3"/>
      <c r="H291" s="3"/>
      <c r="I291" s="3"/>
      <c r="J291" s="3"/>
      <c r="K291" s="3"/>
      <c r="L291" s="3"/>
      <c r="M291" s="12"/>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12"/>
      <c r="AQ291" s="3"/>
      <c r="AR291" s="3"/>
      <c r="AS291" s="3"/>
      <c r="AT291" s="3"/>
      <c r="AU291" s="3"/>
    </row>
    <row r="292" spans="1:47" ht="24" x14ac:dyDescent="0.4">
      <c r="A292" s="3"/>
      <c r="B292" s="3"/>
      <c r="C292" s="3"/>
      <c r="D292" s="3"/>
      <c r="E292" s="3"/>
      <c r="F292" s="3"/>
      <c r="G292" s="3"/>
      <c r="H292" s="3"/>
      <c r="I292" s="3"/>
      <c r="J292" s="3"/>
      <c r="K292" s="3"/>
      <c r="L292" s="3"/>
      <c r="M292" s="12"/>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12"/>
      <c r="AQ292" s="3"/>
      <c r="AR292" s="3"/>
      <c r="AS292" s="3"/>
      <c r="AT292" s="3"/>
      <c r="AU292" s="3"/>
    </row>
    <row r="293" spans="1:47" ht="24" x14ac:dyDescent="0.4">
      <c r="A293" s="3"/>
      <c r="B293" s="3"/>
      <c r="C293" s="3"/>
      <c r="D293" s="3"/>
      <c r="E293" s="3"/>
      <c r="F293" s="3"/>
      <c r="G293" s="3"/>
      <c r="H293" s="3"/>
      <c r="I293" s="3"/>
      <c r="J293" s="3"/>
      <c r="K293" s="3"/>
      <c r="L293" s="3"/>
      <c r="M293" s="12"/>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12"/>
      <c r="AQ293" s="3"/>
      <c r="AR293" s="3"/>
      <c r="AS293" s="3"/>
      <c r="AT293" s="3"/>
      <c r="AU293" s="3"/>
    </row>
    <row r="294" spans="1:47" ht="24" x14ac:dyDescent="0.4">
      <c r="A294" s="3"/>
      <c r="B294" s="3"/>
      <c r="C294" s="3"/>
      <c r="D294" s="3"/>
      <c r="E294" s="3"/>
      <c r="F294" s="3"/>
      <c r="G294" s="3"/>
      <c r="H294" s="3"/>
      <c r="I294" s="3"/>
      <c r="J294" s="3"/>
      <c r="K294" s="3"/>
      <c r="L294" s="3"/>
      <c r="M294" s="12"/>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12"/>
      <c r="AQ294" s="3"/>
      <c r="AR294" s="3"/>
      <c r="AS294" s="3"/>
      <c r="AT294" s="3"/>
      <c r="AU294" s="3"/>
    </row>
    <row r="295" spans="1:47" ht="24" x14ac:dyDescent="0.4">
      <c r="A295" s="3"/>
      <c r="B295" s="3"/>
      <c r="C295" s="3"/>
      <c r="D295" s="3"/>
      <c r="E295" s="3"/>
      <c r="F295" s="3"/>
      <c r="G295" s="3"/>
      <c r="H295" s="3"/>
      <c r="I295" s="3"/>
      <c r="J295" s="3"/>
      <c r="K295" s="3"/>
      <c r="L295" s="3"/>
      <c r="M295" s="12"/>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12"/>
      <c r="AQ295" s="3"/>
      <c r="AR295" s="3"/>
      <c r="AS295" s="3"/>
      <c r="AT295" s="3"/>
      <c r="AU295" s="3"/>
    </row>
    <row r="296" spans="1:47" ht="24" x14ac:dyDescent="0.4">
      <c r="A296" s="3"/>
      <c r="B296" s="3"/>
      <c r="C296" s="3"/>
      <c r="D296" s="3"/>
      <c r="E296" s="3"/>
      <c r="F296" s="3"/>
      <c r="G296" s="3"/>
      <c r="H296" s="3"/>
      <c r="I296" s="3"/>
      <c r="J296" s="3"/>
      <c r="K296" s="3"/>
      <c r="L296" s="3"/>
      <c r="M296" s="12"/>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12"/>
      <c r="AQ296" s="3"/>
      <c r="AR296" s="3"/>
      <c r="AS296" s="3"/>
      <c r="AT296" s="3"/>
      <c r="AU296" s="3"/>
    </row>
    <row r="297" spans="1:47" ht="24" x14ac:dyDescent="0.4">
      <c r="A297" s="3"/>
      <c r="B297" s="3"/>
      <c r="C297" s="3"/>
      <c r="D297" s="3"/>
      <c r="E297" s="3"/>
      <c r="F297" s="3"/>
      <c r="G297" s="3"/>
      <c r="H297" s="3"/>
      <c r="I297" s="3"/>
      <c r="J297" s="3"/>
      <c r="K297" s="3"/>
      <c r="L297" s="3"/>
      <c r="M297" s="12"/>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12"/>
      <c r="AQ297" s="3"/>
      <c r="AR297" s="3"/>
      <c r="AS297" s="3"/>
      <c r="AT297" s="3"/>
      <c r="AU297" s="3"/>
    </row>
    <row r="298" spans="1:47" ht="24" x14ac:dyDescent="0.4">
      <c r="A298" s="3"/>
      <c r="B298" s="3"/>
      <c r="C298" s="3"/>
      <c r="D298" s="3"/>
      <c r="E298" s="3"/>
      <c r="F298" s="3"/>
      <c r="G298" s="3"/>
      <c r="H298" s="3"/>
      <c r="I298" s="3"/>
      <c r="J298" s="3"/>
      <c r="K298" s="3"/>
      <c r="L298" s="3"/>
      <c r="M298" s="12"/>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12"/>
      <c r="AQ298" s="3"/>
      <c r="AR298" s="3"/>
      <c r="AS298" s="3"/>
      <c r="AT298" s="3"/>
      <c r="AU298" s="3"/>
    </row>
    <row r="299" spans="1:47" ht="24" x14ac:dyDescent="0.4">
      <c r="A299" s="3"/>
      <c r="B299" s="3"/>
      <c r="C299" s="3"/>
      <c r="D299" s="3"/>
      <c r="E299" s="3"/>
      <c r="F299" s="3"/>
      <c r="G299" s="3"/>
      <c r="H299" s="3"/>
      <c r="I299" s="3"/>
      <c r="J299" s="3"/>
      <c r="K299" s="3"/>
      <c r="L299" s="3"/>
      <c r="M299" s="12"/>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12"/>
      <c r="AQ299" s="3"/>
      <c r="AR299" s="3"/>
      <c r="AS299" s="3"/>
      <c r="AT299" s="3"/>
      <c r="AU299" s="3"/>
    </row>
    <row r="300" spans="1:47" ht="24" x14ac:dyDescent="0.4">
      <c r="A300" s="3"/>
      <c r="B300" s="3"/>
      <c r="C300" s="3"/>
      <c r="D300" s="3"/>
      <c r="E300" s="3"/>
      <c r="F300" s="3"/>
      <c r="G300" s="3"/>
      <c r="H300" s="3"/>
      <c r="I300" s="3"/>
      <c r="J300" s="3"/>
      <c r="K300" s="3"/>
      <c r="L300" s="3"/>
      <c r="M300" s="12"/>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12"/>
      <c r="AQ300" s="3"/>
      <c r="AR300" s="3"/>
      <c r="AS300" s="3"/>
      <c r="AT300" s="3"/>
      <c r="AU300" s="3"/>
    </row>
    <row r="301" spans="1:47" ht="24" x14ac:dyDescent="0.4">
      <c r="A301" s="3"/>
      <c r="B301" s="3"/>
      <c r="C301" s="3"/>
      <c r="D301" s="3"/>
      <c r="E301" s="3"/>
      <c r="F301" s="3"/>
      <c r="G301" s="3"/>
      <c r="H301" s="3"/>
      <c r="I301" s="3"/>
      <c r="J301" s="3"/>
      <c r="K301" s="3"/>
      <c r="L301" s="3"/>
      <c r="M301" s="12"/>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12"/>
      <c r="AQ301" s="3"/>
      <c r="AR301" s="3"/>
      <c r="AS301" s="3"/>
      <c r="AT301" s="3"/>
      <c r="AU301" s="3"/>
    </row>
    <row r="302" spans="1:47" ht="24" x14ac:dyDescent="0.4">
      <c r="A302" s="3"/>
      <c r="B302" s="3"/>
      <c r="C302" s="3"/>
      <c r="D302" s="3"/>
      <c r="E302" s="3"/>
      <c r="F302" s="3"/>
      <c r="G302" s="3"/>
      <c r="H302" s="3"/>
      <c r="I302" s="3"/>
      <c r="J302" s="3"/>
      <c r="K302" s="3"/>
      <c r="L302" s="3"/>
      <c r="M302" s="12"/>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12"/>
      <c r="AQ302" s="3"/>
      <c r="AR302" s="3"/>
      <c r="AS302" s="3"/>
      <c r="AT302" s="3"/>
      <c r="AU302" s="3"/>
    </row>
    <row r="303" spans="1:47" ht="24" x14ac:dyDescent="0.4">
      <c r="A303" s="3"/>
      <c r="B303" s="3"/>
      <c r="C303" s="3"/>
      <c r="D303" s="3"/>
      <c r="E303" s="3"/>
      <c r="F303" s="3"/>
      <c r="G303" s="3"/>
      <c r="H303" s="3"/>
      <c r="I303" s="3"/>
      <c r="J303" s="3"/>
      <c r="K303" s="3"/>
      <c r="L303" s="3"/>
      <c r="M303" s="12"/>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12"/>
      <c r="AQ303" s="3"/>
      <c r="AR303" s="3"/>
      <c r="AS303" s="3"/>
      <c r="AT303" s="3"/>
      <c r="AU303" s="3"/>
    </row>
    <row r="304" spans="1:47" ht="24" x14ac:dyDescent="0.4">
      <c r="A304" s="3"/>
      <c r="B304" s="3"/>
      <c r="C304" s="3"/>
      <c r="D304" s="3"/>
      <c r="E304" s="3"/>
      <c r="F304" s="3"/>
      <c r="G304" s="3"/>
      <c r="H304" s="3"/>
      <c r="I304" s="3"/>
      <c r="J304" s="3"/>
      <c r="K304" s="3"/>
      <c r="L304" s="3"/>
      <c r="M304" s="12"/>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12"/>
      <c r="AQ304" s="3"/>
      <c r="AR304" s="3"/>
      <c r="AS304" s="3"/>
      <c r="AT304" s="3"/>
      <c r="AU304" s="3"/>
    </row>
    <row r="305" spans="1:47" ht="24" x14ac:dyDescent="0.4">
      <c r="A305" s="3"/>
      <c r="B305" s="3"/>
      <c r="C305" s="3"/>
      <c r="D305" s="3"/>
      <c r="E305" s="3"/>
      <c r="F305" s="3"/>
      <c r="G305" s="3"/>
      <c r="H305" s="3"/>
      <c r="I305" s="3"/>
      <c r="J305" s="3"/>
      <c r="K305" s="3"/>
      <c r="L305" s="3"/>
      <c r="M305" s="12"/>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12"/>
      <c r="AQ305" s="3"/>
      <c r="AR305" s="3"/>
      <c r="AS305" s="3"/>
      <c r="AT305" s="3"/>
      <c r="AU305" s="3"/>
    </row>
    <row r="306" spans="1:47" ht="24" x14ac:dyDescent="0.4">
      <c r="A306" s="3"/>
      <c r="B306" s="3"/>
      <c r="C306" s="3"/>
      <c r="D306" s="3"/>
      <c r="E306" s="3"/>
      <c r="F306" s="3"/>
      <c r="G306" s="3"/>
      <c r="H306" s="3"/>
      <c r="I306" s="3"/>
      <c r="J306" s="3"/>
      <c r="K306" s="3"/>
      <c r="L306" s="3"/>
      <c r="M306" s="12"/>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12"/>
      <c r="AQ306" s="3"/>
      <c r="AR306" s="3"/>
      <c r="AS306" s="3"/>
      <c r="AT306" s="3"/>
      <c r="AU306" s="3"/>
    </row>
    <row r="307" spans="1:47" ht="24" x14ac:dyDescent="0.4">
      <c r="A307" s="3"/>
      <c r="B307" s="3"/>
      <c r="C307" s="3"/>
      <c r="D307" s="3"/>
      <c r="E307" s="3"/>
      <c r="F307" s="3"/>
      <c r="G307" s="3"/>
      <c r="H307" s="3"/>
      <c r="I307" s="3"/>
      <c r="J307" s="3"/>
      <c r="K307" s="3"/>
      <c r="L307" s="3"/>
      <c r="M307" s="12"/>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12"/>
      <c r="AQ307" s="3"/>
      <c r="AR307" s="3"/>
      <c r="AS307" s="3"/>
      <c r="AT307" s="3"/>
      <c r="AU307" s="3"/>
    </row>
    <row r="308" spans="1:47" ht="24" x14ac:dyDescent="0.4">
      <c r="A308" s="3"/>
      <c r="B308" s="3"/>
      <c r="C308" s="3"/>
      <c r="D308" s="3"/>
      <c r="E308" s="3"/>
      <c r="F308" s="3"/>
      <c r="G308" s="3"/>
      <c r="H308" s="3"/>
      <c r="I308" s="3"/>
      <c r="J308" s="3"/>
      <c r="K308" s="3"/>
      <c r="L308" s="3"/>
      <c r="M308" s="12"/>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12"/>
      <c r="AQ308" s="3"/>
      <c r="AR308" s="3"/>
      <c r="AS308" s="3"/>
      <c r="AT308" s="3"/>
      <c r="AU308" s="3"/>
    </row>
    <row r="309" spans="1:47" ht="24" x14ac:dyDescent="0.4">
      <c r="A309" s="3"/>
      <c r="B309" s="3"/>
      <c r="C309" s="3"/>
      <c r="D309" s="3"/>
      <c r="E309" s="3"/>
      <c r="F309" s="3"/>
      <c r="G309" s="3"/>
      <c r="H309" s="3"/>
      <c r="I309" s="3"/>
      <c r="J309" s="3"/>
      <c r="K309" s="3"/>
      <c r="L309" s="3"/>
      <c r="M309" s="12"/>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12"/>
      <c r="AQ309" s="3"/>
      <c r="AR309" s="3"/>
      <c r="AS309" s="3"/>
      <c r="AT309" s="3"/>
      <c r="AU309" s="3"/>
    </row>
    <row r="310" spans="1:47" ht="24" x14ac:dyDescent="0.4">
      <c r="A310" s="3"/>
      <c r="B310" s="3"/>
      <c r="C310" s="3"/>
      <c r="D310" s="3"/>
      <c r="E310" s="3"/>
      <c r="F310" s="3"/>
      <c r="G310" s="3"/>
      <c r="H310" s="3"/>
      <c r="I310" s="3"/>
      <c r="J310" s="3"/>
      <c r="K310" s="3"/>
      <c r="L310" s="3"/>
      <c r="M310" s="12"/>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12"/>
      <c r="AQ310" s="3"/>
      <c r="AR310" s="3"/>
      <c r="AS310" s="3"/>
      <c r="AT310" s="3"/>
      <c r="AU310" s="3"/>
    </row>
    <row r="311" spans="1:47" ht="24" x14ac:dyDescent="0.4">
      <c r="A311" s="3"/>
      <c r="B311" s="3"/>
      <c r="C311" s="3"/>
      <c r="D311" s="3"/>
      <c r="E311" s="3"/>
      <c r="F311" s="3"/>
      <c r="G311" s="3"/>
      <c r="H311" s="3"/>
      <c r="I311" s="3"/>
      <c r="J311" s="3"/>
      <c r="K311" s="3"/>
      <c r="L311" s="3"/>
      <c r="M311" s="12"/>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12"/>
      <c r="AQ311" s="3"/>
      <c r="AR311" s="3"/>
      <c r="AS311" s="3"/>
      <c r="AT311" s="3"/>
      <c r="AU311" s="3"/>
    </row>
    <row r="312" spans="1:47" ht="24" x14ac:dyDescent="0.4">
      <c r="A312" s="3"/>
      <c r="B312" s="3"/>
      <c r="C312" s="3"/>
      <c r="D312" s="3"/>
      <c r="E312" s="3"/>
      <c r="F312" s="3"/>
      <c r="G312" s="3"/>
      <c r="H312" s="3"/>
      <c r="I312" s="3"/>
      <c r="J312" s="3"/>
      <c r="K312" s="3"/>
      <c r="L312" s="3"/>
      <c r="M312" s="12"/>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12"/>
      <c r="AQ312" s="3"/>
      <c r="AR312" s="3"/>
      <c r="AS312" s="3"/>
      <c r="AT312" s="3"/>
      <c r="AU312" s="3"/>
    </row>
    <row r="313" spans="1:47" ht="24" x14ac:dyDescent="0.4">
      <c r="A313" s="3"/>
      <c r="B313" s="3"/>
      <c r="C313" s="3"/>
      <c r="D313" s="3"/>
      <c r="E313" s="3"/>
      <c r="F313" s="3"/>
      <c r="G313" s="3"/>
      <c r="H313" s="3"/>
      <c r="I313" s="3"/>
      <c r="J313" s="3"/>
      <c r="K313" s="3"/>
      <c r="L313" s="3"/>
      <c r="M313" s="12"/>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12"/>
      <c r="AQ313" s="3"/>
      <c r="AR313" s="3"/>
      <c r="AS313" s="3"/>
      <c r="AT313" s="3"/>
      <c r="AU313" s="3"/>
    </row>
    <row r="314" spans="1:47" ht="24" x14ac:dyDescent="0.4">
      <c r="A314" s="3"/>
      <c r="B314" s="3"/>
      <c r="C314" s="3"/>
      <c r="D314" s="3"/>
      <c r="E314" s="3"/>
      <c r="F314" s="3"/>
      <c r="G314" s="3"/>
      <c r="H314" s="3"/>
      <c r="I314" s="3"/>
      <c r="J314" s="3"/>
      <c r="K314" s="3"/>
      <c r="L314" s="3"/>
      <c r="M314" s="12"/>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12"/>
      <c r="AQ314" s="3"/>
      <c r="AR314" s="3"/>
      <c r="AS314" s="3"/>
      <c r="AT314" s="3"/>
      <c r="AU314" s="3"/>
    </row>
    <row r="315" spans="1:47" ht="24" x14ac:dyDescent="0.4">
      <c r="A315" s="3"/>
      <c r="B315" s="3"/>
      <c r="C315" s="3"/>
      <c r="D315" s="3"/>
      <c r="E315" s="3"/>
      <c r="F315" s="3"/>
      <c r="G315" s="3"/>
      <c r="H315" s="3"/>
      <c r="I315" s="3"/>
      <c r="J315" s="3"/>
      <c r="K315" s="3"/>
      <c r="L315" s="3"/>
      <c r="M315" s="12"/>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12"/>
      <c r="AQ315" s="3"/>
      <c r="AR315" s="3"/>
      <c r="AS315" s="3"/>
      <c r="AT315" s="3"/>
      <c r="AU315" s="3"/>
    </row>
    <row r="316" spans="1:47" ht="24" x14ac:dyDescent="0.4">
      <c r="A316" s="3"/>
      <c r="B316" s="3"/>
      <c r="C316" s="3"/>
      <c r="D316" s="3"/>
      <c r="E316" s="3"/>
      <c r="F316" s="3"/>
      <c r="G316" s="3"/>
      <c r="H316" s="3"/>
      <c r="I316" s="3"/>
      <c r="J316" s="3"/>
      <c r="K316" s="3"/>
      <c r="L316" s="3"/>
      <c r="M316" s="12"/>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12"/>
      <c r="AQ316" s="3"/>
      <c r="AR316" s="3"/>
      <c r="AS316" s="3"/>
      <c r="AT316" s="3"/>
      <c r="AU316" s="3"/>
    </row>
    <row r="317" spans="1:47" ht="24" x14ac:dyDescent="0.4">
      <c r="A317" s="3"/>
      <c r="B317" s="3"/>
      <c r="C317" s="3"/>
      <c r="D317" s="3"/>
      <c r="E317" s="3"/>
      <c r="F317" s="3"/>
      <c r="G317" s="3"/>
      <c r="H317" s="3"/>
      <c r="I317" s="3"/>
      <c r="J317" s="3"/>
      <c r="K317" s="3"/>
      <c r="L317" s="3"/>
      <c r="M317" s="12"/>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12"/>
      <c r="AQ317" s="3"/>
      <c r="AR317" s="3"/>
      <c r="AS317" s="3"/>
      <c r="AT317" s="3"/>
      <c r="AU317" s="3"/>
    </row>
    <row r="318" spans="1:47" ht="24" x14ac:dyDescent="0.4">
      <c r="A318" s="3"/>
      <c r="B318" s="3"/>
      <c r="C318" s="3"/>
      <c r="D318" s="3"/>
      <c r="E318" s="3"/>
      <c r="F318" s="3"/>
      <c r="G318" s="3"/>
      <c r="H318" s="3"/>
      <c r="I318" s="3"/>
      <c r="J318" s="3"/>
      <c r="K318" s="3"/>
      <c r="L318" s="3"/>
      <c r="M318" s="12"/>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12"/>
      <c r="AQ318" s="3"/>
      <c r="AR318" s="3"/>
      <c r="AS318" s="3"/>
      <c r="AT318" s="3"/>
      <c r="AU318" s="3"/>
    </row>
    <row r="319" spans="1:47" ht="24" x14ac:dyDescent="0.4">
      <c r="A319" s="3"/>
      <c r="B319" s="3"/>
      <c r="C319" s="3"/>
      <c r="D319" s="3"/>
      <c r="E319" s="3"/>
      <c r="F319" s="3"/>
      <c r="G319" s="3"/>
      <c r="H319" s="3"/>
      <c r="I319" s="3"/>
      <c r="J319" s="3"/>
      <c r="K319" s="3"/>
      <c r="L319" s="3"/>
      <c r="M319" s="12"/>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12"/>
      <c r="AQ319" s="3"/>
      <c r="AR319" s="3"/>
      <c r="AS319" s="3"/>
      <c r="AT319" s="3"/>
      <c r="AU319" s="3"/>
    </row>
    <row r="320" spans="1:47" ht="24" x14ac:dyDescent="0.4">
      <c r="A320" s="3"/>
      <c r="B320" s="3"/>
      <c r="C320" s="3"/>
      <c r="D320" s="3"/>
      <c r="E320" s="3"/>
      <c r="F320" s="3"/>
      <c r="G320" s="3"/>
      <c r="H320" s="3"/>
      <c r="I320" s="3"/>
      <c r="J320" s="3"/>
      <c r="K320" s="3"/>
      <c r="L320" s="3"/>
      <c r="M320" s="12"/>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12"/>
      <c r="AQ320" s="3"/>
      <c r="AR320" s="3"/>
      <c r="AS320" s="3"/>
      <c r="AT320" s="3"/>
      <c r="AU320" s="3"/>
    </row>
    <row r="321" spans="1:47" ht="24" x14ac:dyDescent="0.4">
      <c r="A321" s="3"/>
      <c r="B321" s="3"/>
      <c r="C321" s="3"/>
      <c r="D321" s="3"/>
      <c r="E321" s="3"/>
      <c r="F321" s="3"/>
      <c r="G321" s="3"/>
      <c r="H321" s="3"/>
      <c r="I321" s="3"/>
      <c r="J321" s="3"/>
      <c r="K321" s="3"/>
      <c r="L321" s="3"/>
      <c r="M321" s="12"/>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12"/>
      <c r="AQ321" s="3"/>
      <c r="AR321" s="3"/>
      <c r="AS321" s="3"/>
      <c r="AT321" s="3"/>
      <c r="AU321" s="3"/>
    </row>
    <row r="322" spans="1:47" ht="24" x14ac:dyDescent="0.4">
      <c r="A322" s="3"/>
      <c r="B322" s="3"/>
      <c r="C322" s="3"/>
      <c r="D322" s="3"/>
      <c r="E322" s="3"/>
      <c r="F322" s="3"/>
      <c r="G322" s="3"/>
      <c r="H322" s="3"/>
      <c r="I322" s="3"/>
      <c r="J322" s="3"/>
      <c r="K322" s="3"/>
      <c r="L322" s="3"/>
      <c r="M322" s="12"/>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12"/>
      <c r="AQ322" s="3"/>
      <c r="AR322" s="3"/>
      <c r="AS322" s="3"/>
      <c r="AT322" s="3"/>
      <c r="AU322" s="3"/>
    </row>
    <row r="323" spans="1:47" ht="24" x14ac:dyDescent="0.4">
      <c r="A323" s="3"/>
      <c r="B323" s="3"/>
      <c r="C323" s="3"/>
      <c r="D323" s="3"/>
      <c r="E323" s="3"/>
      <c r="F323" s="3"/>
      <c r="G323" s="3"/>
      <c r="H323" s="3"/>
      <c r="I323" s="3"/>
      <c r="J323" s="3"/>
      <c r="K323" s="3"/>
      <c r="L323" s="3"/>
      <c r="M323" s="12"/>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12"/>
      <c r="AQ323" s="3"/>
      <c r="AR323" s="3"/>
      <c r="AS323" s="3"/>
      <c r="AT323" s="3"/>
      <c r="AU323" s="3"/>
    </row>
    <row r="324" spans="1:47" ht="24" x14ac:dyDescent="0.4">
      <c r="A324" s="3"/>
      <c r="B324" s="3"/>
      <c r="C324" s="3"/>
      <c r="D324" s="3"/>
      <c r="E324" s="3"/>
      <c r="F324" s="3"/>
      <c r="G324" s="3"/>
      <c r="H324" s="3"/>
      <c r="I324" s="3"/>
      <c r="J324" s="3"/>
      <c r="K324" s="3"/>
      <c r="L324" s="3"/>
      <c r="M324" s="12"/>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12"/>
      <c r="AQ324" s="3"/>
      <c r="AR324" s="3"/>
      <c r="AS324" s="3"/>
      <c r="AT324" s="3"/>
      <c r="AU324" s="3"/>
    </row>
    <row r="325" spans="1:47" ht="24" x14ac:dyDescent="0.4">
      <c r="A325" s="3"/>
      <c r="B325" s="3"/>
      <c r="C325" s="3"/>
      <c r="D325" s="3"/>
      <c r="E325" s="3"/>
      <c r="F325" s="3"/>
      <c r="G325" s="3"/>
      <c r="H325" s="3"/>
      <c r="I325" s="3"/>
      <c r="J325" s="3"/>
      <c r="K325" s="3"/>
      <c r="L325" s="3"/>
      <c r="M325" s="12"/>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12"/>
      <c r="AQ325" s="3"/>
      <c r="AR325" s="3"/>
      <c r="AS325" s="3"/>
      <c r="AT325" s="3"/>
      <c r="AU325" s="3"/>
    </row>
    <row r="326" spans="1:47" ht="24" x14ac:dyDescent="0.4">
      <c r="A326" s="3"/>
      <c r="B326" s="3"/>
      <c r="C326" s="3"/>
      <c r="D326" s="3"/>
      <c r="E326" s="3"/>
      <c r="F326" s="3"/>
      <c r="G326" s="3"/>
      <c r="H326" s="3"/>
      <c r="I326" s="3"/>
      <c r="J326" s="3"/>
      <c r="K326" s="3"/>
      <c r="L326" s="3"/>
      <c r="M326" s="12"/>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12"/>
      <c r="AQ326" s="3"/>
      <c r="AR326" s="3"/>
      <c r="AS326" s="3"/>
      <c r="AT326" s="3"/>
      <c r="AU326" s="3"/>
    </row>
    <row r="327" spans="1:47" ht="24" x14ac:dyDescent="0.4">
      <c r="A327" s="3"/>
      <c r="B327" s="3"/>
      <c r="C327" s="3"/>
      <c r="D327" s="3"/>
      <c r="E327" s="3"/>
      <c r="F327" s="3"/>
      <c r="G327" s="3"/>
      <c r="H327" s="3"/>
      <c r="I327" s="3"/>
      <c r="J327" s="3"/>
      <c r="K327" s="3"/>
      <c r="L327" s="3"/>
      <c r="M327" s="12"/>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12"/>
      <c r="AQ327" s="3"/>
      <c r="AR327" s="3"/>
      <c r="AS327" s="3"/>
      <c r="AT327" s="3"/>
      <c r="AU327" s="3"/>
    </row>
    <row r="328" spans="1:47" ht="24" x14ac:dyDescent="0.4">
      <c r="A328" s="3"/>
      <c r="B328" s="3"/>
      <c r="C328" s="3"/>
      <c r="D328" s="3"/>
      <c r="E328" s="3"/>
      <c r="F328" s="3"/>
      <c r="G328" s="3"/>
      <c r="H328" s="3"/>
      <c r="I328" s="3"/>
      <c r="J328" s="3"/>
      <c r="K328" s="3"/>
      <c r="L328" s="3"/>
      <c r="M328" s="12"/>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12"/>
      <c r="AQ328" s="3"/>
      <c r="AR328" s="3"/>
      <c r="AS328" s="3"/>
      <c r="AT328" s="3"/>
      <c r="AU328" s="3"/>
    </row>
    <row r="329" spans="1:47" ht="24" x14ac:dyDescent="0.4">
      <c r="A329" s="3"/>
      <c r="B329" s="3"/>
      <c r="C329" s="3"/>
      <c r="D329" s="3"/>
      <c r="E329" s="3"/>
      <c r="F329" s="3"/>
      <c r="G329" s="3"/>
      <c r="H329" s="3"/>
      <c r="I329" s="3"/>
      <c r="J329" s="3"/>
      <c r="K329" s="3"/>
      <c r="L329" s="3"/>
      <c r="M329" s="12"/>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12"/>
      <c r="AQ329" s="3"/>
      <c r="AR329" s="3"/>
      <c r="AS329" s="3"/>
      <c r="AT329" s="3"/>
      <c r="AU329" s="3"/>
    </row>
    <row r="330" spans="1:47" ht="24" x14ac:dyDescent="0.4">
      <c r="A330" s="3"/>
      <c r="B330" s="3"/>
      <c r="C330" s="3"/>
      <c r="D330" s="3"/>
      <c r="E330" s="3"/>
      <c r="F330" s="3"/>
      <c r="G330" s="3"/>
      <c r="H330" s="3"/>
      <c r="I330" s="3"/>
      <c r="J330" s="3"/>
      <c r="K330" s="3"/>
      <c r="L330" s="3"/>
      <c r="M330" s="12"/>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12"/>
      <c r="AQ330" s="3"/>
      <c r="AR330" s="3"/>
      <c r="AS330" s="3"/>
      <c r="AT330" s="3"/>
      <c r="AU330" s="3"/>
    </row>
    <row r="331" spans="1:47" ht="24" x14ac:dyDescent="0.4">
      <c r="A331" s="3"/>
      <c r="B331" s="3"/>
      <c r="C331" s="3"/>
      <c r="D331" s="3"/>
      <c r="E331" s="3"/>
      <c r="F331" s="3"/>
      <c r="G331" s="3"/>
      <c r="H331" s="3"/>
      <c r="I331" s="3"/>
      <c r="J331" s="3"/>
      <c r="K331" s="3"/>
      <c r="L331" s="3"/>
      <c r="M331" s="12"/>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12"/>
      <c r="AQ331" s="3"/>
      <c r="AR331" s="3"/>
      <c r="AS331" s="3"/>
      <c r="AT331" s="3"/>
      <c r="AU331" s="3"/>
    </row>
    <row r="332" spans="1:47" ht="24" x14ac:dyDescent="0.4">
      <c r="A332" s="3"/>
      <c r="B332" s="3"/>
      <c r="C332" s="3"/>
      <c r="D332" s="3"/>
      <c r="E332" s="3"/>
      <c r="F332" s="3"/>
      <c r="G332" s="3"/>
      <c r="H332" s="3"/>
      <c r="I332" s="3"/>
      <c r="J332" s="3"/>
      <c r="K332" s="3"/>
      <c r="L332" s="3"/>
      <c r="M332" s="12"/>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12"/>
      <c r="AQ332" s="3"/>
      <c r="AR332" s="3"/>
      <c r="AS332" s="3"/>
      <c r="AT332" s="3"/>
      <c r="AU332" s="3"/>
    </row>
    <row r="333" spans="1:47" ht="24" x14ac:dyDescent="0.4">
      <c r="A333" s="3"/>
      <c r="B333" s="3"/>
      <c r="C333" s="3"/>
      <c r="D333" s="3"/>
      <c r="E333" s="3"/>
      <c r="F333" s="3"/>
      <c r="G333" s="3"/>
      <c r="H333" s="3"/>
      <c r="I333" s="3"/>
      <c r="J333" s="3"/>
      <c r="K333" s="3"/>
      <c r="L333" s="3"/>
      <c r="M333" s="12"/>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12"/>
      <c r="AQ333" s="3"/>
      <c r="AR333" s="3"/>
      <c r="AS333" s="3"/>
      <c r="AT333" s="3"/>
      <c r="AU333" s="3"/>
    </row>
    <row r="334" spans="1:47" ht="24" x14ac:dyDescent="0.4">
      <c r="A334" s="3"/>
      <c r="B334" s="3"/>
      <c r="C334" s="3"/>
      <c r="D334" s="3"/>
      <c r="E334" s="3"/>
      <c r="F334" s="3"/>
      <c r="G334" s="3"/>
      <c r="H334" s="3"/>
      <c r="I334" s="3"/>
      <c r="J334" s="3"/>
      <c r="K334" s="3"/>
      <c r="L334" s="3"/>
      <c r="M334" s="12"/>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12"/>
      <c r="AQ334" s="3"/>
      <c r="AR334" s="3"/>
      <c r="AS334" s="3"/>
      <c r="AT334" s="3"/>
      <c r="AU334" s="3"/>
    </row>
    <row r="335" spans="1:47" ht="24" x14ac:dyDescent="0.4">
      <c r="A335" s="3"/>
      <c r="B335" s="3"/>
      <c r="C335" s="3"/>
      <c r="D335" s="3"/>
      <c r="E335" s="3"/>
      <c r="F335" s="3"/>
      <c r="G335" s="3"/>
      <c r="H335" s="3"/>
      <c r="I335" s="3"/>
      <c r="J335" s="3"/>
      <c r="K335" s="3"/>
      <c r="L335" s="3"/>
      <c r="M335" s="12"/>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12"/>
      <c r="AQ335" s="3"/>
      <c r="AR335" s="3"/>
      <c r="AS335" s="3"/>
      <c r="AT335" s="3"/>
      <c r="AU335" s="3"/>
    </row>
    <row r="336" spans="1:47" ht="24" x14ac:dyDescent="0.4">
      <c r="A336" s="3"/>
      <c r="B336" s="3"/>
      <c r="C336" s="3"/>
      <c r="D336" s="3"/>
      <c r="E336" s="3"/>
      <c r="F336" s="3"/>
      <c r="G336" s="3"/>
      <c r="H336" s="3"/>
      <c r="I336" s="3"/>
      <c r="J336" s="3"/>
      <c r="K336" s="3"/>
      <c r="L336" s="3"/>
      <c r="M336" s="12"/>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12"/>
      <c r="AQ336" s="3"/>
      <c r="AR336" s="3"/>
      <c r="AS336" s="3"/>
      <c r="AT336" s="3"/>
      <c r="AU336" s="3"/>
    </row>
    <row r="337" spans="1:47" ht="24" x14ac:dyDescent="0.4">
      <c r="A337" s="3"/>
      <c r="B337" s="3"/>
      <c r="C337" s="3"/>
      <c r="D337" s="3"/>
      <c r="E337" s="3"/>
      <c r="F337" s="3"/>
      <c r="G337" s="3"/>
      <c r="H337" s="3"/>
      <c r="I337" s="3"/>
      <c r="J337" s="3"/>
      <c r="K337" s="3"/>
      <c r="L337" s="3"/>
      <c r="M337" s="12"/>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12"/>
      <c r="AQ337" s="3"/>
      <c r="AR337" s="3"/>
      <c r="AS337" s="3"/>
      <c r="AT337" s="3"/>
      <c r="AU337" s="3"/>
    </row>
    <row r="338" spans="1:47" ht="24" x14ac:dyDescent="0.4">
      <c r="A338" s="3"/>
      <c r="B338" s="3"/>
      <c r="C338" s="3"/>
      <c r="D338" s="3"/>
      <c r="E338" s="3"/>
      <c r="F338" s="3"/>
      <c r="G338" s="3"/>
      <c r="H338" s="3"/>
      <c r="I338" s="3"/>
      <c r="J338" s="3"/>
      <c r="K338" s="3"/>
      <c r="L338" s="3"/>
      <c r="M338" s="12"/>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12"/>
      <c r="AQ338" s="3"/>
      <c r="AR338" s="3"/>
      <c r="AS338" s="3"/>
      <c r="AT338" s="3"/>
      <c r="AU338" s="3"/>
    </row>
    <row r="339" spans="1:47" ht="24" x14ac:dyDescent="0.4">
      <c r="A339" s="3"/>
      <c r="B339" s="3"/>
      <c r="C339" s="3"/>
      <c r="D339" s="3"/>
      <c r="E339" s="3"/>
      <c r="F339" s="3"/>
      <c r="G339" s="3"/>
      <c r="H339" s="3"/>
      <c r="I339" s="3"/>
      <c r="J339" s="3"/>
      <c r="K339" s="3"/>
      <c r="L339" s="3"/>
      <c r="M339" s="12"/>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12"/>
      <c r="AQ339" s="3"/>
      <c r="AR339" s="3"/>
      <c r="AS339" s="3"/>
      <c r="AT339" s="3"/>
      <c r="AU339" s="3"/>
    </row>
    <row r="340" spans="1:47" ht="24" x14ac:dyDescent="0.4">
      <c r="A340" s="3"/>
      <c r="B340" s="3"/>
      <c r="C340" s="3"/>
      <c r="D340" s="3"/>
      <c r="E340" s="3"/>
      <c r="F340" s="3"/>
      <c r="G340" s="3"/>
      <c r="H340" s="3"/>
      <c r="I340" s="3"/>
      <c r="J340" s="3"/>
      <c r="K340" s="3"/>
      <c r="L340" s="3"/>
      <c r="M340" s="12"/>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12"/>
      <c r="AQ340" s="3"/>
      <c r="AR340" s="3"/>
      <c r="AS340" s="3"/>
      <c r="AT340" s="3"/>
      <c r="AU340" s="3"/>
    </row>
    <row r="341" spans="1:47" ht="24" x14ac:dyDescent="0.4">
      <c r="A341" s="3"/>
      <c r="B341" s="3"/>
      <c r="C341" s="3"/>
      <c r="D341" s="3"/>
      <c r="E341" s="3"/>
      <c r="F341" s="3"/>
      <c r="G341" s="3"/>
      <c r="H341" s="3"/>
      <c r="I341" s="3"/>
      <c r="J341" s="3"/>
      <c r="K341" s="3"/>
      <c r="L341" s="3"/>
      <c r="M341" s="12"/>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12"/>
      <c r="AQ341" s="3"/>
      <c r="AR341" s="3"/>
      <c r="AS341" s="3"/>
      <c r="AT341" s="3"/>
      <c r="AU341" s="3"/>
    </row>
    <row r="342" spans="1:47" ht="24" x14ac:dyDescent="0.4">
      <c r="A342" s="3"/>
      <c r="B342" s="3"/>
      <c r="C342" s="3"/>
      <c r="D342" s="3"/>
      <c r="E342" s="3"/>
      <c r="F342" s="3"/>
      <c r="G342" s="3"/>
      <c r="H342" s="3"/>
      <c r="I342" s="3"/>
      <c r="J342" s="3"/>
      <c r="K342" s="3"/>
      <c r="L342" s="3"/>
      <c r="M342" s="12"/>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12"/>
      <c r="AQ342" s="3"/>
      <c r="AR342" s="3"/>
      <c r="AS342" s="3"/>
      <c r="AT342" s="3"/>
      <c r="AU342" s="3"/>
    </row>
    <row r="343" spans="1:47" ht="24" x14ac:dyDescent="0.4">
      <c r="A343" s="3"/>
      <c r="B343" s="3"/>
      <c r="C343" s="3"/>
      <c r="D343" s="3"/>
      <c r="E343" s="3"/>
      <c r="F343" s="3"/>
      <c r="G343" s="3"/>
      <c r="H343" s="3"/>
      <c r="I343" s="3"/>
      <c r="J343" s="3"/>
      <c r="K343" s="3"/>
      <c r="L343" s="3"/>
      <c r="M343" s="12"/>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12"/>
      <c r="AQ343" s="3"/>
      <c r="AR343" s="3"/>
      <c r="AS343" s="3"/>
      <c r="AT343" s="3"/>
      <c r="AU343" s="3"/>
    </row>
    <row r="344" spans="1:47" ht="24" x14ac:dyDescent="0.4">
      <c r="A344" s="3"/>
      <c r="B344" s="3"/>
      <c r="C344" s="3"/>
      <c r="D344" s="3"/>
      <c r="E344" s="3"/>
      <c r="F344" s="3"/>
      <c r="G344" s="3"/>
      <c r="H344" s="3"/>
      <c r="I344" s="3"/>
      <c r="J344" s="3"/>
      <c r="K344" s="3"/>
      <c r="L344" s="3"/>
      <c r="M344" s="12"/>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12"/>
      <c r="AQ344" s="3"/>
      <c r="AR344" s="3"/>
      <c r="AS344" s="3"/>
      <c r="AT344" s="3"/>
      <c r="AU344" s="3"/>
    </row>
    <row r="345" spans="1:47" ht="24" x14ac:dyDescent="0.4">
      <c r="A345" s="3"/>
      <c r="B345" s="3"/>
      <c r="C345" s="3"/>
      <c r="D345" s="3"/>
      <c r="E345" s="3"/>
      <c r="F345" s="3"/>
      <c r="G345" s="3"/>
      <c r="H345" s="3"/>
      <c r="I345" s="3"/>
      <c r="J345" s="3"/>
      <c r="K345" s="3"/>
      <c r="L345" s="3"/>
      <c r="M345" s="12"/>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12"/>
      <c r="AQ345" s="3"/>
      <c r="AR345" s="3"/>
      <c r="AS345" s="3"/>
      <c r="AT345" s="3"/>
      <c r="AU345" s="3"/>
    </row>
    <row r="346" spans="1:47" ht="24" x14ac:dyDescent="0.4">
      <c r="A346" s="3"/>
      <c r="B346" s="3"/>
      <c r="C346" s="3"/>
      <c r="D346" s="3"/>
      <c r="E346" s="3"/>
      <c r="F346" s="3"/>
      <c r="G346" s="3"/>
      <c r="H346" s="3"/>
      <c r="I346" s="3"/>
      <c r="J346" s="3"/>
      <c r="K346" s="3"/>
      <c r="L346" s="3"/>
      <c r="M346" s="12"/>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12"/>
      <c r="AQ346" s="3"/>
      <c r="AR346" s="3"/>
      <c r="AS346" s="3"/>
      <c r="AT346" s="3"/>
      <c r="AU346" s="3"/>
    </row>
    <row r="347" spans="1:47" ht="24" x14ac:dyDescent="0.4">
      <c r="A347" s="3"/>
      <c r="B347" s="3"/>
      <c r="C347" s="3"/>
      <c r="D347" s="3"/>
      <c r="E347" s="3"/>
      <c r="F347" s="3"/>
      <c r="G347" s="3"/>
      <c r="H347" s="3"/>
      <c r="I347" s="3"/>
      <c r="J347" s="3"/>
      <c r="K347" s="3"/>
      <c r="L347" s="3"/>
      <c r="M347" s="12"/>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12"/>
      <c r="AQ347" s="3"/>
      <c r="AR347" s="3"/>
      <c r="AS347" s="3"/>
      <c r="AT347" s="3"/>
      <c r="AU347" s="3"/>
    </row>
    <row r="348" spans="1:47" ht="24" x14ac:dyDescent="0.4">
      <c r="A348" s="3"/>
      <c r="B348" s="3"/>
      <c r="C348" s="3"/>
      <c r="D348" s="3"/>
      <c r="E348" s="3"/>
      <c r="F348" s="3"/>
      <c r="G348" s="3"/>
      <c r="H348" s="3"/>
      <c r="I348" s="3"/>
      <c r="J348" s="3"/>
      <c r="K348" s="3"/>
      <c r="L348" s="3"/>
      <c r="M348" s="12"/>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12"/>
      <c r="AQ348" s="3"/>
      <c r="AR348" s="3"/>
      <c r="AS348" s="3"/>
      <c r="AT348" s="3"/>
      <c r="AU348" s="3"/>
    </row>
    <row r="349" spans="1:47" ht="24" x14ac:dyDescent="0.4">
      <c r="A349" s="3"/>
      <c r="B349" s="3"/>
      <c r="C349" s="3"/>
      <c r="D349" s="3"/>
      <c r="E349" s="3"/>
      <c r="F349" s="3"/>
      <c r="G349" s="3"/>
      <c r="H349" s="3"/>
      <c r="I349" s="3"/>
      <c r="J349" s="3"/>
      <c r="K349" s="3"/>
      <c r="L349" s="3"/>
      <c r="M349" s="12"/>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12"/>
      <c r="AQ349" s="3"/>
      <c r="AR349" s="3"/>
      <c r="AS349" s="3"/>
      <c r="AT349" s="3"/>
      <c r="AU349" s="3"/>
    </row>
    <row r="350" spans="1:47" ht="24" x14ac:dyDescent="0.4">
      <c r="A350" s="3"/>
      <c r="B350" s="3"/>
      <c r="C350" s="3"/>
      <c r="D350" s="3"/>
      <c r="E350" s="3"/>
      <c r="F350" s="3"/>
      <c r="G350" s="3"/>
      <c r="H350" s="3"/>
      <c r="I350" s="3"/>
      <c r="J350" s="3"/>
      <c r="K350" s="3"/>
      <c r="L350" s="3"/>
      <c r="M350" s="12"/>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12"/>
      <c r="AQ350" s="3"/>
      <c r="AR350" s="3"/>
      <c r="AS350" s="3"/>
      <c r="AT350" s="3"/>
      <c r="AU350" s="3"/>
    </row>
    <row r="351" spans="1:47" ht="24" x14ac:dyDescent="0.4">
      <c r="A351" s="3"/>
      <c r="B351" s="3"/>
      <c r="C351" s="3"/>
      <c r="D351" s="3"/>
      <c r="E351" s="3"/>
      <c r="F351" s="3"/>
      <c r="G351" s="3"/>
      <c r="H351" s="3"/>
      <c r="I351" s="3"/>
      <c r="J351" s="3"/>
      <c r="K351" s="3"/>
      <c r="L351" s="3"/>
      <c r="M351" s="12"/>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12"/>
      <c r="AQ351" s="3"/>
      <c r="AR351" s="3"/>
      <c r="AS351" s="3"/>
      <c r="AT351" s="3"/>
      <c r="AU351" s="3"/>
    </row>
    <row r="352" spans="1:47" ht="24" x14ac:dyDescent="0.4">
      <c r="A352" s="3"/>
      <c r="B352" s="3"/>
      <c r="C352" s="3"/>
      <c r="D352" s="3"/>
      <c r="E352" s="3"/>
      <c r="F352" s="3"/>
      <c r="G352" s="3"/>
      <c r="H352" s="3"/>
      <c r="I352" s="3"/>
      <c r="J352" s="3"/>
      <c r="K352" s="3"/>
      <c r="L352" s="3"/>
      <c r="M352" s="12"/>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12"/>
      <c r="AQ352" s="3"/>
      <c r="AR352" s="3"/>
      <c r="AS352" s="3"/>
      <c r="AT352" s="3"/>
      <c r="AU352" s="3"/>
    </row>
    <row r="353" spans="1:47" ht="24" x14ac:dyDescent="0.4">
      <c r="A353" s="3"/>
      <c r="B353" s="3"/>
      <c r="C353" s="3"/>
      <c r="D353" s="3"/>
      <c r="E353" s="3"/>
      <c r="F353" s="3"/>
      <c r="G353" s="3"/>
      <c r="H353" s="3"/>
      <c r="I353" s="3"/>
      <c r="J353" s="3"/>
      <c r="K353" s="3"/>
      <c r="L353" s="3"/>
      <c r="M353" s="12"/>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12"/>
      <c r="AQ353" s="3"/>
      <c r="AR353" s="3"/>
      <c r="AS353" s="3"/>
      <c r="AT353" s="3"/>
      <c r="AU353" s="3"/>
    </row>
    <row r="354" spans="1:47" ht="24" x14ac:dyDescent="0.4">
      <c r="A354" s="3"/>
      <c r="B354" s="3"/>
      <c r="C354" s="3"/>
      <c r="D354" s="3"/>
      <c r="E354" s="3"/>
      <c r="F354" s="3"/>
      <c r="G354" s="3"/>
      <c r="H354" s="3"/>
      <c r="I354" s="3"/>
      <c r="J354" s="3"/>
      <c r="K354" s="3"/>
      <c r="L354" s="3"/>
      <c r="M354" s="12"/>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12"/>
      <c r="AQ354" s="3"/>
      <c r="AR354" s="3"/>
      <c r="AS354" s="3"/>
      <c r="AT354" s="3"/>
      <c r="AU354" s="3"/>
    </row>
    <row r="355" spans="1:47" ht="24" x14ac:dyDescent="0.4">
      <c r="A355" s="3"/>
      <c r="B355" s="3"/>
      <c r="C355" s="3"/>
      <c r="D355" s="3"/>
      <c r="E355" s="3"/>
      <c r="F355" s="3"/>
      <c r="G355" s="3"/>
      <c r="H355" s="3"/>
      <c r="I355" s="3"/>
      <c r="J355" s="3"/>
      <c r="K355" s="3"/>
      <c r="L355" s="3"/>
      <c r="M355" s="12"/>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12"/>
      <c r="AQ355" s="3"/>
      <c r="AR355" s="3"/>
      <c r="AS355" s="3"/>
      <c r="AT355" s="3"/>
      <c r="AU355" s="3"/>
    </row>
    <row r="356" spans="1:47" ht="24" x14ac:dyDescent="0.4">
      <c r="A356" s="3"/>
      <c r="B356" s="3"/>
      <c r="C356" s="3"/>
      <c r="D356" s="3"/>
      <c r="E356" s="3"/>
      <c r="F356" s="3"/>
      <c r="G356" s="3"/>
      <c r="H356" s="3"/>
      <c r="I356" s="3"/>
      <c r="J356" s="3"/>
      <c r="K356" s="3"/>
      <c r="L356" s="3"/>
      <c r="M356" s="12"/>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12"/>
      <c r="AQ356" s="3"/>
      <c r="AR356" s="3"/>
      <c r="AS356" s="3"/>
      <c r="AT356" s="3"/>
      <c r="AU356" s="3"/>
    </row>
    <row r="357" spans="1:47" ht="24" x14ac:dyDescent="0.4">
      <c r="A357" s="3"/>
      <c r="B357" s="3"/>
      <c r="C357" s="3"/>
      <c r="D357" s="3"/>
      <c r="E357" s="3"/>
      <c r="F357" s="3"/>
      <c r="G357" s="3"/>
      <c r="H357" s="3"/>
      <c r="I357" s="3"/>
      <c r="J357" s="3"/>
      <c r="K357" s="3"/>
      <c r="L357" s="3"/>
      <c r="M357" s="12"/>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12"/>
      <c r="AQ357" s="3"/>
      <c r="AR357" s="3"/>
      <c r="AS357" s="3"/>
      <c r="AT357" s="3"/>
      <c r="AU357" s="3"/>
    </row>
    <row r="358" spans="1:47" ht="24" x14ac:dyDescent="0.4">
      <c r="A358" s="3"/>
      <c r="B358" s="3"/>
      <c r="C358" s="3"/>
      <c r="D358" s="3"/>
      <c r="E358" s="3"/>
      <c r="F358" s="3"/>
      <c r="G358" s="3"/>
      <c r="H358" s="3"/>
      <c r="I358" s="3"/>
      <c r="J358" s="3"/>
      <c r="K358" s="3"/>
      <c r="L358" s="3"/>
      <c r="M358" s="12"/>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12"/>
      <c r="AQ358" s="3"/>
      <c r="AR358" s="3"/>
      <c r="AS358" s="3"/>
      <c r="AT358" s="3"/>
      <c r="AU358" s="3"/>
    </row>
    <row r="359" spans="1:47" ht="24" x14ac:dyDescent="0.4">
      <c r="A359" s="3"/>
      <c r="B359" s="3"/>
      <c r="C359" s="3"/>
      <c r="D359" s="3"/>
      <c r="E359" s="3"/>
      <c r="F359" s="3"/>
      <c r="G359" s="3"/>
      <c r="H359" s="3"/>
      <c r="I359" s="3"/>
      <c r="J359" s="3"/>
      <c r="K359" s="3"/>
      <c r="L359" s="3"/>
      <c r="M359" s="12"/>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12"/>
      <c r="AQ359" s="3"/>
      <c r="AR359" s="3"/>
      <c r="AS359" s="3"/>
      <c r="AT359" s="3"/>
      <c r="AU359" s="3"/>
    </row>
    <row r="360" spans="1:47" ht="24" x14ac:dyDescent="0.4">
      <c r="A360" s="3"/>
      <c r="B360" s="3"/>
      <c r="C360" s="3"/>
      <c r="D360" s="3"/>
      <c r="E360" s="3"/>
      <c r="F360" s="3"/>
      <c r="G360" s="3"/>
      <c r="H360" s="3"/>
      <c r="I360" s="3"/>
      <c r="J360" s="3"/>
      <c r="K360" s="3"/>
      <c r="L360" s="3"/>
      <c r="M360" s="12"/>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12"/>
      <c r="AQ360" s="3"/>
      <c r="AR360" s="3"/>
      <c r="AS360" s="3"/>
      <c r="AT360" s="3"/>
      <c r="AU360" s="3"/>
    </row>
    <row r="361" spans="1:47" ht="24" x14ac:dyDescent="0.4">
      <c r="A361" s="3"/>
      <c r="B361" s="3"/>
      <c r="C361" s="3"/>
      <c r="D361" s="3"/>
      <c r="E361" s="3"/>
      <c r="F361" s="3"/>
      <c r="G361" s="3"/>
      <c r="H361" s="3"/>
      <c r="I361" s="3"/>
      <c r="J361" s="3"/>
      <c r="K361" s="3"/>
      <c r="L361" s="3"/>
      <c r="M361" s="12"/>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12"/>
      <c r="AQ361" s="3"/>
      <c r="AR361" s="3"/>
      <c r="AS361" s="3"/>
      <c r="AT361" s="3"/>
      <c r="AU361" s="3"/>
    </row>
    <row r="362" spans="1:47" ht="24" x14ac:dyDescent="0.4">
      <c r="A362" s="3"/>
      <c r="B362" s="3"/>
      <c r="C362" s="3"/>
      <c r="D362" s="3"/>
      <c r="E362" s="3"/>
      <c r="F362" s="3"/>
      <c r="G362" s="3"/>
      <c r="H362" s="3"/>
      <c r="I362" s="3"/>
      <c r="J362" s="3"/>
      <c r="K362" s="3"/>
      <c r="L362" s="3"/>
      <c r="M362" s="12"/>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12"/>
      <c r="AQ362" s="3"/>
      <c r="AR362" s="3"/>
      <c r="AS362" s="3"/>
      <c r="AT362" s="3"/>
      <c r="AU362" s="3"/>
    </row>
    <row r="363" spans="1:47" ht="24" x14ac:dyDescent="0.4">
      <c r="A363" s="3"/>
      <c r="B363" s="3"/>
      <c r="C363" s="3"/>
      <c r="D363" s="3"/>
      <c r="E363" s="3"/>
      <c r="F363" s="3"/>
      <c r="G363" s="3"/>
      <c r="H363" s="3"/>
      <c r="I363" s="3"/>
      <c r="J363" s="3"/>
      <c r="K363" s="3"/>
      <c r="L363" s="3"/>
      <c r="M363" s="12"/>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12"/>
      <c r="AQ363" s="3"/>
      <c r="AR363" s="3"/>
      <c r="AS363" s="3"/>
      <c r="AT363" s="3"/>
      <c r="AU363" s="3"/>
    </row>
    <row r="364" spans="1:47" ht="24" x14ac:dyDescent="0.4">
      <c r="A364" s="3"/>
      <c r="B364" s="3"/>
      <c r="C364" s="3"/>
      <c r="D364" s="3"/>
      <c r="E364" s="3"/>
      <c r="F364" s="3"/>
      <c r="G364" s="3"/>
      <c r="H364" s="3"/>
      <c r="I364" s="3"/>
      <c r="J364" s="3"/>
      <c r="K364" s="3"/>
      <c r="L364" s="3"/>
      <c r="M364" s="12"/>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12"/>
      <c r="AQ364" s="3"/>
      <c r="AR364" s="3"/>
      <c r="AS364" s="3"/>
      <c r="AT364" s="3"/>
      <c r="AU364" s="3"/>
    </row>
    <row r="365" spans="1:47" ht="24" x14ac:dyDescent="0.4">
      <c r="A365" s="3"/>
      <c r="B365" s="3"/>
      <c r="C365" s="3"/>
      <c r="D365" s="3"/>
      <c r="E365" s="3"/>
      <c r="F365" s="3"/>
      <c r="G365" s="3"/>
      <c r="H365" s="3"/>
      <c r="I365" s="3"/>
      <c r="J365" s="3"/>
      <c r="K365" s="3"/>
      <c r="L365" s="3"/>
      <c r="M365" s="12"/>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12"/>
      <c r="AQ365" s="3"/>
      <c r="AR365" s="3"/>
      <c r="AS365" s="3"/>
      <c r="AT365" s="3"/>
      <c r="AU365" s="3"/>
    </row>
    <row r="366" spans="1:47" ht="24" x14ac:dyDescent="0.4">
      <c r="A366" s="3"/>
      <c r="B366" s="3"/>
      <c r="C366" s="3"/>
      <c r="D366" s="3"/>
      <c r="E366" s="3"/>
      <c r="F366" s="3"/>
      <c r="G366" s="3"/>
      <c r="H366" s="3"/>
      <c r="I366" s="3"/>
      <c r="J366" s="3"/>
      <c r="K366" s="3"/>
      <c r="L366" s="3"/>
      <c r="M366" s="12"/>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12"/>
      <c r="AQ366" s="3"/>
      <c r="AR366" s="3"/>
      <c r="AS366" s="3"/>
      <c r="AT366" s="3"/>
      <c r="AU366" s="3"/>
    </row>
    <row r="367" spans="1:47" ht="24" x14ac:dyDescent="0.4">
      <c r="A367" s="3"/>
      <c r="B367" s="3"/>
      <c r="C367" s="3"/>
      <c r="D367" s="3"/>
      <c r="E367" s="3"/>
      <c r="F367" s="3"/>
      <c r="G367" s="3"/>
      <c r="H367" s="3"/>
      <c r="I367" s="3"/>
      <c r="J367" s="3"/>
      <c r="K367" s="3"/>
      <c r="L367" s="3"/>
      <c r="M367" s="12"/>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12"/>
      <c r="AQ367" s="3"/>
      <c r="AR367" s="3"/>
      <c r="AS367" s="3"/>
      <c r="AT367" s="3"/>
      <c r="AU367" s="3"/>
    </row>
    <row r="368" spans="1:47" ht="24" x14ac:dyDescent="0.4">
      <c r="A368" s="3"/>
      <c r="B368" s="3"/>
      <c r="C368" s="3"/>
      <c r="D368" s="3"/>
      <c r="E368" s="3"/>
      <c r="F368" s="3"/>
      <c r="G368" s="3"/>
      <c r="H368" s="3"/>
      <c r="I368" s="3"/>
      <c r="J368" s="3"/>
      <c r="K368" s="3"/>
      <c r="L368" s="3"/>
      <c r="M368" s="12"/>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12"/>
      <c r="AQ368" s="3"/>
      <c r="AR368" s="3"/>
      <c r="AS368" s="3"/>
      <c r="AT368" s="3"/>
      <c r="AU368" s="3"/>
    </row>
    <row r="369" spans="1:47" ht="24" x14ac:dyDescent="0.4">
      <c r="A369" s="3"/>
      <c r="B369" s="3"/>
      <c r="C369" s="3"/>
      <c r="D369" s="3"/>
      <c r="E369" s="3"/>
      <c r="F369" s="3"/>
      <c r="G369" s="3"/>
      <c r="H369" s="3"/>
      <c r="I369" s="3"/>
      <c r="J369" s="3"/>
      <c r="K369" s="3"/>
      <c r="L369" s="3"/>
      <c r="M369" s="12"/>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12"/>
      <c r="AQ369" s="3"/>
      <c r="AR369" s="3"/>
      <c r="AS369" s="3"/>
      <c r="AT369" s="3"/>
      <c r="AU369" s="3"/>
    </row>
    <row r="370" spans="1:47" ht="24" x14ac:dyDescent="0.4">
      <c r="A370" s="3"/>
      <c r="B370" s="3"/>
      <c r="C370" s="3"/>
      <c r="D370" s="3"/>
      <c r="E370" s="3"/>
      <c r="F370" s="3"/>
      <c r="G370" s="3"/>
      <c r="H370" s="3"/>
      <c r="I370" s="3"/>
      <c r="J370" s="3"/>
      <c r="K370" s="3"/>
      <c r="L370" s="3"/>
      <c r="M370" s="12"/>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12"/>
      <c r="AQ370" s="3"/>
      <c r="AR370" s="3"/>
      <c r="AS370" s="3"/>
      <c r="AT370" s="3"/>
      <c r="AU370" s="3"/>
    </row>
    <row r="371" spans="1:47" ht="24" x14ac:dyDescent="0.4">
      <c r="A371" s="3"/>
      <c r="B371" s="3"/>
      <c r="C371" s="3"/>
      <c r="D371" s="3"/>
      <c r="E371" s="3"/>
      <c r="F371" s="3"/>
      <c r="G371" s="3"/>
      <c r="H371" s="3"/>
      <c r="I371" s="3"/>
      <c r="J371" s="3"/>
      <c r="K371" s="3"/>
      <c r="L371" s="3"/>
      <c r="M371" s="12"/>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12"/>
      <c r="AQ371" s="3"/>
      <c r="AR371" s="3"/>
      <c r="AS371" s="3"/>
      <c r="AT371" s="3"/>
      <c r="AU371" s="3"/>
    </row>
    <row r="372" spans="1:47" ht="24" x14ac:dyDescent="0.4">
      <c r="A372" s="3"/>
      <c r="B372" s="3"/>
      <c r="C372" s="3"/>
      <c r="D372" s="3"/>
      <c r="E372" s="3"/>
      <c r="F372" s="3"/>
      <c r="G372" s="3"/>
      <c r="H372" s="3"/>
      <c r="I372" s="3"/>
      <c r="J372" s="3"/>
      <c r="K372" s="3"/>
      <c r="L372" s="3"/>
      <c r="M372" s="12"/>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12"/>
      <c r="AQ372" s="3"/>
      <c r="AR372" s="3"/>
      <c r="AS372" s="3"/>
      <c r="AT372" s="3"/>
      <c r="AU372" s="3"/>
    </row>
    <row r="373" spans="1:47" ht="24" x14ac:dyDescent="0.4">
      <c r="A373" s="3"/>
      <c r="B373" s="3"/>
      <c r="C373" s="3"/>
      <c r="D373" s="3"/>
      <c r="E373" s="3"/>
      <c r="F373" s="3"/>
      <c r="G373" s="3"/>
      <c r="H373" s="3"/>
      <c r="I373" s="3"/>
      <c r="J373" s="3"/>
      <c r="K373" s="3"/>
      <c r="L373" s="3"/>
      <c r="M373" s="12"/>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12"/>
      <c r="AQ373" s="3"/>
      <c r="AR373" s="3"/>
      <c r="AS373" s="3"/>
      <c r="AT373" s="3"/>
      <c r="AU373" s="3"/>
    </row>
    <row r="374" spans="1:47" ht="24" x14ac:dyDescent="0.4">
      <c r="A374" s="3"/>
      <c r="B374" s="3"/>
      <c r="C374" s="3"/>
      <c r="D374" s="3"/>
      <c r="E374" s="3"/>
      <c r="F374" s="3"/>
      <c r="G374" s="3"/>
      <c r="H374" s="3"/>
      <c r="I374" s="3"/>
      <c r="J374" s="3"/>
      <c r="K374" s="3"/>
      <c r="L374" s="3"/>
      <c r="M374" s="12"/>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12"/>
      <c r="AQ374" s="3"/>
      <c r="AR374" s="3"/>
      <c r="AS374" s="3"/>
      <c r="AT374" s="3"/>
      <c r="AU374" s="3"/>
    </row>
    <row r="375" spans="1:47" ht="24" x14ac:dyDescent="0.4">
      <c r="A375" s="3"/>
      <c r="B375" s="3"/>
      <c r="C375" s="3"/>
      <c r="D375" s="3"/>
      <c r="E375" s="3"/>
      <c r="F375" s="3"/>
      <c r="G375" s="3"/>
      <c r="H375" s="3"/>
      <c r="I375" s="3"/>
      <c r="J375" s="3"/>
      <c r="K375" s="3"/>
      <c r="L375" s="3"/>
      <c r="M375" s="12"/>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12"/>
      <c r="AQ375" s="3"/>
      <c r="AR375" s="3"/>
      <c r="AS375" s="3"/>
      <c r="AT375" s="3"/>
      <c r="AU375" s="3"/>
    </row>
    <row r="376" spans="1:47" ht="24" x14ac:dyDescent="0.4">
      <c r="A376" s="3"/>
      <c r="B376" s="3"/>
      <c r="C376" s="3"/>
      <c r="D376" s="3"/>
      <c r="E376" s="3"/>
      <c r="F376" s="3"/>
      <c r="G376" s="3"/>
      <c r="H376" s="3"/>
      <c r="I376" s="3"/>
      <c r="J376" s="3"/>
      <c r="K376" s="3"/>
      <c r="L376" s="3"/>
      <c r="M376" s="12"/>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12"/>
      <c r="AQ376" s="3"/>
      <c r="AR376" s="3"/>
      <c r="AS376" s="3"/>
      <c r="AT376" s="3"/>
      <c r="AU376" s="3"/>
    </row>
    <row r="377" spans="1:47" ht="24" x14ac:dyDescent="0.4">
      <c r="A377" s="3"/>
      <c r="B377" s="3"/>
      <c r="C377" s="3"/>
      <c r="D377" s="3"/>
      <c r="E377" s="3"/>
      <c r="F377" s="3"/>
      <c r="G377" s="3"/>
      <c r="H377" s="3"/>
      <c r="I377" s="3"/>
      <c r="J377" s="3"/>
      <c r="K377" s="3"/>
      <c r="L377" s="3"/>
      <c r="M377" s="12"/>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12"/>
      <c r="AQ377" s="3"/>
      <c r="AR377" s="3"/>
      <c r="AS377" s="3"/>
      <c r="AT377" s="3"/>
      <c r="AU377" s="3"/>
    </row>
    <row r="378" spans="1:47" ht="24" x14ac:dyDescent="0.4">
      <c r="A378" s="3"/>
      <c r="B378" s="3"/>
      <c r="C378" s="3"/>
      <c r="D378" s="3"/>
      <c r="E378" s="3"/>
      <c r="F378" s="3"/>
      <c r="G378" s="3"/>
      <c r="H378" s="3"/>
      <c r="I378" s="3"/>
      <c r="J378" s="3"/>
      <c r="K378" s="3"/>
      <c r="L378" s="3"/>
      <c r="M378" s="12"/>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12"/>
      <c r="AQ378" s="3"/>
      <c r="AR378" s="3"/>
      <c r="AS378" s="3"/>
      <c r="AT378" s="3"/>
      <c r="AU378" s="3"/>
    </row>
    <row r="379" spans="1:47" ht="24" x14ac:dyDescent="0.4">
      <c r="A379" s="3"/>
      <c r="B379" s="3"/>
      <c r="C379" s="3"/>
      <c r="D379" s="3"/>
      <c r="E379" s="3"/>
      <c r="F379" s="3"/>
      <c r="G379" s="3"/>
      <c r="H379" s="3"/>
      <c r="I379" s="3"/>
      <c r="J379" s="3"/>
      <c r="K379" s="3"/>
      <c r="L379" s="3"/>
      <c r="M379" s="12"/>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12"/>
      <c r="AQ379" s="3"/>
      <c r="AR379" s="3"/>
      <c r="AS379" s="3"/>
      <c r="AT379" s="3"/>
      <c r="AU379" s="3"/>
    </row>
    <row r="380" spans="1:47" ht="24" x14ac:dyDescent="0.4">
      <c r="A380" s="3"/>
      <c r="B380" s="3"/>
      <c r="C380" s="3"/>
      <c r="D380" s="3"/>
      <c r="E380" s="3"/>
      <c r="F380" s="3"/>
      <c r="G380" s="3"/>
      <c r="H380" s="3"/>
      <c r="I380" s="3"/>
      <c r="J380" s="3"/>
      <c r="K380" s="3"/>
      <c r="L380" s="3"/>
      <c r="M380" s="12"/>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12"/>
      <c r="AQ380" s="3"/>
      <c r="AR380" s="3"/>
      <c r="AS380" s="3"/>
      <c r="AT380" s="3"/>
      <c r="AU380" s="3"/>
    </row>
    <row r="381" spans="1:47" ht="24" x14ac:dyDescent="0.4">
      <c r="A381" s="3"/>
      <c r="B381" s="3"/>
      <c r="C381" s="3"/>
      <c r="D381" s="3"/>
      <c r="E381" s="3"/>
      <c r="F381" s="3"/>
      <c r="G381" s="3"/>
      <c r="H381" s="3"/>
      <c r="I381" s="3"/>
      <c r="J381" s="3"/>
      <c r="K381" s="3"/>
      <c r="L381" s="3"/>
      <c r="M381" s="12"/>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12"/>
      <c r="AQ381" s="3"/>
      <c r="AR381" s="3"/>
      <c r="AS381" s="3"/>
      <c r="AT381" s="3"/>
      <c r="AU381" s="3"/>
    </row>
    <row r="382" spans="1:47" ht="24" x14ac:dyDescent="0.4">
      <c r="A382" s="3"/>
      <c r="B382" s="3"/>
      <c r="C382" s="3"/>
      <c r="D382" s="3"/>
      <c r="E382" s="3"/>
      <c r="F382" s="3"/>
      <c r="G382" s="3"/>
      <c r="H382" s="3"/>
      <c r="I382" s="3"/>
      <c r="J382" s="3"/>
      <c r="K382" s="3"/>
      <c r="L382" s="3"/>
      <c r="M382" s="12"/>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12"/>
      <c r="AQ382" s="3"/>
      <c r="AR382" s="3"/>
      <c r="AS382" s="3"/>
      <c r="AT382" s="3"/>
      <c r="AU382" s="3"/>
    </row>
    <row r="383" spans="1:47" ht="24" x14ac:dyDescent="0.4">
      <c r="A383" s="3"/>
      <c r="B383" s="3"/>
      <c r="C383" s="3"/>
      <c r="D383" s="3"/>
      <c r="E383" s="3"/>
      <c r="F383" s="3"/>
      <c r="G383" s="3"/>
      <c r="H383" s="3"/>
      <c r="I383" s="3"/>
      <c r="J383" s="3"/>
      <c r="K383" s="3"/>
      <c r="L383" s="3"/>
      <c r="M383" s="12"/>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12"/>
      <c r="AQ383" s="3"/>
      <c r="AR383" s="3"/>
      <c r="AS383" s="3"/>
      <c r="AT383" s="3"/>
      <c r="AU383" s="3"/>
    </row>
    <row r="384" spans="1:47" ht="24" x14ac:dyDescent="0.4">
      <c r="A384" s="3"/>
      <c r="B384" s="3"/>
      <c r="C384" s="3"/>
      <c r="D384" s="3"/>
      <c r="E384" s="3"/>
      <c r="F384" s="3"/>
      <c r="G384" s="3"/>
      <c r="H384" s="3"/>
      <c r="I384" s="3"/>
      <c r="J384" s="3"/>
      <c r="K384" s="3"/>
      <c r="L384" s="3"/>
      <c r="M384" s="12"/>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12"/>
      <c r="AQ384" s="3"/>
      <c r="AR384" s="3"/>
      <c r="AS384" s="3"/>
      <c r="AT384" s="3"/>
      <c r="AU384" s="3"/>
    </row>
    <row r="385" spans="1:47" ht="24" x14ac:dyDescent="0.4">
      <c r="A385" s="3"/>
      <c r="B385" s="3"/>
      <c r="C385" s="3"/>
      <c r="D385" s="3"/>
      <c r="E385" s="3"/>
      <c r="F385" s="3"/>
      <c r="G385" s="3"/>
      <c r="H385" s="3"/>
      <c r="I385" s="3"/>
      <c r="J385" s="3"/>
      <c r="K385" s="3"/>
      <c r="L385" s="3"/>
      <c r="M385" s="12"/>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12"/>
      <c r="AQ385" s="3"/>
      <c r="AR385" s="3"/>
      <c r="AS385" s="3"/>
      <c r="AT385" s="3"/>
      <c r="AU385" s="3"/>
    </row>
    <row r="386" spans="1:47" ht="24" x14ac:dyDescent="0.4">
      <c r="A386" s="3"/>
      <c r="B386" s="3"/>
      <c r="C386" s="3"/>
      <c r="D386" s="3"/>
      <c r="E386" s="3"/>
      <c r="F386" s="3"/>
      <c r="G386" s="3"/>
      <c r="H386" s="3"/>
      <c r="I386" s="3"/>
      <c r="J386" s="3"/>
      <c r="K386" s="3"/>
      <c r="L386" s="3"/>
      <c r="M386" s="12"/>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12"/>
      <c r="AQ386" s="3"/>
      <c r="AR386" s="3"/>
      <c r="AS386" s="3"/>
      <c r="AT386" s="3"/>
      <c r="AU386" s="3"/>
    </row>
    <row r="387" spans="1:47" ht="24" x14ac:dyDescent="0.4">
      <c r="A387" s="3"/>
      <c r="B387" s="3"/>
      <c r="C387" s="3"/>
      <c r="D387" s="3"/>
      <c r="E387" s="3"/>
      <c r="F387" s="3"/>
      <c r="G387" s="3"/>
      <c r="H387" s="3"/>
      <c r="I387" s="3"/>
      <c r="J387" s="3"/>
      <c r="K387" s="3"/>
      <c r="L387" s="3"/>
      <c r="M387" s="12"/>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12"/>
      <c r="AQ387" s="3"/>
      <c r="AR387" s="3"/>
      <c r="AS387" s="3"/>
      <c r="AT387" s="3"/>
      <c r="AU387" s="3"/>
    </row>
    <row r="388" spans="1:47" ht="24" x14ac:dyDescent="0.4">
      <c r="A388" s="3"/>
      <c r="B388" s="3"/>
      <c r="C388" s="3"/>
      <c r="D388" s="3"/>
      <c r="E388" s="3"/>
      <c r="F388" s="3"/>
      <c r="G388" s="3"/>
      <c r="H388" s="3"/>
      <c r="I388" s="3"/>
      <c r="J388" s="3"/>
      <c r="K388" s="3"/>
      <c r="L388" s="3"/>
      <c r="M388" s="12"/>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12"/>
      <c r="AQ388" s="3"/>
      <c r="AR388" s="3"/>
      <c r="AS388" s="3"/>
      <c r="AT388" s="3"/>
      <c r="AU388" s="3"/>
    </row>
    <row r="389" spans="1:47" ht="24" x14ac:dyDescent="0.4">
      <c r="A389" s="3"/>
      <c r="B389" s="3"/>
      <c r="C389" s="3"/>
      <c r="D389" s="3"/>
      <c r="E389" s="3"/>
      <c r="F389" s="3"/>
      <c r="G389" s="3"/>
      <c r="H389" s="3"/>
      <c r="I389" s="3"/>
      <c r="J389" s="3"/>
      <c r="K389" s="3"/>
      <c r="L389" s="3"/>
      <c r="M389" s="12"/>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12"/>
      <c r="AQ389" s="3"/>
      <c r="AR389" s="3"/>
      <c r="AS389" s="3"/>
      <c r="AT389" s="3"/>
      <c r="AU389" s="3"/>
    </row>
    <row r="390" spans="1:47" ht="24" x14ac:dyDescent="0.4">
      <c r="A390" s="3"/>
      <c r="B390" s="3"/>
      <c r="C390" s="3"/>
      <c r="D390" s="3"/>
      <c r="E390" s="3"/>
      <c r="F390" s="3"/>
      <c r="G390" s="3"/>
      <c r="H390" s="3"/>
      <c r="I390" s="3"/>
      <c r="J390" s="3"/>
      <c r="K390" s="3"/>
      <c r="L390" s="3"/>
      <c r="M390" s="12"/>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12"/>
      <c r="AQ390" s="3"/>
      <c r="AR390" s="3"/>
      <c r="AS390" s="3"/>
      <c r="AT390" s="3"/>
      <c r="AU390" s="3"/>
    </row>
    <row r="391" spans="1:47" ht="24" x14ac:dyDescent="0.4">
      <c r="A391" s="3"/>
      <c r="B391" s="3"/>
      <c r="C391" s="3"/>
      <c r="D391" s="3"/>
      <c r="E391" s="3"/>
      <c r="F391" s="3"/>
      <c r="G391" s="3"/>
      <c r="H391" s="3"/>
      <c r="I391" s="3"/>
      <c r="J391" s="3"/>
      <c r="K391" s="3"/>
      <c r="L391" s="3"/>
      <c r="M391" s="12"/>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12"/>
      <c r="AQ391" s="3"/>
      <c r="AR391" s="3"/>
      <c r="AS391" s="3"/>
      <c r="AT391" s="3"/>
      <c r="AU391" s="3"/>
    </row>
    <row r="392" spans="1:47" ht="24" x14ac:dyDescent="0.4">
      <c r="A392" s="3"/>
      <c r="B392" s="3"/>
      <c r="C392" s="3"/>
      <c r="D392" s="3"/>
      <c r="E392" s="3"/>
      <c r="F392" s="3"/>
      <c r="G392" s="3"/>
      <c r="H392" s="3"/>
      <c r="I392" s="3"/>
      <c r="J392" s="3"/>
      <c r="K392" s="3"/>
      <c r="L392" s="3"/>
      <c r="M392" s="12"/>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12"/>
      <c r="AQ392" s="3"/>
      <c r="AR392" s="3"/>
      <c r="AS392" s="3"/>
      <c r="AT392" s="3"/>
      <c r="AU392" s="3"/>
    </row>
    <row r="393" spans="1:47" ht="24" x14ac:dyDescent="0.4">
      <c r="A393" s="3"/>
      <c r="B393" s="3"/>
      <c r="C393" s="3"/>
      <c r="D393" s="3"/>
      <c r="E393" s="3"/>
      <c r="F393" s="3"/>
      <c r="G393" s="3"/>
      <c r="H393" s="3"/>
      <c r="I393" s="3"/>
      <c r="J393" s="3"/>
      <c r="K393" s="3"/>
      <c r="L393" s="3"/>
      <c r="M393" s="12"/>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12"/>
      <c r="AQ393" s="3"/>
      <c r="AR393" s="3"/>
      <c r="AS393" s="3"/>
      <c r="AT393" s="3"/>
      <c r="AU393" s="3"/>
    </row>
    <row r="394" spans="1:47" ht="24" x14ac:dyDescent="0.4">
      <c r="A394" s="3"/>
      <c r="B394" s="3"/>
      <c r="C394" s="3"/>
      <c r="D394" s="3"/>
      <c r="E394" s="3"/>
      <c r="F394" s="3"/>
      <c r="G394" s="3"/>
      <c r="H394" s="3"/>
      <c r="I394" s="3"/>
      <c r="J394" s="3"/>
      <c r="K394" s="3"/>
      <c r="L394" s="3"/>
      <c r="M394" s="12"/>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12"/>
      <c r="AQ394" s="3"/>
      <c r="AR394" s="3"/>
      <c r="AS394" s="3"/>
      <c r="AT394" s="3"/>
      <c r="AU394" s="3"/>
    </row>
    <row r="395" spans="1:47" ht="24" x14ac:dyDescent="0.4">
      <c r="A395" s="3"/>
      <c r="B395" s="3"/>
      <c r="C395" s="3"/>
      <c r="D395" s="3"/>
      <c r="E395" s="3"/>
      <c r="F395" s="3"/>
      <c r="G395" s="3"/>
      <c r="H395" s="3"/>
      <c r="I395" s="3"/>
      <c r="J395" s="3"/>
      <c r="K395" s="3"/>
      <c r="L395" s="3"/>
      <c r="M395" s="12"/>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12"/>
      <c r="AQ395" s="3"/>
      <c r="AR395" s="3"/>
      <c r="AS395" s="3"/>
      <c r="AT395" s="3"/>
      <c r="AU395" s="3"/>
    </row>
    <row r="396" spans="1:47" ht="24" x14ac:dyDescent="0.4">
      <c r="A396" s="3"/>
      <c r="B396" s="3"/>
      <c r="C396" s="3"/>
      <c r="D396" s="3"/>
      <c r="E396" s="3"/>
      <c r="F396" s="3"/>
      <c r="G396" s="3"/>
      <c r="H396" s="3"/>
      <c r="I396" s="3"/>
      <c r="J396" s="3"/>
      <c r="K396" s="3"/>
      <c r="L396" s="3"/>
      <c r="M396" s="12"/>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12"/>
      <c r="AQ396" s="3"/>
      <c r="AR396" s="3"/>
      <c r="AS396" s="3"/>
      <c r="AT396" s="3"/>
      <c r="AU396" s="3"/>
    </row>
    <row r="397" spans="1:47" ht="24" x14ac:dyDescent="0.4">
      <c r="A397" s="3"/>
      <c r="B397" s="3"/>
      <c r="C397" s="3"/>
      <c r="D397" s="3"/>
      <c r="E397" s="3"/>
      <c r="F397" s="3"/>
      <c r="G397" s="3"/>
      <c r="H397" s="3"/>
      <c r="I397" s="3"/>
      <c r="J397" s="3"/>
      <c r="K397" s="3"/>
      <c r="L397" s="3"/>
      <c r="M397" s="12"/>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12"/>
      <c r="AQ397" s="3"/>
      <c r="AR397" s="3"/>
      <c r="AS397" s="3"/>
      <c r="AT397" s="3"/>
      <c r="AU397" s="3"/>
    </row>
    <row r="398" spans="1:47" ht="24" x14ac:dyDescent="0.4">
      <c r="A398" s="3"/>
      <c r="B398" s="3"/>
      <c r="C398" s="3"/>
      <c r="D398" s="3"/>
      <c r="E398" s="3"/>
      <c r="F398" s="3"/>
      <c r="G398" s="3"/>
      <c r="H398" s="3"/>
      <c r="I398" s="3"/>
      <c r="J398" s="3"/>
      <c r="K398" s="3"/>
      <c r="L398" s="3"/>
      <c r="M398" s="12"/>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12"/>
      <c r="AQ398" s="3"/>
      <c r="AR398" s="3"/>
      <c r="AS398" s="3"/>
      <c r="AT398" s="3"/>
      <c r="AU398" s="3"/>
    </row>
    <row r="399" spans="1:47" ht="24" x14ac:dyDescent="0.4">
      <c r="A399" s="3"/>
      <c r="B399" s="3"/>
      <c r="C399" s="3"/>
      <c r="D399" s="3"/>
      <c r="E399" s="3"/>
      <c r="F399" s="3"/>
      <c r="G399" s="3"/>
      <c r="H399" s="3"/>
      <c r="I399" s="3"/>
      <c r="J399" s="3"/>
      <c r="K399" s="3"/>
      <c r="L399" s="3"/>
      <c r="M399" s="12"/>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12"/>
      <c r="AQ399" s="3"/>
      <c r="AR399" s="3"/>
      <c r="AS399" s="3"/>
      <c r="AT399" s="3"/>
      <c r="AU399" s="3"/>
    </row>
    <row r="400" spans="1:47" ht="24" x14ac:dyDescent="0.4">
      <c r="A400" s="3"/>
      <c r="B400" s="3"/>
      <c r="C400" s="3"/>
      <c r="D400" s="3"/>
      <c r="E400" s="3"/>
      <c r="F400" s="3"/>
      <c r="G400" s="3"/>
      <c r="H400" s="3"/>
      <c r="I400" s="3"/>
      <c r="J400" s="3"/>
      <c r="K400" s="3"/>
      <c r="L400" s="3"/>
      <c r="M400" s="12"/>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12"/>
      <c r="AQ400" s="3"/>
      <c r="AR400" s="3"/>
      <c r="AS400" s="3"/>
      <c r="AT400" s="3"/>
      <c r="AU400" s="3"/>
    </row>
    <row r="401" spans="1:47" ht="24" x14ac:dyDescent="0.4">
      <c r="A401" s="3"/>
      <c r="B401" s="3"/>
      <c r="C401" s="3"/>
      <c r="D401" s="3"/>
      <c r="E401" s="3"/>
      <c r="F401" s="3"/>
      <c r="G401" s="3"/>
      <c r="H401" s="3"/>
      <c r="I401" s="3"/>
      <c r="J401" s="3"/>
      <c r="K401" s="3"/>
      <c r="L401" s="3"/>
      <c r="M401" s="12"/>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12"/>
      <c r="AQ401" s="3"/>
      <c r="AR401" s="3"/>
      <c r="AS401" s="3"/>
      <c r="AT401" s="3"/>
      <c r="AU401" s="3"/>
    </row>
    <row r="402" spans="1:47" ht="24" x14ac:dyDescent="0.4">
      <c r="A402" s="3"/>
      <c r="B402" s="3"/>
      <c r="C402" s="3"/>
      <c r="D402" s="3"/>
      <c r="E402" s="3"/>
      <c r="F402" s="3"/>
      <c r="G402" s="3"/>
      <c r="H402" s="3"/>
      <c r="I402" s="3"/>
      <c r="J402" s="3"/>
      <c r="K402" s="3"/>
      <c r="L402" s="3"/>
      <c r="M402" s="12"/>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12"/>
      <c r="AQ402" s="3"/>
      <c r="AR402" s="3"/>
      <c r="AS402" s="3"/>
      <c r="AT402" s="3"/>
      <c r="AU402" s="3"/>
    </row>
    <row r="403" spans="1:47" ht="24" x14ac:dyDescent="0.4">
      <c r="A403" s="3"/>
      <c r="B403" s="3"/>
      <c r="C403" s="3"/>
      <c r="D403" s="3"/>
      <c r="E403" s="3"/>
      <c r="F403" s="3"/>
      <c r="G403" s="3"/>
      <c r="H403" s="3"/>
      <c r="I403" s="3"/>
      <c r="J403" s="3"/>
      <c r="K403" s="3"/>
      <c r="L403" s="3"/>
      <c r="M403" s="12"/>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12"/>
      <c r="AQ403" s="3"/>
      <c r="AR403" s="3"/>
      <c r="AS403" s="3"/>
      <c r="AT403" s="3"/>
      <c r="AU403" s="3"/>
    </row>
    <row r="404" spans="1:47" ht="24" x14ac:dyDescent="0.4">
      <c r="A404" s="3"/>
      <c r="B404" s="3"/>
      <c r="C404" s="3"/>
      <c r="D404" s="3"/>
      <c r="E404" s="3"/>
      <c r="F404" s="3"/>
      <c r="G404" s="3"/>
      <c r="H404" s="3"/>
      <c r="I404" s="3"/>
      <c r="J404" s="3"/>
      <c r="K404" s="3"/>
      <c r="L404" s="3"/>
      <c r="M404" s="12"/>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12"/>
      <c r="AQ404" s="3"/>
      <c r="AR404" s="3"/>
      <c r="AS404" s="3"/>
      <c r="AT404" s="3"/>
      <c r="AU404" s="3"/>
    </row>
    <row r="405" spans="1:47" ht="24" x14ac:dyDescent="0.4">
      <c r="A405" s="3"/>
      <c r="B405" s="3"/>
      <c r="C405" s="3"/>
      <c r="D405" s="3"/>
      <c r="E405" s="3"/>
      <c r="F405" s="3"/>
      <c r="G405" s="3"/>
      <c r="H405" s="3"/>
      <c r="I405" s="3"/>
      <c r="J405" s="3"/>
      <c r="K405" s="3"/>
      <c r="L405" s="3"/>
      <c r="M405" s="12"/>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12"/>
      <c r="AQ405" s="3"/>
      <c r="AR405" s="3"/>
      <c r="AS405" s="3"/>
      <c r="AT405" s="3"/>
      <c r="AU405" s="3"/>
    </row>
    <row r="406" spans="1:47" ht="24" x14ac:dyDescent="0.4">
      <c r="A406" s="3"/>
      <c r="B406" s="3"/>
      <c r="C406" s="3"/>
      <c r="D406" s="3"/>
      <c r="E406" s="3"/>
      <c r="F406" s="3"/>
      <c r="G406" s="3"/>
      <c r="H406" s="3"/>
      <c r="I406" s="3"/>
      <c r="J406" s="3"/>
      <c r="K406" s="3"/>
      <c r="L406" s="3"/>
      <c r="M406" s="12"/>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12"/>
      <c r="AQ406" s="3"/>
      <c r="AR406" s="3"/>
      <c r="AS406" s="3"/>
      <c r="AT406" s="3"/>
      <c r="AU406" s="3"/>
    </row>
    <row r="407" spans="1:47" ht="24" x14ac:dyDescent="0.4">
      <c r="A407" s="3"/>
      <c r="B407" s="3"/>
      <c r="C407" s="3"/>
      <c r="D407" s="3"/>
      <c r="E407" s="3"/>
      <c r="F407" s="3"/>
      <c r="G407" s="3"/>
      <c r="H407" s="3"/>
      <c r="I407" s="3"/>
      <c r="J407" s="3"/>
      <c r="K407" s="3"/>
      <c r="L407" s="3"/>
      <c r="M407" s="12"/>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12"/>
      <c r="AQ407" s="3"/>
      <c r="AR407" s="3"/>
      <c r="AS407" s="3"/>
      <c r="AT407" s="3"/>
      <c r="AU407" s="3"/>
    </row>
    <row r="408" spans="1:47" ht="24" x14ac:dyDescent="0.4">
      <c r="A408" s="3"/>
      <c r="B408" s="3"/>
      <c r="C408" s="3"/>
      <c r="D408" s="3"/>
      <c r="E408" s="3"/>
      <c r="F408" s="3"/>
      <c r="G408" s="3"/>
      <c r="H408" s="3"/>
      <c r="I408" s="3"/>
      <c r="J408" s="3"/>
      <c r="K408" s="3"/>
      <c r="L408" s="3"/>
      <c r="M408" s="12"/>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12"/>
      <c r="AQ408" s="3"/>
      <c r="AR408" s="3"/>
      <c r="AS408" s="3"/>
      <c r="AT408" s="3"/>
      <c r="AU408" s="3"/>
    </row>
    <row r="409" spans="1:47" ht="24" x14ac:dyDescent="0.4">
      <c r="A409" s="3"/>
      <c r="B409" s="3"/>
      <c r="C409" s="3"/>
      <c r="D409" s="3"/>
      <c r="E409" s="3"/>
      <c r="F409" s="3"/>
      <c r="G409" s="3"/>
      <c r="H409" s="3"/>
      <c r="I409" s="3"/>
      <c r="J409" s="3"/>
      <c r="K409" s="3"/>
      <c r="L409" s="3"/>
      <c r="M409" s="12"/>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12"/>
      <c r="AQ409" s="3"/>
      <c r="AR409" s="3"/>
      <c r="AS409" s="3"/>
      <c r="AT409" s="3"/>
      <c r="AU409" s="3"/>
    </row>
    <row r="410" spans="1:47" ht="24" x14ac:dyDescent="0.4">
      <c r="A410" s="3"/>
      <c r="B410" s="3"/>
      <c r="C410" s="3"/>
      <c r="D410" s="3"/>
      <c r="E410" s="3"/>
      <c r="F410" s="3"/>
      <c r="G410" s="3"/>
      <c r="H410" s="3"/>
      <c r="I410" s="3"/>
      <c r="J410" s="3"/>
      <c r="K410" s="3"/>
      <c r="L410" s="3"/>
      <c r="M410" s="12"/>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12"/>
      <c r="AQ410" s="3"/>
      <c r="AR410" s="3"/>
      <c r="AS410" s="3"/>
      <c r="AT410" s="3"/>
      <c r="AU410" s="3"/>
    </row>
    <row r="411" spans="1:47" ht="24" x14ac:dyDescent="0.4">
      <c r="A411" s="3"/>
      <c r="B411" s="3"/>
      <c r="C411" s="3"/>
      <c r="D411" s="3"/>
      <c r="E411" s="3"/>
      <c r="F411" s="3"/>
      <c r="G411" s="3"/>
      <c r="H411" s="3"/>
      <c r="I411" s="3"/>
      <c r="J411" s="3"/>
      <c r="K411" s="3"/>
      <c r="L411" s="3"/>
      <c r="M411" s="12"/>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12"/>
      <c r="AQ411" s="3"/>
      <c r="AR411" s="3"/>
      <c r="AS411" s="3"/>
      <c r="AT411" s="3"/>
      <c r="AU411" s="3"/>
    </row>
    <row r="412" spans="1:47" ht="24" x14ac:dyDescent="0.4">
      <c r="A412" s="3"/>
      <c r="B412" s="3"/>
      <c r="C412" s="3"/>
      <c r="D412" s="3"/>
      <c r="E412" s="3"/>
      <c r="F412" s="3"/>
      <c r="G412" s="3"/>
      <c r="H412" s="3"/>
      <c r="I412" s="3"/>
      <c r="J412" s="3"/>
      <c r="K412" s="3"/>
      <c r="L412" s="3"/>
      <c r="M412" s="12"/>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12"/>
      <c r="AQ412" s="3"/>
      <c r="AR412" s="3"/>
      <c r="AS412" s="3"/>
      <c r="AT412" s="3"/>
      <c r="AU412" s="3"/>
    </row>
    <row r="413" spans="1:47" ht="24" x14ac:dyDescent="0.4">
      <c r="A413" s="3"/>
      <c r="B413" s="3"/>
      <c r="C413" s="3"/>
      <c r="D413" s="3"/>
      <c r="E413" s="3"/>
      <c r="F413" s="3"/>
      <c r="G413" s="3"/>
      <c r="H413" s="3"/>
      <c r="I413" s="3"/>
      <c r="J413" s="3"/>
      <c r="K413" s="3"/>
      <c r="L413" s="3"/>
      <c r="M413" s="12"/>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12"/>
      <c r="AQ413" s="3"/>
      <c r="AR413" s="3"/>
      <c r="AS413" s="3"/>
      <c r="AT413" s="3"/>
      <c r="AU413" s="3"/>
    </row>
    <row r="414" spans="1:47" ht="24" x14ac:dyDescent="0.4">
      <c r="A414" s="3"/>
      <c r="B414" s="3"/>
      <c r="C414" s="3"/>
      <c r="D414" s="3"/>
      <c r="E414" s="3"/>
      <c r="F414" s="3"/>
      <c r="G414" s="3"/>
      <c r="H414" s="3"/>
      <c r="I414" s="3"/>
      <c r="J414" s="3"/>
      <c r="K414" s="3"/>
      <c r="L414" s="3"/>
      <c r="M414" s="12"/>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12"/>
      <c r="AQ414" s="3"/>
      <c r="AR414" s="3"/>
      <c r="AS414" s="3"/>
      <c r="AT414" s="3"/>
      <c r="AU414" s="3"/>
    </row>
    <row r="415" spans="1:47" ht="24" x14ac:dyDescent="0.4">
      <c r="A415" s="3"/>
      <c r="B415" s="3"/>
      <c r="C415" s="3"/>
      <c r="D415" s="3"/>
      <c r="E415" s="3"/>
      <c r="F415" s="3"/>
      <c r="G415" s="3"/>
      <c r="H415" s="3"/>
      <c r="I415" s="3"/>
      <c r="J415" s="3"/>
      <c r="K415" s="3"/>
      <c r="L415" s="3"/>
      <c r="M415" s="12"/>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12"/>
      <c r="AQ415" s="3"/>
      <c r="AR415" s="3"/>
      <c r="AS415" s="3"/>
      <c r="AT415" s="3"/>
      <c r="AU415" s="3"/>
    </row>
    <row r="416" spans="1:47" ht="24" x14ac:dyDescent="0.4">
      <c r="A416" s="3"/>
      <c r="B416" s="3"/>
      <c r="C416" s="3"/>
      <c r="D416" s="3"/>
      <c r="E416" s="3"/>
      <c r="F416" s="3"/>
      <c r="G416" s="3"/>
      <c r="H416" s="3"/>
      <c r="I416" s="3"/>
      <c r="J416" s="3"/>
      <c r="K416" s="3"/>
      <c r="L416" s="3"/>
      <c r="M416" s="12"/>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12"/>
      <c r="AQ416" s="3"/>
      <c r="AR416" s="3"/>
      <c r="AS416" s="3"/>
      <c r="AT416" s="3"/>
      <c r="AU416" s="3"/>
    </row>
    <row r="417" spans="1:47" ht="24" x14ac:dyDescent="0.4">
      <c r="A417" s="3"/>
      <c r="B417" s="3"/>
      <c r="C417" s="3"/>
      <c r="D417" s="3"/>
      <c r="E417" s="3"/>
      <c r="F417" s="3"/>
      <c r="G417" s="3"/>
      <c r="H417" s="3"/>
      <c r="I417" s="3"/>
      <c r="J417" s="3"/>
      <c r="K417" s="3"/>
      <c r="L417" s="3"/>
      <c r="M417" s="12"/>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12"/>
      <c r="AQ417" s="3"/>
      <c r="AR417" s="3"/>
      <c r="AS417" s="3"/>
      <c r="AT417" s="3"/>
      <c r="AU417" s="3"/>
    </row>
    <row r="418" spans="1:47" ht="24" x14ac:dyDescent="0.4">
      <c r="A418" s="3"/>
      <c r="B418" s="3"/>
      <c r="C418" s="3"/>
      <c r="D418" s="3"/>
      <c r="E418" s="3"/>
      <c r="F418" s="3"/>
      <c r="G418" s="3"/>
      <c r="H418" s="3"/>
      <c r="I418" s="3"/>
      <c r="J418" s="3"/>
      <c r="K418" s="3"/>
      <c r="L418" s="3"/>
      <c r="M418" s="12"/>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12"/>
      <c r="AQ418" s="3"/>
      <c r="AR418" s="3"/>
      <c r="AS418" s="3"/>
      <c r="AT418" s="3"/>
      <c r="AU418" s="3"/>
    </row>
    <row r="419" spans="1:47" ht="24" x14ac:dyDescent="0.4">
      <c r="A419" s="3"/>
      <c r="B419" s="3"/>
      <c r="C419" s="3"/>
      <c r="D419" s="3"/>
      <c r="E419" s="3"/>
      <c r="F419" s="3"/>
      <c r="G419" s="3"/>
      <c r="H419" s="3"/>
      <c r="I419" s="3"/>
      <c r="J419" s="3"/>
      <c r="K419" s="3"/>
      <c r="L419" s="3"/>
      <c r="M419" s="12"/>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12"/>
      <c r="AQ419" s="3"/>
      <c r="AR419" s="3"/>
      <c r="AS419" s="3"/>
      <c r="AT419" s="3"/>
      <c r="AU419" s="3"/>
    </row>
    <row r="420" spans="1:47" ht="24" x14ac:dyDescent="0.4">
      <c r="A420" s="3"/>
      <c r="B420" s="3"/>
      <c r="C420" s="3"/>
      <c r="D420" s="3"/>
      <c r="E420" s="3"/>
      <c r="F420" s="3"/>
      <c r="G420" s="3"/>
      <c r="H420" s="3"/>
      <c r="I420" s="3"/>
      <c r="J420" s="3"/>
      <c r="K420" s="3"/>
      <c r="L420" s="3"/>
      <c r="M420" s="12"/>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12"/>
      <c r="AQ420" s="3"/>
      <c r="AR420" s="3"/>
      <c r="AS420" s="3"/>
      <c r="AT420" s="3"/>
      <c r="AU420" s="3"/>
    </row>
    <row r="421" spans="1:47" ht="24" x14ac:dyDescent="0.4">
      <c r="A421" s="3"/>
      <c r="B421" s="3"/>
      <c r="C421" s="3"/>
      <c r="D421" s="3"/>
      <c r="E421" s="3"/>
      <c r="F421" s="3"/>
      <c r="G421" s="3"/>
      <c r="H421" s="3"/>
      <c r="I421" s="3"/>
      <c r="J421" s="3"/>
      <c r="K421" s="3"/>
      <c r="L421" s="3"/>
      <c r="M421" s="12"/>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12"/>
      <c r="AQ421" s="3"/>
      <c r="AR421" s="3"/>
      <c r="AS421" s="3"/>
      <c r="AT421" s="3"/>
      <c r="AU421" s="3"/>
    </row>
    <row r="422" spans="1:47" ht="24" x14ac:dyDescent="0.4">
      <c r="A422" s="3"/>
      <c r="B422" s="3"/>
      <c r="C422" s="3"/>
      <c r="D422" s="3"/>
      <c r="E422" s="3"/>
      <c r="F422" s="3"/>
      <c r="G422" s="3"/>
      <c r="H422" s="3"/>
      <c r="I422" s="3"/>
      <c r="J422" s="3"/>
      <c r="K422" s="3"/>
      <c r="L422" s="3"/>
      <c r="M422" s="12"/>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12"/>
      <c r="AQ422" s="3"/>
      <c r="AR422" s="3"/>
      <c r="AS422" s="3"/>
      <c r="AT422" s="3"/>
      <c r="AU422" s="3"/>
    </row>
    <row r="423" spans="1:47" ht="24" x14ac:dyDescent="0.4">
      <c r="A423" s="3"/>
      <c r="B423" s="3"/>
      <c r="C423" s="3"/>
      <c r="D423" s="3"/>
      <c r="E423" s="3"/>
      <c r="F423" s="3"/>
      <c r="G423" s="3"/>
      <c r="H423" s="3"/>
      <c r="I423" s="3"/>
      <c r="J423" s="3"/>
      <c r="K423" s="3"/>
      <c r="L423" s="3"/>
      <c r="M423" s="12"/>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12"/>
      <c r="AQ423" s="3"/>
      <c r="AR423" s="3"/>
      <c r="AS423" s="3"/>
      <c r="AT423" s="3"/>
      <c r="AU423" s="3"/>
    </row>
    <row r="424" spans="1:47" ht="24" x14ac:dyDescent="0.4">
      <c r="A424" s="3"/>
      <c r="B424" s="3"/>
      <c r="C424" s="3"/>
      <c r="D424" s="3"/>
      <c r="E424" s="3"/>
      <c r="F424" s="3"/>
      <c r="G424" s="3"/>
      <c r="H424" s="3"/>
      <c r="I424" s="3"/>
      <c r="J424" s="3"/>
      <c r="K424" s="3"/>
      <c r="L424" s="3"/>
      <c r="M424" s="12"/>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12"/>
      <c r="AQ424" s="3"/>
      <c r="AR424" s="3"/>
      <c r="AS424" s="3"/>
      <c r="AT424" s="3"/>
      <c r="AU424" s="3"/>
    </row>
    <row r="425" spans="1:47" ht="24" x14ac:dyDescent="0.4">
      <c r="A425" s="3"/>
      <c r="B425" s="3"/>
      <c r="C425" s="3"/>
      <c r="D425" s="3"/>
      <c r="E425" s="3"/>
      <c r="F425" s="3"/>
      <c r="G425" s="3"/>
      <c r="H425" s="3"/>
      <c r="I425" s="3"/>
      <c r="J425" s="3"/>
      <c r="K425" s="3"/>
      <c r="L425" s="3"/>
      <c r="M425" s="12"/>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12"/>
      <c r="AQ425" s="3"/>
      <c r="AR425" s="3"/>
      <c r="AS425" s="3"/>
      <c r="AT425" s="3"/>
      <c r="AU425" s="3"/>
    </row>
    <row r="426" spans="1:47" ht="24" x14ac:dyDescent="0.4">
      <c r="A426" s="3"/>
      <c r="B426" s="3"/>
      <c r="C426" s="3"/>
      <c r="D426" s="3"/>
      <c r="E426" s="3"/>
      <c r="F426" s="3"/>
      <c r="G426" s="3"/>
      <c r="H426" s="3"/>
      <c r="I426" s="3"/>
      <c r="J426" s="3"/>
      <c r="K426" s="3"/>
      <c r="L426" s="3"/>
      <c r="M426" s="12"/>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12"/>
      <c r="AQ426" s="3"/>
      <c r="AR426" s="3"/>
      <c r="AS426" s="3"/>
      <c r="AT426" s="3"/>
      <c r="AU426" s="3"/>
    </row>
    <row r="427" spans="1:47" ht="24" x14ac:dyDescent="0.4">
      <c r="A427" s="3"/>
      <c r="B427" s="3"/>
      <c r="C427" s="3"/>
      <c r="D427" s="3"/>
      <c r="E427" s="3"/>
      <c r="F427" s="3"/>
      <c r="G427" s="3"/>
      <c r="H427" s="3"/>
      <c r="I427" s="3"/>
      <c r="J427" s="3"/>
      <c r="K427" s="3"/>
      <c r="L427" s="3"/>
      <c r="M427" s="12"/>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12"/>
      <c r="AQ427" s="3"/>
      <c r="AR427" s="3"/>
      <c r="AS427" s="3"/>
      <c r="AT427" s="3"/>
      <c r="AU427" s="3"/>
    </row>
    <row r="428" spans="1:47" ht="24" x14ac:dyDescent="0.4">
      <c r="A428" s="3"/>
      <c r="B428" s="3"/>
      <c r="C428" s="3"/>
      <c r="D428" s="3"/>
      <c r="E428" s="3"/>
      <c r="F428" s="3"/>
      <c r="G428" s="3"/>
      <c r="H428" s="3"/>
      <c r="I428" s="3"/>
      <c r="J428" s="3"/>
      <c r="K428" s="3"/>
      <c r="L428" s="3"/>
      <c r="M428" s="12"/>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12"/>
      <c r="AQ428" s="3"/>
      <c r="AR428" s="3"/>
      <c r="AS428" s="3"/>
      <c r="AT428" s="3"/>
      <c r="AU428" s="3"/>
    </row>
    <row r="429" spans="1:47" ht="24" x14ac:dyDescent="0.4">
      <c r="A429" s="3"/>
      <c r="B429" s="3"/>
      <c r="C429" s="3"/>
      <c r="D429" s="3"/>
      <c r="E429" s="3"/>
      <c r="F429" s="3"/>
      <c r="G429" s="3"/>
      <c r="H429" s="3"/>
      <c r="I429" s="3"/>
      <c r="J429" s="3"/>
      <c r="K429" s="3"/>
      <c r="L429" s="3"/>
      <c r="M429" s="12"/>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12"/>
      <c r="AQ429" s="3"/>
      <c r="AR429" s="3"/>
      <c r="AS429" s="3"/>
      <c r="AT429" s="3"/>
      <c r="AU429" s="3"/>
    </row>
    <row r="430" spans="1:47" ht="24" x14ac:dyDescent="0.4">
      <c r="A430" s="3"/>
      <c r="B430" s="3"/>
      <c r="C430" s="3"/>
      <c r="D430" s="3"/>
      <c r="E430" s="3"/>
      <c r="F430" s="3"/>
      <c r="G430" s="3"/>
      <c r="H430" s="3"/>
      <c r="I430" s="3"/>
      <c r="J430" s="3"/>
      <c r="K430" s="3"/>
      <c r="L430" s="3"/>
      <c r="M430" s="12"/>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12"/>
      <c r="AQ430" s="3"/>
      <c r="AR430" s="3"/>
      <c r="AS430" s="3"/>
      <c r="AT430" s="3"/>
      <c r="AU430" s="3"/>
    </row>
    <row r="431" spans="1:47" ht="24" x14ac:dyDescent="0.4">
      <c r="A431" s="3"/>
      <c r="B431" s="3"/>
      <c r="C431" s="3"/>
      <c r="D431" s="3"/>
      <c r="E431" s="3"/>
      <c r="F431" s="3"/>
      <c r="G431" s="3"/>
      <c r="H431" s="3"/>
      <c r="I431" s="3"/>
      <c r="J431" s="3"/>
      <c r="K431" s="3"/>
      <c r="L431" s="3"/>
      <c r="M431" s="12"/>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12"/>
      <c r="AQ431" s="3"/>
      <c r="AR431" s="3"/>
      <c r="AS431" s="3"/>
      <c r="AT431" s="3"/>
      <c r="AU431" s="3"/>
    </row>
    <row r="432" spans="1:47" ht="24" x14ac:dyDescent="0.4">
      <c r="A432" s="3"/>
      <c r="B432" s="3"/>
      <c r="C432" s="3"/>
      <c r="D432" s="3"/>
      <c r="E432" s="3"/>
      <c r="F432" s="3"/>
      <c r="G432" s="3"/>
      <c r="H432" s="3"/>
      <c r="I432" s="3"/>
      <c r="J432" s="3"/>
      <c r="K432" s="3"/>
      <c r="L432" s="3"/>
      <c r="M432" s="12"/>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12"/>
      <c r="AQ432" s="3"/>
      <c r="AR432" s="3"/>
      <c r="AS432" s="3"/>
      <c r="AT432" s="3"/>
      <c r="AU432" s="3"/>
    </row>
    <row r="433" spans="1:47" ht="24" x14ac:dyDescent="0.4">
      <c r="A433" s="3"/>
      <c r="B433" s="3"/>
      <c r="C433" s="3"/>
      <c r="D433" s="3"/>
      <c r="E433" s="3"/>
      <c r="F433" s="3"/>
      <c r="G433" s="3"/>
      <c r="H433" s="3"/>
      <c r="I433" s="3"/>
      <c r="J433" s="3"/>
      <c r="K433" s="3"/>
      <c r="L433" s="3"/>
      <c r="M433" s="12"/>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12"/>
      <c r="AQ433" s="3"/>
      <c r="AR433" s="3"/>
      <c r="AS433" s="3"/>
      <c r="AT433" s="3"/>
      <c r="AU433" s="3"/>
    </row>
    <row r="434" spans="1:47" ht="24" x14ac:dyDescent="0.4">
      <c r="A434" s="3"/>
      <c r="B434" s="3"/>
      <c r="C434" s="3"/>
      <c r="D434" s="3"/>
      <c r="E434" s="3"/>
      <c r="F434" s="3"/>
      <c r="G434" s="3"/>
      <c r="H434" s="3"/>
      <c r="I434" s="3"/>
      <c r="J434" s="3"/>
      <c r="K434" s="3"/>
      <c r="L434" s="3"/>
      <c r="M434" s="12"/>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12"/>
      <c r="AQ434" s="3"/>
      <c r="AR434" s="3"/>
      <c r="AS434" s="3"/>
      <c r="AT434" s="3"/>
      <c r="AU434" s="3"/>
    </row>
    <row r="435" spans="1:47" ht="24" x14ac:dyDescent="0.4">
      <c r="A435" s="3"/>
      <c r="B435" s="3"/>
      <c r="C435" s="3"/>
      <c r="D435" s="3"/>
      <c r="E435" s="3"/>
      <c r="F435" s="3"/>
      <c r="G435" s="3"/>
      <c r="H435" s="3"/>
      <c r="I435" s="3"/>
      <c r="J435" s="3"/>
      <c r="K435" s="3"/>
      <c r="L435" s="3"/>
      <c r="M435" s="12"/>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12"/>
      <c r="AQ435" s="3"/>
      <c r="AR435" s="3"/>
      <c r="AS435" s="3"/>
      <c r="AT435" s="3"/>
      <c r="AU435" s="3"/>
    </row>
    <row r="436" spans="1:47" ht="24" x14ac:dyDescent="0.4">
      <c r="A436" s="3"/>
      <c r="B436" s="3"/>
      <c r="C436" s="3"/>
      <c r="D436" s="3"/>
      <c r="E436" s="3"/>
      <c r="F436" s="3"/>
      <c r="G436" s="3"/>
      <c r="H436" s="3"/>
      <c r="I436" s="3"/>
      <c r="J436" s="3"/>
      <c r="K436" s="3"/>
      <c r="L436" s="3"/>
      <c r="M436" s="12"/>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12"/>
      <c r="AQ436" s="3"/>
      <c r="AR436" s="3"/>
      <c r="AS436" s="3"/>
      <c r="AT436" s="3"/>
      <c r="AU436" s="3"/>
    </row>
    <row r="437" spans="1:47" ht="24" x14ac:dyDescent="0.4">
      <c r="A437" s="3"/>
      <c r="B437" s="3"/>
      <c r="C437" s="3"/>
      <c r="D437" s="3"/>
      <c r="E437" s="3"/>
      <c r="F437" s="3"/>
      <c r="G437" s="3"/>
      <c r="H437" s="3"/>
      <c r="I437" s="3"/>
      <c r="J437" s="3"/>
      <c r="K437" s="3"/>
      <c r="L437" s="3"/>
      <c r="M437" s="12"/>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12"/>
      <c r="AQ437" s="3"/>
      <c r="AR437" s="3"/>
      <c r="AS437" s="3"/>
      <c r="AT437" s="3"/>
      <c r="AU437" s="3"/>
    </row>
    <row r="438" spans="1:47" ht="24" x14ac:dyDescent="0.4">
      <c r="A438" s="3"/>
      <c r="B438" s="3"/>
      <c r="C438" s="3"/>
      <c r="D438" s="3"/>
      <c r="E438" s="3"/>
      <c r="F438" s="3"/>
      <c r="G438" s="3"/>
      <c r="H438" s="3"/>
      <c r="I438" s="3"/>
      <c r="J438" s="3"/>
      <c r="K438" s="3"/>
      <c r="L438" s="3"/>
      <c r="M438" s="12"/>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12"/>
      <c r="AQ438" s="3"/>
      <c r="AR438" s="3"/>
      <c r="AS438" s="3"/>
      <c r="AT438" s="3"/>
      <c r="AU438" s="3"/>
    </row>
    <row r="439" spans="1:47" ht="24" x14ac:dyDescent="0.4">
      <c r="A439" s="3"/>
      <c r="B439" s="3"/>
      <c r="C439" s="3"/>
      <c r="D439" s="3"/>
      <c r="E439" s="3"/>
      <c r="F439" s="3"/>
      <c r="G439" s="3"/>
      <c r="H439" s="3"/>
      <c r="I439" s="3"/>
      <c r="J439" s="3"/>
      <c r="K439" s="3"/>
      <c r="L439" s="3"/>
      <c r="M439" s="12"/>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12"/>
      <c r="AQ439" s="3"/>
      <c r="AR439" s="3"/>
      <c r="AS439" s="3"/>
      <c r="AT439" s="3"/>
      <c r="AU439" s="3"/>
    </row>
    <row r="440" spans="1:47" ht="24" x14ac:dyDescent="0.4">
      <c r="A440" s="3"/>
      <c r="B440" s="3"/>
      <c r="C440" s="3"/>
      <c r="D440" s="3"/>
      <c r="E440" s="3"/>
      <c r="F440" s="3"/>
      <c r="G440" s="3"/>
      <c r="H440" s="3"/>
      <c r="I440" s="3"/>
      <c r="J440" s="3"/>
      <c r="K440" s="3"/>
      <c r="L440" s="3"/>
      <c r="M440" s="12"/>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12"/>
      <c r="AQ440" s="3"/>
      <c r="AR440" s="3"/>
      <c r="AS440" s="3"/>
      <c r="AT440" s="3"/>
      <c r="AU440" s="3"/>
    </row>
    <row r="441" spans="1:47" ht="24" x14ac:dyDescent="0.4">
      <c r="A441" s="3"/>
      <c r="B441" s="3"/>
      <c r="C441" s="3"/>
      <c r="D441" s="3"/>
      <c r="E441" s="3"/>
      <c r="F441" s="3"/>
      <c r="G441" s="3"/>
      <c r="H441" s="3"/>
      <c r="I441" s="3"/>
      <c r="J441" s="3"/>
      <c r="K441" s="3"/>
      <c r="L441" s="3"/>
      <c r="M441" s="12"/>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12"/>
      <c r="AQ441" s="3"/>
      <c r="AR441" s="3"/>
      <c r="AS441" s="3"/>
      <c r="AT441" s="3"/>
      <c r="AU441" s="3"/>
    </row>
    <row r="442" spans="1:47" ht="24" x14ac:dyDescent="0.4">
      <c r="A442" s="3"/>
      <c r="B442" s="3"/>
      <c r="C442" s="3"/>
      <c r="D442" s="3"/>
      <c r="E442" s="3"/>
      <c r="F442" s="3"/>
      <c r="G442" s="3"/>
      <c r="H442" s="3"/>
      <c r="I442" s="3"/>
      <c r="J442" s="3"/>
      <c r="K442" s="3"/>
      <c r="L442" s="3"/>
      <c r="M442" s="12"/>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12"/>
      <c r="AQ442" s="3"/>
      <c r="AR442" s="3"/>
      <c r="AS442" s="3"/>
      <c r="AT442" s="3"/>
      <c r="AU442" s="3"/>
    </row>
    <row r="443" spans="1:47" ht="24" x14ac:dyDescent="0.4">
      <c r="A443" s="3"/>
      <c r="B443" s="3"/>
      <c r="C443" s="3"/>
      <c r="D443" s="3"/>
      <c r="E443" s="3"/>
      <c r="F443" s="3"/>
      <c r="G443" s="3"/>
      <c r="H443" s="3"/>
      <c r="I443" s="3"/>
      <c r="J443" s="3"/>
      <c r="K443" s="3"/>
      <c r="L443" s="3"/>
      <c r="M443" s="12"/>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12"/>
      <c r="AQ443" s="3"/>
      <c r="AR443" s="3"/>
      <c r="AS443" s="3"/>
      <c r="AT443" s="3"/>
      <c r="AU443" s="3"/>
    </row>
    <row r="444" spans="1:47" ht="24" x14ac:dyDescent="0.4">
      <c r="A444" s="3"/>
      <c r="B444" s="3"/>
      <c r="C444" s="3"/>
      <c r="D444" s="3"/>
      <c r="E444" s="3"/>
      <c r="F444" s="3"/>
      <c r="G444" s="3"/>
      <c r="H444" s="3"/>
      <c r="I444" s="3"/>
      <c r="J444" s="3"/>
      <c r="K444" s="3"/>
      <c r="L444" s="3"/>
      <c r="M444" s="12"/>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12"/>
      <c r="AQ444" s="3"/>
      <c r="AR444" s="3"/>
      <c r="AS444" s="3"/>
      <c r="AT444" s="3"/>
      <c r="AU444" s="3"/>
    </row>
    <row r="445" spans="1:47" ht="24" x14ac:dyDescent="0.4">
      <c r="A445" s="3"/>
      <c r="B445" s="3"/>
      <c r="C445" s="3"/>
      <c r="D445" s="3"/>
      <c r="E445" s="3"/>
      <c r="F445" s="3"/>
      <c r="G445" s="3"/>
      <c r="H445" s="3"/>
      <c r="I445" s="3"/>
      <c r="J445" s="3"/>
      <c r="K445" s="3"/>
      <c r="L445" s="3"/>
      <c r="M445" s="12"/>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12"/>
      <c r="AQ445" s="3"/>
      <c r="AR445" s="3"/>
      <c r="AS445" s="3"/>
      <c r="AT445" s="3"/>
      <c r="AU445" s="3"/>
    </row>
    <row r="446" spans="1:47" ht="24" x14ac:dyDescent="0.4">
      <c r="A446" s="3"/>
      <c r="B446" s="3"/>
      <c r="C446" s="3"/>
      <c r="D446" s="3"/>
      <c r="E446" s="3"/>
      <c r="F446" s="3"/>
      <c r="G446" s="3"/>
      <c r="H446" s="3"/>
      <c r="I446" s="3"/>
      <c r="J446" s="3"/>
      <c r="K446" s="3"/>
      <c r="L446" s="3"/>
      <c r="M446" s="12"/>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12"/>
      <c r="AQ446" s="3"/>
      <c r="AR446" s="3"/>
      <c r="AS446" s="3"/>
      <c r="AT446" s="3"/>
      <c r="AU446" s="3"/>
    </row>
    <row r="447" spans="1:47" ht="24" x14ac:dyDescent="0.4">
      <c r="A447" s="3"/>
      <c r="B447" s="3"/>
      <c r="C447" s="3"/>
      <c r="D447" s="3"/>
      <c r="E447" s="3"/>
      <c r="F447" s="3"/>
      <c r="G447" s="3"/>
      <c r="H447" s="3"/>
      <c r="I447" s="3"/>
      <c r="J447" s="3"/>
      <c r="K447" s="3"/>
      <c r="L447" s="3"/>
      <c r="M447" s="12"/>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12"/>
      <c r="AQ447" s="3"/>
      <c r="AR447" s="3"/>
      <c r="AS447" s="3"/>
      <c r="AT447" s="3"/>
      <c r="AU447" s="3"/>
    </row>
    <row r="448" spans="1:47" ht="24" x14ac:dyDescent="0.4">
      <c r="A448" s="3"/>
      <c r="B448" s="3"/>
      <c r="C448" s="3"/>
      <c r="D448" s="3"/>
      <c r="E448" s="3"/>
      <c r="F448" s="3"/>
      <c r="G448" s="3"/>
      <c r="H448" s="3"/>
      <c r="I448" s="3"/>
      <c r="J448" s="3"/>
      <c r="K448" s="3"/>
      <c r="L448" s="3"/>
      <c r="M448" s="12"/>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12"/>
      <c r="AQ448" s="3"/>
      <c r="AR448" s="3"/>
      <c r="AS448" s="3"/>
      <c r="AT448" s="3"/>
      <c r="AU448" s="3"/>
    </row>
    <row r="449" spans="1:47" ht="24" x14ac:dyDescent="0.4">
      <c r="A449" s="3"/>
      <c r="B449" s="3"/>
      <c r="C449" s="3"/>
      <c r="D449" s="3"/>
      <c r="E449" s="3"/>
      <c r="F449" s="3"/>
      <c r="G449" s="3"/>
      <c r="H449" s="3"/>
      <c r="I449" s="3"/>
      <c r="J449" s="3"/>
      <c r="K449" s="3"/>
      <c r="L449" s="3"/>
      <c r="M449" s="12"/>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12"/>
      <c r="AQ449" s="3"/>
      <c r="AR449" s="3"/>
      <c r="AS449" s="3"/>
      <c r="AT449" s="3"/>
      <c r="AU449" s="3"/>
    </row>
    <row r="450" spans="1:47" ht="24" x14ac:dyDescent="0.4">
      <c r="A450" s="3"/>
      <c r="B450" s="3"/>
      <c r="C450" s="3"/>
      <c r="D450" s="3"/>
      <c r="E450" s="3"/>
      <c r="F450" s="3"/>
      <c r="G450" s="3"/>
      <c r="H450" s="3"/>
      <c r="I450" s="3"/>
      <c r="J450" s="3"/>
      <c r="K450" s="3"/>
      <c r="L450" s="3"/>
      <c r="M450" s="12"/>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12"/>
      <c r="AQ450" s="3"/>
      <c r="AR450" s="3"/>
      <c r="AS450" s="3"/>
      <c r="AT450" s="3"/>
      <c r="AU450" s="3"/>
    </row>
    <row r="451" spans="1:47" ht="24" x14ac:dyDescent="0.4">
      <c r="A451" s="3"/>
      <c r="B451" s="3"/>
      <c r="C451" s="3"/>
      <c r="D451" s="3"/>
      <c r="E451" s="3"/>
      <c r="F451" s="3"/>
      <c r="G451" s="3"/>
      <c r="H451" s="3"/>
      <c r="I451" s="3"/>
      <c r="J451" s="3"/>
      <c r="K451" s="3"/>
      <c r="L451" s="3"/>
      <c r="M451" s="12"/>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12"/>
      <c r="AQ451" s="3"/>
      <c r="AR451" s="3"/>
      <c r="AS451" s="3"/>
      <c r="AT451" s="3"/>
      <c r="AU451" s="3"/>
    </row>
    <row r="452" spans="1:47" ht="24" x14ac:dyDescent="0.4">
      <c r="A452" s="3"/>
      <c r="B452" s="3"/>
      <c r="C452" s="3"/>
      <c r="D452" s="3"/>
      <c r="E452" s="3"/>
      <c r="F452" s="3"/>
      <c r="G452" s="3"/>
      <c r="H452" s="3"/>
      <c r="I452" s="3"/>
      <c r="J452" s="3"/>
      <c r="K452" s="3"/>
      <c r="L452" s="3"/>
      <c r="M452" s="12"/>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12"/>
      <c r="AQ452" s="3"/>
      <c r="AR452" s="3"/>
      <c r="AS452" s="3"/>
      <c r="AT452" s="3"/>
      <c r="AU452" s="3"/>
    </row>
    <row r="453" spans="1:47" ht="24" x14ac:dyDescent="0.4">
      <c r="A453" s="3"/>
      <c r="B453" s="3"/>
      <c r="C453" s="3"/>
      <c r="D453" s="3"/>
      <c r="E453" s="3"/>
      <c r="F453" s="3"/>
      <c r="G453" s="3"/>
      <c r="H453" s="3"/>
      <c r="I453" s="3"/>
      <c r="J453" s="3"/>
      <c r="K453" s="3"/>
      <c r="L453" s="3"/>
      <c r="M453" s="12"/>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12"/>
      <c r="AQ453" s="3"/>
      <c r="AR453" s="3"/>
      <c r="AS453" s="3"/>
      <c r="AT453" s="3"/>
      <c r="AU453" s="3"/>
    </row>
    <row r="454" spans="1:47" ht="24" x14ac:dyDescent="0.4">
      <c r="A454" s="3"/>
      <c r="B454" s="3"/>
      <c r="C454" s="3"/>
      <c r="D454" s="3"/>
      <c r="E454" s="3"/>
      <c r="F454" s="3"/>
      <c r="G454" s="3"/>
      <c r="H454" s="3"/>
      <c r="I454" s="3"/>
      <c r="J454" s="3"/>
      <c r="K454" s="3"/>
      <c r="L454" s="3"/>
      <c r="M454" s="12"/>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12"/>
      <c r="AQ454" s="3"/>
      <c r="AR454" s="3"/>
      <c r="AS454" s="3"/>
      <c r="AT454" s="3"/>
      <c r="AU454" s="3"/>
    </row>
    <row r="455" spans="1:47" ht="24" x14ac:dyDescent="0.4">
      <c r="A455" s="3"/>
      <c r="B455" s="3"/>
      <c r="C455" s="3"/>
      <c r="D455" s="3"/>
      <c r="E455" s="3"/>
      <c r="F455" s="3"/>
      <c r="G455" s="3"/>
      <c r="H455" s="3"/>
      <c r="I455" s="3"/>
      <c r="J455" s="3"/>
      <c r="K455" s="3"/>
      <c r="L455" s="3"/>
      <c r="M455" s="12"/>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12"/>
      <c r="AQ455" s="3"/>
      <c r="AR455" s="3"/>
      <c r="AS455" s="3"/>
      <c r="AT455" s="3"/>
      <c r="AU455" s="3"/>
    </row>
    <row r="456" spans="1:47" ht="24" x14ac:dyDescent="0.4">
      <c r="A456" s="3"/>
      <c r="B456" s="3"/>
      <c r="C456" s="3"/>
      <c r="D456" s="3"/>
      <c r="E456" s="3"/>
      <c r="F456" s="3"/>
      <c r="G456" s="3"/>
      <c r="H456" s="3"/>
      <c r="I456" s="3"/>
      <c r="J456" s="3"/>
      <c r="K456" s="3"/>
      <c r="L456" s="3"/>
      <c r="M456" s="12"/>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12"/>
      <c r="AQ456" s="3"/>
      <c r="AR456" s="3"/>
      <c r="AS456" s="3"/>
      <c r="AT456" s="3"/>
      <c r="AU456" s="3"/>
    </row>
    <row r="457" spans="1:47" ht="24" x14ac:dyDescent="0.4">
      <c r="A457" s="3"/>
      <c r="B457" s="3"/>
      <c r="C457" s="3"/>
      <c r="D457" s="3"/>
      <c r="E457" s="3"/>
      <c r="F457" s="3"/>
      <c r="G457" s="3"/>
      <c r="H457" s="3"/>
      <c r="I457" s="3"/>
      <c r="J457" s="3"/>
      <c r="K457" s="3"/>
      <c r="L457" s="3"/>
      <c r="M457" s="12"/>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12"/>
      <c r="AQ457" s="3"/>
      <c r="AR457" s="3"/>
      <c r="AS457" s="3"/>
      <c r="AT457" s="3"/>
      <c r="AU457" s="3"/>
    </row>
    <row r="458" spans="1:47" ht="24" x14ac:dyDescent="0.4">
      <c r="A458" s="3"/>
      <c r="B458" s="3"/>
      <c r="C458" s="3"/>
      <c r="D458" s="3"/>
      <c r="E458" s="3"/>
      <c r="F458" s="3"/>
      <c r="G458" s="3"/>
      <c r="H458" s="3"/>
      <c r="I458" s="3"/>
      <c r="J458" s="3"/>
      <c r="K458" s="3"/>
      <c r="L458" s="3"/>
      <c r="M458" s="12"/>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12"/>
      <c r="AQ458" s="3"/>
      <c r="AR458" s="3"/>
      <c r="AS458" s="3"/>
      <c r="AT458" s="3"/>
      <c r="AU458" s="3"/>
    </row>
    <row r="459" spans="1:47" ht="24" x14ac:dyDescent="0.4">
      <c r="A459" s="3"/>
      <c r="B459" s="3"/>
      <c r="C459" s="3"/>
      <c r="D459" s="3"/>
      <c r="E459" s="3"/>
      <c r="F459" s="3"/>
      <c r="G459" s="3"/>
      <c r="H459" s="3"/>
      <c r="I459" s="3"/>
      <c r="J459" s="3"/>
      <c r="K459" s="3"/>
      <c r="L459" s="3"/>
      <c r="M459" s="12"/>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2"/>
      <c r="AQ459" s="3"/>
      <c r="AR459" s="3"/>
      <c r="AS459" s="3"/>
      <c r="AT459" s="3"/>
      <c r="AU459" s="3"/>
    </row>
    <row r="460" spans="1:47" ht="24" x14ac:dyDescent="0.4">
      <c r="A460" s="3"/>
      <c r="B460" s="3"/>
      <c r="C460" s="3"/>
      <c r="D460" s="3"/>
      <c r="E460" s="3"/>
      <c r="F460" s="3"/>
      <c r="G460" s="3"/>
      <c r="H460" s="3"/>
      <c r="I460" s="3"/>
      <c r="J460" s="3"/>
      <c r="K460" s="3"/>
      <c r="L460" s="3"/>
      <c r="M460" s="12"/>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12"/>
      <c r="AQ460" s="3"/>
      <c r="AR460" s="3"/>
      <c r="AS460" s="3"/>
      <c r="AT460" s="3"/>
      <c r="AU460" s="3"/>
    </row>
    <row r="461" spans="1:47" ht="24" x14ac:dyDescent="0.4">
      <c r="A461" s="3"/>
      <c r="B461" s="3"/>
      <c r="C461" s="3"/>
      <c r="D461" s="3"/>
      <c r="E461" s="3"/>
      <c r="F461" s="3"/>
      <c r="G461" s="3"/>
      <c r="H461" s="3"/>
      <c r="I461" s="3"/>
      <c r="J461" s="3"/>
      <c r="K461" s="3"/>
      <c r="L461" s="3"/>
      <c r="M461" s="12"/>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12"/>
      <c r="AQ461" s="3"/>
      <c r="AR461" s="3"/>
      <c r="AS461" s="3"/>
      <c r="AT461" s="3"/>
      <c r="AU461" s="3"/>
    </row>
    <row r="462" spans="1:47" ht="24" x14ac:dyDescent="0.4">
      <c r="A462" s="3"/>
      <c r="B462" s="3"/>
      <c r="C462" s="3"/>
      <c r="D462" s="3"/>
      <c r="E462" s="3"/>
      <c r="F462" s="3"/>
      <c r="G462" s="3"/>
      <c r="H462" s="3"/>
      <c r="I462" s="3"/>
      <c r="J462" s="3"/>
      <c r="K462" s="3"/>
      <c r="L462" s="3"/>
      <c r="M462" s="12"/>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12"/>
      <c r="AQ462" s="3"/>
      <c r="AR462" s="3"/>
      <c r="AS462" s="3"/>
      <c r="AT462" s="3"/>
      <c r="AU462" s="3"/>
    </row>
    <row r="463" spans="1:47" ht="24" x14ac:dyDescent="0.4">
      <c r="A463" s="3"/>
      <c r="B463" s="3"/>
      <c r="C463" s="3"/>
      <c r="D463" s="3"/>
      <c r="E463" s="3"/>
      <c r="F463" s="3"/>
      <c r="G463" s="3"/>
      <c r="H463" s="3"/>
      <c r="I463" s="3"/>
      <c r="J463" s="3"/>
      <c r="K463" s="3"/>
      <c r="L463" s="3"/>
      <c r="M463" s="12"/>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12"/>
      <c r="AQ463" s="3"/>
      <c r="AR463" s="3"/>
      <c r="AS463" s="3"/>
      <c r="AT463" s="3"/>
      <c r="AU463" s="3"/>
    </row>
    <row r="464" spans="1:47" ht="24" x14ac:dyDescent="0.4">
      <c r="A464" s="3"/>
      <c r="B464" s="3"/>
      <c r="C464" s="3"/>
      <c r="D464" s="3"/>
      <c r="E464" s="3"/>
      <c r="F464" s="3"/>
      <c r="G464" s="3"/>
      <c r="H464" s="3"/>
      <c r="I464" s="3"/>
      <c r="J464" s="3"/>
      <c r="K464" s="3"/>
      <c r="L464" s="3"/>
      <c r="M464" s="12"/>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12"/>
      <c r="AQ464" s="3"/>
      <c r="AR464" s="3"/>
      <c r="AS464" s="3"/>
      <c r="AT464" s="3"/>
      <c r="AU464" s="3"/>
    </row>
    <row r="465" spans="1:47" ht="24" x14ac:dyDescent="0.4">
      <c r="A465" s="3"/>
      <c r="B465" s="3"/>
      <c r="C465" s="3"/>
      <c r="D465" s="3"/>
      <c r="E465" s="3"/>
      <c r="F465" s="3"/>
      <c r="G465" s="3"/>
      <c r="H465" s="3"/>
      <c r="I465" s="3"/>
      <c r="J465" s="3"/>
      <c r="K465" s="3"/>
      <c r="L465" s="3"/>
      <c r="M465" s="12"/>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12"/>
      <c r="AQ465" s="3"/>
      <c r="AR465" s="3"/>
      <c r="AS465" s="3"/>
      <c r="AT465" s="3"/>
      <c r="AU465" s="3"/>
    </row>
    <row r="466" spans="1:47" ht="24" x14ac:dyDescent="0.4">
      <c r="A466" s="3"/>
      <c r="B466" s="3"/>
      <c r="C466" s="3"/>
      <c r="D466" s="3"/>
      <c r="E466" s="3"/>
      <c r="F466" s="3"/>
      <c r="G466" s="3"/>
      <c r="H466" s="3"/>
      <c r="I466" s="3"/>
      <c r="J466" s="3"/>
      <c r="K466" s="3"/>
      <c r="L466" s="3"/>
      <c r="M466" s="12"/>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12"/>
      <c r="AQ466" s="3"/>
      <c r="AR466" s="3"/>
      <c r="AS466" s="3"/>
      <c r="AT466" s="3"/>
      <c r="AU466" s="3"/>
    </row>
    <row r="467" spans="1:47" ht="24" x14ac:dyDescent="0.4">
      <c r="A467" s="3"/>
      <c r="B467" s="3"/>
      <c r="C467" s="3"/>
      <c r="D467" s="3"/>
      <c r="E467" s="3"/>
      <c r="F467" s="3"/>
      <c r="G467" s="3"/>
      <c r="H467" s="3"/>
      <c r="I467" s="3"/>
      <c r="J467" s="3"/>
      <c r="K467" s="3"/>
      <c r="L467" s="3"/>
      <c r="M467" s="12"/>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12"/>
      <c r="AQ467" s="3"/>
      <c r="AR467" s="3"/>
      <c r="AS467" s="3"/>
      <c r="AT467" s="3"/>
      <c r="AU467" s="3"/>
    </row>
    <row r="468" spans="1:47" ht="24" x14ac:dyDescent="0.4">
      <c r="A468" s="3"/>
      <c r="B468" s="3"/>
      <c r="C468" s="3"/>
      <c r="D468" s="3"/>
      <c r="E468" s="3"/>
      <c r="F468" s="3"/>
      <c r="G468" s="3"/>
      <c r="H468" s="3"/>
      <c r="I468" s="3"/>
      <c r="J468" s="3"/>
      <c r="K468" s="3"/>
      <c r="L468" s="3"/>
      <c r="M468" s="12"/>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12"/>
      <c r="AQ468" s="3"/>
      <c r="AR468" s="3"/>
      <c r="AS468" s="3"/>
      <c r="AT468" s="3"/>
      <c r="AU468" s="3"/>
    </row>
    <row r="469" spans="1:47" ht="24" x14ac:dyDescent="0.4">
      <c r="A469" s="3"/>
      <c r="B469" s="3"/>
      <c r="C469" s="3"/>
      <c r="D469" s="3"/>
      <c r="E469" s="3"/>
      <c r="F469" s="3"/>
      <c r="G469" s="3"/>
      <c r="H469" s="3"/>
      <c r="I469" s="3"/>
      <c r="J469" s="3"/>
      <c r="K469" s="3"/>
      <c r="L469" s="3"/>
      <c r="M469" s="12"/>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12"/>
      <c r="AQ469" s="3"/>
      <c r="AR469" s="3"/>
      <c r="AS469" s="3"/>
      <c r="AT469" s="3"/>
      <c r="AU469" s="3"/>
    </row>
    <row r="470" spans="1:47" ht="24" x14ac:dyDescent="0.4">
      <c r="A470" s="3"/>
      <c r="B470" s="3"/>
      <c r="C470" s="3"/>
      <c r="D470" s="3"/>
      <c r="E470" s="3"/>
      <c r="F470" s="3"/>
      <c r="G470" s="3"/>
      <c r="H470" s="3"/>
      <c r="I470" s="3"/>
      <c r="J470" s="3"/>
      <c r="K470" s="3"/>
      <c r="L470" s="3"/>
      <c r="M470" s="12"/>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12"/>
      <c r="AQ470" s="3"/>
      <c r="AR470" s="3"/>
      <c r="AS470" s="3"/>
      <c r="AT470" s="3"/>
      <c r="AU470" s="3"/>
    </row>
    <row r="471" spans="1:47" ht="24" x14ac:dyDescent="0.4">
      <c r="A471" s="3"/>
      <c r="B471" s="3"/>
      <c r="C471" s="3"/>
      <c r="D471" s="3"/>
      <c r="E471" s="3"/>
      <c r="F471" s="3"/>
      <c r="G471" s="3"/>
      <c r="H471" s="3"/>
      <c r="I471" s="3"/>
      <c r="J471" s="3"/>
      <c r="K471" s="3"/>
      <c r="L471" s="3"/>
      <c r="M471" s="12"/>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12"/>
      <c r="AQ471" s="3"/>
      <c r="AR471" s="3"/>
      <c r="AS471" s="3"/>
      <c r="AT471" s="3"/>
      <c r="AU471" s="3"/>
    </row>
    <row r="472" spans="1:47" ht="24" x14ac:dyDescent="0.4">
      <c r="A472" s="3"/>
      <c r="B472" s="3"/>
      <c r="C472" s="3"/>
      <c r="D472" s="3"/>
      <c r="E472" s="3"/>
      <c r="F472" s="3"/>
      <c r="G472" s="3"/>
      <c r="H472" s="3"/>
      <c r="I472" s="3"/>
      <c r="J472" s="3"/>
      <c r="K472" s="3"/>
      <c r="L472" s="3"/>
      <c r="M472" s="12"/>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12"/>
      <c r="AQ472" s="3"/>
      <c r="AR472" s="3"/>
      <c r="AS472" s="3"/>
      <c r="AT472" s="3"/>
      <c r="AU472" s="3"/>
    </row>
    <row r="473" spans="1:47" ht="24" x14ac:dyDescent="0.4">
      <c r="A473" s="3"/>
      <c r="B473" s="3"/>
      <c r="C473" s="3"/>
      <c r="D473" s="3"/>
      <c r="E473" s="3"/>
      <c r="F473" s="3"/>
      <c r="G473" s="3"/>
      <c r="H473" s="3"/>
      <c r="I473" s="3"/>
      <c r="J473" s="3"/>
      <c r="K473" s="3"/>
      <c r="L473" s="3"/>
      <c r="M473" s="12"/>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2"/>
      <c r="AQ473" s="3"/>
      <c r="AR473" s="3"/>
      <c r="AS473" s="3"/>
      <c r="AT473" s="3"/>
      <c r="AU473" s="3"/>
    </row>
    <row r="474" spans="1:47" ht="24" x14ac:dyDescent="0.4">
      <c r="A474" s="3"/>
      <c r="B474" s="3"/>
      <c r="C474" s="3"/>
      <c r="D474" s="3"/>
      <c r="E474" s="3"/>
      <c r="F474" s="3"/>
      <c r="G474" s="3"/>
      <c r="H474" s="3"/>
      <c r="I474" s="3"/>
      <c r="J474" s="3"/>
      <c r="K474" s="3"/>
      <c r="L474" s="3"/>
      <c r="M474" s="12"/>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12"/>
      <c r="AQ474" s="3"/>
      <c r="AR474" s="3"/>
      <c r="AS474" s="3"/>
      <c r="AT474" s="3"/>
      <c r="AU474" s="3"/>
    </row>
    <row r="475" spans="1:47" ht="24" x14ac:dyDescent="0.4">
      <c r="A475" s="3"/>
      <c r="B475" s="3"/>
      <c r="C475" s="3"/>
      <c r="D475" s="3"/>
      <c r="E475" s="3"/>
      <c r="F475" s="3"/>
      <c r="G475" s="3"/>
      <c r="H475" s="3"/>
      <c r="I475" s="3"/>
      <c r="J475" s="3"/>
      <c r="K475" s="3"/>
      <c r="L475" s="3"/>
      <c r="M475" s="12"/>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12"/>
      <c r="AQ475" s="3"/>
      <c r="AR475" s="3"/>
      <c r="AS475" s="3"/>
      <c r="AT475" s="3"/>
      <c r="AU475" s="3"/>
    </row>
    <row r="476" spans="1:47" ht="24" x14ac:dyDescent="0.4">
      <c r="A476" s="3"/>
      <c r="B476" s="3"/>
      <c r="C476" s="3"/>
      <c r="D476" s="3"/>
      <c r="E476" s="3"/>
      <c r="F476" s="3"/>
      <c r="G476" s="3"/>
      <c r="H476" s="3"/>
      <c r="I476" s="3"/>
      <c r="J476" s="3"/>
      <c r="K476" s="3"/>
      <c r="L476" s="3"/>
      <c r="M476" s="12"/>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12"/>
      <c r="AQ476" s="3"/>
      <c r="AR476" s="3"/>
      <c r="AS476" s="3"/>
      <c r="AT476" s="3"/>
      <c r="AU476" s="3"/>
    </row>
    <row r="477" spans="1:47" ht="24" x14ac:dyDescent="0.4">
      <c r="A477" s="3"/>
      <c r="B477" s="3"/>
      <c r="C477" s="3"/>
      <c r="D477" s="3"/>
      <c r="E477" s="3"/>
      <c r="F477" s="3"/>
      <c r="G477" s="3"/>
      <c r="H477" s="3"/>
      <c r="I477" s="3"/>
      <c r="J477" s="3"/>
      <c r="K477" s="3"/>
      <c r="L477" s="3"/>
      <c r="M477" s="12"/>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12"/>
      <c r="AQ477" s="3"/>
      <c r="AR477" s="3"/>
      <c r="AS477" s="3"/>
      <c r="AT477" s="3"/>
      <c r="AU477" s="3"/>
    </row>
    <row r="478" spans="1:47" ht="24" x14ac:dyDescent="0.4">
      <c r="A478" s="3"/>
      <c r="B478" s="3"/>
      <c r="C478" s="3"/>
      <c r="D478" s="3"/>
      <c r="E478" s="3"/>
      <c r="F478" s="3"/>
      <c r="G478" s="3"/>
      <c r="H478" s="3"/>
      <c r="I478" s="3"/>
      <c r="J478" s="3"/>
      <c r="K478" s="3"/>
      <c r="L478" s="3"/>
      <c r="M478" s="12"/>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12"/>
      <c r="AQ478" s="3"/>
      <c r="AR478" s="3"/>
      <c r="AS478" s="3"/>
      <c r="AT478" s="3"/>
      <c r="AU478" s="3"/>
    </row>
    <row r="479" spans="1:47" ht="24" x14ac:dyDescent="0.4">
      <c r="A479" s="3"/>
      <c r="B479" s="3"/>
      <c r="C479" s="3"/>
      <c r="D479" s="3"/>
      <c r="E479" s="3"/>
      <c r="F479" s="3"/>
      <c r="G479" s="3"/>
      <c r="H479" s="3"/>
      <c r="I479" s="3"/>
      <c r="J479" s="3"/>
      <c r="K479" s="3"/>
      <c r="L479" s="3"/>
      <c r="M479" s="12"/>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12"/>
      <c r="AQ479" s="3"/>
      <c r="AR479" s="3"/>
      <c r="AS479" s="3"/>
      <c r="AT479" s="3"/>
      <c r="AU479" s="3"/>
    </row>
    <row r="480" spans="1:47" ht="24" x14ac:dyDescent="0.4">
      <c r="A480" s="3"/>
      <c r="B480" s="3"/>
      <c r="C480" s="3"/>
      <c r="D480" s="3"/>
      <c r="E480" s="3"/>
      <c r="F480" s="3"/>
      <c r="G480" s="3"/>
      <c r="H480" s="3"/>
      <c r="I480" s="3"/>
      <c r="J480" s="3"/>
      <c r="K480" s="3"/>
      <c r="L480" s="3"/>
      <c r="M480" s="12"/>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12"/>
      <c r="AQ480" s="3"/>
      <c r="AR480" s="3"/>
      <c r="AS480" s="3"/>
      <c r="AT480" s="3"/>
      <c r="AU480" s="3"/>
    </row>
    <row r="481" spans="1:47" ht="24" x14ac:dyDescent="0.4">
      <c r="A481" s="3"/>
      <c r="B481" s="3"/>
      <c r="C481" s="3"/>
      <c r="D481" s="3"/>
      <c r="E481" s="3"/>
      <c r="F481" s="3"/>
      <c r="G481" s="3"/>
      <c r="H481" s="3"/>
      <c r="I481" s="3"/>
      <c r="J481" s="3"/>
      <c r="K481" s="3"/>
      <c r="L481" s="3"/>
      <c r="M481" s="12"/>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12"/>
      <c r="AQ481" s="3"/>
      <c r="AR481" s="3"/>
      <c r="AS481" s="3"/>
      <c r="AT481" s="3"/>
      <c r="AU481" s="3"/>
    </row>
    <row r="482" spans="1:47" ht="24" x14ac:dyDescent="0.4">
      <c r="A482" s="3"/>
      <c r="B482" s="3"/>
      <c r="C482" s="3"/>
      <c r="D482" s="3"/>
      <c r="E482" s="3"/>
      <c r="F482" s="3"/>
      <c r="G482" s="3"/>
      <c r="H482" s="3"/>
      <c r="I482" s="3"/>
      <c r="J482" s="3"/>
      <c r="K482" s="3"/>
      <c r="L482" s="3"/>
      <c r="M482" s="12"/>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12"/>
      <c r="AQ482" s="3"/>
      <c r="AR482" s="3"/>
      <c r="AS482" s="3"/>
      <c r="AT482" s="3"/>
      <c r="AU482" s="3"/>
    </row>
    <row r="483" spans="1:47" ht="24" x14ac:dyDescent="0.4">
      <c r="A483" s="3"/>
      <c r="B483" s="3"/>
      <c r="C483" s="3"/>
      <c r="D483" s="3"/>
      <c r="E483" s="3"/>
      <c r="F483" s="3"/>
      <c r="G483" s="3"/>
      <c r="H483" s="3"/>
      <c r="I483" s="3"/>
      <c r="J483" s="3"/>
      <c r="K483" s="3"/>
      <c r="L483" s="3"/>
      <c r="M483" s="12"/>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12"/>
      <c r="AQ483" s="3"/>
      <c r="AR483" s="3"/>
      <c r="AS483" s="3"/>
      <c r="AT483" s="3"/>
      <c r="AU483" s="3"/>
    </row>
    <row r="484" spans="1:47" ht="24" x14ac:dyDescent="0.4">
      <c r="A484" s="3"/>
      <c r="B484" s="3"/>
      <c r="C484" s="3"/>
      <c r="D484" s="3"/>
      <c r="E484" s="3"/>
      <c r="F484" s="3"/>
      <c r="G484" s="3"/>
      <c r="H484" s="3"/>
      <c r="I484" s="3"/>
      <c r="J484" s="3"/>
      <c r="K484" s="3"/>
      <c r="L484" s="3"/>
      <c r="M484" s="12"/>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12"/>
      <c r="AQ484" s="3"/>
      <c r="AR484" s="3"/>
      <c r="AS484" s="3"/>
      <c r="AT484" s="3"/>
      <c r="AU484" s="3"/>
    </row>
    <row r="485" spans="1:47" ht="24" x14ac:dyDescent="0.4">
      <c r="A485" s="3"/>
      <c r="B485" s="3"/>
      <c r="C485" s="3"/>
      <c r="D485" s="3"/>
      <c r="E485" s="3"/>
      <c r="F485" s="3"/>
      <c r="G485" s="3"/>
      <c r="H485" s="3"/>
      <c r="I485" s="3"/>
      <c r="J485" s="3"/>
      <c r="K485" s="3"/>
      <c r="L485" s="3"/>
      <c r="M485" s="12"/>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12"/>
      <c r="AQ485" s="3"/>
      <c r="AR485" s="3"/>
      <c r="AS485" s="3"/>
      <c r="AT485" s="3"/>
      <c r="AU485" s="3"/>
    </row>
    <row r="486" spans="1:47" ht="24" x14ac:dyDescent="0.4">
      <c r="A486" s="3"/>
      <c r="B486" s="3"/>
      <c r="C486" s="3"/>
      <c r="D486" s="3"/>
      <c r="E486" s="3"/>
      <c r="F486" s="3"/>
      <c r="G486" s="3"/>
      <c r="H486" s="3"/>
      <c r="I486" s="3"/>
      <c r="J486" s="3"/>
      <c r="K486" s="3"/>
      <c r="L486" s="3"/>
      <c r="M486" s="12"/>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12"/>
      <c r="AQ486" s="3"/>
      <c r="AR486" s="3"/>
      <c r="AS486" s="3"/>
      <c r="AT486" s="3"/>
      <c r="AU486" s="3"/>
    </row>
    <row r="487" spans="1:47" ht="24" x14ac:dyDescent="0.4">
      <c r="A487" s="3"/>
      <c r="B487" s="3"/>
      <c r="C487" s="3"/>
      <c r="D487" s="3"/>
      <c r="E487" s="3"/>
      <c r="F487" s="3"/>
      <c r="G487" s="3"/>
      <c r="H487" s="3"/>
      <c r="I487" s="3"/>
      <c r="J487" s="3"/>
      <c r="K487" s="3"/>
      <c r="L487" s="3"/>
      <c r="M487" s="12"/>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12"/>
      <c r="AQ487" s="3"/>
      <c r="AR487" s="3"/>
      <c r="AS487" s="3"/>
      <c r="AT487" s="3"/>
      <c r="AU487" s="3"/>
    </row>
    <row r="488" spans="1:47" ht="24" x14ac:dyDescent="0.4">
      <c r="A488" s="3"/>
      <c r="B488" s="3"/>
      <c r="C488" s="3"/>
      <c r="D488" s="3"/>
      <c r="E488" s="3"/>
      <c r="F488" s="3"/>
      <c r="G488" s="3"/>
      <c r="H488" s="3"/>
      <c r="I488" s="3"/>
      <c r="J488" s="3"/>
      <c r="K488" s="3"/>
      <c r="L488" s="3"/>
      <c r="M488" s="12"/>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12"/>
      <c r="AQ488" s="3"/>
      <c r="AR488" s="3"/>
      <c r="AS488" s="3"/>
      <c r="AT488" s="3"/>
      <c r="AU488" s="3"/>
    </row>
    <row r="489" spans="1:47" ht="24" x14ac:dyDescent="0.4">
      <c r="A489" s="3"/>
      <c r="B489" s="3"/>
      <c r="C489" s="3"/>
      <c r="D489" s="3"/>
      <c r="E489" s="3"/>
      <c r="F489" s="3"/>
      <c r="G489" s="3"/>
      <c r="H489" s="3"/>
      <c r="I489" s="3"/>
      <c r="J489" s="3"/>
      <c r="K489" s="3"/>
      <c r="L489" s="3"/>
      <c r="M489" s="12"/>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12"/>
      <c r="AQ489" s="3"/>
      <c r="AR489" s="3"/>
      <c r="AS489" s="3"/>
      <c r="AT489" s="3"/>
      <c r="AU489" s="3"/>
    </row>
    <row r="490" spans="1:47" ht="24" x14ac:dyDescent="0.4">
      <c r="A490" s="3"/>
      <c r="B490" s="3"/>
      <c r="C490" s="3"/>
      <c r="D490" s="3"/>
      <c r="E490" s="3"/>
      <c r="F490" s="3"/>
      <c r="G490" s="3"/>
      <c r="H490" s="3"/>
      <c r="I490" s="3"/>
      <c r="J490" s="3"/>
      <c r="K490" s="3"/>
      <c r="L490" s="3"/>
      <c r="M490" s="12"/>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12"/>
      <c r="AQ490" s="3"/>
      <c r="AR490" s="3"/>
      <c r="AS490" s="3"/>
      <c r="AT490" s="3"/>
      <c r="AU490" s="3"/>
    </row>
    <row r="491" spans="1:47" ht="24" x14ac:dyDescent="0.4">
      <c r="A491" s="3"/>
      <c r="B491" s="3"/>
      <c r="C491" s="3"/>
      <c r="D491" s="3"/>
      <c r="E491" s="3"/>
      <c r="F491" s="3"/>
      <c r="G491" s="3"/>
      <c r="H491" s="3"/>
      <c r="I491" s="3"/>
      <c r="J491" s="3"/>
      <c r="K491" s="3"/>
      <c r="L491" s="3"/>
      <c r="M491" s="12"/>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12"/>
      <c r="AQ491" s="3"/>
      <c r="AR491" s="3"/>
      <c r="AS491" s="3"/>
      <c r="AT491" s="3"/>
      <c r="AU491" s="3"/>
    </row>
    <row r="492" spans="1:47" ht="24" x14ac:dyDescent="0.4">
      <c r="A492" s="3"/>
      <c r="B492" s="3"/>
      <c r="C492" s="3"/>
      <c r="D492" s="3"/>
      <c r="E492" s="3"/>
      <c r="F492" s="3"/>
      <c r="G492" s="3"/>
      <c r="H492" s="3"/>
      <c r="I492" s="3"/>
      <c r="J492" s="3"/>
      <c r="K492" s="3"/>
      <c r="L492" s="3"/>
      <c r="M492" s="12"/>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12"/>
      <c r="AQ492" s="3"/>
      <c r="AR492" s="3"/>
      <c r="AS492" s="3"/>
      <c r="AT492" s="3"/>
      <c r="AU492" s="3"/>
    </row>
    <row r="493" spans="1:47" ht="24" x14ac:dyDescent="0.4">
      <c r="A493" s="3"/>
      <c r="B493" s="3"/>
      <c r="C493" s="3"/>
      <c r="D493" s="3"/>
      <c r="E493" s="3"/>
      <c r="F493" s="3"/>
      <c r="G493" s="3"/>
      <c r="H493" s="3"/>
      <c r="I493" s="3"/>
      <c r="J493" s="3"/>
      <c r="K493" s="3"/>
      <c r="L493" s="3"/>
      <c r="M493" s="12"/>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12"/>
      <c r="AQ493" s="3"/>
      <c r="AR493" s="3"/>
      <c r="AS493" s="3"/>
      <c r="AT493" s="3"/>
      <c r="AU493" s="3"/>
    </row>
    <row r="494" spans="1:47" ht="24" x14ac:dyDescent="0.4">
      <c r="A494" s="3"/>
      <c r="B494" s="3"/>
      <c r="C494" s="3"/>
      <c r="D494" s="3"/>
      <c r="E494" s="3"/>
      <c r="F494" s="3"/>
      <c r="G494" s="3"/>
      <c r="H494" s="3"/>
      <c r="I494" s="3"/>
      <c r="J494" s="3"/>
      <c r="K494" s="3"/>
      <c r="L494" s="3"/>
      <c r="M494" s="12"/>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12"/>
      <c r="AQ494" s="3"/>
      <c r="AR494" s="3"/>
      <c r="AS494" s="3"/>
      <c r="AT494" s="3"/>
      <c r="AU494" s="3"/>
    </row>
    <row r="495" spans="1:47" ht="24" x14ac:dyDescent="0.4">
      <c r="A495" s="3"/>
      <c r="B495" s="3"/>
      <c r="C495" s="3"/>
      <c r="D495" s="3"/>
      <c r="E495" s="3"/>
      <c r="F495" s="3"/>
      <c r="G495" s="3"/>
      <c r="H495" s="3"/>
      <c r="I495" s="3"/>
      <c r="J495" s="3"/>
      <c r="K495" s="3"/>
      <c r="L495" s="3"/>
      <c r="M495" s="12"/>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12"/>
      <c r="AQ495" s="3"/>
      <c r="AR495" s="3"/>
      <c r="AS495" s="3"/>
      <c r="AT495" s="3"/>
      <c r="AU495" s="3"/>
    </row>
    <row r="496" spans="1:47" ht="24" x14ac:dyDescent="0.4">
      <c r="A496" s="3"/>
      <c r="B496" s="3"/>
      <c r="C496" s="3"/>
      <c r="D496" s="3"/>
      <c r="E496" s="3"/>
      <c r="F496" s="3"/>
      <c r="G496" s="3"/>
      <c r="H496" s="3"/>
      <c r="I496" s="3"/>
      <c r="J496" s="3"/>
      <c r="K496" s="3"/>
      <c r="L496" s="3"/>
      <c r="M496" s="12"/>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12"/>
      <c r="AQ496" s="3"/>
      <c r="AR496" s="3"/>
      <c r="AS496" s="3"/>
      <c r="AT496" s="3"/>
      <c r="AU496" s="3"/>
    </row>
    <row r="497" spans="1:47" ht="24" x14ac:dyDescent="0.4">
      <c r="A497" s="3"/>
      <c r="B497" s="3"/>
      <c r="C497" s="3"/>
      <c r="D497" s="3"/>
      <c r="E497" s="3"/>
      <c r="F497" s="3"/>
      <c r="G497" s="3"/>
      <c r="H497" s="3"/>
      <c r="I497" s="3"/>
      <c r="J497" s="3"/>
      <c r="K497" s="3"/>
      <c r="L497" s="3"/>
      <c r="M497" s="12"/>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12"/>
      <c r="AQ497" s="3"/>
      <c r="AR497" s="3"/>
      <c r="AS497" s="3"/>
      <c r="AT497" s="3"/>
      <c r="AU497" s="3"/>
    </row>
    <row r="498" spans="1:47" ht="24" x14ac:dyDescent="0.4">
      <c r="A498" s="3"/>
      <c r="B498" s="3"/>
      <c r="C498" s="3"/>
      <c r="D498" s="3"/>
      <c r="E498" s="3"/>
      <c r="F498" s="3"/>
      <c r="G498" s="3"/>
      <c r="H498" s="3"/>
      <c r="I498" s="3"/>
      <c r="J498" s="3"/>
      <c r="K498" s="3"/>
      <c r="L498" s="3"/>
      <c r="M498" s="12"/>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12"/>
      <c r="AQ498" s="3"/>
      <c r="AR498" s="3"/>
      <c r="AS498" s="3"/>
      <c r="AT498" s="3"/>
      <c r="AU498" s="3"/>
    </row>
    <row r="499" spans="1:47" ht="24" x14ac:dyDescent="0.4">
      <c r="A499" s="3"/>
      <c r="B499" s="3"/>
      <c r="C499" s="3"/>
      <c r="D499" s="3"/>
      <c r="E499" s="3"/>
      <c r="F499" s="3"/>
      <c r="G499" s="3"/>
      <c r="H499" s="3"/>
      <c r="I499" s="3"/>
      <c r="J499" s="3"/>
      <c r="K499" s="3"/>
      <c r="L499" s="3"/>
      <c r="M499" s="12"/>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12"/>
      <c r="AQ499" s="3"/>
      <c r="AR499" s="3"/>
      <c r="AS499" s="3"/>
      <c r="AT499" s="3"/>
      <c r="AU499" s="3"/>
    </row>
    <row r="500" spans="1:47" ht="24" x14ac:dyDescent="0.4">
      <c r="A500" s="3"/>
      <c r="B500" s="3"/>
      <c r="C500" s="3"/>
      <c r="D500" s="3"/>
      <c r="E500" s="3"/>
      <c r="F500" s="3"/>
      <c r="G500" s="3"/>
      <c r="H500" s="3"/>
      <c r="I500" s="3"/>
      <c r="J500" s="3"/>
      <c r="K500" s="3"/>
      <c r="L500" s="3"/>
      <c r="M500" s="12"/>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12"/>
      <c r="AQ500" s="3"/>
      <c r="AR500" s="3"/>
      <c r="AS500" s="3"/>
      <c r="AT500" s="3"/>
      <c r="AU500" s="3"/>
    </row>
    <row r="501" spans="1:47" ht="24" x14ac:dyDescent="0.4">
      <c r="A501" s="3"/>
      <c r="B501" s="3"/>
      <c r="C501" s="3"/>
      <c r="D501" s="3"/>
      <c r="E501" s="3"/>
      <c r="F501" s="3"/>
      <c r="G501" s="3"/>
      <c r="H501" s="3"/>
      <c r="I501" s="3"/>
      <c r="J501" s="3"/>
      <c r="K501" s="3"/>
      <c r="L501" s="3"/>
      <c r="M501" s="12"/>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12"/>
      <c r="AQ501" s="3"/>
      <c r="AR501" s="3"/>
      <c r="AS501" s="3"/>
      <c r="AT501" s="3"/>
      <c r="AU501" s="3"/>
    </row>
    <row r="502" spans="1:47" ht="24" x14ac:dyDescent="0.4">
      <c r="A502" s="3"/>
      <c r="B502" s="3"/>
      <c r="C502" s="3"/>
      <c r="D502" s="3"/>
      <c r="E502" s="3"/>
      <c r="F502" s="3"/>
      <c r="G502" s="3"/>
      <c r="H502" s="3"/>
      <c r="I502" s="3"/>
      <c r="J502" s="3"/>
      <c r="K502" s="3"/>
      <c r="L502" s="3"/>
      <c r="M502" s="12"/>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12"/>
      <c r="AQ502" s="3"/>
      <c r="AR502" s="3"/>
      <c r="AS502" s="3"/>
      <c r="AT502" s="3"/>
      <c r="AU502" s="3"/>
    </row>
    <row r="503" spans="1:47" ht="24" x14ac:dyDescent="0.4">
      <c r="A503" s="3"/>
      <c r="B503" s="3"/>
      <c r="C503" s="3"/>
      <c r="D503" s="3"/>
      <c r="E503" s="3"/>
      <c r="F503" s="3"/>
      <c r="G503" s="3"/>
      <c r="H503" s="3"/>
      <c r="I503" s="3"/>
      <c r="J503" s="3"/>
      <c r="K503" s="3"/>
      <c r="L503" s="3"/>
      <c r="M503" s="12"/>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12"/>
      <c r="AQ503" s="3"/>
      <c r="AR503" s="3"/>
      <c r="AS503" s="3"/>
      <c r="AT503" s="3"/>
      <c r="AU503" s="3"/>
    </row>
    <row r="504" spans="1:47" ht="24" x14ac:dyDescent="0.4">
      <c r="A504" s="3"/>
      <c r="B504" s="3"/>
      <c r="C504" s="3"/>
      <c r="D504" s="3"/>
      <c r="E504" s="3"/>
      <c r="F504" s="3"/>
      <c r="G504" s="3"/>
      <c r="H504" s="3"/>
      <c r="I504" s="3"/>
      <c r="J504" s="3"/>
      <c r="K504" s="3"/>
      <c r="L504" s="3"/>
      <c r="M504" s="12"/>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12"/>
      <c r="AQ504" s="3"/>
      <c r="AR504" s="3"/>
      <c r="AS504" s="3"/>
      <c r="AT504" s="3"/>
      <c r="AU504" s="3"/>
    </row>
    <row r="505" spans="1:47" ht="24" x14ac:dyDescent="0.4">
      <c r="A505" s="3"/>
      <c r="B505" s="3"/>
      <c r="C505" s="3"/>
      <c r="D505" s="3"/>
      <c r="E505" s="3"/>
      <c r="F505" s="3"/>
      <c r="G505" s="3"/>
      <c r="H505" s="3"/>
      <c r="I505" s="3"/>
      <c r="J505" s="3"/>
      <c r="K505" s="3"/>
      <c r="L505" s="3"/>
      <c r="M505" s="12"/>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12"/>
      <c r="AQ505" s="3"/>
      <c r="AR505" s="3"/>
      <c r="AS505" s="3"/>
      <c r="AT505" s="3"/>
      <c r="AU505" s="3"/>
    </row>
    <row r="506" spans="1:47" ht="24" x14ac:dyDescent="0.4">
      <c r="A506" s="3"/>
      <c r="B506" s="3"/>
      <c r="C506" s="3"/>
      <c r="D506" s="3"/>
      <c r="E506" s="3"/>
      <c r="F506" s="3"/>
      <c r="G506" s="3"/>
      <c r="H506" s="3"/>
      <c r="I506" s="3"/>
      <c r="J506" s="3"/>
      <c r="K506" s="3"/>
      <c r="L506" s="3"/>
      <c r="M506" s="12"/>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12"/>
      <c r="AQ506" s="3"/>
      <c r="AR506" s="3"/>
      <c r="AS506" s="3"/>
      <c r="AT506" s="3"/>
      <c r="AU506" s="3"/>
    </row>
    <row r="507" spans="1:47" ht="24" x14ac:dyDescent="0.4">
      <c r="A507" s="3"/>
      <c r="B507" s="3"/>
      <c r="C507" s="3"/>
      <c r="D507" s="3"/>
      <c r="E507" s="3"/>
      <c r="F507" s="3"/>
      <c r="G507" s="3"/>
      <c r="H507" s="3"/>
      <c r="I507" s="3"/>
      <c r="J507" s="3"/>
      <c r="K507" s="3"/>
      <c r="L507" s="3"/>
      <c r="M507" s="12"/>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12"/>
      <c r="AQ507" s="3"/>
      <c r="AR507" s="3"/>
      <c r="AS507" s="3"/>
      <c r="AT507" s="3"/>
      <c r="AU507" s="3"/>
    </row>
    <row r="508" spans="1:47" ht="24" x14ac:dyDescent="0.4">
      <c r="A508" s="3"/>
      <c r="B508" s="3"/>
      <c r="C508" s="3"/>
      <c r="D508" s="3"/>
      <c r="E508" s="3"/>
      <c r="F508" s="3"/>
      <c r="G508" s="3"/>
      <c r="H508" s="3"/>
      <c r="I508" s="3"/>
      <c r="J508" s="3"/>
      <c r="K508" s="3"/>
      <c r="L508" s="3"/>
      <c r="M508" s="12"/>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12"/>
      <c r="AQ508" s="3"/>
      <c r="AR508" s="3"/>
      <c r="AS508" s="3"/>
      <c r="AT508" s="3"/>
      <c r="AU508" s="3"/>
    </row>
    <row r="509" spans="1:47" ht="24" x14ac:dyDescent="0.4">
      <c r="A509" s="3"/>
      <c r="B509" s="3"/>
      <c r="C509" s="3"/>
      <c r="D509" s="3"/>
      <c r="E509" s="3"/>
      <c r="F509" s="3"/>
      <c r="G509" s="3"/>
      <c r="H509" s="3"/>
      <c r="I509" s="3"/>
      <c r="J509" s="3"/>
      <c r="K509" s="3"/>
      <c r="L509" s="3"/>
      <c r="M509" s="12"/>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12"/>
      <c r="AQ509" s="3"/>
      <c r="AR509" s="3"/>
      <c r="AS509" s="3"/>
      <c r="AT509" s="3"/>
      <c r="AU509" s="3"/>
    </row>
    <row r="510" spans="1:47" ht="24" x14ac:dyDescent="0.4">
      <c r="A510" s="3"/>
      <c r="B510" s="3"/>
      <c r="C510" s="3"/>
      <c r="D510" s="3"/>
      <c r="E510" s="3"/>
      <c r="F510" s="3"/>
      <c r="G510" s="3"/>
      <c r="H510" s="3"/>
      <c r="I510" s="3"/>
      <c r="J510" s="3"/>
      <c r="K510" s="3"/>
      <c r="L510" s="3"/>
      <c r="M510" s="12"/>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12"/>
      <c r="AQ510" s="3"/>
      <c r="AR510" s="3"/>
      <c r="AS510" s="3"/>
      <c r="AT510" s="3"/>
      <c r="AU510" s="3"/>
    </row>
    <row r="511" spans="1:47" ht="24" x14ac:dyDescent="0.4">
      <c r="A511" s="3"/>
      <c r="B511" s="3"/>
      <c r="C511" s="3"/>
      <c r="D511" s="3"/>
      <c r="E511" s="3"/>
      <c r="F511" s="3"/>
      <c r="G511" s="3"/>
      <c r="H511" s="3"/>
      <c r="I511" s="3"/>
      <c r="J511" s="3"/>
      <c r="K511" s="3"/>
      <c r="L511" s="3"/>
      <c r="M511" s="12"/>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12"/>
      <c r="AQ511" s="3"/>
      <c r="AR511" s="3"/>
      <c r="AS511" s="3"/>
      <c r="AT511" s="3"/>
      <c r="AU511" s="3"/>
    </row>
    <row r="512" spans="1:47" ht="24" x14ac:dyDescent="0.4">
      <c r="A512" s="3"/>
      <c r="B512" s="3"/>
      <c r="C512" s="3"/>
      <c r="D512" s="3"/>
      <c r="E512" s="3"/>
      <c r="F512" s="3"/>
      <c r="G512" s="3"/>
      <c r="H512" s="3"/>
      <c r="I512" s="3"/>
      <c r="J512" s="3"/>
      <c r="K512" s="3"/>
      <c r="L512" s="3"/>
      <c r="M512" s="12"/>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12"/>
      <c r="AQ512" s="3"/>
      <c r="AR512" s="3"/>
      <c r="AS512" s="3"/>
      <c r="AT512" s="3"/>
      <c r="AU512" s="3"/>
    </row>
    <row r="513" spans="1:47" ht="24" x14ac:dyDescent="0.4">
      <c r="A513" s="3"/>
      <c r="B513" s="3"/>
      <c r="C513" s="3"/>
      <c r="D513" s="3"/>
      <c r="E513" s="3"/>
      <c r="F513" s="3"/>
      <c r="G513" s="3"/>
      <c r="H513" s="3"/>
      <c r="I513" s="3"/>
      <c r="J513" s="3"/>
      <c r="K513" s="3"/>
      <c r="L513" s="3"/>
      <c r="M513" s="12"/>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12"/>
      <c r="AQ513" s="3"/>
      <c r="AR513" s="3"/>
      <c r="AS513" s="3"/>
      <c r="AT513" s="3"/>
      <c r="AU513" s="3"/>
    </row>
    <row r="514" spans="1:47" ht="24" x14ac:dyDescent="0.4">
      <c r="A514" s="3"/>
      <c r="B514" s="3"/>
      <c r="C514" s="3"/>
      <c r="D514" s="3"/>
      <c r="E514" s="3"/>
      <c r="F514" s="3"/>
      <c r="G514" s="3"/>
      <c r="H514" s="3"/>
      <c r="I514" s="3"/>
      <c r="J514" s="3"/>
      <c r="K514" s="3"/>
      <c r="L514" s="3"/>
      <c r="M514" s="12"/>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12"/>
      <c r="AQ514" s="3"/>
      <c r="AR514" s="3"/>
      <c r="AS514" s="3"/>
      <c r="AT514" s="3"/>
      <c r="AU514" s="3"/>
    </row>
    <row r="515" spans="1:47" ht="24" x14ac:dyDescent="0.4">
      <c r="A515" s="3"/>
      <c r="B515" s="3"/>
      <c r="C515" s="3"/>
      <c r="D515" s="3"/>
      <c r="E515" s="3"/>
      <c r="F515" s="3"/>
      <c r="G515" s="3"/>
      <c r="H515" s="3"/>
      <c r="I515" s="3"/>
      <c r="J515" s="3"/>
      <c r="K515" s="3"/>
      <c r="L515" s="3"/>
      <c r="M515" s="12"/>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12"/>
      <c r="AQ515" s="3"/>
      <c r="AR515" s="3"/>
      <c r="AS515" s="3"/>
      <c r="AT515" s="3"/>
      <c r="AU515" s="3"/>
    </row>
    <row r="516" spans="1:47" ht="24" x14ac:dyDescent="0.4">
      <c r="A516" s="3"/>
      <c r="B516" s="3"/>
      <c r="C516" s="3"/>
      <c r="D516" s="3"/>
      <c r="E516" s="3"/>
      <c r="F516" s="3"/>
      <c r="G516" s="3"/>
      <c r="H516" s="3"/>
      <c r="I516" s="3"/>
      <c r="J516" s="3"/>
      <c r="K516" s="3"/>
      <c r="L516" s="3"/>
      <c r="M516" s="12"/>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12"/>
      <c r="AQ516" s="3"/>
      <c r="AR516" s="3"/>
      <c r="AS516" s="3"/>
      <c r="AT516" s="3"/>
      <c r="AU516" s="3"/>
    </row>
    <row r="517" spans="1:47" ht="24" x14ac:dyDescent="0.4">
      <c r="A517" s="3"/>
      <c r="B517" s="3"/>
      <c r="C517" s="3"/>
      <c r="D517" s="3"/>
      <c r="E517" s="3"/>
      <c r="F517" s="3"/>
      <c r="G517" s="3"/>
      <c r="H517" s="3"/>
      <c r="I517" s="3"/>
      <c r="J517" s="3"/>
      <c r="K517" s="3"/>
      <c r="L517" s="3"/>
      <c r="M517" s="12"/>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12"/>
      <c r="AQ517" s="3"/>
      <c r="AR517" s="3"/>
      <c r="AS517" s="3"/>
      <c r="AT517" s="3"/>
      <c r="AU517" s="3"/>
    </row>
    <row r="518" spans="1:47" ht="24" x14ac:dyDescent="0.4">
      <c r="A518" s="3"/>
      <c r="B518" s="3"/>
      <c r="C518" s="3"/>
      <c r="D518" s="3"/>
      <c r="E518" s="3"/>
      <c r="F518" s="3"/>
      <c r="G518" s="3"/>
      <c r="H518" s="3"/>
      <c r="I518" s="3"/>
      <c r="J518" s="3"/>
      <c r="K518" s="3"/>
      <c r="L518" s="3"/>
      <c r="M518" s="12"/>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12"/>
      <c r="AQ518" s="3"/>
      <c r="AR518" s="3"/>
      <c r="AS518" s="3"/>
      <c r="AT518" s="3"/>
      <c r="AU518" s="3"/>
    </row>
    <row r="519" spans="1:47" ht="24" x14ac:dyDescent="0.4">
      <c r="A519" s="3"/>
      <c r="B519" s="3"/>
      <c r="C519" s="3"/>
      <c r="D519" s="3"/>
      <c r="E519" s="3"/>
      <c r="F519" s="3"/>
      <c r="G519" s="3"/>
      <c r="H519" s="3"/>
      <c r="I519" s="3"/>
      <c r="J519" s="3"/>
      <c r="K519" s="3"/>
      <c r="L519" s="3"/>
      <c r="M519" s="12"/>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12"/>
      <c r="AQ519" s="3"/>
      <c r="AR519" s="3"/>
      <c r="AS519" s="3"/>
      <c r="AT519" s="3"/>
      <c r="AU519" s="3"/>
    </row>
    <row r="520" spans="1:47" ht="24" x14ac:dyDescent="0.4">
      <c r="A520" s="3"/>
      <c r="B520" s="3"/>
      <c r="C520" s="3"/>
      <c r="D520" s="3"/>
      <c r="E520" s="3"/>
      <c r="F520" s="3"/>
      <c r="G520" s="3"/>
      <c r="H520" s="3"/>
      <c r="I520" s="3"/>
      <c r="J520" s="3"/>
      <c r="K520" s="3"/>
      <c r="L520" s="3"/>
      <c r="M520" s="12"/>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12"/>
      <c r="AQ520" s="3"/>
      <c r="AR520" s="3"/>
      <c r="AS520" s="3"/>
      <c r="AT520" s="3"/>
      <c r="AU520" s="3"/>
    </row>
    <row r="521" spans="1:47" ht="24" x14ac:dyDescent="0.4">
      <c r="A521" s="3"/>
      <c r="B521" s="3"/>
      <c r="C521" s="3"/>
      <c r="D521" s="3"/>
      <c r="E521" s="3"/>
      <c r="F521" s="3"/>
      <c r="G521" s="3"/>
      <c r="H521" s="3"/>
      <c r="I521" s="3"/>
      <c r="J521" s="3"/>
      <c r="K521" s="3"/>
      <c r="L521" s="3"/>
      <c r="M521" s="12"/>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2"/>
      <c r="AQ521" s="3"/>
      <c r="AR521" s="3"/>
      <c r="AS521" s="3"/>
      <c r="AT521" s="3"/>
      <c r="AU521" s="3"/>
    </row>
    <row r="522" spans="1:47" ht="24" x14ac:dyDescent="0.4">
      <c r="A522" s="3"/>
      <c r="B522" s="3"/>
      <c r="C522" s="3"/>
      <c r="D522" s="3"/>
      <c r="E522" s="3"/>
      <c r="F522" s="3"/>
      <c r="G522" s="3"/>
      <c r="H522" s="3"/>
      <c r="I522" s="3"/>
      <c r="J522" s="3"/>
      <c r="K522" s="3"/>
      <c r="L522" s="3"/>
      <c r="M522" s="12"/>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12"/>
      <c r="AQ522" s="3"/>
      <c r="AR522" s="3"/>
      <c r="AS522" s="3"/>
      <c r="AT522" s="3"/>
      <c r="AU522" s="3"/>
    </row>
    <row r="523" spans="1:47" ht="24" x14ac:dyDescent="0.4">
      <c r="A523" s="3"/>
      <c r="B523" s="3"/>
      <c r="C523" s="3"/>
      <c r="D523" s="3"/>
      <c r="E523" s="3"/>
      <c r="F523" s="3"/>
      <c r="G523" s="3"/>
      <c r="H523" s="3"/>
      <c r="I523" s="3"/>
      <c r="J523" s="3"/>
      <c r="K523" s="3"/>
      <c r="L523" s="3"/>
      <c r="M523" s="12"/>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12"/>
      <c r="AQ523" s="3"/>
      <c r="AR523" s="3"/>
      <c r="AS523" s="3"/>
      <c r="AT523" s="3"/>
      <c r="AU523" s="3"/>
    </row>
    <row r="524" spans="1:47" ht="24" x14ac:dyDescent="0.4">
      <c r="A524" s="3"/>
      <c r="B524" s="3"/>
      <c r="C524" s="3"/>
      <c r="D524" s="3"/>
      <c r="E524" s="3"/>
      <c r="F524" s="3"/>
      <c r="G524" s="3"/>
      <c r="H524" s="3"/>
      <c r="I524" s="3"/>
      <c r="J524" s="3"/>
      <c r="K524" s="3"/>
      <c r="L524" s="3"/>
      <c r="M524" s="12"/>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12"/>
      <c r="AQ524" s="3"/>
      <c r="AR524" s="3"/>
      <c r="AS524" s="3"/>
      <c r="AT524" s="3"/>
      <c r="AU524" s="3"/>
    </row>
    <row r="525" spans="1:47" ht="24" x14ac:dyDescent="0.4">
      <c r="A525" s="3"/>
      <c r="B525" s="3"/>
      <c r="C525" s="3"/>
      <c r="D525" s="3"/>
      <c r="E525" s="3"/>
      <c r="F525" s="3"/>
      <c r="G525" s="3"/>
      <c r="H525" s="3"/>
      <c r="I525" s="3"/>
      <c r="J525" s="3"/>
      <c r="K525" s="3"/>
      <c r="L525" s="3"/>
      <c r="M525" s="12"/>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12"/>
      <c r="AQ525" s="3"/>
      <c r="AR525" s="3"/>
      <c r="AS525" s="3"/>
      <c r="AT525" s="3"/>
      <c r="AU525" s="3"/>
    </row>
    <row r="526" spans="1:47" ht="24" x14ac:dyDescent="0.4">
      <c r="A526" s="3"/>
      <c r="B526" s="3"/>
      <c r="C526" s="3"/>
      <c r="D526" s="3"/>
      <c r="E526" s="3"/>
      <c r="F526" s="3"/>
      <c r="G526" s="3"/>
      <c r="H526" s="3"/>
      <c r="I526" s="3"/>
      <c r="J526" s="3"/>
      <c r="K526" s="3"/>
      <c r="L526" s="3"/>
      <c r="M526" s="12"/>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12"/>
      <c r="AQ526" s="3"/>
      <c r="AR526" s="3"/>
      <c r="AS526" s="3"/>
      <c r="AT526" s="3"/>
      <c r="AU526" s="3"/>
    </row>
    <row r="527" spans="1:47" ht="24" x14ac:dyDescent="0.4">
      <c r="A527" s="3"/>
      <c r="B527" s="3"/>
      <c r="C527" s="3"/>
      <c r="D527" s="3"/>
      <c r="E527" s="3"/>
      <c r="F527" s="3"/>
      <c r="G527" s="3"/>
      <c r="H527" s="3"/>
      <c r="I527" s="3"/>
      <c r="J527" s="3"/>
      <c r="K527" s="3"/>
      <c r="L527" s="3"/>
      <c r="M527" s="12"/>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12"/>
      <c r="AQ527" s="3"/>
      <c r="AR527" s="3"/>
      <c r="AS527" s="3"/>
      <c r="AT527" s="3"/>
      <c r="AU527" s="3"/>
    </row>
    <row r="528" spans="1:47" ht="24" x14ac:dyDescent="0.4">
      <c r="A528" s="3"/>
      <c r="B528" s="3"/>
      <c r="C528" s="3"/>
      <c r="D528" s="3"/>
      <c r="E528" s="3"/>
      <c r="F528" s="3"/>
      <c r="G528" s="3"/>
      <c r="H528" s="3"/>
      <c r="I528" s="3"/>
      <c r="J528" s="3"/>
      <c r="K528" s="3"/>
      <c r="L528" s="3"/>
      <c r="M528" s="12"/>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12"/>
      <c r="AQ528" s="3"/>
      <c r="AR528" s="3"/>
      <c r="AS528" s="3"/>
      <c r="AT528" s="3"/>
      <c r="AU528" s="3"/>
    </row>
    <row r="529" spans="1:47" ht="24" x14ac:dyDescent="0.4">
      <c r="A529" s="3"/>
      <c r="B529" s="3"/>
      <c r="C529" s="3"/>
      <c r="D529" s="3"/>
      <c r="E529" s="3"/>
      <c r="F529" s="3"/>
      <c r="G529" s="3"/>
      <c r="H529" s="3"/>
      <c r="I529" s="3"/>
      <c r="J529" s="3"/>
      <c r="K529" s="3"/>
      <c r="L529" s="3"/>
      <c r="M529" s="12"/>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12"/>
      <c r="AQ529" s="3"/>
      <c r="AR529" s="3"/>
      <c r="AS529" s="3"/>
      <c r="AT529" s="3"/>
      <c r="AU529" s="3"/>
    </row>
    <row r="530" spans="1:47" ht="24" x14ac:dyDescent="0.4">
      <c r="A530" s="3"/>
      <c r="B530" s="3"/>
      <c r="C530" s="3"/>
      <c r="D530" s="3"/>
      <c r="E530" s="3"/>
      <c r="F530" s="3"/>
      <c r="G530" s="3"/>
      <c r="H530" s="3"/>
      <c r="I530" s="3"/>
      <c r="J530" s="3"/>
      <c r="K530" s="3"/>
      <c r="L530" s="3"/>
      <c r="M530" s="12"/>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12"/>
      <c r="AQ530" s="3"/>
      <c r="AR530" s="3"/>
      <c r="AS530" s="3"/>
      <c r="AT530" s="3"/>
      <c r="AU530" s="3"/>
    </row>
    <row r="531" spans="1:47" ht="24" x14ac:dyDescent="0.4">
      <c r="A531" s="3"/>
      <c r="B531" s="3"/>
      <c r="C531" s="3"/>
      <c r="D531" s="3"/>
      <c r="E531" s="3"/>
      <c r="F531" s="3"/>
      <c r="G531" s="3"/>
      <c r="H531" s="3"/>
      <c r="I531" s="3"/>
      <c r="J531" s="3"/>
      <c r="K531" s="3"/>
      <c r="L531" s="3"/>
      <c r="M531" s="12"/>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12"/>
      <c r="AQ531" s="3"/>
      <c r="AR531" s="3"/>
      <c r="AS531" s="3"/>
      <c r="AT531" s="3"/>
      <c r="AU531" s="3"/>
    </row>
    <row r="532" spans="1:47" ht="24" x14ac:dyDescent="0.4">
      <c r="A532" s="3"/>
      <c r="B532" s="3"/>
      <c r="C532" s="3"/>
      <c r="D532" s="3"/>
      <c r="E532" s="3"/>
      <c r="F532" s="3"/>
      <c r="G532" s="3"/>
      <c r="H532" s="3"/>
      <c r="I532" s="3"/>
      <c r="J532" s="3"/>
      <c r="K532" s="3"/>
      <c r="L532" s="3"/>
      <c r="M532" s="12"/>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12"/>
      <c r="AQ532" s="3"/>
      <c r="AR532" s="3"/>
      <c r="AS532" s="3"/>
      <c r="AT532" s="3"/>
      <c r="AU532" s="3"/>
    </row>
    <row r="533" spans="1:47" ht="24" x14ac:dyDescent="0.4">
      <c r="A533" s="3"/>
      <c r="B533" s="3"/>
      <c r="C533" s="3"/>
      <c r="D533" s="3"/>
      <c r="E533" s="3"/>
      <c r="F533" s="3"/>
      <c r="G533" s="3"/>
      <c r="H533" s="3"/>
      <c r="I533" s="3"/>
      <c r="J533" s="3"/>
      <c r="K533" s="3"/>
      <c r="L533" s="3"/>
      <c r="M533" s="12"/>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12"/>
      <c r="AQ533" s="3"/>
      <c r="AR533" s="3"/>
      <c r="AS533" s="3"/>
      <c r="AT533" s="3"/>
      <c r="AU533" s="3"/>
    </row>
    <row r="534" spans="1:47" ht="24" x14ac:dyDescent="0.4">
      <c r="A534" s="3"/>
      <c r="B534" s="3"/>
      <c r="C534" s="3"/>
      <c r="D534" s="3"/>
      <c r="E534" s="3"/>
      <c r="F534" s="3"/>
      <c r="G534" s="3"/>
      <c r="H534" s="3"/>
      <c r="I534" s="3"/>
      <c r="J534" s="3"/>
      <c r="K534" s="3"/>
      <c r="L534" s="3"/>
      <c r="M534" s="12"/>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12"/>
      <c r="AQ534" s="3"/>
      <c r="AR534" s="3"/>
      <c r="AS534" s="3"/>
      <c r="AT534" s="3"/>
      <c r="AU534" s="3"/>
    </row>
    <row r="535" spans="1:47" ht="24" x14ac:dyDescent="0.4">
      <c r="A535" s="3"/>
      <c r="B535" s="3"/>
      <c r="C535" s="3"/>
      <c r="D535" s="3"/>
      <c r="E535" s="3"/>
      <c r="F535" s="3"/>
      <c r="G535" s="3"/>
      <c r="H535" s="3"/>
      <c r="I535" s="3"/>
      <c r="J535" s="3"/>
      <c r="K535" s="3"/>
      <c r="L535" s="3"/>
      <c r="M535" s="12"/>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12"/>
      <c r="AQ535" s="3"/>
      <c r="AR535" s="3"/>
      <c r="AS535" s="3"/>
      <c r="AT535" s="3"/>
      <c r="AU535" s="3"/>
    </row>
    <row r="536" spans="1:47" ht="24" x14ac:dyDescent="0.4">
      <c r="A536" s="3"/>
      <c r="B536" s="3"/>
      <c r="C536" s="3"/>
      <c r="D536" s="3"/>
      <c r="E536" s="3"/>
      <c r="F536" s="3"/>
      <c r="G536" s="3"/>
      <c r="H536" s="3"/>
      <c r="I536" s="3"/>
      <c r="J536" s="3"/>
      <c r="K536" s="3"/>
      <c r="L536" s="3"/>
      <c r="M536" s="12"/>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2"/>
      <c r="AQ536" s="3"/>
      <c r="AR536" s="3"/>
      <c r="AS536" s="3"/>
      <c r="AT536" s="3"/>
      <c r="AU536" s="3"/>
    </row>
    <row r="537" spans="1:47" ht="24" x14ac:dyDescent="0.4">
      <c r="A537" s="3"/>
      <c r="B537" s="3"/>
      <c r="C537" s="3"/>
      <c r="D537" s="3"/>
      <c r="E537" s="3"/>
      <c r="F537" s="3"/>
      <c r="G537" s="3"/>
      <c r="H537" s="3"/>
      <c r="I537" s="3"/>
      <c r="J537" s="3"/>
      <c r="K537" s="3"/>
      <c r="L537" s="3"/>
      <c r="M537" s="12"/>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12"/>
      <c r="AQ537" s="3"/>
      <c r="AR537" s="3"/>
      <c r="AS537" s="3"/>
      <c r="AT537" s="3"/>
      <c r="AU537" s="3"/>
    </row>
    <row r="538" spans="1:47" ht="24" x14ac:dyDescent="0.4">
      <c r="A538" s="3"/>
      <c r="B538" s="3"/>
      <c r="C538" s="3"/>
      <c r="D538" s="3"/>
      <c r="E538" s="3"/>
      <c r="F538" s="3"/>
      <c r="G538" s="3"/>
      <c r="H538" s="3"/>
      <c r="I538" s="3"/>
      <c r="J538" s="3"/>
      <c r="K538" s="3"/>
      <c r="L538" s="3"/>
      <c r="M538" s="12"/>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12"/>
      <c r="AQ538" s="3"/>
      <c r="AR538" s="3"/>
      <c r="AS538" s="3"/>
      <c r="AT538" s="3"/>
      <c r="AU538" s="3"/>
    </row>
    <row r="539" spans="1:47" ht="24" x14ac:dyDescent="0.4">
      <c r="A539" s="3"/>
      <c r="B539" s="3"/>
      <c r="C539" s="3"/>
      <c r="D539" s="3"/>
      <c r="E539" s="3"/>
      <c r="F539" s="3"/>
      <c r="G539" s="3"/>
      <c r="H539" s="3"/>
      <c r="I539" s="3"/>
      <c r="J539" s="3"/>
      <c r="K539" s="3"/>
      <c r="L539" s="3"/>
      <c r="M539" s="12"/>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12"/>
      <c r="AQ539" s="3"/>
      <c r="AR539" s="3"/>
      <c r="AS539" s="3"/>
      <c r="AT539" s="3"/>
      <c r="AU539" s="3"/>
    </row>
    <row r="540" spans="1:47" ht="24" x14ac:dyDescent="0.4">
      <c r="A540" s="3"/>
      <c r="B540" s="3"/>
      <c r="C540" s="3"/>
      <c r="D540" s="3"/>
      <c r="E540" s="3"/>
      <c r="F540" s="3"/>
      <c r="G540" s="3"/>
      <c r="H540" s="3"/>
      <c r="I540" s="3"/>
      <c r="J540" s="3"/>
      <c r="K540" s="3"/>
      <c r="L540" s="3"/>
      <c r="M540" s="12"/>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12"/>
      <c r="AQ540" s="3"/>
      <c r="AR540" s="3"/>
      <c r="AS540" s="3"/>
      <c r="AT540" s="3"/>
      <c r="AU540" s="3"/>
    </row>
    <row r="541" spans="1:47" ht="24" x14ac:dyDescent="0.4">
      <c r="A541" s="3"/>
      <c r="B541" s="3"/>
      <c r="C541" s="3"/>
      <c r="D541" s="3"/>
      <c r="E541" s="3"/>
      <c r="F541" s="3"/>
      <c r="G541" s="3"/>
      <c r="H541" s="3"/>
      <c r="I541" s="3"/>
      <c r="J541" s="3"/>
      <c r="K541" s="3"/>
      <c r="L541" s="3"/>
      <c r="M541" s="12"/>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12"/>
      <c r="AQ541" s="3"/>
      <c r="AR541" s="3"/>
      <c r="AS541" s="3"/>
      <c r="AT541" s="3"/>
      <c r="AU541" s="3"/>
    </row>
    <row r="542" spans="1:47" ht="24" x14ac:dyDescent="0.4">
      <c r="A542" s="3"/>
      <c r="B542" s="3"/>
      <c r="C542" s="3"/>
      <c r="D542" s="3"/>
      <c r="E542" s="3"/>
      <c r="F542" s="3"/>
      <c r="G542" s="3"/>
      <c r="H542" s="3"/>
      <c r="I542" s="3"/>
      <c r="J542" s="3"/>
      <c r="K542" s="3"/>
      <c r="L542" s="3"/>
      <c r="M542" s="12"/>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12"/>
      <c r="AQ542" s="3"/>
      <c r="AR542" s="3"/>
      <c r="AS542" s="3"/>
      <c r="AT542" s="3"/>
      <c r="AU542" s="3"/>
    </row>
    <row r="543" spans="1:47" ht="24" x14ac:dyDescent="0.4">
      <c r="A543" s="3"/>
      <c r="B543" s="3"/>
      <c r="C543" s="3"/>
      <c r="D543" s="3"/>
      <c r="E543" s="3"/>
      <c r="F543" s="3"/>
      <c r="G543" s="3"/>
      <c r="H543" s="3"/>
      <c r="I543" s="3"/>
      <c r="J543" s="3"/>
      <c r="K543" s="3"/>
      <c r="L543" s="3"/>
      <c r="M543" s="12"/>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12"/>
      <c r="AQ543" s="3"/>
      <c r="AR543" s="3"/>
      <c r="AS543" s="3"/>
      <c r="AT543" s="3"/>
      <c r="AU543" s="3"/>
    </row>
    <row r="544" spans="1:47" ht="24" x14ac:dyDescent="0.4">
      <c r="A544" s="3"/>
      <c r="B544" s="3"/>
      <c r="C544" s="3"/>
      <c r="D544" s="3"/>
      <c r="E544" s="3"/>
      <c r="F544" s="3"/>
      <c r="G544" s="3"/>
      <c r="H544" s="3"/>
      <c r="I544" s="3"/>
      <c r="J544" s="3"/>
      <c r="K544" s="3"/>
      <c r="L544" s="3"/>
      <c r="M544" s="12"/>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12"/>
      <c r="AQ544" s="3"/>
      <c r="AR544" s="3"/>
      <c r="AS544" s="3"/>
      <c r="AT544" s="3"/>
      <c r="AU544" s="3"/>
    </row>
    <row r="545" spans="1:47" ht="24" x14ac:dyDescent="0.4">
      <c r="A545" s="3"/>
      <c r="B545" s="3"/>
      <c r="C545" s="3"/>
      <c r="D545" s="3"/>
      <c r="E545" s="3"/>
      <c r="F545" s="3"/>
      <c r="G545" s="3"/>
      <c r="H545" s="3"/>
      <c r="I545" s="3"/>
      <c r="J545" s="3"/>
      <c r="K545" s="3"/>
      <c r="L545" s="3"/>
      <c r="M545" s="12"/>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12"/>
      <c r="AQ545" s="3"/>
      <c r="AR545" s="3"/>
      <c r="AS545" s="3"/>
      <c r="AT545" s="3"/>
      <c r="AU545" s="3"/>
    </row>
    <row r="546" spans="1:47" ht="24" x14ac:dyDescent="0.4">
      <c r="A546" s="3"/>
      <c r="B546" s="3"/>
      <c r="C546" s="3"/>
      <c r="D546" s="3"/>
      <c r="E546" s="3"/>
      <c r="F546" s="3"/>
      <c r="G546" s="3"/>
      <c r="H546" s="3"/>
      <c r="I546" s="3"/>
      <c r="J546" s="3"/>
      <c r="K546" s="3"/>
      <c r="L546" s="3"/>
      <c r="M546" s="12"/>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12"/>
      <c r="AQ546" s="3"/>
      <c r="AR546" s="3"/>
      <c r="AS546" s="3"/>
      <c r="AT546" s="3"/>
      <c r="AU546" s="3"/>
    </row>
    <row r="547" spans="1:47" ht="24" x14ac:dyDescent="0.4">
      <c r="A547" s="3"/>
      <c r="B547" s="3"/>
      <c r="C547" s="3"/>
      <c r="D547" s="3"/>
      <c r="E547" s="3"/>
      <c r="F547" s="3"/>
      <c r="G547" s="3"/>
      <c r="H547" s="3"/>
      <c r="I547" s="3"/>
      <c r="J547" s="3"/>
      <c r="K547" s="3"/>
      <c r="L547" s="3"/>
      <c r="M547" s="12"/>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12"/>
      <c r="AQ547" s="3"/>
      <c r="AR547" s="3"/>
      <c r="AS547" s="3"/>
      <c r="AT547" s="3"/>
      <c r="AU547" s="3"/>
    </row>
    <row r="548" spans="1:47" ht="24" x14ac:dyDescent="0.4">
      <c r="A548" s="3"/>
      <c r="B548" s="3"/>
      <c r="C548" s="3"/>
      <c r="D548" s="3"/>
      <c r="E548" s="3"/>
      <c r="F548" s="3"/>
      <c r="G548" s="3"/>
      <c r="H548" s="3"/>
      <c r="I548" s="3"/>
      <c r="J548" s="3"/>
      <c r="K548" s="3"/>
      <c r="L548" s="3"/>
      <c r="M548" s="12"/>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2"/>
      <c r="AQ548" s="3"/>
      <c r="AR548" s="3"/>
      <c r="AS548" s="3"/>
      <c r="AT548" s="3"/>
      <c r="AU548" s="3"/>
    </row>
    <row r="549" spans="1:47" ht="24" x14ac:dyDescent="0.4">
      <c r="A549" s="3"/>
      <c r="B549" s="3"/>
      <c r="C549" s="3"/>
      <c r="D549" s="3"/>
      <c r="E549" s="3"/>
      <c r="F549" s="3"/>
      <c r="G549" s="3"/>
      <c r="H549" s="3"/>
      <c r="I549" s="3"/>
      <c r="J549" s="3"/>
      <c r="K549" s="3"/>
      <c r="L549" s="3"/>
      <c r="M549" s="12"/>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12"/>
      <c r="AQ549" s="3"/>
      <c r="AR549" s="3"/>
      <c r="AS549" s="3"/>
      <c r="AT549" s="3"/>
      <c r="AU549" s="3"/>
    </row>
    <row r="550" spans="1:47" ht="24" x14ac:dyDescent="0.4">
      <c r="A550" s="3"/>
      <c r="B550" s="3"/>
      <c r="C550" s="3"/>
      <c r="D550" s="3"/>
      <c r="E550" s="3"/>
      <c r="F550" s="3"/>
      <c r="G550" s="3"/>
      <c r="H550" s="3"/>
      <c r="I550" s="3"/>
      <c r="J550" s="3"/>
      <c r="K550" s="3"/>
      <c r="L550" s="3"/>
      <c r="M550" s="12"/>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12"/>
      <c r="AQ550" s="3"/>
      <c r="AR550" s="3"/>
      <c r="AS550" s="3"/>
      <c r="AT550" s="3"/>
      <c r="AU550" s="3"/>
    </row>
    <row r="551" spans="1:47" ht="24" x14ac:dyDescent="0.4">
      <c r="A551" s="3"/>
      <c r="B551" s="3"/>
      <c r="C551" s="3"/>
      <c r="D551" s="3"/>
      <c r="E551" s="3"/>
      <c r="F551" s="3"/>
      <c r="G551" s="3"/>
      <c r="H551" s="3"/>
      <c r="I551" s="3"/>
      <c r="J551" s="3"/>
      <c r="K551" s="3"/>
      <c r="L551" s="3"/>
      <c r="M551" s="12"/>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12"/>
      <c r="AQ551" s="3"/>
      <c r="AR551" s="3"/>
      <c r="AS551" s="3"/>
      <c r="AT551" s="3"/>
      <c r="AU551" s="3"/>
    </row>
    <row r="552" spans="1:47" ht="24" x14ac:dyDescent="0.4">
      <c r="A552" s="3"/>
      <c r="B552" s="3"/>
      <c r="C552" s="3"/>
      <c r="D552" s="3"/>
      <c r="E552" s="3"/>
      <c r="F552" s="3"/>
      <c r="G552" s="3"/>
      <c r="H552" s="3"/>
      <c r="I552" s="3"/>
      <c r="J552" s="3"/>
      <c r="K552" s="3"/>
      <c r="L552" s="3"/>
      <c r="M552" s="12"/>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12"/>
      <c r="AQ552" s="3"/>
      <c r="AR552" s="3"/>
      <c r="AS552" s="3"/>
      <c r="AT552" s="3"/>
      <c r="AU552" s="3"/>
    </row>
    <row r="553" spans="1:47" ht="24" x14ac:dyDescent="0.4">
      <c r="A553" s="3"/>
      <c r="B553" s="3"/>
      <c r="C553" s="3"/>
      <c r="D553" s="3"/>
      <c r="E553" s="3"/>
      <c r="F553" s="3"/>
      <c r="G553" s="3"/>
      <c r="H553" s="3"/>
      <c r="I553" s="3"/>
      <c r="J553" s="3"/>
      <c r="K553" s="3"/>
      <c r="L553" s="3"/>
      <c r="M553" s="12"/>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12"/>
      <c r="AQ553" s="3"/>
      <c r="AR553" s="3"/>
      <c r="AS553" s="3"/>
      <c r="AT553" s="3"/>
      <c r="AU553" s="3"/>
    </row>
    <row r="554" spans="1:47" ht="24" x14ac:dyDescent="0.4">
      <c r="A554" s="3"/>
      <c r="B554" s="3"/>
      <c r="C554" s="3"/>
      <c r="D554" s="3"/>
      <c r="E554" s="3"/>
      <c r="F554" s="3"/>
      <c r="G554" s="3"/>
      <c r="H554" s="3"/>
      <c r="I554" s="3"/>
      <c r="J554" s="3"/>
      <c r="K554" s="3"/>
      <c r="L554" s="3"/>
      <c r="M554" s="12"/>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12"/>
      <c r="AQ554" s="3"/>
      <c r="AR554" s="3"/>
      <c r="AS554" s="3"/>
      <c r="AT554" s="3"/>
      <c r="AU554" s="3"/>
    </row>
    <row r="555" spans="1:47" ht="24" x14ac:dyDescent="0.4">
      <c r="A555" s="3"/>
      <c r="B555" s="3"/>
      <c r="C555" s="3"/>
      <c r="D555" s="3"/>
      <c r="E555" s="3"/>
      <c r="F555" s="3"/>
      <c r="G555" s="3"/>
      <c r="H555" s="3"/>
      <c r="I555" s="3"/>
      <c r="J555" s="3"/>
      <c r="K555" s="3"/>
      <c r="L555" s="3"/>
      <c r="M555" s="12"/>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12"/>
      <c r="AQ555" s="3"/>
      <c r="AR555" s="3"/>
      <c r="AS555" s="3"/>
      <c r="AT555" s="3"/>
      <c r="AU555" s="3"/>
    </row>
    <row r="556" spans="1:47" ht="24" x14ac:dyDescent="0.4">
      <c r="A556" s="3"/>
      <c r="B556" s="3"/>
      <c r="C556" s="3"/>
      <c r="D556" s="3"/>
      <c r="E556" s="3"/>
      <c r="F556" s="3"/>
      <c r="G556" s="3"/>
      <c r="H556" s="3"/>
      <c r="I556" s="3"/>
      <c r="J556" s="3"/>
      <c r="K556" s="3"/>
      <c r="L556" s="3"/>
      <c r="M556" s="12"/>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12"/>
      <c r="AQ556" s="3"/>
      <c r="AR556" s="3"/>
      <c r="AS556" s="3"/>
      <c r="AT556" s="3"/>
      <c r="AU556" s="3"/>
    </row>
    <row r="557" spans="1:47" ht="24" x14ac:dyDescent="0.4">
      <c r="A557" s="3"/>
      <c r="B557" s="3"/>
      <c r="C557" s="3"/>
      <c r="D557" s="3"/>
      <c r="E557" s="3"/>
      <c r="F557" s="3"/>
      <c r="G557" s="3"/>
      <c r="H557" s="3"/>
      <c r="I557" s="3"/>
      <c r="J557" s="3"/>
      <c r="K557" s="3"/>
      <c r="L557" s="3"/>
      <c r="M557" s="12"/>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12"/>
      <c r="AQ557" s="3"/>
      <c r="AR557" s="3"/>
      <c r="AS557" s="3"/>
      <c r="AT557" s="3"/>
      <c r="AU557" s="3"/>
    </row>
    <row r="558" spans="1:47" ht="24" x14ac:dyDescent="0.4">
      <c r="A558" s="3"/>
      <c r="B558" s="3"/>
      <c r="C558" s="3"/>
      <c r="D558" s="3"/>
      <c r="E558" s="3"/>
      <c r="F558" s="3"/>
      <c r="G558" s="3"/>
      <c r="H558" s="3"/>
      <c r="I558" s="3"/>
      <c r="J558" s="3"/>
      <c r="K558" s="3"/>
      <c r="L558" s="3"/>
      <c r="M558" s="12"/>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12"/>
      <c r="AQ558" s="3"/>
      <c r="AR558" s="3"/>
      <c r="AS558" s="3"/>
      <c r="AT558" s="3"/>
      <c r="AU558" s="3"/>
    </row>
    <row r="559" spans="1:47" ht="24" x14ac:dyDescent="0.4">
      <c r="A559" s="3"/>
      <c r="B559" s="3"/>
      <c r="C559" s="3"/>
      <c r="D559" s="3"/>
      <c r="E559" s="3"/>
      <c r="F559" s="3"/>
      <c r="G559" s="3"/>
      <c r="H559" s="3"/>
      <c r="I559" s="3"/>
      <c r="J559" s="3"/>
      <c r="K559" s="3"/>
      <c r="L559" s="3"/>
      <c r="M559" s="12"/>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12"/>
      <c r="AQ559" s="3"/>
      <c r="AR559" s="3"/>
      <c r="AS559" s="3"/>
      <c r="AT559" s="3"/>
      <c r="AU559" s="3"/>
    </row>
    <row r="560" spans="1:47" ht="24" x14ac:dyDescent="0.4">
      <c r="A560" s="3"/>
      <c r="B560" s="3"/>
      <c r="C560" s="3"/>
      <c r="D560" s="3"/>
      <c r="E560" s="3"/>
      <c r="F560" s="3"/>
      <c r="G560" s="3"/>
      <c r="H560" s="3"/>
      <c r="I560" s="3"/>
      <c r="J560" s="3"/>
      <c r="K560" s="3"/>
      <c r="L560" s="3"/>
      <c r="M560" s="12"/>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12"/>
      <c r="AQ560" s="3"/>
      <c r="AR560" s="3"/>
      <c r="AS560" s="3"/>
      <c r="AT560" s="3"/>
      <c r="AU560" s="3"/>
    </row>
    <row r="561" spans="1:47" ht="24" x14ac:dyDescent="0.4">
      <c r="A561" s="3"/>
      <c r="B561" s="3"/>
      <c r="C561" s="3"/>
      <c r="D561" s="3"/>
      <c r="E561" s="3"/>
      <c r="F561" s="3"/>
      <c r="G561" s="3"/>
      <c r="H561" s="3"/>
      <c r="I561" s="3"/>
      <c r="J561" s="3"/>
      <c r="K561" s="3"/>
      <c r="L561" s="3"/>
      <c r="M561" s="12"/>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12"/>
      <c r="AQ561" s="3"/>
      <c r="AR561" s="3"/>
      <c r="AS561" s="3"/>
      <c r="AT561" s="3"/>
      <c r="AU561" s="3"/>
    </row>
    <row r="562" spans="1:47" ht="24" x14ac:dyDescent="0.4">
      <c r="A562" s="3"/>
      <c r="B562" s="3"/>
      <c r="C562" s="3"/>
      <c r="D562" s="3"/>
      <c r="E562" s="3"/>
      <c r="F562" s="3"/>
      <c r="G562" s="3"/>
      <c r="H562" s="3"/>
      <c r="I562" s="3"/>
      <c r="J562" s="3"/>
      <c r="K562" s="3"/>
      <c r="L562" s="3"/>
      <c r="M562" s="12"/>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12"/>
      <c r="AQ562" s="3"/>
      <c r="AR562" s="3"/>
      <c r="AS562" s="3"/>
      <c r="AT562" s="3"/>
      <c r="AU562" s="3"/>
    </row>
    <row r="563" spans="1:47" ht="24" x14ac:dyDescent="0.4">
      <c r="A563" s="3"/>
      <c r="B563" s="3"/>
      <c r="C563" s="3"/>
      <c r="D563" s="3"/>
      <c r="E563" s="3"/>
      <c r="F563" s="3"/>
      <c r="G563" s="3"/>
      <c r="H563" s="3"/>
      <c r="I563" s="3"/>
      <c r="J563" s="3"/>
      <c r="K563" s="3"/>
      <c r="L563" s="3"/>
      <c r="M563" s="12"/>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12"/>
      <c r="AQ563" s="3"/>
      <c r="AR563" s="3"/>
      <c r="AS563" s="3"/>
      <c r="AT563" s="3"/>
      <c r="AU563" s="3"/>
    </row>
    <row r="564" spans="1:47" ht="24" x14ac:dyDescent="0.4">
      <c r="A564" s="3"/>
      <c r="B564" s="3"/>
      <c r="C564" s="3"/>
      <c r="D564" s="3"/>
      <c r="E564" s="3"/>
      <c r="F564" s="3"/>
      <c r="G564" s="3"/>
      <c r="H564" s="3"/>
      <c r="I564" s="3"/>
      <c r="J564" s="3"/>
      <c r="K564" s="3"/>
      <c r="L564" s="3"/>
      <c r="M564" s="12"/>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12"/>
      <c r="AQ564" s="3"/>
      <c r="AR564" s="3"/>
      <c r="AS564" s="3"/>
      <c r="AT564" s="3"/>
      <c r="AU564" s="3"/>
    </row>
    <row r="565" spans="1:47" ht="24" x14ac:dyDescent="0.4">
      <c r="A565" s="3"/>
      <c r="B565" s="3"/>
      <c r="C565" s="3"/>
      <c r="D565" s="3"/>
      <c r="E565" s="3"/>
      <c r="F565" s="3"/>
      <c r="G565" s="3"/>
      <c r="H565" s="3"/>
      <c r="I565" s="3"/>
      <c r="J565" s="3"/>
      <c r="K565" s="3"/>
      <c r="L565" s="3"/>
      <c r="M565" s="12"/>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12"/>
      <c r="AQ565" s="3"/>
      <c r="AR565" s="3"/>
      <c r="AS565" s="3"/>
      <c r="AT565" s="3"/>
      <c r="AU565" s="3"/>
    </row>
    <row r="566" spans="1:47" ht="24" x14ac:dyDescent="0.4">
      <c r="A566" s="3"/>
      <c r="B566" s="3"/>
      <c r="C566" s="3"/>
      <c r="D566" s="3"/>
      <c r="E566" s="3"/>
      <c r="F566" s="3"/>
      <c r="G566" s="3"/>
      <c r="H566" s="3"/>
      <c r="I566" s="3"/>
      <c r="J566" s="3"/>
      <c r="K566" s="3"/>
      <c r="L566" s="3"/>
      <c r="M566" s="12"/>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12"/>
      <c r="AQ566" s="3"/>
      <c r="AR566" s="3"/>
      <c r="AS566" s="3"/>
      <c r="AT566" s="3"/>
      <c r="AU566" s="3"/>
    </row>
    <row r="567" spans="1:47" ht="24" x14ac:dyDescent="0.4">
      <c r="A567" s="3"/>
      <c r="B567" s="3"/>
      <c r="C567" s="3"/>
      <c r="D567" s="3"/>
      <c r="E567" s="3"/>
      <c r="F567" s="3"/>
      <c r="G567" s="3"/>
      <c r="H567" s="3"/>
      <c r="I567" s="3"/>
      <c r="J567" s="3"/>
      <c r="K567" s="3"/>
      <c r="L567" s="3"/>
      <c r="M567" s="12"/>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12"/>
      <c r="AQ567" s="3"/>
      <c r="AR567" s="3"/>
      <c r="AS567" s="3"/>
      <c r="AT567" s="3"/>
      <c r="AU567" s="3"/>
    </row>
    <row r="568" spans="1:47" ht="24" x14ac:dyDescent="0.4">
      <c r="A568" s="3"/>
      <c r="B568" s="3"/>
      <c r="C568" s="3"/>
      <c r="D568" s="3"/>
      <c r="E568" s="3"/>
      <c r="F568" s="3"/>
      <c r="G568" s="3"/>
      <c r="H568" s="3"/>
      <c r="I568" s="3"/>
      <c r="J568" s="3"/>
      <c r="K568" s="3"/>
      <c r="L568" s="3"/>
      <c r="M568" s="12"/>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12"/>
      <c r="AQ568" s="3"/>
      <c r="AR568" s="3"/>
      <c r="AS568" s="3"/>
      <c r="AT568" s="3"/>
      <c r="AU568" s="3"/>
    </row>
    <row r="569" spans="1:47" ht="24" x14ac:dyDescent="0.4">
      <c r="A569" s="3"/>
      <c r="B569" s="3"/>
      <c r="C569" s="3"/>
      <c r="D569" s="3"/>
      <c r="E569" s="3"/>
      <c r="F569" s="3"/>
      <c r="G569" s="3"/>
      <c r="H569" s="3"/>
      <c r="I569" s="3"/>
      <c r="J569" s="3"/>
      <c r="K569" s="3"/>
      <c r="L569" s="3"/>
      <c r="M569" s="12"/>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12"/>
      <c r="AQ569" s="3"/>
      <c r="AR569" s="3"/>
      <c r="AS569" s="3"/>
      <c r="AT569" s="3"/>
      <c r="AU569" s="3"/>
    </row>
    <row r="570" spans="1:47" ht="24" x14ac:dyDescent="0.4">
      <c r="A570" s="3"/>
      <c r="B570" s="3"/>
      <c r="C570" s="3"/>
      <c r="D570" s="3"/>
      <c r="E570" s="3"/>
      <c r="F570" s="3"/>
      <c r="G570" s="3"/>
      <c r="H570" s="3"/>
      <c r="I570" s="3"/>
      <c r="J570" s="3"/>
      <c r="K570" s="3"/>
      <c r="L570" s="3"/>
      <c r="M570" s="12"/>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12"/>
      <c r="AQ570" s="3"/>
      <c r="AR570" s="3"/>
      <c r="AS570" s="3"/>
      <c r="AT570" s="3"/>
      <c r="AU570" s="3"/>
    </row>
    <row r="571" spans="1:47" ht="24" x14ac:dyDescent="0.4">
      <c r="A571" s="3"/>
      <c r="B571" s="3"/>
      <c r="C571" s="3"/>
      <c r="D571" s="3"/>
      <c r="E571" s="3"/>
      <c r="F571" s="3"/>
      <c r="G571" s="3"/>
      <c r="H571" s="3"/>
      <c r="I571" s="3"/>
      <c r="J571" s="3"/>
      <c r="K571" s="3"/>
      <c r="L571" s="3"/>
      <c r="M571" s="12"/>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12"/>
      <c r="AQ571" s="3"/>
      <c r="AR571" s="3"/>
      <c r="AS571" s="3"/>
      <c r="AT571" s="3"/>
      <c r="AU571" s="3"/>
    </row>
    <row r="572" spans="1:47" ht="24" x14ac:dyDescent="0.4">
      <c r="A572" s="3"/>
      <c r="B572" s="3"/>
      <c r="C572" s="3"/>
      <c r="D572" s="3"/>
      <c r="E572" s="3"/>
      <c r="F572" s="3"/>
      <c r="G572" s="3"/>
      <c r="H572" s="3"/>
      <c r="I572" s="3"/>
      <c r="J572" s="3"/>
      <c r="K572" s="3"/>
      <c r="L572" s="3"/>
      <c r="M572" s="12"/>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12"/>
      <c r="AQ572" s="3"/>
      <c r="AR572" s="3"/>
      <c r="AS572" s="3"/>
      <c r="AT572" s="3"/>
      <c r="AU572" s="3"/>
    </row>
    <row r="573" spans="1:47" ht="24" x14ac:dyDescent="0.4">
      <c r="A573" s="3"/>
      <c r="B573" s="3"/>
      <c r="C573" s="3"/>
      <c r="D573" s="3"/>
      <c r="E573" s="3"/>
      <c r="F573" s="3"/>
      <c r="G573" s="3"/>
      <c r="H573" s="3"/>
      <c r="I573" s="3"/>
      <c r="J573" s="3"/>
      <c r="K573" s="3"/>
      <c r="L573" s="3"/>
      <c r="M573" s="12"/>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12"/>
      <c r="AQ573" s="3"/>
      <c r="AR573" s="3"/>
      <c r="AS573" s="3"/>
      <c r="AT573" s="3"/>
      <c r="AU573" s="3"/>
    </row>
    <row r="574" spans="1:47" ht="24" x14ac:dyDescent="0.4">
      <c r="A574" s="3"/>
      <c r="B574" s="3"/>
      <c r="C574" s="3"/>
      <c r="D574" s="3"/>
      <c r="E574" s="3"/>
      <c r="F574" s="3"/>
      <c r="G574" s="3"/>
      <c r="H574" s="3"/>
      <c r="I574" s="3"/>
      <c r="J574" s="3"/>
      <c r="K574" s="3"/>
      <c r="L574" s="3"/>
      <c r="M574" s="12"/>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12"/>
      <c r="AQ574" s="3"/>
      <c r="AR574" s="3"/>
      <c r="AS574" s="3"/>
      <c r="AT574" s="3"/>
      <c r="AU574" s="3"/>
    </row>
    <row r="575" spans="1:47" ht="24" x14ac:dyDescent="0.4">
      <c r="A575" s="3"/>
      <c r="B575" s="3"/>
      <c r="C575" s="3"/>
      <c r="D575" s="3"/>
      <c r="E575" s="3"/>
      <c r="F575" s="3"/>
      <c r="G575" s="3"/>
      <c r="H575" s="3"/>
      <c r="I575" s="3"/>
      <c r="J575" s="3"/>
      <c r="K575" s="3"/>
      <c r="L575" s="3"/>
      <c r="M575" s="12"/>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12"/>
      <c r="AQ575" s="3"/>
      <c r="AR575" s="3"/>
      <c r="AS575" s="3"/>
      <c r="AT575" s="3"/>
      <c r="AU575" s="3"/>
    </row>
    <row r="576" spans="1:47" ht="24" x14ac:dyDescent="0.4">
      <c r="A576" s="3"/>
      <c r="B576" s="3"/>
      <c r="C576" s="3"/>
      <c r="D576" s="3"/>
      <c r="E576" s="3"/>
      <c r="F576" s="3"/>
      <c r="G576" s="3"/>
      <c r="H576" s="3"/>
      <c r="I576" s="3"/>
      <c r="J576" s="3"/>
      <c r="K576" s="3"/>
      <c r="L576" s="3"/>
      <c r="M576" s="12"/>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12"/>
      <c r="AQ576" s="3"/>
      <c r="AR576" s="3"/>
      <c r="AS576" s="3"/>
      <c r="AT576" s="3"/>
      <c r="AU576" s="3"/>
    </row>
    <row r="577" spans="1:47" ht="24" x14ac:dyDescent="0.4">
      <c r="A577" s="3"/>
      <c r="B577" s="3"/>
      <c r="C577" s="3"/>
      <c r="D577" s="3"/>
      <c r="E577" s="3"/>
      <c r="F577" s="3"/>
      <c r="G577" s="3"/>
      <c r="H577" s="3"/>
      <c r="I577" s="3"/>
      <c r="J577" s="3"/>
      <c r="K577" s="3"/>
      <c r="L577" s="3"/>
      <c r="M577" s="12"/>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12"/>
      <c r="AQ577" s="3"/>
      <c r="AR577" s="3"/>
      <c r="AS577" s="3"/>
      <c r="AT577" s="3"/>
      <c r="AU577" s="3"/>
    </row>
    <row r="578" spans="1:47" ht="24" x14ac:dyDescent="0.4">
      <c r="A578" s="3"/>
      <c r="B578" s="3"/>
      <c r="C578" s="3"/>
      <c r="D578" s="3"/>
      <c r="E578" s="3"/>
      <c r="F578" s="3"/>
      <c r="G578" s="3"/>
      <c r="H578" s="3"/>
      <c r="I578" s="3"/>
      <c r="J578" s="3"/>
      <c r="K578" s="3"/>
      <c r="L578" s="3"/>
      <c r="M578" s="12"/>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12"/>
      <c r="AQ578" s="3"/>
      <c r="AR578" s="3"/>
      <c r="AS578" s="3"/>
      <c r="AT578" s="3"/>
      <c r="AU578" s="3"/>
    </row>
    <row r="579" spans="1:47" ht="24" x14ac:dyDescent="0.4">
      <c r="A579" s="3"/>
      <c r="B579" s="3"/>
      <c r="C579" s="3"/>
      <c r="D579" s="3"/>
      <c r="E579" s="3"/>
      <c r="F579" s="3"/>
      <c r="G579" s="3"/>
      <c r="H579" s="3"/>
      <c r="I579" s="3"/>
      <c r="J579" s="3"/>
      <c r="K579" s="3"/>
      <c r="L579" s="3"/>
      <c r="M579" s="12"/>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12"/>
      <c r="AQ579" s="3"/>
      <c r="AR579" s="3"/>
      <c r="AS579" s="3"/>
      <c r="AT579" s="3"/>
      <c r="AU579" s="3"/>
    </row>
    <row r="580" spans="1:47" ht="24" x14ac:dyDescent="0.4">
      <c r="A580" s="3"/>
      <c r="B580" s="3"/>
      <c r="C580" s="3"/>
      <c r="D580" s="3"/>
      <c r="E580" s="3"/>
      <c r="F580" s="3"/>
      <c r="G580" s="3"/>
      <c r="H580" s="3"/>
      <c r="I580" s="3"/>
      <c r="J580" s="3"/>
      <c r="K580" s="3"/>
      <c r="L580" s="3"/>
      <c r="M580" s="12"/>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12"/>
      <c r="AQ580" s="3"/>
      <c r="AR580" s="3"/>
      <c r="AS580" s="3"/>
      <c r="AT580" s="3"/>
      <c r="AU580" s="3"/>
    </row>
    <row r="581" spans="1:47" ht="24" x14ac:dyDescent="0.4">
      <c r="A581" s="3"/>
      <c r="B581" s="3"/>
      <c r="C581" s="3"/>
      <c r="D581" s="3"/>
      <c r="E581" s="3"/>
      <c r="F581" s="3"/>
      <c r="G581" s="3"/>
      <c r="H581" s="3"/>
      <c r="I581" s="3"/>
      <c r="J581" s="3"/>
      <c r="K581" s="3"/>
      <c r="L581" s="3"/>
      <c r="M581" s="12"/>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12"/>
      <c r="AQ581" s="3"/>
      <c r="AR581" s="3"/>
      <c r="AS581" s="3"/>
      <c r="AT581" s="3"/>
      <c r="AU581" s="3"/>
    </row>
    <row r="582" spans="1:47" ht="24" x14ac:dyDescent="0.4">
      <c r="A582" s="3"/>
      <c r="B582" s="3"/>
      <c r="C582" s="3"/>
      <c r="D582" s="3"/>
      <c r="E582" s="3"/>
      <c r="F582" s="3"/>
      <c r="G582" s="3"/>
      <c r="H582" s="3"/>
      <c r="I582" s="3"/>
      <c r="J582" s="3"/>
      <c r="K582" s="3"/>
      <c r="L582" s="3"/>
      <c r="M582" s="12"/>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12"/>
      <c r="AQ582" s="3"/>
      <c r="AR582" s="3"/>
      <c r="AS582" s="3"/>
      <c r="AT582" s="3"/>
      <c r="AU582" s="3"/>
    </row>
    <row r="583" spans="1:47" ht="24" x14ac:dyDescent="0.4">
      <c r="A583" s="3"/>
      <c r="B583" s="3"/>
      <c r="C583" s="3"/>
      <c r="D583" s="3"/>
      <c r="E583" s="3"/>
      <c r="F583" s="3"/>
      <c r="G583" s="3"/>
      <c r="H583" s="3"/>
      <c r="I583" s="3"/>
      <c r="J583" s="3"/>
      <c r="K583" s="3"/>
      <c r="L583" s="3"/>
      <c r="M583" s="12"/>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12"/>
      <c r="AQ583" s="3"/>
      <c r="AR583" s="3"/>
      <c r="AS583" s="3"/>
      <c r="AT583" s="3"/>
      <c r="AU583" s="3"/>
    </row>
    <row r="584" spans="1:47" ht="24" x14ac:dyDescent="0.4">
      <c r="A584" s="3"/>
      <c r="B584" s="3"/>
      <c r="C584" s="3"/>
      <c r="D584" s="3"/>
      <c r="E584" s="3"/>
      <c r="F584" s="3"/>
      <c r="G584" s="3"/>
      <c r="H584" s="3"/>
      <c r="I584" s="3"/>
      <c r="J584" s="3"/>
      <c r="K584" s="3"/>
      <c r="L584" s="3"/>
      <c r="M584" s="12"/>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12"/>
      <c r="AQ584" s="3"/>
      <c r="AR584" s="3"/>
      <c r="AS584" s="3"/>
      <c r="AT584" s="3"/>
      <c r="AU584" s="3"/>
    </row>
    <row r="585" spans="1:47" ht="24" x14ac:dyDescent="0.4">
      <c r="A585" s="3"/>
      <c r="B585" s="3"/>
      <c r="C585" s="3"/>
      <c r="D585" s="3"/>
      <c r="E585" s="3"/>
      <c r="F585" s="3"/>
      <c r="G585" s="3"/>
      <c r="H585" s="3"/>
      <c r="I585" s="3"/>
      <c r="J585" s="3"/>
      <c r="K585" s="3"/>
      <c r="L585" s="3"/>
      <c r="M585" s="12"/>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12"/>
      <c r="AQ585" s="3"/>
      <c r="AR585" s="3"/>
      <c r="AS585" s="3"/>
      <c r="AT585" s="3"/>
      <c r="AU585" s="3"/>
    </row>
    <row r="586" spans="1:47" ht="24" x14ac:dyDescent="0.4">
      <c r="A586" s="3"/>
      <c r="B586" s="3"/>
      <c r="C586" s="3"/>
      <c r="D586" s="3"/>
      <c r="E586" s="3"/>
      <c r="F586" s="3"/>
      <c r="G586" s="3"/>
      <c r="H586" s="3"/>
      <c r="I586" s="3"/>
      <c r="J586" s="3"/>
      <c r="K586" s="3"/>
      <c r="L586" s="3"/>
      <c r="M586" s="12"/>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12"/>
      <c r="AQ586" s="3"/>
      <c r="AR586" s="3"/>
      <c r="AS586" s="3"/>
      <c r="AT586" s="3"/>
      <c r="AU586" s="3"/>
    </row>
    <row r="587" spans="1:47" ht="24" x14ac:dyDescent="0.4">
      <c r="A587" s="3"/>
      <c r="B587" s="3"/>
      <c r="C587" s="3"/>
      <c r="D587" s="3"/>
      <c r="E587" s="3"/>
      <c r="F587" s="3"/>
      <c r="G587" s="3"/>
      <c r="H587" s="3"/>
      <c r="I587" s="3"/>
      <c r="J587" s="3"/>
      <c r="K587" s="3"/>
      <c r="L587" s="3"/>
      <c r="M587" s="12"/>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12"/>
      <c r="AQ587" s="3"/>
      <c r="AR587" s="3"/>
      <c r="AS587" s="3"/>
      <c r="AT587" s="3"/>
      <c r="AU587" s="3"/>
    </row>
    <row r="588" spans="1:47" ht="24" x14ac:dyDescent="0.4">
      <c r="A588" s="3"/>
      <c r="B588" s="3"/>
      <c r="C588" s="3"/>
      <c r="D588" s="3"/>
      <c r="E588" s="3"/>
      <c r="F588" s="3"/>
      <c r="G588" s="3"/>
      <c r="H588" s="3"/>
      <c r="I588" s="3"/>
      <c r="J588" s="3"/>
      <c r="K588" s="3"/>
      <c r="L588" s="3"/>
      <c r="M588" s="12"/>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12"/>
      <c r="AQ588" s="3"/>
      <c r="AR588" s="3"/>
      <c r="AS588" s="3"/>
      <c r="AT588" s="3"/>
      <c r="AU588" s="3"/>
    </row>
    <row r="589" spans="1:47" ht="24" x14ac:dyDescent="0.4">
      <c r="A589" s="3"/>
      <c r="B589" s="3"/>
      <c r="C589" s="3"/>
      <c r="D589" s="3"/>
      <c r="E589" s="3"/>
      <c r="F589" s="3"/>
      <c r="G589" s="3"/>
      <c r="H589" s="3"/>
      <c r="I589" s="3"/>
      <c r="J589" s="3"/>
      <c r="K589" s="3"/>
      <c r="L589" s="3"/>
      <c r="M589" s="12"/>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12"/>
      <c r="AQ589" s="3"/>
      <c r="AR589" s="3"/>
      <c r="AS589" s="3"/>
      <c r="AT589" s="3"/>
      <c r="AU589" s="3"/>
    </row>
    <row r="590" spans="1:47" ht="24" x14ac:dyDescent="0.4">
      <c r="A590" s="3"/>
      <c r="B590" s="3"/>
      <c r="C590" s="3"/>
      <c r="D590" s="3"/>
      <c r="E590" s="3"/>
      <c r="F590" s="3"/>
      <c r="G590" s="3"/>
      <c r="H590" s="3"/>
      <c r="I590" s="3"/>
      <c r="J590" s="3"/>
      <c r="K590" s="3"/>
      <c r="L590" s="3"/>
      <c r="M590" s="12"/>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12"/>
      <c r="AQ590" s="3"/>
      <c r="AR590" s="3"/>
      <c r="AS590" s="3"/>
      <c r="AT590" s="3"/>
      <c r="AU590" s="3"/>
    </row>
    <row r="591" spans="1:47" ht="24" x14ac:dyDescent="0.4">
      <c r="A591" s="3"/>
      <c r="B591" s="3"/>
      <c r="C591" s="3"/>
      <c r="D591" s="3"/>
      <c r="E591" s="3"/>
      <c r="F591" s="3"/>
      <c r="G591" s="3"/>
      <c r="H591" s="3"/>
      <c r="I591" s="3"/>
      <c r="J591" s="3"/>
      <c r="K591" s="3"/>
      <c r="L591" s="3"/>
      <c r="M591" s="12"/>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12"/>
      <c r="AQ591" s="3"/>
      <c r="AR591" s="3"/>
      <c r="AS591" s="3"/>
      <c r="AT591" s="3"/>
      <c r="AU591" s="3"/>
    </row>
    <row r="592" spans="1:47" ht="24" x14ac:dyDescent="0.4">
      <c r="A592" s="3"/>
      <c r="B592" s="3"/>
      <c r="C592" s="3"/>
      <c r="D592" s="3"/>
      <c r="E592" s="3"/>
      <c r="F592" s="3"/>
      <c r="G592" s="3"/>
      <c r="H592" s="3"/>
      <c r="I592" s="3"/>
      <c r="J592" s="3"/>
      <c r="K592" s="3"/>
      <c r="L592" s="3"/>
      <c r="M592" s="12"/>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12"/>
      <c r="AQ592" s="3"/>
      <c r="AR592" s="3"/>
      <c r="AS592" s="3"/>
      <c r="AT592" s="3"/>
      <c r="AU592" s="3"/>
    </row>
    <row r="593" spans="1:47" ht="24" x14ac:dyDescent="0.4">
      <c r="A593" s="3"/>
      <c r="B593" s="3"/>
      <c r="C593" s="3"/>
      <c r="D593" s="3"/>
      <c r="E593" s="3"/>
      <c r="F593" s="3"/>
      <c r="G593" s="3"/>
      <c r="H593" s="3"/>
      <c r="I593" s="3"/>
      <c r="J593" s="3"/>
      <c r="K593" s="3"/>
      <c r="L593" s="3"/>
      <c r="M593" s="12"/>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12"/>
      <c r="AQ593" s="3"/>
      <c r="AR593" s="3"/>
      <c r="AS593" s="3"/>
      <c r="AT593" s="3"/>
      <c r="AU593" s="3"/>
    </row>
    <row r="594" spans="1:47" ht="24" x14ac:dyDescent="0.4">
      <c r="A594" s="3"/>
      <c r="B594" s="3"/>
      <c r="C594" s="3"/>
      <c r="D594" s="3"/>
      <c r="E594" s="3"/>
      <c r="F594" s="3"/>
      <c r="G594" s="3"/>
      <c r="H594" s="3"/>
      <c r="I594" s="3"/>
      <c r="J594" s="3"/>
      <c r="K594" s="3"/>
      <c r="L594" s="3"/>
      <c r="M594" s="12"/>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12"/>
      <c r="AQ594" s="3"/>
      <c r="AR594" s="3"/>
      <c r="AS594" s="3"/>
      <c r="AT594" s="3"/>
      <c r="AU594" s="3"/>
    </row>
    <row r="595" spans="1:47" ht="24" x14ac:dyDescent="0.4">
      <c r="A595" s="3"/>
      <c r="B595" s="3"/>
      <c r="C595" s="3"/>
      <c r="D595" s="3"/>
      <c r="E595" s="3"/>
      <c r="F595" s="3"/>
      <c r="G595" s="3"/>
      <c r="H595" s="3"/>
      <c r="I595" s="3"/>
      <c r="J595" s="3"/>
      <c r="K595" s="3"/>
      <c r="L595" s="3"/>
      <c r="M595" s="12"/>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12"/>
      <c r="AQ595" s="3"/>
      <c r="AR595" s="3"/>
      <c r="AS595" s="3"/>
      <c r="AT595" s="3"/>
      <c r="AU595" s="3"/>
    </row>
    <row r="596" spans="1:47" ht="24" x14ac:dyDescent="0.4">
      <c r="A596" s="3"/>
      <c r="B596" s="3"/>
      <c r="C596" s="3"/>
      <c r="D596" s="3"/>
      <c r="E596" s="3"/>
      <c r="F596" s="3"/>
      <c r="G596" s="3"/>
      <c r="H596" s="3"/>
      <c r="I596" s="3"/>
      <c r="J596" s="3"/>
      <c r="K596" s="3"/>
      <c r="L596" s="3"/>
      <c r="M596" s="12"/>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12"/>
      <c r="AQ596" s="3"/>
      <c r="AR596" s="3"/>
      <c r="AS596" s="3"/>
      <c r="AT596" s="3"/>
      <c r="AU596" s="3"/>
    </row>
    <row r="597" spans="1:47" ht="24" x14ac:dyDescent="0.4">
      <c r="A597" s="3"/>
      <c r="B597" s="3"/>
      <c r="C597" s="3"/>
      <c r="D597" s="3"/>
      <c r="E597" s="3"/>
      <c r="F597" s="3"/>
      <c r="G597" s="3"/>
      <c r="H597" s="3"/>
      <c r="I597" s="3"/>
      <c r="J597" s="3"/>
      <c r="K597" s="3"/>
      <c r="L597" s="3"/>
      <c r="M597" s="12"/>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12"/>
      <c r="AQ597" s="3"/>
      <c r="AR597" s="3"/>
      <c r="AS597" s="3"/>
      <c r="AT597" s="3"/>
      <c r="AU597" s="3"/>
    </row>
    <row r="598" spans="1:47" ht="24" x14ac:dyDescent="0.4">
      <c r="A598" s="3"/>
      <c r="B598" s="3"/>
      <c r="C598" s="3"/>
      <c r="D598" s="3"/>
      <c r="E598" s="3"/>
      <c r="F598" s="3"/>
      <c r="G598" s="3"/>
      <c r="H598" s="3"/>
      <c r="I598" s="3"/>
      <c r="J598" s="3"/>
      <c r="K598" s="3"/>
      <c r="L598" s="3"/>
      <c r="M598" s="12"/>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12"/>
      <c r="AQ598" s="3"/>
      <c r="AR598" s="3"/>
      <c r="AS598" s="3"/>
      <c r="AT598" s="3"/>
      <c r="AU598" s="3"/>
    </row>
    <row r="599" spans="1:47" ht="24" x14ac:dyDescent="0.4">
      <c r="A599" s="3"/>
      <c r="B599" s="3"/>
      <c r="C599" s="3"/>
      <c r="D599" s="3"/>
      <c r="E599" s="3"/>
      <c r="F599" s="3"/>
      <c r="G599" s="3"/>
      <c r="H599" s="3"/>
      <c r="I599" s="3"/>
      <c r="J599" s="3"/>
      <c r="K599" s="3"/>
      <c r="L599" s="3"/>
      <c r="M599" s="12"/>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12"/>
      <c r="AQ599" s="3"/>
      <c r="AR599" s="3"/>
      <c r="AS599" s="3"/>
      <c r="AT599" s="3"/>
      <c r="AU599" s="3"/>
    </row>
    <row r="600" spans="1:47" ht="24" x14ac:dyDescent="0.4">
      <c r="A600" s="3"/>
      <c r="B600" s="3"/>
      <c r="C600" s="3"/>
      <c r="D600" s="3"/>
      <c r="E600" s="3"/>
      <c r="F600" s="3"/>
      <c r="G600" s="3"/>
      <c r="H600" s="3"/>
      <c r="I600" s="3"/>
      <c r="J600" s="3"/>
      <c r="K600" s="3"/>
      <c r="L600" s="3"/>
      <c r="M600" s="12"/>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12"/>
      <c r="AQ600" s="3"/>
      <c r="AR600" s="3"/>
      <c r="AS600" s="3"/>
      <c r="AT600" s="3"/>
      <c r="AU600" s="3"/>
    </row>
    <row r="601" spans="1:47" ht="24" x14ac:dyDescent="0.4">
      <c r="A601" s="3"/>
      <c r="B601" s="3"/>
      <c r="C601" s="3"/>
      <c r="D601" s="3"/>
      <c r="E601" s="3"/>
      <c r="F601" s="3"/>
      <c r="G601" s="3"/>
      <c r="H601" s="3"/>
      <c r="I601" s="3"/>
      <c r="J601" s="3"/>
      <c r="K601" s="3"/>
      <c r="L601" s="3"/>
      <c r="M601" s="12"/>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12"/>
      <c r="AQ601" s="3"/>
      <c r="AR601" s="3"/>
      <c r="AS601" s="3"/>
      <c r="AT601" s="3"/>
      <c r="AU601" s="3"/>
    </row>
    <row r="602" spans="1:47" ht="24" x14ac:dyDescent="0.4">
      <c r="A602" s="3"/>
      <c r="B602" s="3"/>
      <c r="C602" s="3"/>
      <c r="D602" s="3"/>
      <c r="E602" s="3"/>
      <c r="F602" s="3"/>
      <c r="G602" s="3"/>
      <c r="H602" s="3"/>
      <c r="I602" s="3"/>
      <c r="J602" s="3"/>
      <c r="K602" s="3"/>
      <c r="L602" s="3"/>
      <c r="M602" s="12"/>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12"/>
      <c r="AQ602" s="3"/>
      <c r="AR602" s="3"/>
      <c r="AS602" s="3"/>
      <c r="AT602" s="3"/>
      <c r="AU602" s="3"/>
    </row>
    <row r="603" spans="1:47" ht="24" x14ac:dyDescent="0.4">
      <c r="A603" s="3"/>
      <c r="B603" s="3"/>
      <c r="C603" s="3"/>
      <c r="D603" s="3"/>
      <c r="E603" s="3"/>
      <c r="F603" s="3"/>
      <c r="G603" s="3"/>
      <c r="H603" s="3"/>
      <c r="I603" s="3"/>
      <c r="J603" s="3"/>
      <c r="K603" s="3"/>
      <c r="L603" s="3"/>
      <c r="M603" s="12"/>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12"/>
      <c r="AQ603" s="3"/>
      <c r="AR603" s="3"/>
      <c r="AS603" s="3"/>
      <c r="AT603" s="3"/>
      <c r="AU603" s="3"/>
    </row>
    <row r="604" spans="1:47" ht="24" x14ac:dyDescent="0.4">
      <c r="A604" s="3"/>
      <c r="B604" s="3"/>
      <c r="C604" s="3"/>
      <c r="D604" s="3"/>
      <c r="E604" s="3"/>
      <c r="F604" s="3"/>
      <c r="G604" s="3"/>
      <c r="H604" s="3"/>
      <c r="I604" s="3"/>
      <c r="J604" s="3"/>
      <c r="K604" s="3"/>
      <c r="L604" s="3"/>
      <c r="M604" s="12"/>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12"/>
      <c r="AQ604" s="3"/>
      <c r="AR604" s="3"/>
      <c r="AS604" s="3"/>
      <c r="AT604" s="3"/>
      <c r="AU604" s="3"/>
    </row>
    <row r="605" spans="1:47" ht="24" x14ac:dyDescent="0.4">
      <c r="A605" s="3"/>
      <c r="B605" s="3"/>
      <c r="C605" s="3"/>
      <c r="D605" s="3"/>
      <c r="E605" s="3"/>
      <c r="F605" s="3"/>
      <c r="G605" s="3"/>
      <c r="H605" s="3"/>
      <c r="I605" s="3"/>
      <c r="J605" s="3"/>
      <c r="K605" s="3"/>
      <c r="L605" s="3"/>
      <c r="M605" s="12"/>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12"/>
      <c r="AQ605" s="3"/>
      <c r="AR605" s="3"/>
      <c r="AS605" s="3"/>
      <c r="AT605" s="3"/>
      <c r="AU605" s="3"/>
    </row>
    <row r="606" spans="1:47" ht="24" x14ac:dyDescent="0.4">
      <c r="A606" s="3"/>
      <c r="B606" s="3"/>
      <c r="C606" s="3"/>
      <c r="D606" s="3"/>
      <c r="E606" s="3"/>
      <c r="F606" s="3"/>
      <c r="G606" s="3"/>
      <c r="H606" s="3"/>
      <c r="I606" s="3"/>
      <c r="J606" s="3"/>
      <c r="K606" s="3"/>
      <c r="L606" s="3"/>
      <c r="M606" s="12"/>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12"/>
      <c r="AQ606" s="3"/>
      <c r="AR606" s="3"/>
      <c r="AS606" s="3"/>
      <c r="AT606" s="3"/>
      <c r="AU606" s="3"/>
    </row>
    <row r="607" spans="1:47" ht="24" x14ac:dyDescent="0.4">
      <c r="A607" s="3"/>
      <c r="B607" s="3"/>
      <c r="C607" s="3"/>
      <c r="D607" s="3"/>
      <c r="E607" s="3"/>
      <c r="F607" s="3"/>
      <c r="G607" s="3"/>
      <c r="H607" s="3"/>
      <c r="I607" s="3"/>
      <c r="J607" s="3"/>
      <c r="K607" s="3"/>
      <c r="L607" s="3"/>
      <c r="M607" s="12"/>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c r="AQ607" s="3"/>
      <c r="AR607" s="3"/>
      <c r="AS607" s="3"/>
      <c r="AT607" s="3"/>
      <c r="AU607" s="3"/>
    </row>
    <row r="608" spans="1:47" ht="24" x14ac:dyDescent="0.4">
      <c r="A608" s="3"/>
      <c r="B608" s="3"/>
      <c r="C608" s="3"/>
      <c r="D608" s="3"/>
      <c r="E608" s="3"/>
      <c r="F608" s="3"/>
      <c r="G608" s="3"/>
      <c r="H608" s="3"/>
      <c r="I608" s="3"/>
      <c r="J608" s="3"/>
      <c r="K608" s="3"/>
      <c r="L608" s="3"/>
      <c r="M608" s="12"/>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Q608" s="3"/>
      <c r="AR608" s="3"/>
      <c r="AS608" s="3"/>
      <c r="AT608" s="3"/>
      <c r="AU608" s="3"/>
    </row>
    <row r="609" spans="1:47" ht="24" x14ac:dyDescent="0.4">
      <c r="A609" s="3"/>
      <c r="B609" s="3"/>
      <c r="C609" s="3"/>
      <c r="D609" s="3"/>
      <c r="E609" s="3"/>
      <c r="F609" s="3"/>
      <c r="G609" s="3"/>
      <c r="H609" s="3"/>
      <c r="I609" s="3"/>
      <c r="J609" s="3"/>
      <c r="K609" s="3"/>
      <c r="L609" s="3"/>
      <c r="M609" s="12"/>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Q609" s="3"/>
      <c r="AR609" s="3"/>
      <c r="AS609" s="3"/>
      <c r="AT609" s="3"/>
      <c r="AU609" s="3"/>
    </row>
    <row r="610" spans="1:47" ht="24" x14ac:dyDescent="0.4">
      <c r="A610" s="3"/>
      <c r="B610" s="3"/>
      <c r="C610" s="3"/>
      <c r="D610" s="3"/>
      <c r="E610" s="3"/>
      <c r="F610" s="3"/>
      <c r="G610" s="3"/>
      <c r="H610" s="3"/>
      <c r="I610" s="3"/>
      <c r="J610" s="3"/>
      <c r="K610" s="3"/>
      <c r="L610" s="3"/>
      <c r="M610" s="12"/>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Q610" s="3"/>
      <c r="AR610" s="3"/>
      <c r="AS610" s="3"/>
      <c r="AT610" s="3"/>
      <c r="AU610" s="3"/>
    </row>
    <row r="611" spans="1:47" ht="24" x14ac:dyDescent="0.4">
      <c r="A611" s="3"/>
      <c r="B611" s="3"/>
      <c r="C611" s="3"/>
      <c r="D611" s="3"/>
      <c r="E611" s="3"/>
      <c r="F611" s="3"/>
      <c r="G611" s="3"/>
      <c r="H611" s="3"/>
      <c r="I611" s="3"/>
      <c r="J611" s="3"/>
      <c r="K611" s="3"/>
      <c r="L611" s="3"/>
      <c r="M611" s="12"/>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Q611" s="3"/>
      <c r="AR611" s="3"/>
      <c r="AS611" s="3"/>
      <c r="AT611" s="3"/>
      <c r="AU611" s="3"/>
    </row>
    <row r="612" spans="1:47" ht="24" x14ac:dyDescent="0.4">
      <c r="A612" s="3"/>
      <c r="B612" s="3"/>
      <c r="C612" s="3"/>
      <c r="D612" s="3"/>
      <c r="E612" s="3"/>
      <c r="F612" s="3"/>
      <c r="G612" s="3"/>
      <c r="H612" s="3"/>
      <c r="I612" s="3"/>
      <c r="J612" s="3"/>
      <c r="K612" s="3"/>
      <c r="L612" s="3"/>
      <c r="M612" s="12"/>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Q612" s="3"/>
      <c r="AR612" s="3"/>
      <c r="AS612" s="3"/>
      <c r="AT612" s="3"/>
      <c r="AU612" s="3"/>
    </row>
    <row r="613" spans="1:47" ht="24" x14ac:dyDescent="0.4">
      <c r="A613" s="3"/>
      <c r="B613" s="3"/>
      <c r="C613" s="3"/>
      <c r="D613" s="3"/>
      <c r="E613" s="3"/>
      <c r="F613" s="3"/>
      <c r="G613" s="3"/>
      <c r="H613" s="3"/>
      <c r="I613" s="3"/>
      <c r="J613" s="3"/>
      <c r="K613" s="3"/>
      <c r="L613" s="3"/>
      <c r="M613" s="12"/>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12"/>
      <c r="AQ613" s="3"/>
      <c r="AR613" s="3"/>
      <c r="AS613" s="3"/>
      <c r="AT613" s="3"/>
      <c r="AU613" s="3"/>
    </row>
    <row r="614" spans="1:47" ht="24" x14ac:dyDescent="0.4">
      <c r="A614" s="3"/>
      <c r="B614" s="3"/>
      <c r="C614" s="3"/>
      <c r="D614" s="3"/>
      <c r="E614" s="3"/>
      <c r="F614" s="3"/>
      <c r="G614" s="3"/>
      <c r="H614" s="3"/>
      <c r="I614" s="3"/>
      <c r="J614" s="3"/>
      <c r="K614" s="3"/>
      <c r="L614" s="3"/>
      <c r="M614" s="12"/>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12"/>
      <c r="AQ614" s="3"/>
      <c r="AR614" s="3"/>
      <c r="AS614" s="3"/>
      <c r="AT614" s="3"/>
      <c r="AU614" s="3"/>
    </row>
    <row r="615" spans="1:47" ht="24" x14ac:dyDescent="0.4">
      <c r="A615" s="3"/>
      <c r="B615" s="3"/>
      <c r="C615" s="3"/>
      <c r="D615" s="3"/>
      <c r="E615" s="3"/>
      <c r="F615" s="3"/>
      <c r="G615" s="3"/>
      <c r="H615" s="3"/>
      <c r="I615" s="3"/>
      <c r="J615" s="3"/>
      <c r="K615" s="3"/>
      <c r="L615" s="3"/>
      <c r="M615" s="12"/>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Q615" s="3"/>
      <c r="AR615" s="3"/>
      <c r="AS615" s="3"/>
      <c r="AT615" s="3"/>
      <c r="AU615" s="3"/>
    </row>
    <row r="616" spans="1:47" ht="24" x14ac:dyDescent="0.4">
      <c r="A616" s="3"/>
      <c r="B616" s="3"/>
      <c r="C616" s="3"/>
      <c r="D616" s="3"/>
      <c r="E616" s="3"/>
      <c r="F616" s="3"/>
      <c r="G616" s="3"/>
      <c r="H616" s="3"/>
      <c r="I616" s="3"/>
      <c r="J616" s="3"/>
      <c r="K616" s="3"/>
      <c r="L616" s="3"/>
      <c r="M616" s="12"/>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Q616" s="3"/>
      <c r="AR616" s="3"/>
      <c r="AS616" s="3"/>
      <c r="AT616" s="3"/>
      <c r="AU616" s="3"/>
    </row>
    <row r="617" spans="1:47" ht="24" x14ac:dyDescent="0.4">
      <c r="A617" s="3"/>
      <c r="B617" s="3"/>
      <c r="C617" s="3"/>
      <c r="D617" s="3"/>
      <c r="E617" s="3"/>
      <c r="F617" s="3"/>
      <c r="G617" s="3"/>
      <c r="H617" s="3"/>
      <c r="I617" s="3"/>
      <c r="J617" s="3"/>
      <c r="K617" s="3"/>
      <c r="L617" s="3"/>
      <c r="M617" s="12"/>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Q617" s="3"/>
      <c r="AR617" s="3"/>
      <c r="AS617" s="3"/>
      <c r="AT617" s="3"/>
      <c r="AU617" s="3"/>
    </row>
    <row r="618" spans="1:47" ht="24" x14ac:dyDescent="0.4">
      <c r="A618" s="3"/>
      <c r="B618" s="3"/>
      <c r="C618" s="3"/>
      <c r="D618" s="3"/>
      <c r="E618" s="3"/>
      <c r="F618" s="3"/>
      <c r="G618" s="3"/>
      <c r="H618" s="3"/>
      <c r="I618" s="3"/>
      <c r="J618" s="3"/>
      <c r="K618" s="3"/>
      <c r="L618" s="3"/>
      <c r="M618" s="12"/>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Q618" s="3"/>
      <c r="AR618" s="3"/>
      <c r="AS618" s="3"/>
      <c r="AT618" s="3"/>
      <c r="AU618" s="3"/>
    </row>
    <row r="619" spans="1:47" ht="24" x14ac:dyDescent="0.4">
      <c r="A619" s="3"/>
      <c r="B619" s="3"/>
      <c r="C619" s="3"/>
      <c r="D619" s="3"/>
      <c r="E619" s="3"/>
      <c r="F619" s="3"/>
      <c r="G619" s="3"/>
      <c r="H619" s="3"/>
      <c r="I619" s="3"/>
      <c r="J619" s="3"/>
      <c r="K619" s="3"/>
      <c r="L619" s="3"/>
      <c r="M619" s="12"/>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12"/>
      <c r="AQ619" s="3"/>
      <c r="AR619" s="3"/>
      <c r="AS619" s="3"/>
      <c r="AT619" s="3"/>
      <c r="AU619" s="3"/>
    </row>
    <row r="620" spans="1:47" ht="24" x14ac:dyDescent="0.4">
      <c r="A620" s="3"/>
      <c r="B620" s="3"/>
      <c r="C620" s="3"/>
      <c r="D620" s="3"/>
      <c r="E620" s="3"/>
      <c r="F620" s="3"/>
      <c r="G620" s="3"/>
      <c r="H620" s="3"/>
      <c r="I620" s="3"/>
      <c r="J620" s="3"/>
      <c r="K620" s="3"/>
      <c r="L620" s="3"/>
      <c r="M620" s="12"/>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Q620" s="3"/>
      <c r="AR620" s="3"/>
      <c r="AS620" s="3"/>
      <c r="AT620" s="3"/>
      <c r="AU620" s="3"/>
    </row>
    <row r="621" spans="1:47" ht="24" x14ac:dyDescent="0.4">
      <c r="A621" s="3"/>
      <c r="B621" s="3"/>
      <c r="C621" s="3"/>
      <c r="D621" s="3"/>
      <c r="E621" s="3"/>
      <c r="F621" s="3"/>
      <c r="G621" s="3"/>
      <c r="H621" s="3"/>
      <c r="I621" s="3"/>
      <c r="J621" s="3"/>
      <c r="K621" s="3"/>
      <c r="L621" s="3"/>
      <c r="M621" s="12"/>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Q621" s="3"/>
      <c r="AR621" s="3"/>
      <c r="AS621" s="3"/>
      <c r="AT621" s="3"/>
      <c r="AU621" s="3"/>
    </row>
    <row r="622" spans="1:47" ht="24" x14ac:dyDescent="0.4">
      <c r="A622" s="3"/>
      <c r="B622" s="3"/>
      <c r="C622" s="3"/>
      <c r="D622" s="3"/>
      <c r="E622" s="3"/>
      <c r="F622" s="3"/>
      <c r="G622" s="3"/>
      <c r="H622" s="3"/>
      <c r="I622" s="3"/>
      <c r="J622" s="3"/>
      <c r="K622" s="3"/>
      <c r="L622" s="3"/>
      <c r="M622" s="12"/>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Q622" s="3"/>
      <c r="AR622" s="3"/>
      <c r="AS622" s="3"/>
      <c r="AT622" s="3"/>
      <c r="AU622" s="3"/>
    </row>
    <row r="623" spans="1:47" ht="24" x14ac:dyDescent="0.4">
      <c r="A623" s="3"/>
      <c r="B623" s="3"/>
      <c r="C623" s="3"/>
      <c r="D623" s="3"/>
      <c r="E623" s="3"/>
      <c r="F623" s="3"/>
      <c r="G623" s="3"/>
      <c r="H623" s="3"/>
      <c r="I623" s="3"/>
      <c r="J623" s="3"/>
      <c r="K623" s="3"/>
      <c r="L623" s="3"/>
      <c r="M623" s="12"/>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Q623" s="3"/>
      <c r="AR623" s="3"/>
      <c r="AS623" s="3"/>
      <c r="AT623" s="3"/>
      <c r="AU623" s="3"/>
    </row>
    <row r="624" spans="1:47" ht="24" x14ac:dyDescent="0.4">
      <c r="A624" s="3"/>
      <c r="B624" s="3"/>
      <c r="C624" s="3"/>
      <c r="D624" s="3"/>
      <c r="E624" s="3"/>
      <c r="F624" s="3"/>
      <c r="G624" s="3"/>
      <c r="H624" s="3"/>
      <c r="I624" s="3"/>
      <c r="J624" s="3"/>
      <c r="K624" s="3"/>
      <c r="L624" s="3"/>
      <c r="M624" s="12"/>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12"/>
      <c r="AQ624" s="3"/>
      <c r="AR624" s="3"/>
      <c r="AS624" s="3"/>
      <c r="AT624" s="3"/>
      <c r="AU624" s="3"/>
    </row>
    <row r="625" spans="1:47" ht="24" x14ac:dyDescent="0.4">
      <c r="A625" s="3"/>
      <c r="B625" s="3"/>
      <c r="C625" s="3"/>
      <c r="D625" s="3"/>
      <c r="E625" s="3"/>
      <c r="F625" s="3"/>
      <c r="G625" s="3"/>
      <c r="H625" s="3"/>
      <c r="I625" s="3"/>
      <c r="J625" s="3"/>
      <c r="K625" s="3"/>
      <c r="L625" s="3"/>
      <c r="M625" s="12"/>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Q625" s="3"/>
      <c r="AR625" s="3"/>
      <c r="AS625" s="3"/>
      <c r="AT625" s="3"/>
      <c r="AU625" s="3"/>
    </row>
    <row r="626" spans="1:47" ht="24" x14ac:dyDescent="0.4">
      <c r="A626" s="3"/>
      <c r="B626" s="3"/>
      <c r="C626" s="3"/>
      <c r="D626" s="3"/>
      <c r="E626" s="3"/>
      <c r="F626" s="3"/>
      <c r="G626" s="3"/>
      <c r="H626" s="3"/>
      <c r="I626" s="3"/>
      <c r="J626" s="3"/>
      <c r="K626" s="3"/>
      <c r="L626" s="3"/>
      <c r="M626" s="12"/>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Q626" s="3"/>
      <c r="AR626" s="3"/>
      <c r="AS626" s="3"/>
      <c r="AT626" s="3"/>
      <c r="AU626" s="3"/>
    </row>
    <row r="627" spans="1:47" ht="24" x14ac:dyDescent="0.4">
      <c r="A627" s="3"/>
      <c r="B627" s="3"/>
      <c r="C627" s="3"/>
      <c r="D627" s="3"/>
      <c r="E627" s="3"/>
      <c r="F627" s="3"/>
      <c r="G627" s="3"/>
      <c r="H627" s="3"/>
      <c r="I627" s="3"/>
      <c r="J627" s="3"/>
      <c r="K627" s="3"/>
      <c r="L627" s="3"/>
      <c r="M627" s="12"/>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Q627" s="3"/>
      <c r="AR627" s="3"/>
      <c r="AS627" s="3"/>
      <c r="AT627" s="3"/>
      <c r="AU627" s="3"/>
    </row>
    <row r="628" spans="1:47" ht="24" x14ac:dyDescent="0.4">
      <c r="A628" s="3"/>
      <c r="B628" s="3"/>
      <c r="C628" s="3"/>
      <c r="D628" s="3"/>
      <c r="E628" s="3"/>
      <c r="F628" s="3"/>
      <c r="G628" s="3"/>
      <c r="H628" s="3"/>
      <c r="I628" s="3"/>
      <c r="J628" s="3"/>
      <c r="K628" s="3"/>
      <c r="L628" s="3"/>
      <c r="M628" s="12"/>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Q628" s="3"/>
      <c r="AR628" s="3"/>
      <c r="AS628" s="3"/>
      <c r="AT628" s="3"/>
      <c r="AU628" s="3"/>
    </row>
    <row r="629" spans="1:47" ht="24" x14ac:dyDescent="0.4">
      <c r="A629" s="3"/>
      <c r="B629" s="3"/>
      <c r="C629" s="3"/>
      <c r="D629" s="3"/>
      <c r="E629" s="3"/>
      <c r="F629" s="3"/>
      <c r="G629" s="3"/>
      <c r="H629" s="3"/>
      <c r="I629" s="3"/>
      <c r="J629" s="3"/>
      <c r="K629" s="3"/>
      <c r="L629" s="3"/>
      <c r="M629" s="12"/>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Q629" s="3"/>
      <c r="AR629" s="3"/>
      <c r="AS629" s="3"/>
      <c r="AT629" s="3"/>
      <c r="AU629" s="3"/>
    </row>
    <row r="630" spans="1:47" ht="24" x14ac:dyDescent="0.4">
      <c r="A630" s="3"/>
      <c r="B630" s="3"/>
      <c r="C630" s="3"/>
      <c r="D630" s="3"/>
      <c r="E630" s="3"/>
      <c r="F630" s="3"/>
      <c r="G630" s="3"/>
      <c r="H630" s="3"/>
      <c r="I630" s="3"/>
      <c r="J630" s="3"/>
      <c r="K630" s="3"/>
      <c r="L630" s="3"/>
      <c r="M630" s="12"/>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Q630" s="3"/>
      <c r="AR630" s="3"/>
      <c r="AS630" s="3"/>
      <c r="AT630" s="3"/>
      <c r="AU630" s="3"/>
    </row>
    <row r="631" spans="1:47" ht="24" x14ac:dyDescent="0.4">
      <c r="A631" s="3"/>
      <c r="B631" s="3"/>
      <c r="C631" s="3"/>
      <c r="D631" s="3"/>
      <c r="E631" s="3"/>
      <c r="F631" s="3"/>
      <c r="G631" s="3"/>
      <c r="H631" s="3"/>
      <c r="I631" s="3"/>
      <c r="J631" s="3"/>
      <c r="K631" s="3"/>
      <c r="L631" s="3"/>
      <c r="M631" s="12"/>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Q631" s="3"/>
      <c r="AR631" s="3"/>
      <c r="AS631" s="3"/>
      <c r="AT631" s="3"/>
      <c r="AU631" s="3"/>
    </row>
    <row r="632" spans="1:47" ht="24" x14ac:dyDescent="0.4">
      <c r="A632" s="3"/>
      <c r="B632" s="3"/>
      <c r="C632" s="3"/>
      <c r="D632" s="3"/>
      <c r="E632" s="3"/>
      <c r="F632" s="3"/>
      <c r="G632" s="3"/>
      <c r="H632" s="3"/>
      <c r="I632" s="3"/>
      <c r="J632" s="3"/>
      <c r="K632" s="3"/>
      <c r="L632" s="3"/>
      <c r="M632" s="12"/>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AQ632" s="3"/>
      <c r="AR632" s="3"/>
      <c r="AS632" s="3"/>
      <c r="AT632" s="3"/>
      <c r="AU632" s="3"/>
    </row>
    <row r="633" spans="1:47" ht="24" x14ac:dyDescent="0.4">
      <c r="A633" s="3"/>
      <c r="B633" s="3"/>
      <c r="C633" s="3"/>
      <c r="D633" s="3"/>
      <c r="E633" s="3"/>
      <c r="F633" s="3"/>
      <c r="G633" s="3"/>
      <c r="H633" s="3"/>
      <c r="I633" s="3"/>
      <c r="J633" s="3"/>
      <c r="K633" s="3"/>
      <c r="L633" s="3"/>
      <c r="M633" s="12"/>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12"/>
      <c r="AQ633" s="3"/>
      <c r="AR633" s="3"/>
      <c r="AS633" s="3"/>
      <c r="AT633" s="3"/>
      <c r="AU633" s="3"/>
    </row>
    <row r="634" spans="1:47" ht="24" x14ac:dyDescent="0.4">
      <c r="A634" s="3"/>
      <c r="B634" s="3"/>
      <c r="C634" s="3"/>
      <c r="D634" s="3"/>
      <c r="E634" s="3"/>
      <c r="F634" s="3"/>
      <c r="G634" s="3"/>
      <c r="H634" s="3"/>
      <c r="I634" s="3"/>
      <c r="J634" s="3"/>
      <c r="K634" s="3"/>
      <c r="L634" s="3"/>
      <c r="M634" s="12"/>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Q634" s="3"/>
      <c r="AR634" s="3"/>
      <c r="AS634" s="3"/>
      <c r="AT634" s="3"/>
      <c r="AU634" s="3"/>
    </row>
    <row r="635" spans="1:47" ht="24" x14ac:dyDescent="0.4">
      <c r="A635" s="3"/>
      <c r="B635" s="3"/>
      <c r="C635" s="3"/>
      <c r="D635" s="3"/>
      <c r="E635" s="3"/>
      <c r="F635" s="3"/>
      <c r="G635" s="3"/>
      <c r="H635" s="3"/>
      <c r="I635" s="3"/>
      <c r="J635" s="3"/>
      <c r="K635" s="3"/>
      <c r="L635" s="3"/>
      <c r="M635" s="12"/>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Q635" s="3"/>
      <c r="AR635" s="3"/>
      <c r="AS635" s="3"/>
      <c r="AT635" s="3"/>
      <c r="AU635" s="3"/>
    </row>
    <row r="636" spans="1:47" ht="24" x14ac:dyDescent="0.4">
      <c r="A636" s="3"/>
      <c r="B636" s="3"/>
      <c r="C636" s="3"/>
      <c r="D636" s="3"/>
      <c r="E636" s="3"/>
      <c r="F636" s="3"/>
      <c r="G636" s="3"/>
      <c r="H636" s="3"/>
      <c r="I636" s="3"/>
      <c r="J636" s="3"/>
      <c r="K636" s="3"/>
      <c r="L636" s="3"/>
      <c r="M636" s="12"/>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Q636" s="3"/>
      <c r="AR636" s="3"/>
      <c r="AS636" s="3"/>
      <c r="AT636" s="3"/>
      <c r="AU636" s="3"/>
    </row>
    <row r="637" spans="1:47" ht="24" x14ac:dyDescent="0.4">
      <c r="A637" s="3"/>
      <c r="B637" s="3"/>
      <c r="C637" s="3"/>
      <c r="D637" s="3"/>
      <c r="E637" s="3"/>
      <c r="F637" s="3"/>
      <c r="G637" s="3"/>
      <c r="H637" s="3"/>
      <c r="I637" s="3"/>
      <c r="J637" s="3"/>
      <c r="K637" s="3"/>
      <c r="L637" s="3"/>
      <c r="M637" s="12"/>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Q637" s="3"/>
      <c r="AR637" s="3"/>
      <c r="AS637" s="3"/>
      <c r="AT637" s="3"/>
      <c r="AU637" s="3"/>
    </row>
    <row r="638" spans="1:47" ht="24" x14ac:dyDescent="0.4">
      <c r="A638" s="3"/>
      <c r="B638" s="3"/>
      <c r="C638" s="3"/>
      <c r="D638" s="3"/>
      <c r="E638" s="3"/>
      <c r="F638" s="3"/>
      <c r="G638" s="3"/>
      <c r="H638" s="3"/>
      <c r="I638" s="3"/>
      <c r="J638" s="3"/>
      <c r="K638" s="3"/>
      <c r="L638" s="3"/>
      <c r="M638" s="12"/>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Q638" s="3"/>
      <c r="AR638" s="3"/>
      <c r="AS638" s="3"/>
      <c r="AT638" s="3"/>
      <c r="AU638" s="3"/>
    </row>
    <row r="639" spans="1:47" ht="24" x14ac:dyDescent="0.4">
      <c r="A639" s="3"/>
      <c r="B639" s="3"/>
      <c r="C639" s="3"/>
      <c r="D639" s="3"/>
      <c r="E639" s="3"/>
      <c r="F639" s="3"/>
      <c r="G639" s="3"/>
      <c r="H639" s="3"/>
      <c r="I639" s="3"/>
      <c r="J639" s="3"/>
      <c r="K639" s="3"/>
      <c r="L639" s="3"/>
      <c r="M639" s="12"/>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Q639" s="3"/>
      <c r="AR639" s="3"/>
      <c r="AS639" s="3"/>
      <c r="AT639" s="3"/>
      <c r="AU639" s="3"/>
    </row>
    <row r="640" spans="1:47" ht="24" x14ac:dyDescent="0.4">
      <c r="A640" s="3"/>
      <c r="B640" s="3"/>
      <c r="C640" s="3"/>
      <c r="D640" s="3"/>
      <c r="E640" s="3"/>
      <c r="F640" s="3"/>
      <c r="G640" s="3"/>
      <c r="H640" s="3"/>
      <c r="I640" s="3"/>
      <c r="J640" s="3"/>
      <c r="K640" s="3"/>
      <c r="L640" s="3"/>
      <c r="M640" s="12"/>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Q640" s="3"/>
      <c r="AR640" s="3"/>
      <c r="AS640" s="3"/>
      <c r="AT640" s="3"/>
      <c r="AU640" s="3"/>
    </row>
    <row r="641" spans="1:47" ht="24" x14ac:dyDescent="0.4">
      <c r="A641" s="3"/>
      <c r="B641" s="3"/>
      <c r="C641" s="3"/>
      <c r="D641" s="3"/>
      <c r="E641" s="3"/>
      <c r="F641" s="3"/>
      <c r="G641" s="3"/>
      <c r="H641" s="3"/>
      <c r="I641" s="3"/>
      <c r="J641" s="3"/>
      <c r="K641" s="3"/>
      <c r="L641" s="3"/>
      <c r="M641" s="12"/>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Q641" s="3"/>
      <c r="AR641" s="3"/>
      <c r="AS641" s="3"/>
      <c r="AT641" s="3"/>
      <c r="AU641" s="3"/>
    </row>
    <row r="642" spans="1:47" ht="24" x14ac:dyDescent="0.4">
      <c r="A642" s="3"/>
      <c r="B642" s="3"/>
      <c r="C642" s="3"/>
      <c r="D642" s="3"/>
      <c r="E642" s="3"/>
      <c r="F642" s="3"/>
      <c r="G642" s="3"/>
      <c r="H642" s="3"/>
      <c r="I642" s="3"/>
      <c r="J642" s="3"/>
      <c r="K642" s="3"/>
      <c r="L642" s="3"/>
      <c r="M642" s="12"/>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12"/>
      <c r="AQ642" s="3"/>
      <c r="AR642" s="3"/>
      <c r="AS642" s="3"/>
      <c r="AT642" s="3"/>
      <c r="AU642" s="3"/>
    </row>
    <row r="643" spans="1:47" ht="24" x14ac:dyDescent="0.4">
      <c r="A643" s="3"/>
      <c r="B643" s="3"/>
      <c r="C643" s="3"/>
      <c r="D643" s="3"/>
      <c r="E643" s="3"/>
      <c r="F643" s="3"/>
      <c r="G643" s="3"/>
      <c r="H643" s="3"/>
      <c r="I643" s="3"/>
      <c r="J643" s="3"/>
      <c r="K643" s="3"/>
      <c r="L643" s="3"/>
      <c r="M643" s="12"/>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12"/>
      <c r="AQ643" s="3"/>
      <c r="AR643" s="3"/>
      <c r="AS643" s="3"/>
      <c r="AT643" s="3"/>
      <c r="AU643" s="3"/>
    </row>
    <row r="644" spans="1:47" ht="24" x14ac:dyDescent="0.4">
      <c r="A644" s="3"/>
      <c r="B644" s="3"/>
      <c r="C644" s="3"/>
      <c r="D644" s="3"/>
      <c r="E644" s="3"/>
      <c r="F644" s="3"/>
      <c r="G644" s="3"/>
      <c r="H644" s="3"/>
      <c r="I644" s="3"/>
      <c r="J644" s="3"/>
      <c r="K644" s="3"/>
      <c r="L644" s="3"/>
      <c r="M644" s="12"/>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12"/>
      <c r="AQ644" s="3"/>
      <c r="AR644" s="3"/>
      <c r="AS644" s="3"/>
      <c r="AT644" s="3"/>
      <c r="AU644" s="3"/>
    </row>
    <row r="645" spans="1:47" ht="24" x14ac:dyDescent="0.4">
      <c r="A645" s="3"/>
      <c r="B645" s="3"/>
      <c r="C645" s="3"/>
      <c r="D645" s="3"/>
      <c r="E645" s="3"/>
      <c r="F645" s="3"/>
      <c r="G645" s="3"/>
      <c r="H645" s="3"/>
      <c r="I645" s="3"/>
      <c r="J645" s="3"/>
      <c r="K645" s="3"/>
      <c r="L645" s="3"/>
      <c r="M645" s="12"/>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12"/>
      <c r="AQ645" s="3"/>
      <c r="AR645" s="3"/>
      <c r="AS645" s="3"/>
      <c r="AT645" s="3"/>
      <c r="AU645" s="3"/>
    </row>
    <row r="646" spans="1:47" ht="24" x14ac:dyDescent="0.4">
      <c r="A646" s="3"/>
      <c r="B646" s="3"/>
      <c r="C646" s="3"/>
      <c r="D646" s="3"/>
      <c r="E646" s="3"/>
      <c r="F646" s="3"/>
      <c r="G646" s="3"/>
      <c r="H646" s="3"/>
      <c r="I646" s="3"/>
      <c r="J646" s="3"/>
      <c r="K646" s="3"/>
      <c r="L646" s="3"/>
      <c r="M646" s="12"/>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12"/>
      <c r="AQ646" s="3"/>
      <c r="AR646" s="3"/>
      <c r="AS646" s="3"/>
      <c r="AT646" s="3"/>
      <c r="AU646" s="3"/>
    </row>
    <row r="647" spans="1:47" ht="24" x14ac:dyDescent="0.4">
      <c r="A647" s="3"/>
      <c r="B647" s="3"/>
      <c r="C647" s="3"/>
      <c r="D647" s="3"/>
      <c r="E647" s="3"/>
      <c r="F647" s="3"/>
      <c r="G647" s="3"/>
      <c r="H647" s="3"/>
      <c r="I647" s="3"/>
      <c r="J647" s="3"/>
      <c r="K647" s="3"/>
      <c r="L647" s="3"/>
      <c r="M647" s="12"/>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12"/>
      <c r="AQ647" s="3"/>
      <c r="AR647" s="3"/>
      <c r="AS647" s="3"/>
      <c r="AT647" s="3"/>
      <c r="AU647" s="3"/>
    </row>
    <row r="648" spans="1:47" ht="24" x14ac:dyDescent="0.4">
      <c r="A648" s="3"/>
      <c r="B648" s="3"/>
      <c r="C648" s="3"/>
      <c r="D648" s="3"/>
      <c r="E648" s="3"/>
      <c r="F648" s="3"/>
      <c r="G648" s="3"/>
      <c r="H648" s="3"/>
      <c r="I648" s="3"/>
      <c r="J648" s="3"/>
      <c r="K648" s="3"/>
      <c r="L648" s="3"/>
      <c r="M648" s="12"/>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12"/>
      <c r="AQ648" s="3"/>
      <c r="AR648" s="3"/>
      <c r="AS648" s="3"/>
      <c r="AT648" s="3"/>
      <c r="AU648" s="3"/>
    </row>
    <row r="649" spans="1:47" ht="24" x14ac:dyDescent="0.4">
      <c r="A649" s="3"/>
      <c r="B649" s="3"/>
      <c r="C649" s="3"/>
      <c r="D649" s="3"/>
      <c r="E649" s="3"/>
      <c r="F649" s="3"/>
      <c r="G649" s="3"/>
      <c r="H649" s="3"/>
      <c r="I649" s="3"/>
      <c r="J649" s="3"/>
      <c r="K649" s="3"/>
      <c r="L649" s="3"/>
      <c r="M649" s="12"/>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12"/>
      <c r="AQ649" s="3"/>
      <c r="AR649" s="3"/>
      <c r="AS649" s="3"/>
      <c r="AT649" s="3"/>
      <c r="AU649" s="3"/>
    </row>
    <row r="650" spans="1:47" ht="24" x14ac:dyDescent="0.4">
      <c r="A650" s="3"/>
      <c r="B650" s="3"/>
      <c r="C650" s="3"/>
      <c r="D650" s="3"/>
      <c r="E650" s="3"/>
      <c r="F650" s="3"/>
      <c r="G650" s="3"/>
      <c r="H650" s="3"/>
      <c r="I650" s="3"/>
      <c r="J650" s="3"/>
      <c r="K650" s="3"/>
      <c r="L650" s="3"/>
      <c r="M650" s="12"/>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12"/>
      <c r="AQ650" s="3"/>
      <c r="AR650" s="3"/>
      <c r="AS650" s="3"/>
      <c r="AT650" s="3"/>
      <c r="AU650" s="3"/>
    </row>
    <row r="651" spans="1:47" ht="24" x14ac:dyDescent="0.4">
      <c r="A651" s="3"/>
      <c r="B651" s="3"/>
      <c r="C651" s="3"/>
      <c r="D651" s="3"/>
      <c r="E651" s="3"/>
      <c r="F651" s="3"/>
      <c r="G651" s="3"/>
      <c r="H651" s="3"/>
      <c r="I651" s="3"/>
      <c r="J651" s="3"/>
      <c r="K651" s="3"/>
      <c r="L651" s="3"/>
      <c r="M651" s="12"/>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12"/>
      <c r="AQ651" s="3"/>
      <c r="AR651" s="3"/>
      <c r="AS651" s="3"/>
      <c r="AT651" s="3"/>
      <c r="AU651" s="3"/>
    </row>
    <row r="652" spans="1:47" ht="24" x14ac:dyDescent="0.4">
      <c r="A652" s="3"/>
      <c r="B652" s="3"/>
      <c r="C652" s="3"/>
      <c r="D652" s="3"/>
      <c r="E652" s="3"/>
      <c r="F652" s="3"/>
      <c r="G652" s="3"/>
      <c r="H652" s="3"/>
      <c r="I652" s="3"/>
      <c r="J652" s="3"/>
      <c r="K652" s="3"/>
      <c r="L652" s="3"/>
      <c r="M652" s="12"/>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12"/>
      <c r="AQ652" s="3"/>
      <c r="AR652" s="3"/>
      <c r="AS652" s="3"/>
      <c r="AT652" s="3"/>
      <c r="AU652" s="3"/>
    </row>
    <row r="653" spans="1:47" ht="24" x14ac:dyDescent="0.4">
      <c r="A653" s="3"/>
      <c r="B653" s="3"/>
      <c r="C653" s="3"/>
      <c r="D653" s="3"/>
      <c r="E653" s="3"/>
      <c r="F653" s="3"/>
      <c r="G653" s="3"/>
      <c r="H653" s="3"/>
      <c r="I653" s="3"/>
      <c r="J653" s="3"/>
      <c r="K653" s="3"/>
      <c r="L653" s="3"/>
      <c r="M653" s="12"/>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12"/>
      <c r="AQ653" s="3"/>
      <c r="AR653" s="3"/>
      <c r="AS653" s="3"/>
      <c r="AT653" s="3"/>
      <c r="AU653" s="3"/>
    </row>
    <row r="654" spans="1:47" ht="24" x14ac:dyDescent="0.4">
      <c r="A654" s="3"/>
      <c r="B654" s="3"/>
      <c r="C654" s="3"/>
      <c r="D654" s="3"/>
      <c r="E654" s="3"/>
      <c r="F654" s="3"/>
      <c r="G654" s="3"/>
      <c r="H654" s="3"/>
      <c r="I654" s="3"/>
      <c r="J654" s="3"/>
      <c r="K654" s="3"/>
      <c r="L654" s="3"/>
      <c r="M654" s="12"/>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12"/>
      <c r="AQ654" s="3"/>
      <c r="AR654" s="3"/>
      <c r="AS654" s="3"/>
      <c r="AT654" s="3"/>
      <c r="AU654" s="3"/>
    </row>
    <row r="655" spans="1:47" ht="24" x14ac:dyDescent="0.4">
      <c r="A655" s="3"/>
      <c r="B655" s="3"/>
      <c r="C655" s="3"/>
      <c r="D655" s="3"/>
      <c r="E655" s="3"/>
      <c r="F655" s="3"/>
      <c r="G655" s="3"/>
      <c r="H655" s="3"/>
      <c r="I655" s="3"/>
      <c r="J655" s="3"/>
      <c r="K655" s="3"/>
      <c r="L655" s="3"/>
      <c r="M655" s="12"/>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12"/>
      <c r="AQ655" s="3"/>
      <c r="AR655" s="3"/>
      <c r="AS655" s="3"/>
      <c r="AT655" s="3"/>
      <c r="AU655" s="3"/>
    </row>
    <row r="656" spans="1:47" ht="24" x14ac:dyDescent="0.4">
      <c r="A656" s="3"/>
      <c r="B656" s="3"/>
      <c r="C656" s="3"/>
      <c r="D656" s="3"/>
      <c r="E656" s="3"/>
      <c r="F656" s="3"/>
      <c r="G656" s="3"/>
      <c r="H656" s="3"/>
      <c r="I656" s="3"/>
      <c r="J656" s="3"/>
      <c r="K656" s="3"/>
      <c r="L656" s="3"/>
      <c r="M656" s="12"/>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12"/>
      <c r="AQ656" s="3"/>
      <c r="AR656" s="3"/>
      <c r="AS656" s="3"/>
      <c r="AT656" s="3"/>
      <c r="AU656" s="3"/>
    </row>
    <row r="657" spans="1:47" ht="24" x14ac:dyDescent="0.4">
      <c r="A657" s="3"/>
      <c r="B657" s="3"/>
      <c r="C657" s="3"/>
      <c r="D657" s="3"/>
      <c r="E657" s="3"/>
      <c r="F657" s="3"/>
      <c r="G657" s="3"/>
      <c r="H657" s="3"/>
      <c r="I657" s="3"/>
      <c r="J657" s="3"/>
      <c r="K657" s="3"/>
      <c r="L657" s="3"/>
      <c r="M657" s="12"/>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12"/>
      <c r="AQ657" s="3"/>
      <c r="AR657" s="3"/>
      <c r="AS657" s="3"/>
      <c r="AT657" s="3"/>
      <c r="AU657" s="3"/>
    </row>
    <row r="658" spans="1:47" ht="24" x14ac:dyDescent="0.4">
      <c r="A658" s="3"/>
      <c r="B658" s="3"/>
      <c r="C658" s="3"/>
      <c r="D658" s="3"/>
      <c r="E658" s="3"/>
      <c r="F658" s="3"/>
      <c r="G658" s="3"/>
      <c r="H658" s="3"/>
      <c r="I658" s="3"/>
      <c r="J658" s="3"/>
      <c r="K658" s="3"/>
      <c r="L658" s="3"/>
      <c r="M658" s="12"/>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Q658" s="3"/>
      <c r="AR658" s="3"/>
      <c r="AS658" s="3"/>
      <c r="AT658" s="3"/>
      <c r="AU658" s="3"/>
    </row>
    <row r="659" spans="1:47" ht="24" x14ac:dyDescent="0.4">
      <c r="A659" s="3"/>
      <c r="B659" s="3"/>
      <c r="C659" s="3"/>
      <c r="D659" s="3"/>
      <c r="E659" s="3"/>
      <c r="F659" s="3"/>
      <c r="G659" s="3"/>
      <c r="H659" s="3"/>
      <c r="I659" s="3"/>
      <c r="J659" s="3"/>
      <c r="K659" s="3"/>
      <c r="L659" s="3"/>
      <c r="M659" s="12"/>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Q659" s="3"/>
      <c r="AR659" s="3"/>
      <c r="AS659" s="3"/>
      <c r="AT659" s="3"/>
      <c r="AU659" s="3"/>
    </row>
    <row r="660" spans="1:47" ht="24" x14ac:dyDescent="0.4">
      <c r="A660" s="3"/>
      <c r="B660" s="3"/>
      <c r="C660" s="3"/>
      <c r="D660" s="3"/>
      <c r="E660" s="3"/>
      <c r="F660" s="3"/>
      <c r="G660" s="3"/>
      <c r="H660" s="3"/>
      <c r="I660" s="3"/>
      <c r="J660" s="3"/>
      <c r="K660" s="3"/>
      <c r="L660" s="3"/>
      <c r="M660" s="12"/>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12"/>
      <c r="AQ660" s="3"/>
      <c r="AR660" s="3"/>
      <c r="AS660" s="3"/>
      <c r="AT660" s="3"/>
      <c r="AU660" s="3"/>
    </row>
    <row r="661" spans="1:47" ht="24" x14ac:dyDescent="0.4">
      <c r="A661" s="3"/>
      <c r="B661" s="3"/>
      <c r="C661" s="3"/>
      <c r="D661" s="3"/>
      <c r="E661" s="3"/>
      <c r="F661" s="3"/>
      <c r="G661" s="3"/>
      <c r="H661" s="3"/>
      <c r="I661" s="3"/>
      <c r="J661" s="3"/>
      <c r="K661" s="3"/>
      <c r="L661" s="3"/>
      <c r="M661" s="12"/>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12"/>
      <c r="AQ661" s="3"/>
      <c r="AR661" s="3"/>
      <c r="AS661" s="3"/>
      <c r="AT661" s="3"/>
      <c r="AU661" s="3"/>
    </row>
    <row r="662" spans="1:47" ht="24" x14ac:dyDescent="0.4">
      <c r="A662" s="3"/>
      <c r="B662" s="3"/>
      <c r="C662" s="3"/>
      <c r="D662" s="3"/>
      <c r="E662" s="3"/>
      <c r="F662" s="3"/>
      <c r="G662" s="3"/>
      <c r="H662" s="3"/>
      <c r="I662" s="3"/>
      <c r="J662" s="3"/>
      <c r="K662" s="3"/>
      <c r="L662" s="3"/>
      <c r="M662" s="12"/>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12"/>
      <c r="AQ662" s="3"/>
      <c r="AR662" s="3"/>
      <c r="AS662" s="3"/>
      <c r="AT662" s="3"/>
      <c r="AU662" s="3"/>
    </row>
    <row r="663" spans="1:47" ht="24" x14ac:dyDescent="0.4">
      <c r="A663" s="3"/>
      <c r="B663" s="3"/>
      <c r="C663" s="3"/>
      <c r="D663" s="3"/>
      <c r="E663" s="3"/>
      <c r="F663" s="3"/>
      <c r="G663" s="3"/>
      <c r="H663" s="3"/>
      <c r="I663" s="3"/>
      <c r="J663" s="3"/>
      <c r="K663" s="3"/>
      <c r="L663" s="3"/>
      <c r="M663" s="12"/>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12"/>
      <c r="AQ663" s="3"/>
      <c r="AR663" s="3"/>
      <c r="AS663" s="3"/>
      <c r="AT663" s="3"/>
      <c r="AU663" s="3"/>
    </row>
    <row r="664" spans="1:47" ht="24" x14ac:dyDescent="0.4">
      <c r="A664" s="3"/>
      <c r="B664" s="3"/>
      <c r="C664" s="3"/>
      <c r="D664" s="3"/>
      <c r="E664" s="3"/>
      <c r="F664" s="3"/>
      <c r="G664" s="3"/>
      <c r="H664" s="3"/>
      <c r="I664" s="3"/>
      <c r="J664" s="3"/>
      <c r="K664" s="3"/>
      <c r="L664" s="3"/>
      <c r="M664" s="12"/>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12"/>
      <c r="AQ664" s="3"/>
      <c r="AR664" s="3"/>
      <c r="AS664" s="3"/>
      <c r="AT664" s="3"/>
      <c r="AU664" s="3"/>
    </row>
    <row r="665" spans="1:47" ht="24" x14ac:dyDescent="0.4">
      <c r="A665" s="3"/>
      <c r="B665" s="3"/>
      <c r="C665" s="3"/>
      <c r="D665" s="3"/>
      <c r="E665" s="3"/>
      <c r="F665" s="3"/>
      <c r="G665" s="3"/>
      <c r="H665" s="3"/>
      <c r="I665" s="3"/>
      <c r="J665" s="3"/>
      <c r="K665" s="3"/>
      <c r="L665" s="3"/>
      <c r="M665" s="12"/>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12"/>
      <c r="AQ665" s="3"/>
      <c r="AR665" s="3"/>
      <c r="AS665" s="3"/>
      <c r="AT665" s="3"/>
      <c r="AU665" s="3"/>
    </row>
    <row r="666" spans="1:47" ht="24" x14ac:dyDescent="0.4">
      <c r="A666" s="3"/>
      <c r="B666" s="3"/>
      <c r="C666" s="3"/>
      <c r="D666" s="3"/>
      <c r="E666" s="3"/>
      <c r="F666" s="3"/>
      <c r="G666" s="3"/>
      <c r="H666" s="3"/>
      <c r="I666" s="3"/>
      <c r="J666" s="3"/>
      <c r="K666" s="3"/>
      <c r="L666" s="3"/>
      <c r="M666" s="12"/>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12"/>
      <c r="AQ666" s="3"/>
      <c r="AR666" s="3"/>
      <c r="AS666" s="3"/>
      <c r="AT666" s="3"/>
      <c r="AU666" s="3"/>
    </row>
    <row r="667" spans="1:47" ht="24" x14ac:dyDescent="0.4">
      <c r="A667" s="3"/>
      <c r="B667" s="3"/>
      <c r="C667" s="3"/>
      <c r="D667" s="3"/>
      <c r="E667" s="3"/>
      <c r="F667" s="3"/>
      <c r="G667" s="3"/>
      <c r="H667" s="3"/>
      <c r="I667" s="3"/>
      <c r="J667" s="3"/>
      <c r="K667" s="3"/>
      <c r="L667" s="3"/>
      <c r="M667" s="12"/>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12"/>
      <c r="AQ667" s="3"/>
      <c r="AR667" s="3"/>
      <c r="AS667" s="3"/>
      <c r="AT667" s="3"/>
      <c r="AU667" s="3"/>
    </row>
    <row r="668" spans="1:47" ht="24" x14ac:dyDescent="0.4">
      <c r="A668" s="3"/>
      <c r="B668" s="3"/>
      <c r="C668" s="3"/>
      <c r="D668" s="3"/>
      <c r="E668" s="3"/>
      <c r="F668" s="3"/>
      <c r="G668" s="3"/>
      <c r="H668" s="3"/>
      <c r="I668" s="3"/>
      <c r="J668" s="3"/>
      <c r="K668" s="3"/>
      <c r="L668" s="3"/>
      <c r="M668" s="12"/>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12"/>
      <c r="AQ668" s="3"/>
      <c r="AR668" s="3"/>
      <c r="AS668" s="3"/>
      <c r="AT668" s="3"/>
      <c r="AU668" s="3"/>
    </row>
    <row r="669" spans="1:47" ht="24" x14ac:dyDescent="0.4">
      <c r="A669" s="3"/>
      <c r="B669" s="3"/>
      <c r="C669" s="3"/>
      <c r="D669" s="3"/>
      <c r="E669" s="3"/>
      <c r="F669" s="3"/>
      <c r="G669" s="3"/>
      <c r="H669" s="3"/>
      <c r="I669" s="3"/>
      <c r="J669" s="3"/>
      <c r="K669" s="3"/>
      <c r="L669" s="3"/>
      <c r="M669" s="12"/>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12"/>
      <c r="AQ669" s="3"/>
      <c r="AR669" s="3"/>
      <c r="AS669" s="3"/>
      <c r="AT669" s="3"/>
      <c r="AU669" s="3"/>
    </row>
    <row r="670" spans="1:47" ht="24" x14ac:dyDescent="0.4">
      <c r="A670" s="3"/>
      <c r="B670" s="3"/>
      <c r="C670" s="3"/>
      <c r="D670" s="3"/>
      <c r="E670" s="3"/>
      <c r="F670" s="3"/>
      <c r="G670" s="3"/>
      <c r="H670" s="3"/>
      <c r="I670" s="3"/>
      <c r="J670" s="3"/>
      <c r="K670" s="3"/>
      <c r="L670" s="3"/>
      <c r="M670" s="12"/>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12"/>
      <c r="AQ670" s="3"/>
      <c r="AR670" s="3"/>
      <c r="AS670" s="3"/>
      <c r="AT670" s="3"/>
      <c r="AU670" s="3"/>
    </row>
    <row r="671" spans="1:47" ht="24" x14ac:dyDescent="0.4">
      <c r="A671" s="3"/>
      <c r="B671" s="3"/>
      <c r="C671" s="3"/>
      <c r="D671" s="3"/>
      <c r="E671" s="3"/>
      <c r="F671" s="3"/>
      <c r="G671" s="3"/>
      <c r="H671" s="3"/>
      <c r="I671" s="3"/>
      <c r="J671" s="3"/>
      <c r="K671" s="3"/>
      <c r="L671" s="3"/>
      <c r="M671" s="12"/>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12"/>
      <c r="AQ671" s="3"/>
      <c r="AR671" s="3"/>
      <c r="AS671" s="3"/>
      <c r="AT671" s="3"/>
      <c r="AU671" s="3"/>
    </row>
    <row r="672" spans="1:47" ht="24" x14ac:dyDescent="0.4">
      <c r="A672" s="3"/>
      <c r="B672" s="3"/>
      <c r="C672" s="3"/>
      <c r="D672" s="3"/>
      <c r="E672" s="3"/>
      <c r="F672" s="3"/>
      <c r="G672" s="3"/>
      <c r="H672" s="3"/>
      <c r="I672" s="3"/>
      <c r="J672" s="3"/>
      <c r="K672" s="3"/>
      <c r="L672" s="3"/>
      <c r="M672" s="12"/>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12"/>
      <c r="AQ672" s="3"/>
      <c r="AR672" s="3"/>
      <c r="AS672" s="3"/>
      <c r="AT672" s="3"/>
      <c r="AU672" s="3"/>
    </row>
    <row r="673" spans="1:47" ht="24" x14ac:dyDescent="0.4">
      <c r="A673" s="3"/>
      <c r="B673" s="3"/>
      <c r="C673" s="3"/>
      <c r="D673" s="3"/>
      <c r="E673" s="3"/>
      <c r="F673" s="3"/>
      <c r="G673" s="3"/>
      <c r="H673" s="3"/>
      <c r="I673" s="3"/>
      <c r="J673" s="3"/>
      <c r="K673" s="3"/>
      <c r="L673" s="3"/>
      <c r="M673" s="12"/>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12"/>
      <c r="AQ673" s="3"/>
      <c r="AR673" s="3"/>
      <c r="AS673" s="3"/>
      <c r="AT673" s="3"/>
      <c r="AU673" s="3"/>
    </row>
    <row r="674" spans="1:47" ht="24" x14ac:dyDescent="0.4">
      <c r="A674" s="3"/>
      <c r="B674" s="3"/>
      <c r="C674" s="3"/>
      <c r="D674" s="3"/>
      <c r="E674" s="3"/>
      <c r="F674" s="3"/>
      <c r="G674" s="3"/>
      <c r="H674" s="3"/>
      <c r="I674" s="3"/>
      <c r="J674" s="3"/>
      <c r="K674" s="3"/>
      <c r="L674" s="3"/>
      <c r="M674" s="12"/>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12"/>
      <c r="AQ674" s="3"/>
      <c r="AR674" s="3"/>
      <c r="AS674" s="3"/>
      <c r="AT674" s="3"/>
      <c r="AU674" s="3"/>
    </row>
    <row r="675" spans="1:47" ht="24" x14ac:dyDescent="0.4">
      <c r="A675" s="3"/>
      <c r="B675" s="3"/>
      <c r="C675" s="3"/>
      <c r="D675" s="3"/>
      <c r="E675" s="3"/>
      <c r="F675" s="3"/>
      <c r="G675" s="3"/>
      <c r="H675" s="3"/>
      <c r="I675" s="3"/>
      <c r="J675" s="3"/>
      <c r="K675" s="3"/>
      <c r="L675" s="3"/>
      <c r="M675" s="12"/>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12"/>
      <c r="AQ675" s="3"/>
      <c r="AR675" s="3"/>
      <c r="AS675" s="3"/>
      <c r="AT675" s="3"/>
      <c r="AU675" s="3"/>
    </row>
    <row r="676" spans="1:47" ht="24" x14ac:dyDescent="0.4">
      <c r="A676" s="3"/>
      <c r="B676" s="3"/>
      <c r="C676" s="3"/>
      <c r="D676" s="3"/>
      <c r="E676" s="3"/>
      <c r="F676" s="3"/>
      <c r="G676" s="3"/>
      <c r="H676" s="3"/>
      <c r="I676" s="3"/>
      <c r="J676" s="3"/>
      <c r="K676" s="3"/>
      <c r="L676" s="3"/>
      <c r="M676" s="12"/>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12"/>
      <c r="AQ676" s="3"/>
      <c r="AR676" s="3"/>
      <c r="AS676" s="3"/>
      <c r="AT676" s="3"/>
      <c r="AU676" s="3"/>
    </row>
    <row r="677" spans="1:47" ht="24" x14ac:dyDescent="0.4">
      <c r="A677" s="3"/>
      <c r="B677" s="3"/>
      <c r="C677" s="3"/>
      <c r="D677" s="3"/>
      <c r="E677" s="3"/>
      <c r="F677" s="3"/>
      <c r="G677" s="3"/>
      <c r="H677" s="3"/>
      <c r="I677" s="3"/>
      <c r="J677" s="3"/>
      <c r="K677" s="3"/>
      <c r="L677" s="3"/>
      <c r="M677" s="12"/>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12"/>
      <c r="AQ677" s="3"/>
      <c r="AR677" s="3"/>
      <c r="AS677" s="3"/>
      <c r="AT677" s="3"/>
      <c r="AU677" s="3"/>
    </row>
    <row r="678" spans="1:47" ht="24" x14ac:dyDescent="0.4">
      <c r="A678" s="3"/>
      <c r="B678" s="3"/>
      <c r="C678" s="3"/>
      <c r="D678" s="3"/>
      <c r="E678" s="3"/>
      <c r="F678" s="3"/>
      <c r="G678" s="3"/>
      <c r="H678" s="3"/>
      <c r="I678" s="3"/>
      <c r="J678" s="3"/>
      <c r="K678" s="3"/>
      <c r="L678" s="3"/>
      <c r="M678" s="12"/>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12"/>
      <c r="AQ678" s="3"/>
      <c r="AR678" s="3"/>
      <c r="AS678" s="3"/>
      <c r="AT678" s="3"/>
      <c r="AU678" s="3"/>
    </row>
    <row r="679" spans="1:47" ht="24" x14ac:dyDescent="0.4">
      <c r="A679" s="3"/>
      <c r="B679" s="3"/>
      <c r="C679" s="3"/>
      <c r="D679" s="3"/>
      <c r="E679" s="3"/>
      <c r="F679" s="3"/>
      <c r="G679" s="3"/>
      <c r="H679" s="3"/>
      <c r="I679" s="3"/>
      <c r="J679" s="3"/>
      <c r="K679" s="3"/>
      <c r="L679" s="3"/>
      <c r="M679" s="12"/>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12"/>
      <c r="AQ679" s="3"/>
      <c r="AR679" s="3"/>
      <c r="AS679" s="3"/>
      <c r="AT679" s="3"/>
      <c r="AU679" s="3"/>
    </row>
    <row r="680" spans="1:47" ht="24" x14ac:dyDescent="0.4">
      <c r="A680" s="3"/>
      <c r="B680" s="3"/>
      <c r="C680" s="3"/>
      <c r="D680" s="3"/>
      <c r="E680" s="3"/>
      <c r="F680" s="3"/>
      <c r="G680" s="3"/>
      <c r="H680" s="3"/>
      <c r="I680" s="3"/>
      <c r="J680" s="3"/>
      <c r="K680" s="3"/>
      <c r="L680" s="3"/>
      <c r="M680" s="12"/>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12"/>
      <c r="AQ680" s="3"/>
      <c r="AR680" s="3"/>
      <c r="AS680" s="3"/>
      <c r="AT680" s="3"/>
      <c r="AU680" s="3"/>
    </row>
    <row r="681" spans="1:47" ht="24" x14ac:dyDescent="0.4">
      <c r="A681" s="3"/>
      <c r="B681" s="3"/>
      <c r="C681" s="3"/>
      <c r="D681" s="3"/>
      <c r="E681" s="3"/>
      <c r="F681" s="3"/>
      <c r="G681" s="3"/>
      <c r="H681" s="3"/>
      <c r="I681" s="3"/>
      <c r="J681" s="3"/>
      <c r="K681" s="3"/>
      <c r="L681" s="3"/>
      <c r="M681" s="12"/>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12"/>
      <c r="AQ681" s="3"/>
      <c r="AR681" s="3"/>
      <c r="AS681" s="3"/>
      <c r="AT681" s="3"/>
      <c r="AU681" s="3"/>
    </row>
    <row r="682" spans="1:47" ht="24" x14ac:dyDescent="0.4">
      <c r="A682" s="3"/>
      <c r="B682" s="3"/>
      <c r="C682" s="3"/>
      <c r="D682" s="3"/>
      <c r="E682" s="3"/>
      <c r="F682" s="3"/>
      <c r="G682" s="3"/>
      <c r="H682" s="3"/>
      <c r="I682" s="3"/>
      <c r="J682" s="3"/>
      <c r="K682" s="3"/>
      <c r="L682" s="3"/>
      <c r="M682" s="12"/>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12"/>
      <c r="AQ682" s="3"/>
      <c r="AR682" s="3"/>
      <c r="AS682" s="3"/>
      <c r="AT682" s="3"/>
      <c r="AU682" s="3"/>
    </row>
    <row r="683" spans="1:47" ht="24" x14ac:dyDescent="0.4">
      <c r="A683" s="3"/>
      <c r="B683" s="3"/>
      <c r="C683" s="3"/>
      <c r="D683" s="3"/>
      <c r="E683" s="3"/>
      <c r="F683" s="3"/>
      <c r="G683" s="3"/>
      <c r="H683" s="3"/>
      <c r="I683" s="3"/>
      <c r="J683" s="3"/>
      <c r="K683" s="3"/>
      <c r="L683" s="3"/>
      <c r="M683" s="12"/>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12"/>
      <c r="AQ683" s="3"/>
      <c r="AR683" s="3"/>
      <c r="AS683" s="3"/>
      <c r="AT683" s="3"/>
      <c r="AU683" s="3"/>
    </row>
    <row r="684" spans="1:47" ht="24" x14ac:dyDescent="0.4">
      <c r="A684" s="3"/>
      <c r="B684" s="3"/>
      <c r="C684" s="3"/>
      <c r="D684" s="3"/>
      <c r="E684" s="3"/>
      <c r="F684" s="3"/>
      <c r="G684" s="3"/>
      <c r="H684" s="3"/>
      <c r="I684" s="3"/>
      <c r="J684" s="3"/>
      <c r="K684" s="3"/>
      <c r="L684" s="3"/>
      <c r="M684" s="12"/>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12"/>
      <c r="AQ684" s="3"/>
      <c r="AR684" s="3"/>
      <c r="AS684" s="3"/>
      <c r="AT684" s="3"/>
      <c r="AU684" s="3"/>
    </row>
    <row r="685" spans="1:47" ht="24" x14ac:dyDescent="0.4">
      <c r="A685" s="3"/>
      <c r="B685" s="3"/>
      <c r="C685" s="3"/>
      <c r="D685" s="3"/>
      <c r="E685" s="3"/>
      <c r="F685" s="3"/>
      <c r="G685" s="3"/>
      <c r="H685" s="3"/>
      <c r="I685" s="3"/>
      <c r="J685" s="3"/>
      <c r="K685" s="3"/>
      <c r="L685" s="3"/>
      <c r="M685" s="12"/>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12"/>
      <c r="AQ685" s="3"/>
      <c r="AR685" s="3"/>
      <c r="AS685" s="3"/>
      <c r="AT685" s="3"/>
      <c r="AU685" s="3"/>
    </row>
    <row r="686" spans="1:47" ht="24" x14ac:dyDescent="0.4">
      <c r="A686" s="3"/>
      <c r="B686" s="3"/>
      <c r="C686" s="3"/>
      <c r="D686" s="3"/>
      <c r="E686" s="3"/>
      <c r="F686" s="3"/>
      <c r="G686" s="3"/>
      <c r="H686" s="3"/>
      <c r="I686" s="3"/>
      <c r="J686" s="3"/>
      <c r="K686" s="3"/>
      <c r="L686" s="3"/>
      <c r="M686" s="12"/>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12"/>
      <c r="AQ686" s="3"/>
      <c r="AR686" s="3"/>
      <c r="AS686" s="3"/>
      <c r="AT686" s="3"/>
      <c r="AU686" s="3"/>
    </row>
    <row r="687" spans="1:47" ht="24" x14ac:dyDescent="0.4">
      <c r="A687" s="3"/>
      <c r="B687" s="3"/>
      <c r="C687" s="3"/>
      <c r="D687" s="3"/>
      <c r="E687" s="3"/>
      <c r="F687" s="3"/>
      <c r="G687" s="3"/>
      <c r="H687" s="3"/>
      <c r="I687" s="3"/>
      <c r="J687" s="3"/>
      <c r="K687" s="3"/>
      <c r="L687" s="3"/>
      <c r="M687" s="12"/>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12"/>
      <c r="AQ687" s="3"/>
      <c r="AR687" s="3"/>
      <c r="AS687" s="3"/>
      <c r="AT687" s="3"/>
      <c r="AU687" s="3"/>
    </row>
    <row r="688" spans="1:47" ht="24" x14ac:dyDescent="0.4">
      <c r="A688" s="3"/>
      <c r="B688" s="3"/>
      <c r="C688" s="3"/>
      <c r="D688" s="3"/>
      <c r="E688" s="3"/>
      <c r="F688" s="3"/>
      <c r="G688" s="3"/>
      <c r="H688" s="3"/>
      <c r="I688" s="3"/>
      <c r="J688" s="3"/>
      <c r="K688" s="3"/>
      <c r="L688" s="3"/>
      <c r="M688" s="12"/>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12"/>
      <c r="AQ688" s="3"/>
      <c r="AR688" s="3"/>
      <c r="AS688" s="3"/>
      <c r="AT688" s="3"/>
      <c r="AU688" s="3"/>
    </row>
    <row r="689" spans="1:47" ht="24" x14ac:dyDescent="0.4">
      <c r="A689" s="3"/>
      <c r="B689" s="3"/>
      <c r="C689" s="3"/>
      <c r="D689" s="3"/>
      <c r="E689" s="3"/>
      <c r="F689" s="3"/>
      <c r="G689" s="3"/>
      <c r="H689" s="3"/>
      <c r="I689" s="3"/>
      <c r="J689" s="3"/>
      <c r="K689" s="3"/>
      <c r="L689" s="3"/>
      <c r="M689" s="12"/>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12"/>
      <c r="AQ689" s="3"/>
      <c r="AR689" s="3"/>
      <c r="AS689" s="3"/>
      <c r="AT689" s="3"/>
      <c r="AU689" s="3"/>
    </row>
    <row r="690" spans="1:47" ht="24" x14ac:dyDescent="0.4">
      <c r="A690" s="3"/>
      <c r="B690" s="3"/>
      <c r="C690" s="3"/>
      <c r="D690" s="3"/>
      <c r="E690" s="3"/>
      <c r="F690" s="3"/>
      <c r="G690" s="3"/>
      <c r="H690" s="3"/>
      <c r="I690" s="3"/>
      <c r="J690" s="3"/>
      <c r="K690" s="3"/>
      <c r="L690" s="3"/>
      <c r="M690" s="12"/>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12"/>
      <c r="AQ690" s="3"/>
      <c r="AR690" s="3"/>
      <c r="AS690" s="3"/>
      <c r="AT690" s="3"/>
      <c r="AU690" s="3"/>
    </row>
    <row r="691" spans="1:47" ht="24" x14ac:dyDescent="0.4">
      <c r="A691" s="3"/>
      <c r="B691" s="3"/>
      <c r="C691" s="3"/>
      <c r="D691" s="3"/>
      <c r="E691" s="3"/>
      <c r="F691" s="3"/>
      <c r="G691" s="3"/>
      <c r="H691" s="3"/>
      <c r="I691" s="3"/>
      <c r="J691" s="3"/>
      <c r="K691" s="3"/>
      <c r="L691" s="3"/>
      <c r="M691" s="12"/>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12"/>
      <c r="AQ691" s="3"/>
      <c r="AR691" s="3"/>
      <c r="AS691" s="3"/>
      <c r="AT691" s="3"/>
      <c r="AU691" s="3"/>
    </row>
    <row r="692" spans="1:47" ht="24" x14ac:dyDescent="0.4">
      <c r="A692" s="3"/>
      <c r="B692" s="3"/>
      <c r="C692" s="3"/>
      <c r="D692" s="3"/>
      <c r="E692" s="3"/>
      <c r="F692" s="3"/>
      <c r="G692" s="3"/>
      <c r="H692" s="3"/>
      <c r="I692" s="3"/>
      <c r="J692" s="3"/>
      <c r="K692" s="3"/>
      <c r="L692" s="3"/>
      <c r="M692" s="12"/>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12"/>
      <c r="AQ692" s="3"/>
      <c r="AR692" s="3"/>
      <c r="AS692" s="3"/>
      <c r="AT692" s="3"/>
      <c r="AU692" s="3"/>
    </row>
    <row r="693" spans="1:47" ht="24" x14ac:dyDescent="0.4">
      <c r="A693" s="3"/>
      <c r="B693" s="3"/>
      <c r="C693" s="3"/>
      <c r="D693" s="3"/>
      <c r="E693" s="3"/>
      <c r="F693" s="3"/>
      <c r="G693" s="3"/>
      <c r="H693" s="3"/>
      <c r="I693" s="3"/>
      <c r="J693" s="3"/>
      <c r="K693" s="3"/>
      <c r="L693" s="3"/>
      <c r="M693" s="12"/>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12"/>
      <c r="AQ693" s="3"/>
      <c r="AR693" s="3"/>
      <c r="AS693" s="3"/>
      <c r="AT693" s="3"/>
      <c r="AU693" s="3"/>
    </row>
    <row r="694" spans="1:47" ht="24" x14ac:dyDescent="0.4">
      <c r="A694" s="3"/>
      <c r="B694" s="3"/>
      <c r="C694" s="3"/>
      <c r="D694" s="3"/>
      <c r="E694" s="3"/>
      <c r="F694" s="3"/>
      <c r="G694" s="3"/>
      <c r="H694" s="3"/>
      <c r="I694" s="3"/>
      <c r="J694" s="3"/>
      <c r="K694" s="3"/>
      <c r="L694" s="3"/>
      <c r="M694" s="12"/>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12"/>
      <c r="AQ694" s="3"/>
      <c r="AR694" s="3"/>
      <c r="AS694" s="3"/>
      <c r="AT694" s="3"/>
      <c r="AU694" s="3"/>
    </row>
    <row r="695" spans="1:47" ht="24" x14ac:dyDescent="0.4">
      <c r="A695" s="3"/>
      <c r="B695" s="3"/>
      <c r="C695" s="3"/>
      <c r="D695" s="3"/>
      <c r="E695" s="3"/>
      <c r="F695" s="3"/>
      <c r="G695" s="3"/>
      <c r="H695" s="3"/>
      <c r="I695" s="3"/>
      <c r="J695" s="3"/>
      <c r="K695" s="3"/>
      <c r="L695" s="3"/>
      <c r="M695" s="12"/>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12"/>
      <c r="AQ695" s="3"/>
      <c r="AR695" s="3"/>
      <c r="AS695" s="3"/>
      <c r="AT695" s="3"/>
      <c r="AU695" s="3"/>
    </row>
    <row r="696" spans="1:47" ht="24" x14ac:dyDescent="0.4">
      <c r="A696" s="3"/>
      <c r="B696" s="3"/>
      <c r="C696" s="3"/>
      <c r="D696" s="3"/>
      <c r="E696" s="3"/>
      <c r="F696" s="3"/>
      <c r="G696" s="3"/>
      <c r="H696" s="3"/>
      <c r="I696" s="3"/>
      <c r="J696" s="3"/>
      <c r="K696" s="3"/>
      <c r="L696" s="3"/>
      <c r="M696" s="12"/>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12"/>
      <c r="AQ696" s="3"/>
      <c r="AR696" s="3"/>
      <c r="AS696" s="3"/>
      <c r="AT696" s="3"/>
      <c r="AU696" s="3"/>
    </row>
    <row r="697" spans="1:47" ht="24" x14ac:dyDescent="0.4">
      <c r="A697" s="3"/>
      <c r="B697" s="3"/>
      <c r="C697" s="3"/>
      <c r="D697" s="3"/>
      <c r="E697" s="3"/>
      <c r="F697" s="3"/>
      <c r="G697" s="3"/>
      <c r="H697" s="3"/>
      <c r="I697" s="3"/>
      <c r="J697" s="3"/>
      <c r="K697" s="3"/>
      <c r="L697" s="3"/>
      <c r="M697" s="12"/>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12"/>
      <c r="AQ697" s="3"/>
      <c r="AR697" s="3"/>
      <c r="AS697" s="3"/>
      <c r="AT697" s="3"/>
      <c r="AU697" s="3"/>
    </row>
    <row r="698" spans="1:47" ht="24" x14ac:dyDescent="0.4">
      <c r="A698" s="3"/>
      <c r="B698" s="3"/>
      <c r="C698" s="3"/>
      <c r="D698" s="3"/>
      <c r="E698" s="3"/>
      <c r="F698" s="3"/>
      <c r="G698" s="3"/>
      <c r="H698" s="3"/>
      <c r="I698" s="3"/>
      <c r="J698" s="3"/>
      <c r="K698" s="3"/>
      <c r="L698" s="3"/>
      <c r="M698" s="12"/>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12"/>
      <c r="AQ698" s="3"/>
      <c r="AR698" s="3"/>
      <c r="AS698" s="3"/>
      <c r="AT698" s="3"/>
      <c r="AU698" s="3"/>
    </row>
    <row r="699" spans="1:47" ht="24" x14ac:dyDescent="0.4">
      <c r="A699" s="3"/>
      <c r="B699" s="3"/>
      <c r="C699" s="3"/>
      <c r="D699" s="3"/>
      <c r="E699" s="3"/>
      <c r="F699" s="3"/>
      <c r="G699" s="3"/>
      <c r="H699" s="3"/>
      <c r="I699" s="3"/>
      <c r="J699" s="3"/>
      <c r="K699" s="3"/>
      <c r="L699" s="3"/>
      <c r="M699" s="12"/>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12"/>
      <c r="AQ699" s="3"/>
      <c r="AR699" s="3"/>
      <c r="AS699" s="3"/>
      <c r="AT699" s="3"/>
      <c r="AU699" s="3"/>
    </row>
    <row r="700" spans="1:47" ht="24" x14ac:dyDescent="0.4">
      <c r="A700" s="3"/>
      <c r="B700" s="3"/>
      <c r="C700" s="3"/>
      <c r="D700" s="3"/>
      <c r="E700" s="3"/>
      <c r="F700" s="3"/>
      <c r="G700" s="3"/>
      <c r="H700" s="3"/>
      <c r="I700" s="3"/>
      <c r="J700" s="3"/>
      <c r="K700" s="3"/>
      <c r="L700" s="3"/>
      <c r="M700" s="12"/>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12"/>
      <c r="AQ700" s="3"/>
      <c r="AR700" s="3"/>
      <c r="AS700" s="3"/>
      <c r="AT700" s="3"/>
      <c r="AU700" s="3"/>
    </row>
    <row r="701" spans="1:47" ht="24" x14ac:dyDescent="0.4">
      <c r="A701" s="3"/>
      <c r="B701" s="3"/>
      <c r="C701" s="3"/>
      <c r="D701" s="3"/>
      <c r="E701" s="3"/>
      <c r="F701" s="3"/>
      <c r="G701" s="3"/>
      <c r="H701" s="3"/>
      <c r="I701" s="3"/>
      <c r="J701" s="3"/>
      <c r="K701" s="3"/>
      <c r="L701" s="3"/>
      <c r="M701" s="12"/>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12"/>
      <c r="AQ701" s="3"/>
      <c r="AR701" s="3"/>
      <c r="AS701" s="3"/>
      <c r="AT701" s="3"/>
      <c r="AU701" s="3"/>
    </row>
    <row r="702" spans="1:47" ht="24" x14ac:dyDescent="0.4">
      <c r="A702" s="3"/>
      <c r="B702" s="3"/>
      <c r="C702" s="3"/>
      <c r="D702" s="3"/>
      <c r="E702" s="3"/>
      <c r="F702" s="3"/>
      <c r="G702" s="3"/>
      <c r="H702" s="3"/>
      <c r="I702" s="3"/>
      <c r="J702" s="3"/>
      <c r="K702" s="3"/>
      <c r="L702" s="3"/>
      <c r="M702" s="12"/>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12"/>
      <c r="AQ702" s="3"/>
      <c r="AR702" s="3"/>
      <c r="AS702" s="3"/>
      <c r="AT702" s="3"/>
      <c r="AU702" s="3"/>
    </row>
    <row r="703" spans="1:47" ht="24" x14ac:dyDescent="0.4">
      <c r="A703" s="3"/>
      <c r="B703" s="3"/>
      <c r="C703" s="3"/>
      <c r="D703" s="3"/>
      <c r="E703" s="3"/>
      <c r="F703" s="3"/>
      <c r="G703" s="3"/>
      <c r="H703" s="3"/>
      <c r="I703" s="3"/>
      <c r="J703" s="3"/>
      <c r="K703" s="3"/>
      <c r="L703" s="3"/>
      <c r="M703" s="12"/>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12"/>
      <c r="AQ703" s="3"/>
      <c r="AR703" s="3"/>
      <c r="AS703" s="3"/>
      <c r="AT703" s="3"/>
      <c r="AU703" s="3"/>
    </row>
    <row r="704" spans="1:47" ht="24" x14ac:dyDescent="0.4">
      <c r="A704" s="3"/>
      <c r="B704" s="3"/>
      <c r="C704" s="3"/>
      <c r="D704" s="3"/>
      <c r="E704" s="3"/>
      <c r="F704" s="3"/>
      <c r="G704" s="3"/>
      <c r="H704" s="3"/>
      <c r="I704" s="3"/>
      <c r="J704" s="3"/>
      <c r="K704" s="3"/>
      <c r="L704" s="3"/>
      <c r="M704" s="12"/>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12"/>
      <c r="AQ704" s="3"/>
      <c r="AR704" s="3"/>
      <c r="AS704" s="3"/>
      <c r="AT704" s="3"/>
      <c r="AU704" s="3"/>
    </row>
    <row r="705" spans="1:47" ht="24" x14ac:dyDescent="0.4">
      <c r="A705" s="3"/>
      <c r="B705" s="3"/>
      <c r="C705" s="3"/>
      <c r="D705" s="3"/>
      <c r="E705" s="3"/>
      <c r="F705" s="3"/>
      <c r="G705" s="3"/>
      <c r="H705" s="3"/>
      <c r="I705" s="3"/>
      <c r="J705" s="3"/>
      <c r="K705" s="3"/>
      <c r="L705" s="3"/>
      <c r="M705" s="12"/>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12"/>
      <c r="AQ705" s="3"/>
      <c r="AR705" s="3"/>
      <c r="AS705" s="3"/>
      <c r="AT705" s="3"/>
      <c r="AU705" s="3"/>
    </row>
    <row r="706" spans="1:47" ht="24" x14ac:dyDescent="0.4">
      <c r="A706" s="3"/>
      <c r="B706" s="3"/>
      <c r="C706" s="3"/>
      <c r="D706" s="3"/>
      <c r="E706" s="3"/>
      <c r="F706" s="3"/>
      <c r="G706" s="3"/>
      <c r="H706" s="3"/>
      <c r="I706" s="3"/>
      <c r="J706" s="3"/>
      <c r="K706" s="3"/>
      <c r="L706" s="3"/>
      <c r="M706" s="12"/>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12"/>
      <c r="AQ706" s="3"/>
      <c r="AR706" s="3"/>
      <c r="AS706" s="3"/>
      <c r="AT706" s="3"/>
      <c r="AU706" s="3"/>
    </row>
    <row r="707" spans="1:47" ht="24" x14ac:dyDescent="0.4">
      <c r="A707" s="3"/>
      <c r="B707" s="3"/>
      <c r="C707" s="3"/>
      <c r="D707" s="3"/>
      <c r="E707" s="3"/>
      <c r="F707" s="3"/>
      <c r="G707" s="3"/>
      <c r="H707" s="3"/>
      <c r="I707" s="3"/>
      <c r="J707" s="3"/>
      <c r="K707" s="3"/>
      <c r="L707" s="3"/>
      <c r="M707" s="12"/>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12"/>
      <c r="AQ707" s="3"/>
      <c r="AR707" s="3"/>
      <c r="AS707" s="3"/>
      <c r="AT707" s="3"/>
      <c r="AU707" s="3"/>
    </row>
    <row r="708" spans="1:47" ht="24" x14ac:dyDescent="0.4">
      <c r="A708" s="3"/>
      <c r="B708" s="3"/>
      <c r="C708" s="3"/>
      <c r="D708" s="3"/>
      <c r="E708" s="3"/>
      <c r="F708" s="3"/>
      <c r="G708" s="3"/>
      <c r="H708" s="3"/>
      <c r="I708" s="3"/>
      <c r="J708" s="3"/>
      <c r="K708" s="3"/>
      <c r="L708" s="3"/>
      <c r="M708" s="12"/>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12"/>
      <c r="AQ708" s="3"/>
      <c r="AR708" s="3"/>
      <c r="AS708" s="3"/>
      <c r="AT708" s="3"/>
      <c r="AU708" s="3"/>
    </row>
    <row r="709" spans="1:47" ht="24" x14ac:dyDescent="0.4">
      <c r="A709" s="3"/>
      <c r="B709" s="3"/>
      <c r="C709" s="3"/>
      <c r="D709" s="3"/>
      <c r="E709" s="3"/>
      <c r="F709" s="3"/>
      <c r="G709" s="3"/>
      <c r="H709" s="3"/>
      <c r="I709" s="3"/>
      <c r="J709" s="3"/>
      <c r="K709" s="3"/>
      <c r="L709" s="3"/>
      <c r="M709" s="12"/>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12"/>
      <c r="AQ709" s="3"/>
      <c r="AR709" s="3"/>
      <c r="AS709" s="3"/>
      <c r="AT709" s="3"/>
      <c r="AU709" s="3"/>
    </row>
    <row r="710" spans="1:47" ht="24" x14ac:dyDescent="0.4">
      <c r="A710" s="3"/>
      <c r="B710" s="3"/>
      <c r="C710" s="3"/>
      <c r="D710" s="3"/>
      <c r="E710" s="3"/>
      <c r="F710" s="3"/>
      <c r="G710" s="3"/>
      <c r="H710" s="3"/>
      <c r="I710" s="3"/>
      <c r="J710" s="3"/>
      <c r="K710" s="3"/>
      <c r="L710" s="3"/>
      <c r="M710" s="12"/>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12"/>
      <c r="AQ710" s="3"/>
      <c r="AR710" s="3"/>
      <c r="AS710" s="3"/>
      <c r="AT710" s="3"/>
      <c r="AU710" s="3"/>
    </row>
    <row r="711" spans="1:47" ht="24" x14ac:dyDescent="0.4">
      <c r="A711" s="3"/>
      <c r="B711" s="3"/>
      <c r="C711" s="3"/>
      <c r="D711" s="3"/>
      <c r="E711" s="3"/>
      <c r="F711" s="3"/>
      <c r="G711" s="3"/>
      <c r="H711" s="3"/>
      <c r="I711" s="3"/>
      <c r="J711" s="3"/>
      <c r="K711" s="3"/>
      <c r="L711" s="3"/>
      <c r="M711" s="12"/>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12"/>
      <c r="AQ711" s="3"/>
      <c r="AR711" s="3"/>
      <c r="AS711" s="3"/>
      <c r="AT711" s="3"/>
      <c r="AU711" s="3"/>
    </row>
    <row r="712" spans="1:47" ht="24" x14ac:dyDescent="0.4">
      <c r="A712" s="3"/>
      <c r="B712" s="3"/>
      <c r="C712" s="3"/>
      <c r="D712" s="3"/>
      <c r="E712" s="3"/>
      <c r="F712" s="3"/>
      <c r="G712" s="3"/>
      <c r="H712" s="3"/>
      <c r="I712" s="3"/>
      <c r="J712" s="3"/>
      <c r="K712" s="3"/>
      <c r="L712" s="3"/>
      <c r="M712" s="12"/>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12"/>
      <c r="AQ712" s="3"/>
      <c r="AR712" s="3"/>
      <c r="AS712" s="3"/>
      <c r="AT712" s="3"/>
      <c r="AU712" s="3"/>
    </row>
    <row r="713" spans="1:47" ht="24" x14ac:dyDescent="0.4">
      <c r="A713" s="3"/>
      <c r="B713" s="3"/>
      <c r="C713" s="3"/>
      <c r="D713" s="3"/>
      <c r="E713" s="3"/>
      <c r="F713" s="3"/>
      <c r="G713" s="3"/>
      <c r="H713" s="3"/>
      <c r="I713" s="3"/>
      <c r="J713" s="3"/>
      <c r="K713" s="3"/>
      <c r="L713" s="3"/>
      <c r="M713" s="12"/>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12"/>
      <c r="AQ713" s="3"/>
      <c r="AR713" s="3"/>
      <c r="AS713" s="3"/>
      <c r="AT713" s="3"/>
      <c r="AU713" s="3"/>
    </row>
    <row r="714" spans="1:47" ht="24" x14ac:dyDescent="0.4">
      <c r="A714" s="3"/>
      <c r="B714" s="3"/>
      <c r="C714" s="3"/>
      <c r="D714" s="3"/>
      <c r="E714" s="3"/>
      <c r="F714" s="3"/>
      <c r="G714" s="3"/>
      <c r="H714" s="3"/>
      <c r="I714" s="3"/>
      <c r="J714" s="3"/>
      <c r="K714" s="3"/>
      <c r="L714" s="3"/>
      <c r="M714" s="12"/>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12"/>
      <c r="AQ714" s="3"/>
      <c r="AR714" s="3"/>
      <c r="AS714" s="3"/>
      <c r="AT714" s="3"/>
      <c r="AU714" s="3"/>
    </row>
    <row r="715" spans="1:47" ht="24" x14ac:dyDescent="0.4">
      <c r="A715" s="3"/>
      <c r="B715" s="3"/>
      <c r="C715" s="3"/>
      <c r="D715" s="3"/>
      <c r="E715" s="3"/>
      <c r="F715" s="3"/>
      <c r="G715" s="3"/>
      <c r="H715" s="3"/>
      <c r="I715" s="3"/>
      <c r="J715" s="3"/>
      <c r="K715" s="3"/>
      <c r="L715" s="3"/>
      <c r="M715" s="12"/>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12"/>
      <c r="AQ715" s="3"/>
      <c r="AR715" s="3"/>
      <c r="AS715" s="3"/>
      <c r="AT715" s="3"/>
      <c r="AU715" s="3"/>
    </row>
    <row r="716" spans="1:47" ht="24" x14ac:dyDescent="0.4">
      <c r="A716" s="3"/>
      <c r="B716" s="3"/>
      <c r="C716" s="3"/>
      <c r="D716" s="3"/>
      <c r="E716" s="3"/>
      <c r="F716" s="3"/>
      <c r="G716" s="3"/>
      <c r="H716" s="3"/>
      <c r="I716" s="3"/>
      <c r="J716" s="3"/>
      <c r="K716" s="3"/>
      <c r="L716" s="3"/>
      <c r="M716" s="12"/>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12"/>
      <c r="AQ716" s="3"/>
      <c r="AR716" s="3"/>
      <c r="AS716" s="3"/>
      <c r="AT716" s="3"/>
      <c r="AU716" s="3"/>
    </row>
    <row r="717" spans="1:47" ht="24" x14ac:dyDescent="0.4">
      <c r="A717" s="3"/>
      <c r="B717" s="3"/>
      <c r="C717" s="3"/>
      <c r="D717" s="3"/>
      <c r="E717" s="3"/>
      <c r="F717" s="3"/>
      <c r="G717" s="3"/>
      <c r="H717" s="3"/>
      <c r="I717" s="3"/>
      <c r="J717" s="3"/>
      <c r="K717" s="3"/>
      <c r="L717" s="3"/>
      <c r="M717" s="12"/>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12"/>
      <c r="AQ717" s="3"/>
      <c r="AR717" s="3"/>
      <c r="AS717" s="3"/>
      <c r="AT717" s="3"/>
      <c r="AU717" s="3"/>
    </row>
    <row r="718" spans="1:47" ht="24" x14ac:dyDescent="0.4">
      <c r="A718" s="3"/>
      <c r="B718" s="3"/>
      <c r="C718" s="3"/>
      <c r="D718" s="3"/>
      <c r="E718" s="3"/>
      <c r="F718" s="3"/>
      <c r="G718" s="3"/>
      <c r="H718" s="3"/>
      <c r="I718" s="3"/>
      <c r="J718" s="3"/>
      <c r="K718" s="3"/>
      <c r="L718" s="3"/>
      <c r="M718" s="12"/>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12"/>
      <c r="AQ718" s="3"/>
      <c r="AR718" s="3"/>
      <c r="AS718" s="3"/>
      <c r="AT718" s="3"/>
      <c r="AU718" s="3"/>
    </row>
    <row r="719" spans="1:47" ht="24" x14ac:dyDescent="0.4">
      <c r="A719" s="3"/>
      <c r="B719" s="3"/>
      <c r="C719" s="3"/>
      <c r="D719" s="3"/>
      <c r="E719" s="3"/>
      <c r="F719" s="3"/>
      <c r="G719" s="3"/>
      <c r="H719" s="3"/>
      <c r="I719" s="3"/>
      <c r="J719" s="3"/>
      <c r="K719" s="3"/>
      <c r="L719" s="3"/>
      <c r="M719" s="12"/>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12"/>
      <c r="AQ719" s="3"/>
      <c r="AR719" s="3"/>
      <c r="AS719" s="3"/>
      <c r="AT719" s="3"/>
      <c r="AU719" s="3"/>
    </row>
    <row r="720" spans="1:47" ht="24" x14ac:dyDescent="0.4">
      <c r="A720" s="3"/>
      <c r="B720" s="3"/>
      <c r="C720" s="3"/>
      <c r="D720" s="3"/>
      <c r="E720" s="3"/>
      <c r="F720" s="3"/>
      <c r="G720" s="3"/>
      <c r="H720" s="3"/>
      <c r="I720" s="3"/>
      <c r="J720" s="3"/>
      <c r="K720" s="3"/>
      <c r="L720" s="3"/>
      <c r="M720" s="12"/>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12"/>
      <c r="AQ720" s="3"/>
      <c r="AR720" s="3"/>
      <c r="AS720" s="3"/>
      <c r="AT720" s="3"/>
      <c r="AU720" s="3"/>
    </row>
    <row r="721" spans="1:47" ht="24" x14ac:dyDescent="0.4">
      <c r="A721" s="3"/>
      <c r="B721" s="3"/>
      <c r="C721" s="3"/>
      <c r="D721" s="3"/>
      <c r="E721" s="3"/>
      <c r="F721" s="3"/>
      <c r="G721" s="3"/>
      <c r="H721" s="3"/>
      <c r="I721" s="3"/>
      <c r="J721" s="3"/>
      <c r="K721" s="3"/>
      <c r="L721" s="3"/>
      <c r="M721" s="12"/>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12"/>
      <c r="AQ721" s="3"/>
      <c r="AR721" s="3"/>
      <c r="AS721" s="3"/>
      <c r="AT721" s="3"/>
      <c r="AU721" s="3"/>
    </row>
    <row r="722" spans="1:47" ht="24" x14ac:dyDescent="0.4">
      <c r="A722" s="3"/>
      <c r="B722" s="3"/>
      <c r="C722" s="3"/>
      <c r="D722" s="3"/>
      <c r="E722" s="3"/>
      <c r="F722" s="3"/>
      <c r="G722" s="3"/>
      <c r="H722" s="3"/>
      <c r="I722" s="3"/>
      <c r="J722" s="3"/>
      <c r="K722" s="3"/>
      <c r="L722" s="3"/>
      <c r="M722" s="12"/>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12"/>
      <c r="AQ722" s="3"/>
      <c r="AR722" s="3"/>
      <c r="AS722" s="3"/>
      <c r="AT722" s="3"/>
      <c r="AU722" s="3"/>
    </row>
    <row r="723" spans="1:47" ht="24" x14ac:dyDescent="0.4">
      <c r="A723" s="3"/>
      <c r="B723" s="3"/>
      <c r="C723" s="3"/>
      <c r="D723" s="3"/>
      <c r="E723" s="3"/>
      <c r="F723" s="3"/>
      <c r="G723" s="3"/>
      <c r="H723" s="3"/>
      <c r="I723" s="3"/>
      <c r="J723" s="3"/>
      <c r="K723" s="3"/>
      <c r="L723" s="3"/>
      <c r="M723" s="12"/>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12"/>
      <c r="AQ723" s="3"/>
      <c r="AR723" s="3"/>
      <c r="AS723" s="3"/>
      <c r="AT723" s="3"/>
      <c r="AU723" s="3"/>
    </row>
    <row r="724" spans="1:47" ht="24" x14ac:dyDescent="0.4">
      <c r="A724" s="3"/>
      <c r="B724" s="3"/>
      <c r="C724" s="3"/>
      <c r="D724" s="3"/>
      <c r="E724" s="3"/>
      <c r="F724" s="3"/>
      <c r="G724" s="3"/>
      <c r="H724" s="3"/>
      <c r="I724" s="3"/>
      <c r="J724" s="3"/>
      <c r="K724" s="3"/>
      <c r="L724" s="3"/>
      <c r="M724" s="12"/>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12"/>
      <c r="AQ724" s="3"/>
      <c r="AR724" s="3"/>
      <c r="AS724" s="3"/>
      <c r="AT724" s="3"/>
      <c r="AU724" s="3"/>
    </row>
    <row r="725" spans="1:47" ht="24" x14ac:dyDescent="0.4">
      <c r="A725" s="3"/>
      <c r="B725" s="3"/>
      <c r="C725" s="3"/>
      <c r="D725" s="3"/>
      <c r="E725" s="3"/>
      <c r="F725" s="3"/>
      <c r="G725" s="3"/>
      <c r="H725" s="3"/>
      <c r="I725" s="3"/>
      <c r="J725" s="3"/>
      <c r="K725" s="3"/>
      <c r="L725" s="3"/>
      <c r="M725" s="12"/>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12"/>
      <c r="AQ725" s="3"/>
      <c r="AR725" s="3"/>
      <c r="AS725" s="3"/>
      <c r="AT725" s="3"/>
      <c r="AU725" s="3"/>
    </row>
    <row r="726" spans="1:47" ht="24" x14ac:dyDescent="0.4">
      <c r="A726" s="3"/>
      <c r="B726" s="3"/>
      <c r="C726" s="3"/>
      <c r="D726" s="3"/>
      <c r="E726" s="3"/>
      <c r="F726" s="3"/>
      <c r="G726" s="3"/>
      <c r="H726" s="3"/>
      <c r="I726" s="3"/>
      <c r="J726" s="3"/>
      <c r="K726" s="3"/>
      <c r="L726" s="3"/>
      <c r="M726" s="12"/>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12"/>
      <c r="AQ726" s="3"/>
      <c r="AR726" s="3"/>
      <c r="AS726" s="3"/>
      <c r="AT726" s="3"/>
      <c r="AU726" s="3"/>
    </row>
    <row r="727" spans="1:47" ht="24" x14ac:dyDescent="0.4">
      <c r="A727" s="3"/>
      <c r="B727" s="3"/>
      <c r="C727" s="3"/>
      <c r="D727" s="3"/>
      <c r="E727" s="3"/>
      <c r="F727" s="3"/>
      <c r="G727" s="3"/>
      <c r="H727" s="3"/>
      <c r="I727" s="3"/>
      <c r="J727" s="3"/>
      <c r="K727" s="3"/>
      <c r="L727" s="3"/>
      <c r="M727" s="12"/>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12"/>
      <c r="AQ727" s="3"/>
      <c r="AR727" s="3"/>
      <c r="AS727" s="3"/>
      <c r="AT727" s="3"/>
      <c r="AU727" s="3"/>
    </row>
    <row r="728" spans="1:47" ht="24" x14ac:dyDescent="0.4">
      <c r="A728" s="3"/>
      <c r="B728" s="3"/>
      <c r="C728" s="3"/>
      <c r="D728" s="3"/>
      <c r="E728" s="3"/>
      <c r="F728" s="3"/>
      <c r="G728" s="3"/>
      <c r="H728" s="3"/>
      <c r="I728" s="3"/>
      <c r="J728" s="3"/>
      <c r="K728" s="3"/>
      <c r="L728" s="3"/>
      <c r="M728" s="12"/>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12"/>
      <c r="AQ728" s="3"/>
      <c r="AR728" s="3"/>
      <c r="AS728" s="3"/>
      <c r="AT728" s="3"/>
      <c r="AU728" s="3"/>
    </row>
    <row r="729" spans="1:47" ht="24" x14ac:dyDescent="0.4">
      <c r="A729" s="3"/>
      <c r="B729" s="3"/>
      <c r="C729" s="3"/>
      <c r="D729" s="3"/>
      <c r="E729" s="3"/>
      <c r="F729" s="3"/>
      <c r="G729" s="3"/>
      <c r="H729" s="3"/>
      <c r="I729" s="3"/>
      <c r="J729" s="3"/>
      <c r="K729" s="3"/>
      <c r="L729" s="3"/>
      <c r="M729" s="12"/>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12"/>
      <c r="AQ729" s="3"/>
      <c r="AR729" s="3"/>
      <c r="AS729" s="3"/>
      <c r="AT729" s="3"/>
      <c r="AU729" s="3"/>
    </row>
    <row r="730" spans="1:47" ht="24" x14ac:dyDescent="0.4">
      <c r="A730" s="3"/>
      <c r="B730" s="3"/>
      <c r="C730" s="3"/>
      <c r="D730" s="3"/>
      <c r="E730" s="3"/>
      <c r="F730" s="3"/>
      <c r="G730" s="3"/>
      <c r="H730" s="3"/>
      <c r="I730" s="3"/>
      <c r="J730" s="3"/>
      <c r="K730" s="3"/>
      <c r="L730" s="3"/>
      <c r="M730" s="12"/>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12"/>
      <c r="AQ730" s="3"/>
      <c r="AR730" s="3"/>
      <c r="AS730" s="3"/>
      <c r="AT730" s="3"/>
      <c r="AU730" s="3"/>
    </row>
    <row r="731" spans="1:47" ht="24" x14ac:dyDescent="0.4">
      <c r="A731" s="3"/>
      <c r="B731" s="3"/>
      <c r="C731" s="3"/>
      <c r="D731" s="3"/>
      <c r="E731" s="3"/>
      <c r="F731" s="3"/>
      <c r="G731" s="3"/>
      <c r="H731" s="3"/>
      <c r="I731" s="3"/>
      <c r="J731" s="3"/>
      <c r="K731" s="3"/>
      <c r="L731" s="3"/>
      <c r="M731" s="12"/>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12"/>
      <c r="AQ731" s="3"/>
      <c r="AR731" s="3"/>
      <c r="AS731" s="3"/>
      <c r="AT731" s="3"/>
      <c r="AU731" s="3"/>
    </row>
    <row r="732" spans="1:47" ht="24" x14ac:dyDescent="0.4">
      <c r="A732" s="3"/>
      <c r="B732" s="3"/>
      <c r="C732" s="3"/>
      <c r="D732" s="3"/>
      <c r="E732" s="3"/>
      <c r="F732" s="3"/>
      <c r="G732" s="3"/>
      <c r="H732" s="3"/>
      <c r="I732" s="3"/>
      <c r="J732" s="3"/>
      <c r="K732" s="3"/>
      <c r="L732" s="3"/>
      <c r="M732" s="12"/>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12"/>
      <c r="AQ732" s="3"/>
      <c r="AR732" s="3"/>
      <c r="AS732" s="3"/>
      <c r="AT732" s="3"/>
      <c r="AU732" s="3"/>
    </row>
    <row r="733" spans="1:47" ht="24" x14ac:dyDescent="0.4">
      <c r="A733" s="3"/>
      <c r="B733" s="3"/>
      <c r="C733" s="3"/>
      <c r="D733" s="3"/>
      <c r="E733" s="3"/>
      <c r="F733" s="3"/>
      <c r="G733" s="3"/>
      <c r="H733" s="3"/>
      <c r="I733" s="3"/>
      <c r="J733" s="3"/>
      <c r="K733" s="3"/>
      <c r="L733" s="3"/>
      <c r="M733" s="12"/>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12"/>
      <c r="AQ733" s="3"/>
      <c r="AR733" s="3"/>
      <c r="AS733" s="3"/>
      <c r="AT733" s="3"/>
      <c r="AU733" s="3"/>
    </row>
    <row r="734" spans="1:47" ht="24" x14ac:dyDescent="0.4">
      <c r="A734" s="3"/>
      <c r="B734" s="3"/>
      <c r="C734" s="3"/>
      <c r="D734" s="3"/>
      <c r="E734" s="3"/>
      <c r="F734" s="3"/>
      <c r="G734" s="3"/>
      <c r="H734" s="3"/>
      <c r="I734" s="3"/>
      <c r="J734" s="3"/>
      <c r="K734" s="3"/>
      <c r="L734" s="3"/>
      <c r="M734" s="12"/>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12"/>
      <c r="AQ734" s="3"/>
      <c r="AR734" s="3"/>
      <c r="AS734" s="3"/>
      <c r="AT734" s="3"/>
      <c r="AU734" s="3"/>
    </row>
    <row r="735" spans="1:47" ht="24" x14ac:dyDescent="0.4">
      <c r="A735" s="3"/>
      <c r="B735" s="3"/>
      <c r="C735" s="3"/>
      <c r="D735" s="3"/>
      <c r="E735" s="3"/>
      <c r="F735" s="3"/>
      <c r="G735" s="3"/>
      <c r="H735" s="3"/>
      <c r="I735" s="3"/>
      <c r="J735" s="3"/>
      <c r="K735" s="3"/>
      <c r="L735" s="3"/>
      <c r="M735" s="12"/>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12"/>
      <c r="AQ735" s="3"/>
      <c r="AR735" s="3"/>
      <c r="AS735" s="3"/>
      <c r="AT735" s="3"/>
      <c r="AU735" s="3"/>
    </row>
    <row r="736" spans="1:47" ht="24" x14ac:dyDescent="0.4">
      <c r="A736" s="3"/>
      <c r="B736" s="3"/>
      <c r="C736" s="3"/>
      <c r="D736" s="3"/>
      <c r="E736" s="3"/>
      <c r="F736" s="3"/>
      <c r="G736" s="3"/>
      <c r="H736" s="3"/>
      <c r="I736" s="3"/>
      <c r="J736" s="3"/>
      <c r="K736" s="3"/>
      <c r="L736" s="3"/>
      <c r="M736" s="12"/>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12"/>
      <c r="AQ736" s="3"/>
      <c r="AR736" s="3"/>
      <c r="AS736" s="3"/>
      <c r="AT736" s="3"/>
      <c r="AU736" s="3"/>
    </row>
    <row r="737" spans="1:47" ht="24" x14ac:dyDescent="0.4">
      <c r="A737" s="3"/>
      <c r="B737" s="3"/>
      <c r="C737" s="3"/>
      <c r="D737" s="3"/>
      <c r="E737" s="3"/>
      <c r="F737" s="3"/>
      <c r="G737" s="3"/>
      <c r="H737" s="3"/>
      <c r="I737" s="3"/>
      <c r="J737" s="3"/>
      <c r="K737" s="3"/>
      <c r="L737" s="3"/>
      <c r="M737" s="12"/>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12"/>
      <c r="AQ737" s="3"/>
      <c r="AR737" s="3"/>
      <c r="AS737" s="3"/>
      <c r="AT737" s="3"/>
      <c r="AU737" s="3"/>
    </row>
    <row r="738" spans="1:47" ht="24" x14ac:dyDescent="0.4">
      <c r="A738" s="3"/>
      <c r="B738" s="3"/>
      <c r="C738" s="3"/>
      <c r="D738" s="3"/>
      <c r="E738" s="3"/>
      <c r="F738" s="3"/>
      <c r="G738" s="3"/>
      <c r="H738" s="3"/>
      <c r="I738" s="3"/>
      <c r="J738" s="3"/>
      <c r="K738" s="3"/>
      <c r="L738" s="3"/>
      <c r="M738" s="12"/>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12"/>
      <c r="AQ738" s="3"/>
      <c r="AR738" s="3"/>
      <c r="AS738" s="3"/>
      <c r="AT738" s="3"/>
      <c r="AU738" s="3"/>
    </row>
    <row r="739" spans="1:47" ht="24" x14ac:dyDescent="0.4">
      <c r="A739" s="3"/>
      <c r="B739" s="3"/>
      <c r="C739" s="3"/>
      <c r="D739" s="3"/>
      <c r="E739" s="3"/>
      <c r="F739" s="3"/>
      <c r="G739" s="3"/>
      <c r="H739" s="3"/>
      <c r="I739" s="3"/>
      <c r="J739" s="3"/>
      <c r="K739" s="3"/>
      <c r="L739" s="3"/>
      <c r="M739" s="12"/>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12"/>
      <c r="AQ739" s="3"/>
      <c r="AR739" s="3"/>
      <c r="AS739" s="3"/>
      <c r="AT739" s="3"/>
      <c r="AU739" s="3"/>
    </row>
    <row r="740" spans="1:47" ht="24" x14ac:dyDescent="0.4">
      <c r="A740" s="3"/>
      <c r="B740" s="3"/>
      <c r="C740" s="3"/>
      <c r="D740" s="3"/>
      <c r="E740" s="3"/>
      <c r="F740" s="3"/>
      <c r="G740" s="3"/>
      <c r="H740" s="3"/>
      <c r="I740" s="3"/>
      <c r="J740" s="3"/>
      <c r="K740" s="3"/>
      <c r="L740" s="3"/>
      <c r="M740" s="12"/>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12"/>
      <c r="AQ740" s="3"/>
      <c r="AR740" s="3"/>
      <c r="AS740" s="3"/>
      <c r="AT740" s="3"/>
      <c r="AU740" s="3"/>
    </row>
    <row r="741" spans="1:47" ht="24" x14ac:dyDescent="0.4">
      <c r="A741" s="3"/>
      <c r="B741" s="3"/>
      <c r="C741" s="3"/>
      <c r="D741" s="3"/>
      <c r="E741" s="3"/>
      <c r="F741" s="3"/>
      <c r="G741" s="3"/>
      <c r="H741" s="3"/>
      <c r="I741" s="3"/>
      <c r="J741" s="3"/>
      <c r="K741" s="3"/>
      <c r="L741" s="3"/>
      <c r="M741" s="12"/>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12"/>
      <c r="AQ741" s="3"/>
      <c r="AR741" s="3"/>
      <c r="AS741" s="3"/>
      <c r="AT741" s="3"/>
      <c r="AU741" s="3"/>
    </row>
    <row r="742" spans="1:47" ht="24" x14ac:dyDescent="0.4">
      <c r="A742" s="3"/>
      <c r="B742" s="3"/>
      <c r="C742" s="3"/>
      <c r="D742" s="3"/>
      <c r="E742" s="3"/>
      <c r="F742" s="3"/>
      <c r="G742" s="3"/>
      <c r="H742" s="3"/>
      <c r="I742" s="3"/>
      <c r="J742" s="3"/>
      <c r="K742" s="3"/>
      <c r="L742" s="3"/>
      <c r="M742" s="12"/>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12"/>
      <c r="AQ742" s="3"/>
      <c r="AR742" s="3"/>
      <c r="AS742" s="3"/>
      <c r="AT742" s="3"/>
      <c r="AU742" s="3"/>
    </row>
    <row r="743" spans="1:47" ht="24" x14ac:dyDescent="0.4">
      <c r="A743" s="3"/>
      <c r="B743" s="3"/>
      <c r="C743" s="3"/>
      <c r="D743" s="3"/>
      <c r="E743" s="3"/>
      <c r="F743" s="3"/>
      <c r="G743" s="3"/>
      <c r="H743" s="3"/>
      <c r="I743" s="3"/>
      <c r="J743" s="3"/>
      <c r="K743" s="3"/>
      <c r="L743" s="3"/>
      <c r="M743" s="12"/>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12"/>
      <c r="AQ743" s="3"/>
      <c r="AR743" s="3"/>
      <c r="AS743" s="3"/>
      <c r="AT743" s="3"/>
      <c r="AU743" s="3"/>
    </row>
    <row r="744" spans="1:47" ht="24" x14ac:dyDescent="0.4">
      <c r="A744" s="3"/>
      <c r="B744" s="3"/>
      <c r="C744" s="3"/>
      <c r="D744" s="3"/>
      <c r="E744" s="3"/>
      <c r="F744" s="3"/>
      <c r="G744" s="3"/>
      <c r="H744" s="3"/>
      <c r="I744" s="3"/>
      <c r="J744" s="3"/>
      <c r="K744" s="3"/>
      <c r="L744" s="3"/>
      <c r="M744" s="12"/>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12"/>
      <c r="AQ744" s="3"/>
      <c r="AR744" s="3"/>
      <c r="AS744" s="3"/>
      <c r="AT744" s="3"/>
      <c r="AU744" s="3"/>
    </row>
    <row r="745" spans="1:47" ht="24" x14ac:dyDescent="0.4">
      <c r="A745" s="3"/>
      <c r="B745" s="3"/>
      <c r="C745" s="3"/>
      <c r="D745" s="3"/>
      <c r="E745" s="3"/>
      <c r="F745" s="3"/>
      <c r="G745" s="3"/>
      <c r="H745" s="3"/>
      <c r="I745" s="3"/>
      <c r="J745" s="3"/>
      <c r="K745" s="3"/>
      <c r="L745" s="3"/>
      <c r="M745" s="12"/>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12"/>
      <c r="AQ745" s="3"/>
      <c r="AR745" s="3"/>
      <c r="AS745" s="3"/>
      <c r="AT745" s="3"/>
      <c r="AU745" s="3"/>
    </row>
    <row r="746" spans="1:47" ht="24" x14ac:dyDescent="0.4">
      <c r="A746" s="3"/>
      <c r="B746" s="3"/>
      <c r="C746" s="3"/>
      <c r="D746" s="3"/>
      <c r="E746" s="3"/>
      <c r="F746" s="3"/>
      <c r="G746" s="3"/>
      <c r="H746" s="3"/>
      <c r="I746" s="3"/>
      <c r="J746" s="3"/>
      <c r="K746" s="3"/>
      <c r="L746" s="3"/>
      <c r="M746" s="12"/>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12"/>
      <c r="AQ746" s="3"/>
      <c r="AR746" s="3"/>
      <c r="AS746" s="3"/>
      <c r="AT746" s="3"/>
      <c r="AU746" s="3"/>
    </row>
    <row r="747" spans="1:47" ht="24" x14ac:dyDescent="0.4">
      <c r="A747" s="3"/>
      <c r="B747" s="3"/>
      <c r="C747" s="3"/>
      <c r="D747" s="3"/>
      <c r="E747" s="3"/>
      <c r="F747" s="3"/>
      <c r="G747" s="3"/>
      <c r="H747" s="3"/>
      <c r="I747" s="3"/>
      <c r="J747" s="3"/>
      <c r="K747" s="3"/>
      <c r="L747" s="3"/>
      <c r="M747" s="12"/>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12"/>
      <c r="AQ747" s="3"/>
      <c r="AR747" s="3"/>
      <c r="AS747" s="3"/>
      <c r="AT747" s="3"/>
      <c r="AU747" s="3"/>
    </row>
    <row r="748" spans="1:47" ht="24" x14ac:dyDescent="0.4">
      <c r="A748" s="3"/>
      <c r="B748" s="3"/>
      <c r="C748" s="3"/>
      <c r="D748" s="3"/>
      <c r="E748" s="3"/>
      <c r="F748" s="3"/>
      <c r="G748" s="3"/>
      <c r="H748" s="3"/>
      <c r="I748" s="3"/>
      <c r="J748" s="3"/>
      <c r="K748" s="3"/>
      <c r="L748" s="3"/>
      <c r="M748" s="12"/>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12"/>
      <c r="AQ748" s="3"/>
      <c r="AR748" s="3"/>
      <c r="AS748" s="3"/>
      <c r="AT748" s="3"/>
      <c r="AU748" s="3"/>
    </row>
    <row r="749" spans="1:47" ht="24" x14ac:dyDescent="0.4">
      <c r="A749" s="3"/>
      <c r="B749" s="3"/>
      <c r="C749" s="3"/>
      <c r="D749" s="3"/>
      <c r="E749" s="3"/>
      <c r="F749" s="3"/>
      <c r="G749" s="3"/>
      <c r="H749" s="3"/>
      <c r="I749" s="3"/>
      <c r="J749" s="3"/>
      <c r="K749" s="3"/>
      <c r="L749" s="3"/>
      <c r="M749" s="12"/>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12"/>
      <c r="AQ749" s="3"/>
      <c r="AR749" s="3"/>
      <c r="AS749" s="3"/>
      <c r="AT749" s="3"/>
      <c r="AU749" s="3"/>
    </row>
    <row r="750" spans="1:47" ht="24" x14ac:dyDescent="0.4">
      <c r="A750" s="3"/>
      <c r="B750" s="3"/>
      <c r="C750" s="3"/>
      <c r="D750" s="3"/>
      <c r="E750" s="3"/>
      <c r="F750" s="3"/>
      <c r="G750" s="3"/>
      <c r="H750" s="3"/>
      <c r="I750" s="3"/>
      <c r="J750" s="3"/>
      <c r="K750" s="3"/>
      <c r="L750" s="3"/>
      <c r="M750" s="12"/>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12"/>
      <c r="AQ750" s="3"/>
      <c r="AR750" s="3"/>
      <c r="AS750" s="3"/>
      <c r="AT750" s="3"/>
      <c r="AU750" s="3"/>
    </row>
    <row r="751" spans="1:47" ht="24" x14ac:dyDescent="0.4">
      <c r="A751" s="3"/>
      <c r="B751" s="3"/>
      <c r="C751" s="3"/>
      <c r="D751" s="3"/>
      <c r="E751" s="3"/>
      <c r="F751" s="3"/>
      <c r="G751" s="3"/>
      <c r="H751" s="3"/>
      <c r="I751" s="3"/>
      <c r="J751" s="3"/>
      <c r="K751" s="3"/>
      <c r="L751" s="3"/>
      <c r="M751" s="12"/>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12"/>
      <c r="AQ751" s="3"/>
      <c r="AR751" s="3"/>
      <c r="AS751" s="3"/>
      <c r="AT751" s="3"/>
      <c r="AU751" s="3"/>
    </row>
    <row r="752" spans="1:47" ht="24" x14ac:dyDescent="0.4">
      <c r="A752" s="3"/>
      <c r="B752" s="3"/>
      <c r="C752" s="3"/>
      <c r="D752" s="3"/>
      <c r="E752" s="3"/>
      <c r="F752" s="3"/>
      <c r="G752" s="3"/>
      <c r="H752" s="3"/>
      <c r="I752" s="3"/>
      <c r="J752" s="3"/>
      <c r="K752" s="3"/>
      <c r="L752" s="3"/>
      <c r="M752" s="12"/>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12"/>
      <c r="AQ752" s="3"/>
      <c r="AR752" s="3"/>
      <c r="AS752" s="3"/>
      <c r="AT752" s="3"/>
      <c r="AU752" s="3"/>
    </row>
    <row r="753" spans="1:47" ht="24" x14ac:dyDescent="0.4">
      <c r="A753" s="3"/>
      <c r="B753" s="3"/>
      <c r="C753" s="3"/>
      <c r="D753" s="3"/>
      <c r="E753" s="3"/>
      <c r="F753" s="3"/>
      <c r="G753" s="3"/>
      <c r="H753" s="3"/>
      <c r="I753" s="3"/>
      <c r="J753" s="3"/>
      <c r="K753" s="3"/>
      <c r="L753" s="3"/>
      <c r="M753" s="12"/>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12"/>
      <c r="AQ753" s="3"/>
      <c r="AR753" s="3"/>
      <c r="AS753" s="3"/>
      <c r="AT753" s="3"/>
      <c r="AU753" s="3"/>
    </row>
    <row r="754" spans="1:47" ht="24" x14ac:dyDescent="0.4">
      <c r="A754" s="3"/>
      <c r="B754" s="3"/>
      <c r="C754" s="3"/>
      <c r="D754" s="3"/>
      <c r="E754" s="3"/>
      <c r="F754" s="3"/>
      <c r="G754" s="3"/>
      <c r="H754" s="3"/>
      <c r="I754" s="3"/>
      <c r="J754" s="3"/>
      <c r="K754" s="3"/>
      <c r="L754" s="3"/>
      <c r="M754" s="12"/>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12"/>
      <c r="AQ754" s="3"/>
      <c r="AR754" s="3"/>
      <c r="AS754" s="3"/>
      <c r="AT754" s="3"/>
      <c r="AU754" s="3"/>
    </row>
    <row r="755" spans="1:47" ht="24" x14ac:dyDescent="0.4">
      <c r="A755" s="3"/>
      <c r="B755" s="3"/>
      <c r="C755" s="3"/>
      <c r="D755" s="3"/>
      <c r="E755" s="3"/>
      <c r="F755" s="3"/>
      <c r="G755" s="3"/>
      <c r="H755" s="3"/>
      <c r="I755" s="3"/>
      <c r="J755" s="3"/>
      <c r="K755" s="3"/>
      <c r="L755" s="3"/>
      <c r="M755" s="12"/>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12"/>
      <c r="AQ755" s="3"/>
      <c r="AR755" s="3"/>
      <c r="AS755" s="3"/>
      <c r="AT755" s="3"/>
      <c r="AU755" s="3"/>
    </row>
    <row r="756" spans="1:47" ht="24" x14ac:dyDescent="0.4">
      <c r="A756" s="3"/>
      <c r="B756" s="3"/>
      <c r="C756" s="3"/>
      <c r="D756" s="3"/>
      <c r="E756" s="3"/>
      <c r="F756" s="3"/>
      <c r="G756" s="3"/>
      <c r="H756" s="3"/>
      <c r="I756" s="3"/>
      <c r="J756" s="3"/>
      <c r="K756" s="3"/>
      <c r="L756" s="3"/>
      <c r="M756" s="12"/>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12"/>
      <c r="AQ756" s="3"/>
      <c r="AR756" s="3"/>
      <c r="AS756" s="3"/>
      <c r="AT756" s="3"/>
      <c r="AU756" s="3"/>
    </row>
    <row r="757" spans="1:47" ht="24" x14ac:dyDescent="0.4">
      <c r="A757" s="3"/>
      <c r="B757" s="3"/>
      <c r="C757" s="3"/>
      <c r="D757" s="3"/>
      <c r="E757" s="3"/>
      <c r="F757" s="3"/>
      <c r="G757" s="3"/>
      <c r="H757" s="3"/>
      <c r="I757" s="3"/>
      <c r="J757" s="3"/>
      <c r="K757" s="3"/>
      <c r="L757" s="3"/>
      <c r="M757" s="12"/>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12"/>
      <c r="AQ757" s="3"/>
      <c r="AR757" s="3"/>
      <c r="AS757" s="3"/>
      <c r="AT757" s="3"/>
      <c r="AU757" s="3"/>
    </row>
    <row r="758" spans="1:47" ht="24" x14ac:dyDescent="0.4">
      <c r="A758" s="3"/>
      <c r="B758" s="3"/>
      <c r="C758" s="3"/>
      <c r="D758" s="3"/>
      <c r="E758" s="3"/>
      <c r="F758" s="3"/>
      <c r="G758" s="3"/>
      <c r="H758" s="3"/>
      <c r="I758" s="3"/>
      <c r="J758" s="3"/>
      <c r="K758" s="3"/>
      <c r="L758" s="3"/>
      <c r="M758" s="12"/>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12"/>
      <c r="AQ758" s="3"/>
      <c r="AR758" s="3"/>
      <c r="AS758" s="3"/>
      <c r="AT758" s="3"/>
      <c r="AU758" s="3"/>
    </row>
    <row r="759" spans="1:47" ht="24" x14ac:dyDescent="0.4">
      <c r="A759" s="3"/>
      <c r="B759" s="3"/>
      <c r="C759" s="3"/>
      <c r="D759" s="3"/>
      <c r="E759" s="3"/>
      <c r="F759" s="3"/>
      <c r="G759" s="3"/>
      <c r="H759" s="3"/>
      <c r="I759" s="3"/>
      <c r="J759" s="3"/>
      <c r="K759" s="3"/>
      <c r="L759" s="3"/>
      <c r="M759" s="12"/>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12"/>
      <c r="AQ759" s="3"/>
      <c r="AR759" s="3"/>
      <c r="AS759" s="3"/>
      <c r="AT759" s="3"/>
      <c r="AU759" s="3"/>
    </row>
    <row r="760" spans="1:47" ht="24" x14ac:dyDescent="0.4">
      <c r="A760" s="3"/>
      <c r="B760" s="3"/>
      <c r="C760" s="3"/>
      <c r="D760" s="3"/>
      <c r="E760" s="3"/>
      <c r="F760" s="3"/>
      <c r="G760" s="3"/>
      <c r="H760" s="3"/>
      <c r="I760" s="3"/>
      <c r="J760" s="3"/>
      <c r="K760" s="3"/>
      <c r="L760" s="3"/>
      <c r="M760" s="12"/>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12"/>
      <c r="AQ760" s="3"/>
      <c r="AR760" s="3"/>
      <c r="AS760" s="3"/>
      <c r="AT760" s="3"/>
      <c r="AU760" s="3"/>
    </row>
    <row r="761" spans="1:47" ht="24" x14ac:dyDescent="0.4">
      <c r="A761" s="3"/>
      <c r="B761" s="3"/>
      <c r="C761" s="3"/>
      <c r="D761" s="3"/>
      <c r="E761" s="3"/>
      <c r="F761" s="3"/>
      <c r="G761" s="3"/>
      <c r="H761" s="3"/>
      <c r="I761" s="3"/>
      <c r="J761" s="3"/>
      <c r="K761" s="3"/>
      <c r="L761" s="3"/>
      <c r="M761" s="12"/>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12"/>
      <c r="AQ761" s="3"/>
      <c r="AR761" s="3"/>
      <c r="AS761" s="3"/>
      <c r="AT761" s="3"/>
      <c r="AU761" s="3"/>
    </row>
    <row r="762" spans="1:47" ht="24" x14ac:dyDescent="0.4">
      <c r="A762" s="3"/>
      <c r="B762" s="3"/>
      <c r="C762" s="3"/>
      <c r="D762" s="3"/>
      <c r="E762" s="3"/>
      <c r="F762" s="3"/>
      <c r="G762" s="3"/>
      <c r="H762" s="3"/>
      <c r="I762" s="3"/>
      <c r="J762" s="3"/>
      <c r="K762" s="3"/>
      <c r="L762" s="3"/>
      <c r="M762" s="12"/>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12"/>
      <c r="AQ762" s="3"/>
      <c r="AR762" s="3"/>
      <c r="AS762" s="3"/>
      <c r="AT762" s="3"/>
      <c r="AU762" s="3"/>
    </row>
    <row r="763" spans="1:47" ht="24" x14ac:dyDescent="0.4">
      <c r="A763" s="3"/>
      <c r="B763" s="3"/>
      <c r="C763" s="3"/>
      <c r="D763" s="3"/>
      <c r="E763" s="3"/>
      <c r="F763" s="3"/>
      <c r="G763" s="3"/>
      <c r="H763" s="3"/>
      <c r="I763" s="3"/>
      <c r="J763" s="3"/>
      <c r="K763" s="3"/>
      <c r="L763" s="3"/>
      <c r="M763" s="12"/>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12"/>
      <c r="AQ763" s="3"/>
      <c r="AR763" s="3"/>
      <c r="AS763" s="3"/>
      <c r="AT763" s="3"/>
      <c r="AU763" s="3"/>
    </row>
    <row r="764" spans="1:47" ht="24" x14ac:dyDescent="0.4">
      <c r="A764" s="3"/>
      <c r="B764" s="3"/>
      <c r="C764" s="3"/>
      <c r="D764" s="3"/>
      <c r="E764" s="3"/>
      <c r="F764" s="3"/>
      <c r="G764" s="3"/>
      <c r="H764" s="3"/>
      <c r="I764" s="3"/>
      <c r="J764" s="3"/>
      <c r="K764" s="3"/>
      <c r="L764" s="3"/>
      <c r="M764" s="12"/>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12"/>
      <c r="AQ764" s="3"/>
      <c r="AR764" s="3"/>
      <c r="AS764" s="3"/>
      <c r="AT764" s="3"/>
      <c r="AU764" s="3"/>
    </row>
    <row r="765" spans="1:47" ht="24" x14ac:dyDescent="0.4">
      <c r="A765" s="3"/>
      <c r="B765" s="3"/>
      <c r="C765" s="3"/>
      <c r="D765" s="3"/>
      <c r="E765" s="3"/>
      <c r="F765" s="3"/>
      <c r="G765" s="3"/>
      <c r="H765" s="3"/>
      <c r="I765" s="3"/>
      <c r="J765" s="3"/>
      <c r="K765" s="3"/>
      <c r="L765" s="3"/>
      <c r="M765" s="12"/>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12"/>
      <c r="AQ765" s="3"/>
      <c r="AR765" s="3"/>
      <c r="AS765" s="3"/>
      <c r="AT765" s="3"/>
      <c r="AU765" s="3"/>
    </row>
    <row r="766" spans="1:47" ht="24" x14ac:dyDescent="0.4">
      <c r="A766" s="3"/>
      <c r="B766" s="3"/>
      <c r="C766" s="3"/>
      <c r="D766" s="3"/>
      <c r="E766" s="3"/>
      <c r="F766" s="3"/>
      <c r="G766" s="3"/>
      <c r="H766" s="3"/>
      <c r="I766" s="3"/>
      <c r="J766" s="3"/>
      <c r="K766" s="3"/>
      <c r="L766" s="3"/>
      <c r="M766" s="12"/>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12"/>
      <c r="AQ766" s="3"/>
      <c r="AR766" s="3"/>
      <c r="AS766" s="3"/>
      <c r="AT766" s="3"/>
      <c r="AU766" s="3"/>
    </row>
    <row r="767" spans="1:47" ht="24" x14ac:dyDescent="0.4">
      <c r="A767" s="3"/>
      <c r="B767" s="3"/>
      <c r="C767" s="3"/>
      <c r="D767" s="3"/>
      <c r="E767" s="3"/>
      <c r="F767" s="3"/>
      <c r="G767" s="3"/>
      <c r="H767" s="3"/>
      <c r="I767" s="3"/>
      <c r="J767" s="3"/>
      <c r="K767" s="3"/>
      <c r="L767" s="3"/>
      <c r="M767" s="12"/>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12"/>
      <c r="AQ767" s="3"/>
      <c r="AR767" s="3"/>
      <c r="AS767" s="3"/>
      <c r="AT767" s="3"/>
      <c r="AU767" s="3"/>
    </row>
    <row r="768" spans="1:47" ht="24" x14ac:dyDescent="0.4">
      <c r="A768" s="3"/>
      <c r="B768" s="3"/>
      <c r="C768" s="3"/>
      <c r="D768" s="3"/>
      <c r="E768" s="3"/>
      <c r="F768" s="3"/>
      <c r="G768" s="3"/>
      <c r="H768" s="3"/>
      <c r="I768" s="3"/>
      <c r="J768" s="3"/>
      <c r="K768" s="3"/>
      <c r="L768" s="3"/>
      <c r="M768" s="12"/>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12"/>
      <c r="AQ768" s="3"/>
      <c r="AR768" s="3"/>
      <c r="AS768" s="3"/>
      <c r="AT768" s="3"/>
      <c r="AU768" s="3"/>
    </row>
    <row r="769" spans="1:47" ht="24" x14ac:dyDescent="0.4">
      <c r="A769" s="3"/>
      <c r="B769" s="3"/>
      <c r="C769" s="3"/>
      <c r="D769" s="3"/>
      <c r="E769" s="3"/>
      <c r="F769" s="3"/>
      <c r="G769" s="3"/>
      <c r="H769" s="3"/>
      <c r="I769" s="3"/>
      <c r="J769" s="3"/>
      <c r="K769" s="3"/>
      <c r="L769" s="3"/>
      <c r="M769" s="12"/>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12"/>
      <c r="AQ769" s="3"/>
      <c r="AR769" s="3"/>
      <c r="AS769" s="3"/>
      <c r="AT769" s="3"/>
      <c r="AU769" s="3"/>
    </row>
    <row r="770" spans="1:47" ht="24" x14ac:dyDescent="0.4">
      <c r="A770" s="3"/>
      <c r="B770" s="3"/>
      <c r="C770" s="3"/>
      <c r="D770" s="3"/>
      <c r="E770" s="3"/>
      <c r="F770" s="3"/>
      <c r="G770" s="3"/>
      <c r="H770" s="3"/>
      <c r="I770" s="3"/>
      <c r="J770" s="3"/>
      <c r="K770" s="3"/>
      <c r="L770" s="3"/>
      <c r="M770" s="12"/>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12"/>
      <c r="AQ770" s="3"/>
      <c r="AR770" s="3"/>
      <c r="AS770" s="3"/>
      <c r="AT770" s="3"/>
      <c r="AU770" s="3"/>
    </row>
    <row r="771" spans="1:47" ht="24" x14ac:dyDescent="0.4">
      <c r="A771" s="3"/>
      <c r="B771" s="3"/>
      <c r="C771" s="3"/>
      <c r="D771" s="3"/>
      <c r="E771" s="3"/>
      <c r="F771" s="3"/>
      <c r="G771" s="3"/>
      <c r="H771" s="3"/>
      <c r="I771" s="3"/>
      <c r="J771" s="3"/>
      <c r="K771" s="3"/>
      <c r="L771" s="3"/>
      <c r="M771" s="12"/>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12"/>
      <c r="AQ771" s="3"/>
      <c r="AR771" s="3"/>
      <c r="AS771" s="3"/>
      <c r="AT771" s="3"/>
      <c r="AU771" s="3"/>
    </row>
    <row r="772" spans="1:47" ht="24" x14ac:dyDescent="0.4">
      <c r="A772" s="3"/>
      <c r="B772" s="3"/>
      <c r="C772" s="3"/>
      <c r="D772" s="3"/>
      <c r="E772" s="3"/>
      <c r="F772" s="3"/>
      <c r="G772" s="3"/>
      <c r="H772" s="3"/>
      <c r="I772" s="3"/>
      <c r="J772" s="3"/>
      <c r="K772" s="3"/>
      <c r="L772" s="3"/>
      <c r="M772" s="12"/>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12"/>
      <c r="AQ772" s="3"/>
      <c r="AR772" s="3"/>
      <c r="AS772" s="3"/>
      <c r="AT772" s="3"/>
      <c r="AU772" s="3"/>
    </row>
    <row r="773" spans="1:47" ht="24" x14ac:dyDescent="0.4">
      <c r="A773" s="3"/>
      <c r="B773" s="3"/>
      <c r="C773" s="3"/>
      <c r="D773" s="3"/>
      <c r="E773" s="3"/>
      <c r="F773" s="3"/>
      <c r="G773" s="3"/>
      <c r="H773" s="3"/>
      <c r="I773" s="3"/>
      <c r="J773" s="3"/>
      <c r="K773" s="3"/>
      <c r="L773" s="3"/>
      <c r="M773" s="12"/>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12"/>
      <c r="AQ773" s="3"/>
      <c r="AR773" s="3"/>
      <c r="AS773" s="3"/>
      <c r="AT773" s="3"/>
      <c r="AU773" s="3"/>
    </row>
    <row r="774" spans="1:47" ht="24" x14ac:dyDescent="0.4">
      <c r="A774" s="3"/>
      <c r="B774" s="3"/>
      <c r="C774" s="3"/>
      <c r="D774" s="3"/>
      <c r="E774" s="3"/>
      <c r="F774" s="3"/>
      <c r="G774" s="3"/>
      <c r="H774" s="3"/>
      <c r="I774" s="3"/>
      <c r="J774" s="3"/>
      <c r="K774" s="3"/>
      <c r="L774" s="3"/>
      <c r="M774" s="12"/>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12"/>
      <c r="AQ774" s="3"/>
      <c r="AR774" s="3"/>
      <c r="AS774" s="3"/>
      <c r="AT774" s="3"/>
      <c r="AU774" s="3"/>
    </row>
    <row r="775" spans="1:47" ht="24" x14ac:dyDescent="0.4">
      <c r="A775" s="3"/>
      <c r="B775" s="3"/>
      <c r="C775" s="3"/>
      <c r="D775" s="3"/>
      <c r="E775" s="3"/>
      <c r="F775" s="3"/>
      <c r="G775" s="3"/>
      <c r="H775" s="3"/>
      <c r="I775" s="3"/>
      <c r="J775" s="3"/>
      <c r="K775" s="3"/>
      <c r="L775" s="3"/>
      <c r="M775" s="12"/>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12"/>
      <c r="AQ775" s="3"/>
      <c r="AR775" s="3"/>
      <c r="AS775" s="3"/>
      <c r="AT775" s="3"/>
      <c r="AU775" s="3"/>
    </row>
    <row r="776" spans="1:47" ht="24" x14ac:dyDescent="0.4">
      <c r="A776" s="3"/>
      <c r="B776" s="3"/>
      <c r="C776" s="3"/>
      <c r="D776" s="3"/>
      <c r="E776" s="3"/>
      <c r="F776" s="3"/>
      <c r="G776" s="3"/>
      <c r="H776" s="3"/>
      <c r="I776" s="3"/>
      <c r="J776" s="3"/>
      <c r="K776" s="3"/>
      <c r="L776" s="3"/>
      <c r="M776" s="12"/>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12"/>
      <c r="AQ776" s="3"/>
      <c r="AR776" s="3"/>
      <c r="AS776" s="3"/>
      <c r="AT776" s="3"/>
      <c r="AU776" s="3"/>
    </row>
    <row r="777" spans="1:47" ht="24" x14ac:dyDescent="0.4">
      <c r="A777" s="3"/>
      <c r="B777" s="3"/>
      <c r="C777" s="3"/>
      <c r="D777" s="3"/>
      <c r="E777" s="3"/>
      <c r="F777" s="3"/>
      <c r="G777" s="3"/>
      <c r="H777" s="3"/>
      <c r="I777" s="3"/>
      <c r="J777" s="3"/>
      <c r="K777" s="3"/>
      <c r="L777" s="3"/>
      <c r="M777" s="12"/>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12"/>
      <c r="AQ777" s="3"/>
      <c r="AR777" s="3"/>
      <c r="AS777" s="3"/>
      <c r="AT777" s="3"/>
      <c r="AU777" s="3"/>
    </row>
    <row r="778" spans="1:47" ht="24" x14ac:dyDescent="0.4">
      <c r="A778" s="3"/>
      <c r="B778" s="3"/>
      <c r="C778" s="3"/>
      <c r="D778" s="3"/>
      <c r="E778" s="3"/>
      <c r="F778" s="3"/>
      <c r="G778" s="3"/>
      <c r="H778" s="3"/>
      <c r="I778" s="3"/>
      <c r="J778" s="3"/>
      <c r="K778" s="3"/>
      <c r="L778" s="3"/>
      <c r="M778" s="12"/>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12"/>
      <c r="AQ778" s="3"/>
      <c r="AR778" s="3"/>
      <c r="AS778" s="3"/>
      <c r="AT778" s="3"/>
      <c r="AU778" s="3"/>
    </row>
    <row r="779" spans="1:47" ht="24" x14ac:dyDescent="0.4">
      <c r="A779" s="3"/>
      <c r="B779" s="3"/>
      <c r="C779" s="3"/>
      <c r="D779" s="3"/>
      <c r="E779" s="3"/>
      <c r="F779" s="3"/>
      <c r="G779" s="3"/>
      <c r="H779" s="3"/>
      <c r="I779" s="3"/>
      <c r="J779" s="3"/>
      <c r="K779" s="3"/>
      <c r="L779" s="3"/>
      <c r="M779" s="12"/>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12"/>
      <c r="AQ779" s="3"/>
      <c r="AR779" s="3"/>
      <c r="AS779" s="3"/>
      <c r="AT779" s="3"/>
      <c r="AU779" s="3"/>
    </row>
    <row r="780" spans="1:47" ht="24" x14ac:dyDescent="0.4">
      <c r="A780" s="3"/>
      <c r="B780" s="3"/>
      <c r="C780" s="3"/>
      <c r="D780" s="3"/>
      <c r="E780" s="3"/>
      <c r="F780" s="3"/>
      <c r="G780" s="3"/>
      <c r="H780" s="3"/>
      <c r="I780" s="3"/>
      <c r="J780" s="3"/>
      <c r="K780" s="3"/>
      <c r="L780" s="3"/>
      <c r="M780" s="12"/>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12"/>
      <c r="AQ780" s="3"/>
      <c r="AR780" s="3"/>
      <c r="AS780" s="3"/>
      <c r="AT780" s="3"/>
      <c r="AU780" s="3"/>
    </row>
    <row r="781" spans="1:47" ht="24" x14ac:dyDescent="0.4">
      <c r="A781" s="3"/>
      <c r="B781" s="3"/>
      <c r="C781" s="3"/>
      <c r="D781" s="3"/>
      <c r="E781" s="3"/>
      <c r="F781" s="3"/>
      <c r="G781" s="3"/>
      <c r="H781" s="3"/>
      <c r="I781" s="3"/>
      <c r="J781" s="3"/>
      <c r="K781" s="3"/>
      <c r="L781" s="3"/>
      <c r="M781" s="12"/>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12"/>
      <c r="AQ781" s="3"/>
      <c r="AR781" s="3"/>
      <c r="AS781" s="3"/>
      <c r="AT781" s="3"/>
      <c r="AU781" s="3"/>
    </row>
    <row r="782" spans="1:47" ht="24" x14ac:dyDescent="0.4">
      <c r="A782" s="3"/>
      <c r="B782" s="3"/>
      <c r="C782" s="3"/>
      <c r="D782" s="3"/>
      <c r="E782" s="3"/>
      <c r="F782" s="3"/>
      <c r="G782" s="3"/>
      <c r="H782" s="3"/>
      <c r="I782" s="3"/>
      <c r="J782" s="3"/>
      <c r="K782" s="3"/>
      <c r="L782" s="3"/>
      <c r="M782" s="12"/>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12"/>
      <c r="AQ782" s="3"/>
      <c r="AR782" s="3"/>
      <c r="AS782" s="3"/>
      <c r="AT782" s="3"/>
      <c r="AU782" s="3"/>
    </row>
    <row r="783" spans="1:47" ht="24" x14ac:dyDescent="0.4">
      <c r="A783" s="3"/>
      <c r="B783" s="3"/>
      <c r="C783" s="3"/>
      <c r="D783" s="3"/>
      <c r="E783" s="3"/>
      <c r="F783" s="3"/>
      <c r="G783" s="3"/>
      <c r="H783" s="3"/>
      <c r="I783" s="3"/>
      <c r="J783" s="3"/>
      <c r="K783" s="3"/>
      <c r="L783" s="3"/>
      <c r="M783" s="12"/>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12"/>
      <c r="AQ783" s="3"/>
      <c r="AR783" s="3"/>
      <c r="AS783" s="3"/>
      <c r="AT783" s="3"/>
      <c r="AU783" s="3"/>
    </row>
    <row r="784" spans="1:47" ht="24" x14ac:dyDescent="0.4">
      <c r="A784" s="3"/>
      <c r="B784" s="3"/>
      <c r="C784" s="3"/>
      <c r="D784" s="3"/>
      <c r="E784" s="3"/>
      <c r="F784" s="3"/>
      <c r="G784" s="3"/>
      <c r="H784" s="3"/>
      <c r="I784" s="3"/>
      <c r="J784" s="3"/>
      <c r="K784" s="3"/>
      <c r="L784" s="3"/>
      <c r="M784" s="12"/>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12"/>
      <c r="AQ784" s="3"/>
      <c r="AR784" s="3"/>
      <c r="AS784" s="3"/>
      <c r="AT784" s="3"/>
      <c r="AU784" s="3"/>
    </row>
    <row r="785" spans="1:47" ht="24" x14ac:dyDescent="0.4">
      <c r="A785" s="3"/>
      <c r="B785" s="3"/>
      <c r="C785" s="3"/>
      <c r="D785" s="3"/>
      <c r="E785" s="3"/>
      <c r="F785" s="3"/>
      <c r="G785" s="3"/>
      <c r="H785" s="3"/>
      <c r="I785" s="3"/>
      <c r="J785" s="3"/>
      <c r="K785" s="3"/>
      <c r="L785" s="3"/>
      <c r="M785" s="12"/>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12"/>
      <c r="AQ785" s="3"/>
      <c r="AR785" s="3"/>
      <c r="AS785" s="3"/>
      <c r="AT785" s="3"/>
      <c r="AU785" s="3"/>
    </row>
    <row r="786" spans="1:47" ht="24" x14ac:dyDescent="0.4">
      <c r="A786" s="3"/>
      <c r="B786" s="3"/>
      <c r="C786" s="3"/>
      <c r="D786" s="3"/>
      <c r="E786" s="3"/>
      <c r="F786" s="3"/>
      <c r="G786" s="3"/>
      <c r="H786" s="3"/>
      <c r="I786" s="3"/>
      <c r="J786" s="3"/>
      <c r="K786" s="3"/>
      <c r="L786" s="3"/>
      <c r="M786" s="12"/>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12"/>
      <c r="AQ786" s="3"/>
      <c r="AR786" s="3"/>
      <c r="AS786" s="3"/>
      <c r="AT786" s="3"/>
      <c r="AU786" s="3"/>
    </row>
    <row r="787" spans="1:47" ht="24" x14ac:dyDescent="0.4">
      <c r="A787" s="3"/>
      <c r="B787" s="3"/>
      <c r="C787" s="3"/>
      <c r="D787" s="3"/>
      <c r="E787" s="3"/>
      <c r="F787" s="3"/>
      <c r="G787" s="3"/>
      <c r="H787" s="3"/>
      <c r="I787" s="3"/>
      <c r="J787" s="3"/>
      <c r="K787" s="3"/>
      <c r="L787" s="3"/>
      <c r="M787" s="12"/>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12"/>
      <c r="AQ787" s="3"/>
      <c r="AR787" s="3"/>
      <c r="AS787" s="3"/>
      <c r="AT787" s="3"/>
      <c r="AU787" s="3"/>
    </row>
    <row r="788" spans="1:47" ht="24" x14ac:dyDescent="0.4">
      <c r="A788" s="3"/>
      <c r="B788" s="3"/>
      <c r="C788" s="3"/>
      <c r="D788" s="3"/>
      <c r="E788" s="3"/>
      <c r="F788" s="3"/>
      <c r="G788" s="3"/>
      <c r="H788" s="3"/>
      <c r="I788" s="3"/>
      <c r="J788" s="3"/>
      <c r="K788" s="3"/>
      <c r="L788" s="3"/>
      <c r="M788" s="12"/>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12"/>
      <c r="AQ788" s="3"/>
      <c r="AR788" s="3"/>
      <c r="AS788" s="3"/>
      <c r="AT788" s="3"/>
      <c r="AU788" s="3"/>
    </row>
    <row r="789" spans="1:47" ht="24" x14ac:dyDescent="0.4">
      <c r="A789" s="3"/>
      <c r="B789" s="3"/>
      <c r="C789" s="3"/>
      <c r="D789" s="3"/>
      <c r="E789" s="3"/>
      <c r="F789" s="3"/>
      <c r="G789" s="3"/>
      <c r="H789" s="3"/>
      <c r="I789" s="3"/>
      <c r="J789" s="3"/>
      <c r="K789" s="3"/>
      <c r="L789" s="3"/>
      <c r="M789" s="12"/>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12"/>
      <c r="AQ789" s="3"/>
      <c r="AR789" s="3"/>
      <c r="AS789" s="3"/>
      <c r="AT789" s="3"/>
      <c r="AU789" s="3"/>
    </row>
    <row r="790" spans="1:47" ht="24" x14ac:dyDescent="0.4">
      <c r="A790" s="3"/>
      <c r="B790" s="3"/>
      <c r="C790" s="3"/>
      <c r="D790" s="3"/>
      <c r="E790" s="3"/>
      <c r="F790" s="3"/>
      <c r="G790" s="3"/>
      <c r="H790" s="3"/>
      <c r="I790" s="3"/>
      <c r="J790" s="3"/>
      <c r="K790" s="3"/>
      <c r="L790" s="3"/>
      <c r="M790" s="12"/>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12"/>
      <c r="AQ790" s="3"/>
      <c r="AR790" s="3"/>
      <c r="AS790" s="3"/>
      <c r="AT790" s="3"/>
      <c r="AU790" s="3"/>
    </row>
    <row r="791" spans="1:47" ht="24" x14ac:dyDescent="0.4">
      <c r="A791" s="3"/>
      <c r="B791" s="3"/>
      <c r="C791" s="3"/>
      <c r="D791" s="3"/>
      <c r="E791" s="3"/>
      <c r="F791" s="3"/>
      <c r="G791" s="3"/>
      <c r="H791" s="3"/>
      <c r="I791" s="3"/>
      <c r="J791" s="3"/>
      <c r="K791" s="3"/>
      <c r="L791" s="3"/>
      <c r="M791" s="12"/>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12"/>
      <c r="AQ791" s="3"/>
      <c r="AR791" s="3"/>
      <c r="AS791" s="3"/>
      <c r="AT791" s="3"/>
      <c r="AU791" s="3"/>
    </row>
    <row r="792" spans="1:47" ht="24" x14ac:dyDescent="0.4">
      <c r="A792" s="3"/>
      <c r="B792" s="3"/>
      <c r="C792" s="3"/>
      <c r="D792" s="3"/>
      <c r="E792" s="3"/>
      <c r="F792" s="3"/>
      <c r="G792" s="3"/>
      <c r="H792" s="3"/>
      <c r="I792" s="3"/>
      <c r="J792" s="3"/>
      <c r="K792" s="3"/>
      <c r="L792" s="3"/>
      <c r="M792" s="12"/>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12"/>
      <c r="AQ792" s="3"/>
      <c r="AR792" s="3"/>
      <c r="AS792" s="3"/>
      <c r="AT792" s="3"/>
      <c r="AU792" s="3"/>
    </row>
    <row r="793" spans="1:47" ht="24" x14ac:dyDescent="0.4">
      <c r="A793" s="3"/>
      <c r="B793" s="3"/>
      <c r="C793" s="3"/>
      <c r="D793" s="3"/>
      <c r="E793" s="3"/>
      <c r="F793" s="3"/>
      <c r="G793" s="3"/>
      <c r="H793" s="3"/>
      <c r="I793" s="3"/>
      <c r="J793" s="3"/>
      <c r="K793" s="3"/>
      <c r="L793" s="3"/>
      <c r="M793" s="12"/>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12"/>
      <c r="AQ793" s="3"/>
      <c r="AR793" s="3"/>
      <c r="AS793" s="3"/>
      <c r="AT793" s="3"/>
      <c r="AU793" s="3"/>
    </row>
    <row r="794" spans="1:47" ht="24" x14ac:dyDescent="0.4">
      <c r="A794" s="3"/>
      <c r="B794" s="3"/>
      <c r="C794" s="3"/>
      <c r="D794" s="3"/>
      <c r="E794" s="3"/>
      <c r="F794" s="3"/>
      <c r="G794" s="3"/>
      <c r="H794" s="3"/>
      <c r="I794" s="3"/>
      <c r="J794" s="3"/>
      <c r="K794" s="3"/>
      <c r="L794" s="3"/>
      <c r="M794" s="12"/>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12"/>
      <c r="AQ794" s="3"/>
      <c r="AR794" s="3"/>
      <c r="AS794" s="3"/>
      <c r="AT794" s="3"/>
      <c r="AU794" s="3"/>
    </row>
    <row r="795" spans="1:47" ht="24" x14ac:dyDescent="0.4">
      <c r="A795" s="3"/>
      <c r="B795" s="3"/>
      <c r="C795" s="3"/>
      <c r="D795" s="3"/>
      <c r="E795" s="3"/>
      <c r="F795" s="3"/>
      <c r="G795" s="3"/>
      <c r="H795" s="3"/>
      <c r="I795" s="3"/>
      <c r="J795" s="3"/>
      <c r="K795" s="3"/>
      <c r="L795" s="3"/>
      <c r="M795" s="12"/>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12"/>
      <c r="AQ795" s="3"/>
      <c r="AR795" s="3"/>
      <c r="AS795" s="3"/>
      <c r="AT795" s="3"/>
      <c r="AU795" s="3"/>
    </row>
    <row r="796" spans="1:47" ht="24" x14ac:dyDescent="0.4">
      <c r="A796" s="3"/>
      <c r="B796" s="3"/>
      <c r="C796" s="3"/>
      <c r="D796" s="3"/>
      <c r="E796" s="3"/>
      <c r="F796" s="3"/>
      <c r="G796" s="3"/>
      <c r="H796" s="3"/>
      <c r="I796" s="3"/>
      <c r="J796" s="3"/>
      <c r="K796" s="3"/>
      <c r="L796" s="3"/>
      <c r="M796" s="12"/>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12"/>
      <c r="AQ796" s="3"/>
      <c r="AR796" s="3"/>
      <c r="AS796" s="3"/>
      <c r="AT796" s="3"/>
      <c r="AU796" s="3"/>
    </row>
    <row r="797" spans="1:47" ht="24" x14ac:dyDescent="0.4">
      <c r="A797" s="3"/>
      <c r="B797" s="3"/>
      <c r="C797" s="3"/>
      <c r="D797" s="3"/>
      <c r="E797" s="3"/>
      <c r="F797" s="3"/>
      <c r="G797" s="3"/>
      <c r="H797" s="3"/>
      <c r="I797" s="3"/>
      <c r="J797" s="3"/>
      <c r="K797" s="3"/>
      <c r="L797" s="3"/>
      <c r="M797" s="12"/>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12"/>
      <c r="AQ797" s="3"/>
      <c r="AR797" s="3"/>
      <c r="AS797" s="3"/>
      <c r="AT797" s="3"/>
      <c r="AU797" s="3"/>
    </row>
    <row r="798" spans="1:47" ht="24" x14ac:dyDescent="0.4">
      <c r="A798" s="3"/>
      <c r="B798" s="3"/>
      <c r="C798" s="3"/>
      <c r="D798" s="3"/>
      <c r="E798" s="3"/>
      <c r="F798" s="3"/>
      <c r="G798" s="3"/>
      <c r="H798" s="3"/>
      <c r="I798" s="3"/>
      <c r="J798" s="3"/>
      <c r="K798" s="3"/>
      <c r="L798" s="3"/>
      <c r="M798" s="12"/>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12"/>
      <c r="AQ798" s="3"/>
      <c r="AR798" s="3"/>
      <c r="AS798" s="3"/>
      <c r="AT798" s="3"/>
      <c r="AU798" s="3"/>
    </row>
    <row r="799" spans="1:47" ht="24" x14ac:dyDescent="0.4">
      <c r="A799" s="3"/>
      <c r="B799" s="3"/>
      <c r="C799" s="3"/>
      <c r="D799" s="3"/>
      <c r="E799" s="3"/>
      <c r="F799" s="3"/>
      <c r="G799" s="3"/>
      <c r="H799" s="3"/>
      <c r="I799" s="3"/>
      <c r="J799" s="3"/>
      <c r="K799" s="3"/>
      <c r="L799" s="3"/>
      <c r="M799" s="1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12"/>
      <c r="AQ799" s="3"/>
      <c r="AR799" s="3"/>
      <c r="AS799" s="3"/>
      <c r="AT799" s="3"/>
      <c r="AU799" s="3"/>
    </row>
    <row r="800" spans="1:47" ht="24" x14ac:dyDescent="0.4">
      <c r="A800" s="3"/>
      <c r="B800" s="3"/>
      <c r="C800" s="3"/>
      <c r="D800" s="3"/>
      <c r="E800" s="3"/>
      <c r="F800" s="3"/>
      <c r="G800" s="3"/>
      <c r="H800" s="3"/>
      <c r="I800" s="3"/>
      <c r="J800" s="3"/>
      <c r="K800" s="3"/>
      <c r="L800" s="3"/>
      <c r="M800" s="1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12"/>
      <c r="AQ800" s="3"/>
      <c r="AR800" s="3"/>
      <c r="AS800" s="3"/>
      <c r="AT800" s="3"/>
      <c r="AU800" s="3"/>
    </row>
    <row r="801" spans="1:47" ht="24" x14ac:dyDescent="0.4">
      <c r="A801" s="3"/>
      <c r="B801" s="3"/>
      <c r="C801" s="3"/>
      <c r="D801" s="3"/>
      <c r="E801" s="3"/>
      <c r="F801" s="3"/>
      <c r="G801" s="3"/>
      <c r="H801" s="3"/>
      <c r="I801" s="3"/>
      <c r="J801" s="3"/>
      <c r="K801" s="3"/>
      <c r="L801" s="3"/>
      <c r="M801" s="1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12"/>
      <c r="AQ801" s="3"/>
      <c r="AR801" s="3"/>
      <c r="AS801" s="3"/>
      <c r="AT801" s="3"/>
      <c r="AU801" s="3"/>
    </row>
    <row r="802" spans="1:47" ht="24" x14ac:dyDescent="0.4">
      <c r="A802" s="3"/>
      <c r="B802" s="3"/>
      <c r="C802" s="3"/>
      <c r="D802" s="3"/>
      <c r="E802" s="3"/>
      <c r="F802" s="3"/>
      <c r="G802" s="3"/>
      <c r="H802" s="3"/>
      <c r="I802" s="3"/>
      <c r="J802" s="3"/>
      <c r="K802" s="3"/>
      <c r="L802" s="3"/>
      <c r="M802" s="12"/>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12"/>
      <c r="AQ802" s="3"/>
      <c r="AR802" s="3"/>
      <c r="AS802" s="3"/>
      <c r="AT802" s="3"/>
      <c r="AU802" s="3"/>
    </row>
    <row r="803" spans="1:47" ht="24" x14ac:dyDescent="0.4">
      <c r="A803" s="3"/>
      <c r="B803" s="3"/>
      <c r="C803" s="3"/>
      <c r="D803" s="3"/>
      <c r="E803" s="3"/>
      <c r="F803" s="3"/>
      <c r="G803" s="3"/>
      <c r="H803" s="3"/>
      <c r="I803" s="3"/>
      <c r="J803" s="3"/>
      <c r="K803" s="3"/>
      <c r="L803" s="3"/>
      <c r="M803" s="12"/>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12"/>
      <c r="AQ803" s="3"/>
      <c r="AR803" s="3"/>
      <c r="AS803" s="3"/>
      <c r="AT803" s="3"/>
      <c r="AU803" s="3"/>
    </row>
    <row r="804" spans="1:47" ht="24" x14ac:dyDescent="0.4">
      <c r="A804" s="3"/>
      <c r="B804" s="3"/>
      <c r="C804" s="3"/>
      <c r="D804" s="3"/>
      <c r="E804" s="3"/>
      <c r="F804" s="3"/>
      <c r="G804" s="3"/>
      <c r="H804" s="3"/>
      <c r="I804" s="3"/>
      <c r="J804" s="3"/>
      <c r="K804" s="3"/>
      <c r="L804" s="3"/>
      <c r="M804" s="12"/>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12"/>
      <c r="AQ804" s="3"/>
      <c r="AR804" s="3"/>
      <c r="AS804" s="3"/>
      <c r="AT804" s="3"/>
      <c r="AU804" s="3"/>
    </row>
    <row r="805" spans="1:47" ht="24" x14ac:dyDescent="0.4">
      <c r="A805" s="3"/>
      <c r="B805" s="3"/>
      <c r="C805" s="3"/>
      <c r="D805" s="3"/>
      <c r="E805" s="3"/>
      <c r="F805" s="3"/>
      <c r="G805" s="3"/>
      <c r="H805" s="3"/>
      <c r="I805" s="3"/>
      <c r="J805" s="3"/>
      <c r="K805" s="3"/>
      <c r="L805" s="3"/>
      <c r="M805" s="12"/>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12"/>
      <c r="AQ805" s="3"/>
      <c r="AR805" s="3"/>
      <c r="AS805" s="3"/>
      <c r="AT805" s="3"/>
      <c r="AU805" s="3"/>
    </row>
    <row r="806" spans="1:47" ht="24" x14ac:dyDescent="0.4">
      <c r="A806" s="3"/>
      <c r="B806" s="3"/>
      <c r="C806" s="3"/>
      <c r="D806" s="3"/>
      <c r="E806" s="3"/>
      <c r="F806" s="3"/>
      <c r="G806" s="3"/>
      <c r="H806" s="3"/>
      <c r="I806" s="3"/>
      <c r="J806" s="3"/>
      <c r="K806" s="3"/>
      <c r="L806" s="3"/>
      <c r="M806" s="12"/>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12"/>
      <c r="AQ806" s="3"/>
      <c r="AR806" s="3"/>
      <c r="AS806" s="3"/>
      <c r="AT806" s="3"/>
      <c r="AU806" s="3"/>
    </row>
    <row r="807" spans="1:47" ht="24" x14ac:dyDescent="0.4">
      <c r="A807" s="3"/>
      <c r="B807" s="3"/>
      <c r="C807" s="3"/>
      <c r="D807" s="3"/>
      <c r="E807" s="3"/>
      <c r="F807" s="3"/>
      <c r="G807" s="3"/>
      <c r="H807" s="3"/>
      <c r="I807" s="3"/>
      <c r="J807" s="3"/>
      <c r="K807" s="3"/>
      <c r="L807" s="3"/>
      <c r="M807" s="12"/>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12"/>
      <c r="AQ807" s="3"/>
      <c r="AR807" s="3"/>
      <c r="AS807" s="3"/>
      <c r="AT807" s="3"/>
      <c r="AU807" s="3"/>
    </row>
    <row r="808" spans="1:47" ht="24" x14ac:dyDescent="0.4">
      <c r="A808" s="3"/>
      <c r="B808" s="3"/>
      <c r="C808" s="3"/>
      <c r="D808" s="3"/>
      <c r="E808" s="3"/>
      <c r="F808" s="3"/>
      <c r="G808" s="3"/>
      <c r="H808" s="3"/>
      <c r="I808" s="3"/>
      <c r="J808" s="3"/>
      <c r="K808" s="3"/>
      <c r="L808" s="3"/>
      <c r="M808" s="12"/>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12"/>
      <c r="AQ808" s="3"/>
      <c r="AR808" s="3"/>
      <c r="AS808" s="3"/>
      <c r="AT808" s="3"/>
      <c r="AU808" s="3"/>
    </row>
    <row r="809" spans="1:47" ht="24" x14ac:dyDescent="0.4">
      <c r="A809" s="3"/>
      <c r="B809" s="3"/>
      <c r="C809" s="3"/>
      <c r="D809" s="3"/>
      <c r="E809" s="3"/>
      <c r="F809" s="3"/>
      <c r="G809" s="3"/>
      <c r="H809" s="3"/>
      <c r="I809" s="3"/>
      <c r="J809" s="3"/>
      <c r="K809" s="3"/>
      <c r="L809" s="3"/>
      <c r="M809" s="12"/>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12"/>
      <c r="AQ809" s="3"/>
      <c r="AR809" s="3"/>
      <c r="AS809" s="3"/>
      <c r="AT809" s="3"/>
      <c r="AU809" s="3"/>
    </row>
    <row r="810" spans="1:47" ht="24" x14ac:dyDescent="0.4">
      <c r="A810" s="3"/>
      <c r="B810" s="3"/>
      <c r="C810" s="3"/>
      <c r="D810" s="3"/>
      <c r="E810" s="3"/>
      <c r="F810" s="3"/>
      <c r="G810" s="3"/>
      <c r="H810" s="3"/>
      <c r="I810" s="3"/>
      <c r="J810" s="3"/>
      <c r="K810" s="3"/>
      <c r="L810" s="3"/>
      <c r="M810" s="12"/>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12"/>
      <c r="AQ810" s="3"/>
      <c r="AR810" s="3"/>
      <c r="AS810" s="3"/>
      <c r="AT810" s="3"/>
      <c r="AU810" s="3"/>
    </row>
    <row r="811" spans="1:47" ht="24" x14ac:dyDescent="0.4">
      <c r="A811" s="3"/>
      <c r="B811" s="3"/>
      <c r="C811" s="3"/>
      <c r="D811" s="3"/>
      <c r="E811" s="3"/>
      <c r="F811" s="3"/>
      <c r="G811" s="3"/>
      <c r="H811" s="3"/>
      <c r="I811" s="3"/>
      <c r="J811" s="3"/>
      <c r="K811" s="3"/>
      <c r="L811" s="3"/>
      <c r="M811" s="12"/>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12"/>
      <c r="AQ811" s="3"/>
      <c r="AR811" s="3"/>
      <c r="AS811" s="3"/>
      <c r="AT811" s="3"/>
      <c r="AU811" s="3"/>
    </row>
    <row r="812" spans="1:47" ht="24" x14ac:dyDescent="0.4">
      <c r="A812" s="3"/>
      <c r="B812" s="3"/>
      <c r="C812" s="3"/>
      <c r="D812" s="3"/>
      <c r="E812" s="3"/>
      <c r="F812" s="3"/>
      <c r="G812" s="3"/>
      <c r="H812" s="3"/>
      <c r="I812" s="3"/>
      <c r="J812" s="3"/>
      <c r="K812" s="3"/>
      <c r="L812" s="3"/>
      <c r="M812" s="12"/>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12"/>
      <c r="AQ812" s="3"/>
      <c r="AR812" s="3"/>
      <c r="AS812" s="3"/>
      <c r="AT812" s="3"/>
      <c r="AU812" s="3"/>
    </row>
    <row r="813" spans="1:47" ht="24" x14ac:dyDescent="0.4">
      <c r="A813" s="3"/>
      <c r="B813" s="3"/>
      <c r="C813" s="3"/>
      <c r="D813" s="3"/>
      <c r="E813" s="3"/>
      <c r="F813" s="3"/>
      <c r="G813" s="3"/>
      <c r="H813" s="3"/>
      <c r="I813" s="3"/>
      <c r="J813" s="3"/>
      <c r="K813" s="3"/>
      <c r="L813" s="3"/>
      <c r="M813" s="12"/>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12"/>
      <c r="AQ813" s="3"/>
      <c r="AR813" s="3"/>
      <c r="AS813" s="3"/>
      <c r="AT813" s="3"/>
      <c r="AU813" s="3"/>
    </row>
    <row r="814" spans="1:47" ht="24" x14ac:dyDescent="0.4">
      <c r="A814" s="3"/>
      <c r="B814" s="3"/>
      <c r="C814" s="3"/>
      <c r="D814" s="3"/>
      <c r="E814" s="3"/>
      <c r="F814" s="3"/>
      <c r="G814" s="3"/>
      <c r="H814" s="3"/>
      <c r="I814" s="3"/>
      <c r="J814" s="3"/>
      <c r="K814" s="3"/>
      <c r="L814" s="3"/>
      <c r="M814" s="12"/>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12"/>
      <c r="AQ814" s="3"/>
      <c r="AR814" s="3"/>
      <c r="AS814" s="3"/>
      <c r="AT814" s="3"/>
      <c r="AU814" s="3"/>
    </row>
    <row r="815" spans="1:47" ht="24" x14ac:dyDescent="0.4">
      <c r="A815" s="3"/>
      <c r="B815" s="3"/>
      <c r="C815" s="3"/>
      <c r="D815" s="3"/>
      <c r="E815" s="3"/>
      <c r="F815" s="3"/>
      <c r="G815" s="3"/>
      <c r="H815" s="3"/>
      <c r="I815" s="3"/>
      <c r="J815" s="3"/>
      <c r="K815" s="3"/>
      <c r="L815" s="3"/>
      <c r="M815" s="12"/>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12"/>
      <c r="AQ815" s="3"/>
      <c r="AR815" s="3"/>
      <c r="AS815" s="3"/>
      <c r="AT815" s="3"/>
      <c r="AU815" s="3"/>
    </row>
    <row r="816" spans="1:47" ht="24" x14ac:dyDescent="0.4">
      <c r="A816" s="3"/>
      <c r="B816" s="3"/>
      <c r="C816" s="3"/>
      <c r="D816" s="3"/>
      <c r="E816" s="3"/>
      <c r="F816" s="3"/>
      <c r="G816" s="3"/>
      <c r="H816" s="3"/>
      <c r="I816" s="3"/>
      <c r="J816" s="3"/>
      <c r="K816" s="3"/>
      <c r="L816" s="3"/>
      <c r="M816" s="12"/>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12"/>
      <c r="AQ816" s="3"/>
      <c r="AR816" s="3"/>
      <c r="AS816" s="3"/>
      <c r="AT816" s="3"/>
      <c r="AU816" s="3"/>
    </row>
    <row r="817" spans="1:47" ht="24" x14ac:dyDescent="0.4">
      <c r="A817" s="3"/>
      <c r="B817" s="3"/>
      <c r="C817" s="3"/>
      <c r="D817" s="3"/>
      <c r="E817" s="3"/>
      <c r="F817" s="3"/>
      <c r="G817" s="3"/>
      <c r="H817" s="3"/>
      <c r="I817" s="3"/>
      <c r="J817" s="3"/>
      <c r="K817" s="3"/>
      <c r="L817" s="3"/>
      <c r="M817" s="12"/>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12"/>
      <c r="AQ817" s="3"/>
      <c r="AR817" s="3"/>
      <c r="AS817" s="3"/>
      <c r="AT817" s="3"/>
      <c r="AU817" s="3"/>
    </row>
    <row r="818" spans="1:47" ht="24" x14ac:dyDescent="0.4">
      <c r="A818" s="3"/>
      <c r="B818" s="3"/>
      <c r="C818" s="3"/>
      <c r="D818" s="3"/>
      <c r="E818" s="3"/>
      <c r="F818" s="3"/>
      <c r="G818" s="3"/>
      <c r="H818" s="3"/>
      <c r="I818" s="3"/>
      <c r="J818" s="3"/>
      <c r="K818" s="3"/>
      <c r="L818" s="3"/>
      <c r="M818" s="12"/>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12"/>
      <c r="AQ818" s="3"/>
      <c r="AR818" s="3"/>
      <c r="AS818" s="3"/>
      <c r="AT818" s="3"/>
      <c r="AU818" s="3"/>
    </row>
    <row r="819" spans="1:47" ht="24" x14ac:dyDescent="0.4">
      <c r="A819" s="3"/>
      <c r="B819" s="3"/>
      <c r="C819" s="3"/>
      <c r="D819" s="3"/>
      <c r="E819" s="3"/>
      <c r="F819" s="3"/>
      <c r="G819" s="3"/>
      <c r="H819" s="3"/>
      <c r="I819" s="3"/>
      <c r="J819" s="3"/>
      <c r="K819" s="3"/>
      <c r="L819" s="3"/>
      <c r="M819" s="12"/>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12"/>
      <c r="AQ819" s="3"/>
      <c r="AR819" s="3"/>
      <c r="AS819" s="3"/>
      <c r="AT819" s="3"/>
      <c r="AU819" s="3"/>
    </row>
    <row r="820" spans="1:47" ht="24" x14ac:dyDescent="0.4">
      <c r="A820" s="3"/>
      <c r="B820" s="3"/>
      <c r="C820" s="3"/>
      <c r="D820" s="3"/>
      <c r="E820" s="3"/>
      <c r="F820" s="3"/>
      <c r="G820" s="3"/>
      <c r="H820" s="3"/>
      <c r="I820" s="3"/>
      <c r="J820" s="3"/>
      <c r="K820" s="3"/>
      <c r="L820" s="3"/>
      <c r="M820" s="12"/>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12"/>
      <c r="AQ820" s="3"/>
      <c r="AR820" s="3"/>
      <c r="AS820" s="3"/>
      <c r="AT820" s="3"/>
      <c r="AU820" s="3"/>
    </row>
    <row r="821" spans="1:47" ht="24" x14ac:dyDescent="0.4">
      <c r="A821" s="3"/>
      <c r="B821" s="3"/>
      <c r="C821" s="3"/>
      <c r="D821" s="3"/>
      <c r="E821" s="3"/>
      <c r="F821" s="3"/>
      <c r="G821" s="3"/>
      <c r="H821" s="3"/>
      <c r="I821" s="3"/>
      <c r="J821" s="3"/>
      <c r="K821" s="3"/>
      <c r="L821" s="3"/>
      <c r="M821" s="12"/>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12"/>
      <c r="AQ821" s="3"/>
      <c r="AR821" s="3"/>
      <c r="AS821" s="3"/>
      <c r="AT821" s="3"/>
      <c r="AU821" s="3"/>
    </row>
    <row r="822" spans="1:47" ht="24" x14ac:dyDescent="0.4">
      <c r="A822" s="3"/>
      <c r="B822" s="3"/>
      <c r="C822" s="3"/>
      <c r="D822" s="3"/>
      <c r="E822" s="3"/>
      <c r="F822" s="3"/>
      <c r="G822" s="3"/>
      <c r="H822" s="3"/>
      <c r="I822" s="3"/>
      <c r="J822" s="3"/>
      <c r="K822" s="3"/>
      <c r="L822" s="3"/>
      <c r="M822" s="12"/>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12"/>
      <c r="AQ822" s="3"/>
      <c r="AR822" s="3"/>
      <c r="AS822" s="3"/>
      <c r="AT822" s="3"/>
      <c r="AU822" s="3"/>
    </row>
    <row r="823" spans="1:47" ht="24" x14ac:dyDescent="0.4">
      <c r="A823" s="3"/>
      <c r="B823" s="3"/>
      <c r="C823" s="3"/>
      <c r="D823" s="3"/>
      <c r="E823" s="3"/>
      <c r="F823" s="3"/>
      <c r="G823" s="3"/>
      <c r="H823" s="3"/>
      <c r="I823" s="3"/>
      <c r="J823" s="3"/>
      <c r="K823" s="3"/>
      <c r="L823" s="3"/>
      <c r="M823" s="12"/>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12"/>
      <c r="AQ823" s="3"/>
      <c r="AR823" s="3"/>
      <c r="AS823" s="3"/>
      <c r="AT823" s="3"/>
      <c r="AU823" s="3"/>
    </row>
    <row r="824" spans="1:47" ht="24" x14ac:dyDescent="0.4">
      <c r="A824" s="3"/>
      <c r="B824" s="3"/>
      <c r="C824" s="3"/>
      <c r="D824" s="3"/>
      <c r="E824" s="3"/>
      <c r="F824" s="3"/>
      <c r="G824" s="3"/>
      <c r="H824" s="3"/>
      <c r="I824" s="3"/>
      <c r="J824" s="3"/>
      <c r="K824" s="3"/>
      <c r="L824" s="3"/>
      <c r="M824" s="12"/>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12"/>
      <c r="AQ824" s="3"/>
      <c r="AR824" s="3"/>
      <c r="AS824" s="3"/>
      <c r="AT824" s="3"/>
      <c r="AU824" s="3"/>
    </row>
    <row r="825" spans="1:47" ht="24" x14ac:dyDescent="0.4">
      <c r="A825" s="3"/>
      <c r="B825" s="3"/>
      <c r="C825" s="3"/>
      <c r="D825" s="3"/>
      <c r="E825" s="3"/>
      <c r="F825" s="3"/>
      <c r="G825" s="3"/>
      <c r="H825" s="3"/>
      <c r="I825" s="3"/>
      <c r="J825" s="3"/>
      <c r="K825" s="3"/>
      <c r="L825" s="3"/>
      <c r="M825" s="12"/>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12"/>
      <c r="AQ825" s="3"/>
      <c r="AR825" s="3"/>
      <c r="AS825" s="3"/>
      <c r="AT825" s="3"/>
      <c r="AU825" s="3"/>
    </row>
    <row r="826" spans="1:47" ht="24" x14ac:dyDescent="0.4">
      <c r="A826" s="3"/>
      <c r="B826" s="3"/>
      <c r="C826" s="3"/>
      <c r="D826" s="3"/>
      <c r="E826" s="3"/>
      <c r="F826" s="3"/>
      <c r="G826" s="3"/>
      <c r="H826" s="3"/>
      <c r="I826" s="3"/>
      <c r="J826" s="3"/>
      <c r="K826" s="3"/>
      <c r="L826" s="3"/>
      <c r="M826" s="12"/>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12"/>
      <c r="AQ826" s="3"/>
      <c r="AR826" s="3"/>
      <c r="AS826" s="3"/>
      <c r="AT826" s="3"/>
      <c r="AU826" s="3"/>
    </row>
    <row r="827" spans="1:47" ht="24" x14ac:dyDescent="0.4">
      <c r="A827" s="3"/>
      <c r="B827" s="3"/>
      <c r="C827" s="3"/>
      <c r="D827" s="3"/>
      <c r="E827" s="3"/>
      <c r="F827" s="3"/>
      <c r="G827" s="3"/>
      <c r="H827" s="3"/>
      <c r="I827" s="3"/>
      <c r="J827" s="3"/>
      <c r="K827" s="3"/>
      <c r="L827" s="3"/>
      <c r="M827" s="12"/>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12"/>
      <c r="AQ827" s="3"/>
      <c r="AR827" s="3"/>
      <c r="AS827" s="3"/>
      <c r="AT827" s="3"/>
      <c r="AU827" s="3"/>
    </row>
    <row r="828" spans="1:47" ht="24" x14ac:dyDescent="0.4">
      <c r="A828" s="3"/>
      <c r="B828" s="3"/>
      <c r="C828" s="3"/>
      <c r="D828" s="3"/>
      <c r="E828" s="3"/>
      <c r="F828" s="3"/>
      <c r="G828" s="3"/>
      <c r="H828" s="3"/>
      <c r="I828" s="3"/>
      <c r="J828" s="3"/>
      <c r="K828" s="3"/>
      <c r="L828" s="3"/>
      <c r="M828" s="1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12"/>
      <c r="AQ828" s="3"/>
      <c r="AR828" s="3"/>
      <c r="AS828" s="3"/>
      <c r="AT828" s="3"/>
      <c r="AU828" s="3"/>
    </row>
    <row r="829" spans="1:47" ht="24" x14ac:dyDescent="0.4">
      <c r="A829" s="3"/>
      <c r="B829" s="3"/>
      <c r="C829" s="3"/>
      <c r="D829" s="3"/>
      <c r="E829" s="3"/>
      <c r="F829" s="3"/>
      <c r="G829" s="3"/>
      <c r="H829" s="3"/>
      <c r="I829" s="3"/>
      <c r="J829" s="3"/>
      <c r="K829" s="3"/>
      <c r="L829" s="3"/>
      <c r="M829" s="1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12"/>
      <c r="AQ829" s="3"/>
      <c r="AR829" s="3"/>
      <c r="AS829" s="3"/>
      <c r="AT829" s="3"/>
      <c r="AU829" s="3"/>
    </row>
    <row r="830" spans="1:47" ht="24" x14ac:dyDescent="0.4">
      <c r="A830" s="3"/>
      <c r="B830" s="3"/>
      <c r="C830" s="3"/>
      <c r="D830" s="3"/>
      <c r="E830" s="3"/>
      <c r="F830" s="3"/>
      <c r="G830" s="3"/>
      <c r="H830" s="3"/>
      <c r="I830" s="3"/>
      <c r="J830" s="3"/>
      <c r="K830" s="3"/>
      <c r="L830" s="3"/>
      <c r="M830" s="1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12"/>
      <c r="AQ830" s="3"/>
      <c r="AR830" s="3"/>
      <c r="AS830" s="3"/>
      <c r="AT830" s="3"/>
      <c r="AU830" s="3"/>
    </row>
    <row r="831" spans="1:47" ht="24" x14ac:dyDescent="0.4">
      <c r="A831" s="3"/>
      <c r="B831" s="3"/>
      <c r="C831" s="3"/>
      <c r="D831" s="3"/>
      <c r="E831" s="3"/>
      <c r="F831" s="3"/>
      <c r="G831" s="3"/>
      <c r="H831" s="3"/>
      <c r="I831" s="3"/>
      <c r="J831" s="3"/>
      <c r="K831" s="3"/>
      <c r="L831" s="3"/>
      <c r="M831" s="12"/>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12"/>
      <c r="AQ831" s="3"/>
      <c r="AR831" s="3"/>
      <c r="AS831" s="3"/>
      <c r="AT831" s="3"/>
      <c r="AU831" s="3"/>
    </row>
    <row r="832" spans="1:47" ht="24" x14ac:dyDescent="0.4">
      <c r="A832" s="3"/>
      <c r="B832" s="3"/>
      <c r="C832" s="3"/>
      <c r="D832" s="3"/>
      <c r="E832" s="3"/>
      <c r="F832" s="3"/>
      <c r="G832" s="3"/>
      <c r="H832" s="3"/>
      <c r="I832" s="3"/>
      <c r="J832" s="3"/>
      <c r="K832" s="3"/>
      <c r="L832" s="3"/>
      <c r="M832" s="12"/>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12"/>
      <c r="AQ832" s="3"/>
      <c r="AR832" s="3"/>
      <c r="AS832" s="3"/>
      <c r="AT832" s="3"/>
      <c r="AU832" s="3"/>
    </row>
    <row r="833" spans="1:47" ht="24" x14ac:dyDescent="0.4">
      <c r="A833" s="3"/>
      <c r="B833" s="3"/>
      <c r="C833" s="3"/>
      <c r="D833" s="3"/>
      <c r="E833" s="3"/>
      <c r="F833" s="3"/>
      <c r="G833" s="3"/>
      <c r="H833" s="3"/>
      <c r="I833" s="3"/>
      <c r="J833" s="3"/>
      <c r="K833" s="3"/>
      <c r="L833" s="3"/>
      <c r="M833" s="12"/>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12"/>
      <c r="AQ833" s="3"/>
      <c r="AR833" s="3"/>
      <c r="AS833" s="3"/>
      <c r="AT833" s="3"/>
      <c r="AU833" s="3"/>
    </row>
    <row r="834" spans="1:47" ht="24" x14ac:dyDescent="0.4">
      <c r="A834" s="3"/>
      <c r="B834" s="3"/>
      <c r="C834" s="3"/>
      <c r="D834" s="3"/>
      <c r="E834" s="3"/>
      <c r="F834" s="3"/>
      <c r="G834" s="3"/>
      <c r="H834" s="3"/>
      <c r="I834" s="3"/>
      <c r="J834" s="3"/>
      <c r="K834" s="3"/>
      <c r="L834" s="3"/>
      <c r="M834" s="12"/>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12"/>
      <c r="AQ834" s="3"/>
      <c r="AR834" s="3"/>
      <c r="AS834" s="3"/>
      <c r="AT834" s="3"/>
      <c r="AU834" s="3"/>
    </row>
    <row r="835" spans="1:47" ht="24" x14ac:dyDescent="0.4">
      <c r="A835" s="3"/>
      <c r="B835" s="3"/>
      <c r="C835" s="3"/>
      <c r="D835" s="3"/>
      <c r="E835" s="3"/>
      <c r="F835" s="3"/>
      <c r="G835" s="3"/>
      <c r="H835" s="3"/>
      <c r="I835" s="3"/>
      <c r="J835" s="3"/>
      <c r="K835" s="3"/>
      <c r="L835" s="3"/>
      <c r="M835" s="12"/>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12"/>
      <c r="AQ835" s="3"/>
      <c r="AR835" s="3"/>
      <c r="AS835" s="3"/>
      <c r="AT835" s="3"/>
      <c r="AU835" s="3"/>
    </row>
    <row r="836" spans="1:47" ht="24" x14ac:dyDescent="0.4">
      <c r="A836" s="3"/>
      <c r="B836" s="3"/>
      <c r="C836" s="3"/>
      <c r="D836" s="3"/>
      <c r="E836" s="3"/>
      <c r="F836" s="3"/>
      <c r="G836" s="3"/>
      <c r="H836" s="3"/>
      <c r="I836" s="3"/>
      <c r="J836" s="3"/>
      <c r="K836" s="3"/>
      <c r="L836" s="3"/>
      <c r="M836" s="12"/>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12"/>
      <c r="AQ836" s="3"/>
      <c r="AR836" s="3"/>
      <c r="AS836" s="3"/>
      <c r="AT836" s="3"/>
      <c r="AU836" s="3"/>
    </row>
    <row r="837" spans="1:47" ht="24" x14ac:dyDescent="0.4">
      <c r="A837" s="3"/>
      <c r="B837" s="3"/>
      <c r="C837" s="3"/>
      <c r="D837" s="3"/>
      <c r="E837" s="3"/>
      <c r="F837" s="3"/>
      <c r="G837" s="3"/>
      <c r="H837" s="3"/>
      <c r="I837" s="3"/>
      <c r="J837" s="3"/>
      <c r="K837" s="3"/>
      <c r="L837" s="3"/>
      <c r="M837" s="12"/>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12"/>
      <c r="AQ837" s="3"/>
      <c r="AR837" s="3"/>
      <c r="AS837" s="3"/>
      <c r="AT837" s="3"/>
      <c r="AU837" s="3"/>
    </row>
    <row r="838" spans="1:47" ht="24" x14ac:dyDescent="0.4">
      <c r="A838" s="3"/>
      <c r="B838" s="3"/>
      <c r="C838" s="3"/>
      <c r="D838" s="3"/>
      <c r="E838" s="3"/>
      <c r="F838" s="3"/>
      <c r="G838" s="3"/>
      <c r="H838" s="3"/>
      <c r="I838" s="3"/>
      <c r="J838" s="3"/>
      <c r="K838" s="3"/>
      <c r="L838" s="3"/>
      <c r="M838" s="12"/>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12"/>
      <c r="AQ838" s="3"/>
      <c r="AR838" s="3"/>
      <c r="AS838" s="3"/>
      <c r="AT838" s="3"/>
      <c r="AU838" s="3"/>
    </row>
    <row r="839" spans="1:47" ht="24" x14ac:dyDescent="0.4">
      <c r="A839" s="3"/>
      <c r="B839" s="3"/>
      <c r="C839" s="3"/>
      <c r="D839" s="3"/>
      <c r="E839" s="3"/>
      <c r="F839" s="3"/>
      <c r="G839" s="3"/>
      <c r="H839" s="3"/>
      <c r="I839" s="3"/>
      <c r="J839" s="3"/>
      <c r="K839" s="3"/>
      <c r="L839" s="3"/>
      <c r="M839" s="12"/>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12"/>
      <c r="AQ839" s="3"/>
      <c r="AR839" s="3"/>
      <c r="AS839" s="3"/>
      <c r="AT839" s="3"/>
      <c r="AU839" s="3"/>
    </row>
    <row r="840" spans="1:47" ht="24" x14ac:dyDescent="0.4">
      <c r="A840" s="3"/>
      <c r="B840" s="3"/>
      <c r="C840" s="3"/>
      <c r="D840" s="3"/>
      <c r="E840" s="3"/>
      <c r="F840" s="3"/>
      <c r="G840" s="3"/>
      <c r="H840" s="3"/>
      <c r="I840" s="3"/>
      <c r="J840" s="3"/>
      <c r="K840" s="3"/>
      <c r="L840" s="3"/>
      <c r="M840" s="12"/>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12"/>
      <c r="AQ840" s="3"/>
      <c r="AR840" s="3"/>
      <c r="AS840" s="3"/>
      <c r="AT840" s="3"/>
      <c r="AU840" s="3"/>
    </row>
    <row r="841" spans="1:47" ht="24" x14ac:dyDescent="0.4">
      <c r="A841" s="3"/>
      <c r="B841" s="3"/>
      <c r="C841" s="3"/>
      <c r="D841" s="3"/>
      <c r="E841" s="3"/>
      <c r="F841" s="3"/>
      <c r="G841" s="3"/>
      <c r="H841" s="3"/>
      <c r="I841" s="3"/>
      <c r="J841" s="3"/>
      <c r="K841" s="3"/>
      <c r="L841" s="3"/>
      <c r="M841" s="12"/>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12"/>
      <c r="AQ841" s="3"/>
      <c r="AR841" s="3"/>
      <c r="AS841" s="3"/>
      <c r="AT841" s="3"/>
      <c r="AU841" s="3"/>
    </row>
    <row r="842" spans="1:47" ht="24" x14ac:dyDescent="0.4">
      <c r="A842" s="3"/>
      <c r="B842" s="3"/>
      <c r="C842" s="3"/>
      <c r="D842" s="3"/>
      <c r="E842" s="3"/>
      <c r="F842" s="3"/>
      <c r="G842" s="3"/>
      <c r="H842" s="3"/>
      <c r="I842" s="3"/>
      <c r="J842" s="3"/>
      <c r="K842" s="3"/>
      <c r="L842" s="3"/>
      <c r="M842" s="12"/>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12"/>
      <c r="AQ842" s="3"/>
      <c r="AR842" s="3"/>
      <c r="AS842" s="3"/>
      <c r="AT842" s="3"/>
      <c r="AU842" s="3"/>
    </row>
    <row r="843" spans="1:47" ht="24" x14ac:dyDescent="0.4">
      <c r="A843" s="3"/>
      <c r="B843" s="3"/>
      <c r="C843" s="3"/>
      <c r="D843" s="3"/>
      <c r="E843" s="3"/>
      <c r="F843" s="3"/>
      <c r="G843" s="3"/>
      <c r="H843" s="3"/>
      <c r="I843" s="3"/>
      <c r="J843" s="3"/>
      <c r="K843" s="3"/>
      <c r="L843" s="3"/>
      <c r="M843" s="12"/>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12"/>
      <c r="AQ843" s="3"/>
      <c r="AR843" s="3"/>
      <c r="AS843" s="3"/>
      <c r="AT843" s="3"/>
      <c r="AU843" s="3"/>
    </row>
    <row r="844" spans="1:47" ht="24" x14ac:dyDescent="0.4">
      <c r="A844" s="3"/>
      <c r="B844" s="3"/>
      <c r="C844" s="3"/>
      <c r="D844" s="3"/>
      <c r="E844" s="3"/>
      <c r="F844" s="3"/>
      <c r="G844" s="3"/>
      <c r="H844" s="3"/>
      <c r="I844" s="3"/>
      <c r="J844" s="3"/>
      <c r="K844" s="3"/>
      <c r="L844" s="3"/>
      <c r="M844" s="12"/>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12"/>
      <c r="AQ844" s="3"/>
      <c r="AR844" s="3"/>
      <c r="AS844" s="3"/>
      <c r="AT844" s="3"/>
      <c r="AU844" s="3"/>
    </row>
    <row r="845" spans="1:47" ht="24" x14ac:dyDescent="0.4">
      <c r="A845" s="3"/>
      <c r="B845" s="3"/>
      <c r="C845" s="3"/>
      <c r="D845" s="3"/>
      <c r="E845" s="3"/>
      <c r="F845" s="3"/>
      <c r="G845" s="3"/>
      <c r="H845" s="3"/>
      <c r="I845" s="3"/>
      <c r="J845" s="3"/>
      <c r="K845" s="3"/>
      <c r="L845" s="3"/>
      <c r="M845" s="12"/>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12"/>
      <c r="AQ845" s="3"/>
      <c r="AR845" s="3"/>
      <c r="AS845" s="3"/>
      <c r="AT845" s="3"/>
      <c r="AU845" s="3"/>
    </row>
    <row r="846" spans="1:47" ht="24" x14ac:dyDescent="0.4">
      <c r="A846" s="3"/>
      <c r="B846" s="3"/>
      <c r="C846" s="3"/>
      <c r="D846" s="3"/>
      <c r="E846" s="3"/>
      <c r="F846" s="3"/>
      <c r="G846" s="3"/>
      <c r="H846" s="3"/>
      <c r="I846" s="3"/>
      <c r="J846" s="3"/>
      <c r="K846" s="3"/>
      <c r="L846" s="3"/>
      <c r="M846" s="12"/>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12"/>
      <c r="AQ846" s="3"/>
      <c r="AR846" s="3"/>
      <c r="AS846" s="3"/>
      <c r="AT846" s="3"/>
      <c r="AU846" s="3"/>
    </row>
    <row r="847" spans="1:47" ht="24" x14ac:dyDescent="0.4">
      <c r="A847" s="3"/>
      <c r="B847" s="3"/>
      <c r="C847" s="3"/>
      <c r="D847" s="3"/>
      <c r="E847" s="3"/>
      <c r="F847" s="3"/>
      <c r="G847" s="3"/>
      <c r="H847" s="3"/>
      <c r="I847" s="3"/>
      <c r="J847" s="3"/>
      <c r="K847" s="3"/>
      <c r="L847" s="3"/>
      <c r="M847" s="12"/>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12"/>
      <c r="AQ847" s="3"/>
      <c r="AR847" s="3"/>
      <c r="AS847" s="3"/>
      <c r="AT847" s="3"/>
      <c r="AU847" s="3"/>
    </row>
    <row r="848" spans="1:47" ht="24" x14ac:dyDescent="0.4">
      <c r="A848" s="3"/>
      <c r="B848" s="3"/>
      <c r="C848" s="3"/>
      <c r="D848" s="3"/>
      <c r="E848" s="3"/>
      <c r="F848" s="3"/>
      <c r="G848" s="3"/>
      <c r="H848" s="3"/>
      <c r="I848" s="3"/>
      <c r="J848" s="3"/>
      <c r="K848" s="3"/>
      <c r="L848" s="3"/>
      <c r="M848" s="12"/>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12"/>
      <c r="AQ848" s="3"/>
      <c r="AR848" s="3"/>
      <c r="AS848" s="3"/>
      <c r="AT848" s="3"/>
      <c r="AU848" s="3"/>
    </row>
    <row r="849" spans="1:47" ht="24" x14ac:dyDescent="0.4">
      <c r="A849" s="3"/>
      <c r="B849" s="3"/>
      <c r="C849" s="3"/>
      <c r="D849" s="3"/>
      <c r="E849" s="3"/>
      <c r="F849" s="3"/>
      <c r="G849" s="3"/>
      <c r="H849" s="3"/>
      <c r="I849" s="3"/>
      <c r="J849" s="3"/>
      <c r="K849" s="3"/>
      <c r="L849" s="3"/>
      <c r="M849" s="12"/>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12"/>
      <c r="AQ849" s="3"/>
      <c r="AR849" s="3"/>
      <c r="AS849" s="3"/>
      <c r="AT849" s="3"/>
      <c r="AU849" s="3"/>
    </row>
    <row r="850" spans="1:47" ht="24" x14ac:dyDescent="0.4">
      <c r="A850" s="3"/>
      <c r="B850" s="3"/>
      <c r="C850" s="3"/>
      <c r="D850" s="3"/>
      <c r="E850" s="3"/>
      <c r="F850" s="3"/>
      <c r="G850" s="3"/>
      <c r="H850" s="3"/>
      <c r="I850" s="3"/>
      <c r="J850" s="3"/>
      <c r="K850" s="3"/>
      <c r="L850" s="3"/>
      <c r="M850" s="12"/>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12"/>
      <c r="AQ850" s="3"/>
      <c r="AR850" s="3"/>
      <c r="AS850" s="3"/>
      <c r="AT850" s="3"/>
      <c r="AU850" s="3"/>
    </row>
    <row r="851" spans="1:47" ht="24" x14ac:dyDescent="0.4">
      <c r="A851" s="3"/>
      <c r="B851" s="3"/>
      <c r="C851" s="3"/>
      <c r="D851" s="3"/>
      <c r="E851" s="3"/>
      <c r="F851" s="3"/>
      <c r="G851" s="3"/>
      <c r="H851" s="3"/>
      <c r="I851" s="3"/>
      <c r="J851" s="3"/>
      <c r="K851" s="3"/>
      <c r="L851" s="3"/>
      <c r="M851" s="12"/>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12"/>
      <c r="AQ851" s="3"/>
      <c r="AR851" s="3"/>
      <c r="AS851" s="3"/>
      <c r="AT851" s="3"/>
      <c r="AU851" s="3"/>
    </row>
    <row r="852" spans="1:47" ht="24" x14ac:dyDescent="0.4">
      <c r="A852" s="3"/>
      <c r="B852" s="3"/>
      <c r="C852" s="3"/>
      <c r="D852" s="3"/>
      <c r="E852" s="3"/>
      <c r="F852" s="3"/>
      <c r="G852" s="3"/>
      <c r="H852" s="3"/>
      <c r="I852" s="3"/>
      <c r="J852" s="3"/>
      <c r="K852" s="3"/>
      <c r="L852" s="3"/>
      <c r="M852" s="12"/>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12"/>
      <c r="AQ852" s="3"/>
      <c r="AR852" s="3"/>
      <c r="AS852" s="3"/>
      <c r="AT852" s="3"/>
      <c r="AU852" s="3"/>
    </row>
    <row r="853" spans="1:47" ht="24" x14ac:dyDescent="0.4">
      <c r="A853" s="3"/>
      <c r="B853" s="3"/>
      <c r="C853" s="3"/>
      <c r="D853" s="3"/>
      <c r="E853" s="3"/>
      <c r="F853" s="3"/>
      <c r="G853" s="3"/>
      <c r="H853" s="3"/>
      <c r="I853" s="3"/>
      <c r="J853" s="3"/>
      <c r="K853" s="3"/>
      <c r="L853" s="3"/>
      <c r="M853" s="12"/>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12"/>
      <c r="AQ853" s="3"/>
      <c r="AR853" s="3"/>
      <c r="AS853" s="3"/>
      <c r="AT853" s="3"/>
      <c r="AU853" s="3"/>
    </row>
    <row r="854" spans="1:47" ht="24" x14ac:dyDescent="0.4">
      <c r="A854" s="3"/>
      <c r="B854" s="3"/>
      <c r="C854" s="3"/>
      <c r="D854" s="3"/>
      <c r="E854" s="3"/>
      <c r="F854" s="3"/>
      <c r="G854" s="3"/>
      <c r="H854" s="3"/>
      <c r="I854" s="3"/>
      <c r="J854" s="3"/>
      <c r="K854" s="3"/>
      <c r="L854" s="3"/>
      <c r="M854" s="12"/>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12"/>
      <c r="AQ854" s="3"/>
      <c r="AR854" s="3"/>
      <c r="AS854" s="3"/>
      <c r="AT854" s="3"/>
      <c r="AU854" s="3"/>
    </row>
    <row r="855" spans="1:47" ht="24" x14ac:dyDescent="0.4">
      <c r="A855" s="3"/>
      <c r="B855" s="3"/>
      <c r="C855" s="3"/>
      <c r="D855" s="3"/>
      <c r="E855" s="3"/>
      <c r="F855" s="3"/>
      <c r="G855" s="3"/>
      <c r="H855" s="3"/>
      <c r="I855" s="3"/>
      <c r="J855" s="3"/>
      <c r="K855" s="3"/>
      <c r="L855" s="3"/>
      <c r="M855" s="12"/>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12"/>
      <c r="AQ855" s="3"/>
      <c r="AR855" s="3"/>
      <c r="AS855" s="3"/>
      <c r="AT855" s="3"/>
      <c r="AU855" s="3"/>
    </row>
    <row r="856" spans="1:47" ht="24" x14ac:dyDescent="0.4">
      <c r="A856" s="3"/>
      <c r="B856" s="3"/>
      <c r="C856" s="3"/>
      <c r="D856" s="3"/>
      <c r="E856" s="3"/>
      <c r="F856" s="3"/>
      <c r="G856" s="3"/>
      <c r="H856" s="3"/>
      <c r="I856" s="3"/>
      <c r="J856" s="3"/>
      <c r="K856" s="3"/>
      <c r="L856" s="3"/>
      <c r="M856" s="12"/>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12"/>
      <c r="AQ856" s="3"/>
      <c r="AR856" s="3"/>
      <c r="AS856" s="3"/>
      <c r="AT856" s="3"/>
      <c r="AU856" s="3"/>
    </row>
    <row r="857" spans="1:47" ht="24" x14ac:dyDescent="0.4">
      <c r="A857" s="3"/>
      <c r="B857" s="3"/>
      <c r="C857" s="3"/>
      <c r="D857" s="3"/>
      <c r="E857" s="3"/>
      <c r="F857" s="3"/>
      <c r="G857" s="3"/>
      <c r="H857" s="3"/>
      <c r="I857" s="3"/>
      <c r="J857" s="3"/>
      <c r="K857" s="3"/>
      <c r="L857" s="3"/>
      <c r="M857" s="12"/>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12"/>
      <c r="AQ857" s="3"/>
      <c r="AR857" s="3"/>
      <c r="AS857" s="3"/>
      <c r="AT857" s="3"/>
      <c r="AU857" s="3"/>
    </row>
    <row r="858" spans="1:47" ht="24" x14ac:dyDescent="0.4">
      <c r="A858" s="3"/>
      <c r="B858" s="3"/>
      <c r="C858" s="3"/>
      <c r="D858" s="3"/>
      <c r="E858" s="3"/>
      <c r="F858" s="3"/>
      <c r="G858" s="3"/>
      <c r="H858" s="3"/>
      <c r="I858" s="3"/>
      <c r="J858" s="3"/>
      <c r="K858" s="3"/>
      <c r="L858" s="3"/>
      <c r="M858" s="12"/>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12"/>
      <c r="AQ858" s="3"/>
      <c r="AR858" s="3"/>
      <c r="AS858" s="3"/>
      <c r="AT858" s="3"/>
      <c r="AU858" s="3"/>
    </row>
    <row r="859" spans="1:47" ht="24" x14ac:dyDescent="0.4">
      <c r="A859" s="3"/>
      <c r="B859" s="3"/>
      <c r="C859" s="3"/>
      <c r="D859" s="3"/>
      <c r="E859" s="3"/>
      <c r="F859" s="3"/>
      <c r="G859" s="3"/>
      <c r="H859" s="3"/>
      <c r="I859" s="3"/>
      <c r="J859" s="3"/>
      <c r="K859" s="3"/>
      <c r="L859" s="3"/>
      <c r="M859" s="12"/>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12"/>
      <c r="AQ859" s="3"/>
      <c r="AR859" s="3"/>
      <c r="AS859" s="3"/>
      <c r="AT859" s="3"/>
      <c r="AU859" s="3"/>
    </row>
    <row r="860" spans="1:47" ht="24" x14ac:dyDescent="0.4">
      <c r="A860" s="3"/>
      <c r="B860" s="3"/>
      <c r="C860" s="3"/>
      <c r="D860" s="3"/>
      <c r="E860" s="3"/>
      <c r="F860" s="3"/>
      <c r="G860" s="3"/>
      <c r="H860" s="3"/>
      <c r="I860" s="3"/>
      <c r="J860" s="3"/>
      <c r="K860" s="3"/>
      <c r="L860" s="3"/>
      <c r="M860" s="12"/>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12"/>
      <c r="AQ860" s="3"/>
      <c r="AR860" s="3"/>
      <c r="AS860" s="3"/>
      <c r="AT860" s="3"/>
      <c r="AU860" s="3"/>
    </row>
    <row r="861" spans="1:47" ht="24" x14ac:dyDescent="0.4">
      <c r="A861" s="3"/>
      <c r="B861" s="3"/>
      <c r="C861" s="3"/>
      <c r="D861" s="3"/>
      <c r="E861" s="3"/>
      <c r="F861" s="3"/>
      <c r="G861" s="3"/>
      <c r="H861" s="3"/>
      <c r="I861" s="3"/>
      <c r="J861" s="3"/>
      <c r="K861" s="3"/>
      <c r="L861" s="3"/>
      <c r="M861" s="12"/>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12"/>
      <c r="AQ861" s="3"/>
      <c r="AR861" s="3"/>
      <c r="AS861" s="3"/>
      <c r="AT861" s="3"/>
      <c r="AU861" s="3"/>
    </row>
    <row r="862" spans="1:47" ht="24" x14ac:dyDescent="0.4">
      <c r="A862" s="3"/>
      <c r="B862" s="3"/>
      <c r="C862" s="3"/>
      <c r="D862" s="3"/>
      <c r="E862" s="3"/>
      <c r="F862" s="3"/>
      <c r="G862" s="3"/>
      <c r="H862" s="3"/>
      <c r="I862" s="3"/>
      <c r="J862" s="3"/>
      <c r="K862" s="3"/>
      <c r="L862" s="3"/>
      <c r="M862" s="12"/>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12"/>
      <c r="AQ862" s="3"/>
      <c r="AR862" s="3"/>
      <c r="AS862" s="3"/>
      <c r="AT862" s="3"/>
      <c r="AU862" s="3"/>
    </row>
    <row r="863" spans="1:47" ht="24" x14ac:dyDescent="0.4">
      <c r="A863" s="3"/>
      <c r="B863" s="3"/>
      <c r="C863" s="3"/>
      <c r="D863" s="3"/>
      <c r="E863" s="3"/>
      <c r="F863" s="3"/>
      <c r="G863" s="3"/>
      <c r="H863" s="3"/>
      <c r="I863" s="3"/>
      <c r="J863" s="3"/>
      <c r="K863" s="3"/>
      <c r="L863" s="3"/>
      <c r="M863" s="12"/>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12"/>
      <c r="AQ863" s="3"/>
      <c r="AR863" s="3"/>
      <c r="AS863" s="3"/>
      <c r="AT863" s="3"/>
      <c r="AU863" s="3"/>
    </row>
    <row r="864" spans="1:47" ht="24" x14ac:dyDescent="0.4">
      <c r="A864" s="3"/>
      <c r="B864" s="3"/>
      <c r="C864" s="3"/>
      <c r="D864" s="3"/>
      <c r="E864" s="3"/>
      <c r="F864" s="3"/>
      <c r="G864" s="3"/>
      <c r="H864" s="3"/>
      <c r="I864" s="3"/>
      <c r="J864" s="3"/>
      <c r="K864" s="3"/>
      <c r="L864" s="3"/>
      <c r="M864" s="12"/>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12"/>
      <c r="AQ864" s="3"/>
      <c r="AR864" s="3"/>
      <c r="AS864" s="3"/>
      <c r="AT864" s="3"/>
      <c r="AU864" s="3"/>
    </row>
    <row r="865" spans="1:47" ht="24" x14ac:dyDescent="0.4">
      <c r="A865" s="3"/>
      <c r="B865" s="3"/>
      <c r="C865" s="3"/>
      <c r="D865" s="3"/>
      <c r="E865" s="3"/>
      <c r="F865" s="3"/>
      <c r="G865" s="3"/>
      <c r="H865" s="3"/>
      <c r="I865" s="3"/>
      <c r="J865" s="3"/>
      <c r="K865" s="3"/>
      <c r="L865" s="3"/>
      <c r="M865" s="12"/>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12"/>
      <c r="AQ865" s="3"/>
      <c r="AR865" s="3"/>
      <c r="AS865" s="3"/>
      <c r="AT865" s="3"/>
      <c r="AU865" s="3"/>
    </row>
    <row r="866" spans="1:47" ht="24" x14ac:dyDescent="0.4">
      <c r="A866" s="3"/>
      <c r="B866" s="3"/>
      <c r="C866" s="3"/>
      <c r="D866" s="3"/>
      <c r="E866" s="3"/>
      <c r="F866" s="3"/>
      <c r="G866" s="3"/>
      <c r="H866" s="3"/>
      <c r="I866" s="3"/>
      <c r="J866" s="3"/>
      <c r="K866" s="3"/>
      <c r="L866" s="3"/>
      <c r="M866" s="12"/>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12"/>
      <c r="AQ866" s="3"/>
      <c r="AR866" s="3"/>
      <c r="AS866" s="3"/>
      <c r="AT866" s="3"/>
      <c r="AU866" s="3"/>
    </row>
    <row r="867" spans="1:47" ht="24" x14ac:dyDescent="0.4">
      <c r="A867" s="3"/>
      <c r="B867" s="3"/>
      <c r="C867" s="3"/>
      <c r="D867" s="3"/>
      <c r="E867" s="3"/>
      <c r="F867" s="3"/>
      <c r="G867" s="3"/>
      <c r="H867" s="3"/>
      <c r="I867" s="3"/>
      <c r="J867" s="3"/>
      <c r="K867" s="3"/>
      <c r="L867" s="3"/>
      <c r="M867" s="12"/>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12"/>
      <c r="AQ867" s="3"/>
      <c r="AR867" s="3"/>
      <c r="AS867" s="3"/>
      <c r="AT867" s="3"/>
      <c r="AU867" s="3"/>
    </row>
    <row r="868" spans="1:47" ht="24" x14ac:dyDescent="0.4">
      <c r="A868" s="3"/>
      <c r="B868" s="3"/>
      <c r="C868" s="3"/>
      <c r="D868" s="3"/>
      <c r="E868" s="3"/>
      <c r="F868" s="3"/>
      <c r="G868" s="3"/>
      <c r="H868" s="3"/>
      <c r="I868" s="3"/>
      <c r="J868" s="3"/>
      <c r="K868" s="3"/>
      <c r="L868" s="3"/>
      <c r="M868" s="12"/>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12"/>
      <c r="AQ868" s="3"/>
      <c r="AR868" s="3"/>
      <c r="AS868" s="3"/>
      <c r="AT868" s="3"/>
      <c r="AU868" s="3"/>
    </row>
    <row r="869" spans="1:47" ht="24" x14ac:dyDescent="0.4">
      <c r="A869" s="3"/>
      <c r="B869" s="3"/>
      <c r="C869" s="3"/>
      <c r="D869" s="3"/>
      <c r="E869" s="3"/>
      <c r="F869" s="3"/>
      <c r="G869" s="3"/>
      <c r="H869" s="3"/>
      <c r="I869" s="3"/>
      <c r="J869" s="3"/>
      <c r="K869" s="3"/>
      <c r="L869" s="3"/>
      <c r="M869" s="12"/>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12"/>
      <c r="AQ869" s="3"/>
      <c r="AR869" s="3"/>
      <c r="AS869" s="3"/>
      <c r="AT869" s="3"/>
      <c r="AU869" s="3"/>
    </row>
    <row r="870" spans="1:47" ht="24" x14ac:dyDescent="0.4">
      <c r="A870" s="3"/>
      <c r="B870" s="3"/>
      <c r="C870" s="3"/>
      <c r="D870" s="3"/>
      <c r="E870" s="3"/>
      <c r="F870" s="3"/>
      <c r="G870" s="3"/>
      <c r="H870" s="3"/>
      <c r="I870" s="3"/>
      <c r="J870" s="3"/>
      <c r="K870" s="3"/>
      <c r="L870" s="3"/>
      <c r="M870" s="12"/>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12"/>
      <c r="AQ870" s="3"/>
      <c r="AR870" s="3"/>
      <c r="AS870" s="3"/>
      <c r="AT870" s="3"/>
      <c r="AU870" s="3"/>
    </row>
    <row r="871" spans="1:47" ht="24" x14ac:dyDescent="0.4">
      <c r="A871" s="3"/>
      <c r="B871" s="3"/>
      <c r="C871" s="3"/>
      <c r="D871" s="3"/>
      <c r="E871" s="3"/>
      <c r="F871" s="3"/>
      <c r="G871" s="3"/>
      <c r="H871" s="3"/>
      <c r="I871" s="3"/>
      <c r="J871" s="3"/>
      <c r="K871" s="3"/>
      <c r="L871" s="3"/>
      <c r="M871" s="12"/>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12"/>
      <c r="AQ871" s="3"/>
      <c r="AR871" s="3"/>
      <c r="AS871" s="3"/>
      <c r="AT871" s="3"/>
      <c r="AU871" s="3"/>
    </row>
    <row r="872" spans="1:47" ht="24" x14ac:dyDescent="0.4">
      <c r="A872" s="3"/>
      <c r="B872" s="3"/>
      <c r="C872" s="3"/>
      <c r="D872" s="3"/>
      <c r="E872" s="3"/>
      <c r="F872" s="3"/>
      <c r="G872" s="3"/>
      <c r="H872" s="3"/>
      <c r="I872" s="3"/>
      <c r="J872" s="3"/>
      <c r="K872" s="3"/>
      <c r="L872" s="3"/>
      <c r="M872" s="12"/>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12"/>
      <c r="AQ872" s="3"/>
      <c r="AR872" s="3"/>
      <c r="AS872" s="3"/>
      <c r="AT872" s="3"/>
      <c r="AU872" s="3"/>
    </row>
    <row r="873" spans="1:47" ht="24" x14ac:dyDescent="0.4">
      <c r="A873" s="3"/>
      <c r="B873" s="3"/>
      <c r="C873" s="3"/>
      <c r="D873" s="3"/>
      <c r="E873" s="3"/>
      <c r="F873" s="3"/>
      <c r="G873" s="3"/>
      <c r="H873" s="3"/>
      <c r="I873" s="3"/>
      <c r="J873" s="3"/>
      <c r="K873" s="3"/>
      <c r="L873" s="3"/>
      <c r="M873" s="12"/>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12"/>
      <c r="AQ873" s="3"/>
      <c r="AR873" s="3"/>
      <c r="AS873" s="3"/>
      <c r="AT873" s="3"/>
      <c r="AU873" s="3"/>
    </row>
    <row r="874" spans="1:47" ht="24" x14ac:dyDescent="0.4">
      <c r="A874" s="3"/>
      <c r="B874" s="3"/>
      <c r="C874" s="3"/>
      <c r="D874" s="3"/>
      <c r="E874" s="3"/>
      <c r="F874" s="3"/>
      <c r="G874" s="3"/>
      <c r="H874" s="3"/>
      <c r="I874" s="3"/>
      <c r="J874" s="3"/>
      <c r="K874" s="3"/>
      <c r="L874" s="3"/>
      <c r="M874" s="12"/>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12"/>
      <c r="AQ874" s="3"/>
      <c r="AR874" s="3"/>
      <c r="AS874" s="3"/>
      <c r="AT874" s="3"/>
      <c r="AU874" s="3"/>
    </row>
    <row r="875" spans="1:47" ht="24" x14ac:dyDescent="0.4">
      <c r="A875" s="3"/>
      <c r="B875" s="3"/>
      <c r="C875" s="3"/>
      <c r="D875" s="3"/>
      <c r="E875" s="3"/>
      <c r="F875" s="3"/>
      <c r="G875" s="3"/>
      <c r="H875" s="3"/>
      <c r="I875" s="3"/>
      <c r="J875" s="3"/>
      <c r="K875" s="3"/>
      <c r="L875" s="3"/>
      <c r="M875" s="12"/>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12"/>
      <c r="AQ875" s="3"/>
      <c r="AR875" s="3"/>
      <c r="AS875" s="3"/>
      <c r="AT875" s="3"/>
      <c r="AU875" s="3"/>
    </row>
    <row r="876" spans="1:47" ht="24" x14ac:dyDescent="0.4">
      <c r="A876" s="3"/>
      <c r="B876" s="3"/>
      <c r="C876" s="3"/>
      <c r="D876" s="3"/>
      <c r="E876" s="3"/>
      <c r="F876" s="3"/>
      <c r="G876" s="3"/>
      <c r="H876" s="3"/>
      <c r="I876" s="3"/>
      <c r="J876" s="3"/>
      <c r="K876" s="3"/>
      <c r="L876" s="3"/>
      <c r="M876" s="12"/>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12"/>
      <c r="AQ876" s="3"/>
      <c r="AR876" s="3"/>
      <c r="AS876" s="3"/>
      <c r="AT876" s="3"/>
      <c r="AU876" s="3"/>
    </row>
    <row r="877" spans="1:47" ht="24" x14ac:dyDescent="0.4">
      <c r="A877" s="3"/>
      <c r="B877" s="3"/>
      <c r="C877" s="3"/>
      <c r="D877" s="3"/>
      <c r="E877" s="3"/>
      <c r="F877" s="3"/>
      <c r="G877" s="3"/>
      <c r="H877" s="3"/>
      <c r="I877" s="3"/>
      <c r="J877" s="3"/>
      <c r="K877" s="3"/>
      <c r="L877" s="3"/>
      <c r="M877" s="12"/>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12"/>
      <c r="AQ877" s="3"/>
      <c r="AR877" s="3"/>
      <c r="AS877" s="3"/>
      <c r="AT877" s="3"/>
      <c r="AU877" s="3"/>
    </row>
    <row r="878" spans="1:47" ht="24" x14ac:dyDescent="0.4">
      <c r="A878" s="3"/>
      <c r="B878" s="3"/>
      <c r="C878" s="3"/>
      <c r="D878" s="3"/>
      <c r="E878" s="3"/>
      <c r="F878" s="3"/>
      <c r="G878" s="3"/>
      <c r="H878" s="3"/>
      <c r="I878" s="3"/>
      <c r="J878" s="3"/>
      <c r="K878" s="3"/>
      <c r="L878" s="3"/>
      <c r="M878" s="12"/>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12"/>
      <c r="AQ878" s="3"/>
      <c r="AR878" s="3"/>
      <c r="AS878" s="3"/>
      <c r="AT878" s="3"/>
      <c r="AU878" s="3"/>
    </row>
    <row r="879" spans="1:47" ht="24" x14ac:dyDescent="0.4">
      <c r="A879" s="3"/>
      <c r="B879" s="3"/>
      <c r="C879" s="3"/>
      <c r="D879" s="3"/>
      <c r="E879" s="3"/>
      <c r="F879" s="3"/>
      <c r="G879" s="3"/>
      <c r="H879" s="3"/>
      <c r="I879" s="3"/>
      <c r="J879" s="3"/>
      <c r="K879" s="3"/>
      <c r="L879" s="3"/>
      <c r="M879" s="12"/>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12"/>
      <c r="AQ879" s="3"/>
      <c r="AR879" s="3"/>
      <c r="AS879" s="3"/>
      <c r="AT879" s="3"/>
      <c r="AU879" s="3"/>
    </row>
    <row r="880" spans="1:47" ht="24" x14ac:dyDescent="0.4">
      <c r="A880" s="3"/>
      <c r="B880" s="3"/>
      <c r="C880" s="3"/>
      <c r="D880" s="3"/>
      <c r="E880" s="3"/>
      <c r="F880" s="3"/>
      <c r="G880" s="3"/>
      <c r="H880" s="3"/>
      <c r="I880" s="3"/>
      <c r="J880" s="3"/>
      <c r="K880" s="3"/>
      <c r="L880" s="3"/>
      <c r="M880" s="12"/>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12"/>
      <c r="AQ880" s="3"/>
      <c r="AR880" s="3"/>
      <c r="AS880" s="3"/>
      <c r="AT880" s="3"/>
      <c r="AU880" s="3"/>
    </row>
    <row r="881" spans="1:47" ht="24" x14ac:dyDescent="0.4">
      <c r="A881" s="3"/>
      <c r="B881" s="3"/>
      <c r="C881" s="3"/>
      <c r="D881" s="3"/>
      <c r="E881" s="3"/>
      <c r="F881" s="3"/>
      <c r="G881" s="3"/>
      <c r="H881" s="3"/>
      <c r="I881" s="3"/>
      <c r="J881" s="3"/>
      <c r="K881" s="3"/>
      <c r="L881" s="3"/>
      <c r="M881" s="12"/>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12"/>
      <c r="AQ881" s="3"/>
      <c r="AR881" s="3"/>
      <c r="AS881" s="3"/>
      <c r="AT881" s="3"/>
      <c r="AU881" s="3"/>
    </row>
    <row r="882" spans="1:47" ht="24" x14ac:dyDescent="0.4">
      <c r="A882" s="3"/>
      <c r="B882" s="3"/>
      <c r="C882" s="3"/>
      <c r="D882" s="3"/>
      <c r="E882" s="3"/>
      <c r="F882" s="3"/>
      <c r="G882" s="3"/>
      <c r="H882" s="3"/>
      <c r="I882" s="3"/>
      <c r="J882" s="3"/>
      <c r="K882" s="3"/>
      <c r="L882" s="3"/>
      <c r="M882" s="12"/>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12"/>
      <c r="AQ882" s="3"/>
      <c r="AR882" s="3"/>
      <c r="AS882" s="3"/>
      <c r="AT882" s="3"/>
      <c r="AU882" s="3"/>
    </row>
    <row r="883" spans="1:47" ht="24" x14ac:dyDescent="0.4">
      <c r="A883" s="3"/>
      <c r="B883" s="3"/>
      <c r="C883" s="3"/>
      <c r="D883" s="3"/>
      <c r="E883" s="3"/>
      <c r="F883" s="3"/>
      <c r="G883" s="3"/>
      <c r="H883" s="3"/>
      <c r="I883" s="3"/>
      <c r="J883" s="3"/>
      <c r="K883" s="3"/>
      <c r="L883" s="3"/>
      <c r="M883" s="12"/>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12"/>
      <c r="AQ883" s="3"/>
      <c r="AR883" s="3"/>
      <c r="AS883" s="3"/>
      <c r="AT883" s="3"/>
      <c r="AU883" s="3"/>
    </row>
    <row r="884" spans="1:47" ht="24" x14ac:dyDescent="0.4">
      <c r="A884" s="3"/>
      <c r="B884" s="3"/>
      <c r="C884" s="3"/>
      <c r="D884" s="3"/>
      <c r="E884" s="3"/>
      <c r="F884" s="3"/>
      <c r="G884" s="3"/>
      <c r="H884" s="3"/>
      <c r="I884" s="3"/>
      <c r="J884" s="3"/>
      <c r="K884" s="3"/>
      <c r="L884" s="3"/>
      <c r="M884" s="12"/>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12"/>
      <c r="AQ884" s="3"/>
      <c r="AR884" s="3"/>
      <c r="AS884" s="3"/>
      <c r="AT884" s="3"/>
      <c r="AU884" s="3"/>
    </row>
    <row r="885" spans="1:47" ht="24" x14ac:dyDescent="0.4">
      <c r="A885" s="3"/>
      <c r="B885" s="3"/>
      <c r="C885" s="3"/>
      <c r="D885" s="3"/>
      <c r="E885" s="3"/>
      <c r="F885" s="3"/>
      <c r="G885" s="3"/>
      <c r="H885" s="3"/>
      <c r="I885" s="3"/>
      <c r="J885" s="3"/>
      <c r="K885" s="3"/>
      <c r="L885" s="3"/>
      <c r="M885" s="12"/>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12"/>
      <c r="AQ885" s="3"/>
      <c r="AR885" s="3"/>
      <c r="AS885" s="3"/>
      <c r="AT885" s="3"/>
      <c r="AU885" s="3"/>
    </row>
    <row r="886" spans="1:47" ht="24" x14ac:dyDescent="0.4">
      <c r="A886" s="3"/>
      <c r="B886" s="3"/>
      <c r="C886" s="3"/>
      <c r="D886" s="3"/>
      <c r="E886" s="3"/>
      <c r="F886" s="3"/>
      <c r="G886" s="3"/>
      <c r="H886" s="3"/>
      <c r="I886" s="3"/>
      <c r="J886" s="3"/>
      <c r="K886" s="3"/>
      <c r="L886" s="3"/>
      <c r="M886" s="12"/>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12"/>
      <c r="AQ886" s="3"/>
      <c r="AR886" s="3"/>
      <c r="AS886" s="3"/>
      <c r="AT886" s="3"/>
      <c r="AU886" s="3"/>
    </row>
    <row r="887" spans="1:47" ht="24" x14ac:dyDescent="0.4">
      <c r="A887" s="3"/>
      <c r="B887" s="3"/>
      <c r="C887" s="3"/>
      <c r="D887" s="3"/>
      <c r="E887" s="3"/>
      <c r="F887" s="3"/>
      <c r="G887" s="3"/>
      <c r="H887" s="3"/>
      <c r="I887" s="3"/>
      <c r="J887" s="3"/>
      <c r="K887" s="3"/>
      <c r="L887" s="3"/>
      <c r="M887" s="12"/>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12"/>
      <c r="AQ887" s="3"/>
      <c r="AR887" s="3"/>
      <c r="AS887" s="3"/>
      <c r="AT887" s="3"/>
      <c r="AU887" s="3"/>
    </row>
    <row r="888" spans="1:47" ht="24" x14ac:dyDescent="0.4">
      <c r="A888" s="3"/>
      <c r="B888" s="3"/>
      <c r="C888" s="3"/>
      <c r="D888" s="3"/>
      <c r="E888" s="3"/>
      <c r="F888" s="3"/>
      <c r="G888" s="3"/>
      <c r="H888" s="3"/>
      <c r="I888" s="3"/>
      <c r="J888" s="3"/>
      <c r="K888" s="3"/>
      <c r="L888" s="3"/>
      <c r="M888" s="12"/>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12"/>
      <c r="AQ888" s="3"/>
      <c r="AR888" s="3"/>
      <c r="AS888" s="3"/>
      <c r="AT888" s="3"/>
      <c r="AU888" s="3"/>
    </row>
    <row r="889" spans="1:47" ht="24" x14ac:dyDescent="0.4">
      <c r="A889" s="3"/>
      <c r="B889" s="3"/>
      <c r="C889" s="3"/>
      <c r="D889" s="3"/>
      <c r="E889" s="3"/>
      <c r="F889" s="3"/>
      <c r="G889" s="3"/>
      <c r="H889" s="3"/>
      <c r="I889" s="3"/>
      <c r="J889" s="3"/>
      <c r="K889" s="3"/>
      <c r="L889" s="3"/>
      <c r="M889" s="12"/>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12"/>
      <c r="AQ889" s="3"/>
      <c r="AR889" s="3"/>
      <c r="AS889" s="3"/>
      <c r="AT889" s="3"/>
      <c r="AU889" s="3"/>
    </row>
    <row r="890" spans="1:47" ht="24" x14ac:dyDescent="0.4">
      <c r="A890" s="3"/>
      <c r="B890" s="3"/>
      <c r="C890" s="3"/>
      <c r="D890" s="3"/>
      <c r="E890" s="3"/>
      <c r="F890" s="3"/>
      <c r="G890" s="3"/>
      <c r="H890" s="3"/>
      <c r="I890" s="3"/>
      <c r="J890" s="3"/>
      <c r="K890" s="3"/>
      <c r="L890" s="3"/>
      <c r="M890" s="12"/>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12"/>
      <c r="AQ890" s="3"/>
      <c r="AR890" s="3"/>
      <c r="AS890" s="3"/>
      <c r="AT890" s="3"/>
      <c r="AU890" s="3"/>
    </row>
    <row r="891" spans="1:47" ht="24" x14ac:dyDescent="0.4">
      <c r="A891" s="3"/>
      <c r="B891" s="3"/>
      <c r="C891" s="3"/>
      <c r="D891" s="3"/>
      <c r="E891" s="3"/>
      <c r="F891" s="3"/>
      <c r="G891" s="3"/>
      <c r="H891" s="3"/>
      <c r="I891" s="3"/>
      <c r="J891" s="3"/>
      <c r="K891" s="3"/>
      <c r="L891" s="3"/>
      <c r="M891" s="12"/>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12"/>
      <c r="AQ891" s="3"/>
      <c r="AR891" s="3"/>
      <c r="AS891" s="3"/>
      <c r="AT891" s="3"/>
      <c r="AU891" s="3"/>
    </row>
    <row r="892" spans="1:47" ht="24" x14ac:dyDescent="0.4">
      <c r="A892" s="3"/>
      <c r="B892" s="3"/>
      <c r="C892" s="3"/>
      <c r="D892" s="3"/>
      <c r="E892" s="3"/>
      <c r="F892" s="3"/>
      <c r="G892" s="3"/>
      <c r="H892" s="3"/>
      <c r="I892" s="3"/>
      <c r="J892" s="3"/>
      <c r="K892" s="3"/>
      <c r="L892" s="3"/>
      <c r="M892" s="12"/>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12"/>
      <c r="AQ892" s="3"/>
      <c r="AR892" s="3"/>
      <c r="AS892" s="3"/>
      <c r="AT892" s="3"/>
      <c r="AU892" s="3"/>
    </row>
    <row r="893" spans="1:47" ht="24" x14ac:dyDescent="0.4">
      <c r="A893" s="3"/>
      <c r="B893" s="3"/>
      <c r="C893" s="3"/>
      <c r="D893" s="3"/>
      <c r="E893" s="3"/>
      <c r="F893" s="3"/>
      <c r="G893" s="3"/>
      <c r="H893" s="3"/>
      <c r="I893" s="3"/>
      <c r="J893" s="3"/>
      <c r="K893" s="3"/>
      <c r="L893" s="3"/>
      <c r="M893" s="12"/>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12"/>
      <c r="AQ893" s="3"/>
      <c r="AR893" s="3"/>
      <c r="AS893" s="3"/>
      <c r="AT893" s="3"/>
      <c r="AU893" s="3"/>
    </row>
    <row r="894" spans="1:47" ht="24" x14ac:dyDescent="0.4">
      <c r="A894" s="3"/>
      <c r="B894" s="3"/>
      <c r="C894" s="3"/>
      <c r="D894" s="3"/>
      <c r="E894" s="3"/>
      <c r="F894" s="3"/>
      <c r="G894" s="3"/>
      <c r="H894" s="3"/>
      <c r="I894" s="3"/>
      <c r="J894" s="3"/>
      <c r="K894" s="3"/>
      <c r="L894" s="3"/>
      <c r="M894" s="12"/>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12"/>
      <c r="AQ894" s="3"/>
      <c r="AR894" s="3"/>
      <c r="AS894" s="3"/>
      <c r="AT894" s="3"/>
      <c r="AU894" s="3"/>
    </row>
    <row r="895" spans="1:47" ht="24" x14ac:dyDescent="0.4">
      <c r="A895" s="3"/>
      <c r="B895" s="3"/>
      <c r="C895" s="3"/>
      <c r="D895" s="3"/>
      <c r="E895" s="3"/>
      <c r="F895" s="3"/>
      <c r="G895" s="3"/>
      <c r="H895" s="3"/>
      <c r="I895" s="3"/>
      <c r="J895" s="3"/>
      <c r="K895" s="3"/>
      <c r="L895" s="3"/>
      <c r="M895" s="12"/>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12"/>
      <c r="AQ895" s="3"/>
      <c r="AR895" s="3"/>
      <c r="AS895" s="3"/>
      <c r="AT895" s="3"/>
      <c r="AU895" s="3"/>
    </row>
    <row r="896" spans="1:47" ht="24" x14ac:dyDescent="0.4">
      <c r="A896" s="3"/>
      <c r="B896" s="3"/>
      <c r="C896" s="3"/>
      <c r="D896" s="3"/>
      <c r="E896" s="3"/>
      <c r="F896" s="3"/>
      <c r="G896" s="3"/>
      <c r="H896" s="3"/>
      <c r="I896" s="3"/>
      <c r="J896" s="3"/>
      <c r="K896" s="3"/>
      <c r="L896" s="3"/>
      <c r="M896" s="12"/>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12"/>
      <c r="AQ896" s="3"/>
      <c r="AR896" s="3"/>
      <c r="AS896" s="3"/>
      <c r="AT896" s="3"/>
      <c r="AU896" s="3"/>
    </row>
    <row r="897" spans="1:47" ht="24" x14ac:dyDescent="0.4">
      <c r="A897" s="3"/>
      <c r="B897" s="3"/>
      <c r="C897" s="3"/>
      <c r="D897" s="3"/>
      <c r="E897" s="3"/>
      <c r="F897" s="3"/>
      <c r="G897" s="3"/>
      <c r="H897" s="3"/>
      <c r="I897" s="3"/>
      <c r="J897" s="3"/>
      <c r="K897" s="3"/>
      <c r="L897" s="3"/>
      <c r="M897" s="12"/>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12"/>
      <c r="AQ897" s="3"/>
      <c r="AR897" s="3"/>
      <c r="AS897" s="3"/>
      <c r="AT897" s="3"/>
      <c r="AU897" s="3"/>
    </row>
    <row r="898" spans="1:47" ht="24" x14ac:dyDescent="0.4">
      <c r="A898" s="3"/>
      <c r="B898" s="3"/>
      <c r="C898" s="3"/>
      <c r="D898" s="3"/>
      <c r="E898" s="3"/>
      <c r="F898" s="3"/>
      <c r="G898" s="3"/>
      <c r="H898" s="3"/>
      <c r="I898" s="3"/>
      <c r="J898" s="3"/>
      <c r="K898" s="3"/>
      <c r="L898" s="3"/>
      <c r="M898" s="12"/>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12"/>
      <c r="AQ898" s="3"/>
      <c r="AR898" s="3"/>
      <c r="AS898" s="3"/>
      <c r="AT898" s="3"/>
      <c r="AU898" s="3"/>
    </row>
    <row r="899" spans="1:47" ht="24" x14ac:dyDescent="0.4">
      <c r="A899" s="3"/>
      <c r="B899" s="3"/>
      <c r="C899" s="3"/>
      <c r="D899" s="3"/>
      <c r="E899" s="3"/>
      <c r="F899" s="3"/>
      <c r="G899" s="3"/>
      <c r="H899" s="3"/>
      <c r="I899" s="3"/>
      <c r="J899" s="3"/>
      <c r="K899" s="3"/>
      <c r="L899" s="3"/>
      <c r="M899" s="12"/>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12"/>
      <c r="AQ899" s="3"/>
      <c r="AR899" s="3"/>
      <c r="AS899" s="3"/>
      <c r="AT899" s="3"/>
      <c r="AU899" s="3"/>
    </row>
    <row r="900" spans="1:47" ht="24" x14ac:dyDescent="0.4">
      <c r="A900" s="3"/>
      <c r="B900" s="3"/>
      <c r="C900" s="3"/>
      <c r="D900" s="3"/>
      <c r="E900" s="3"/>
      <c r="F900" s="3"/>
      <c r="G900" s="3"/>
      <c r="H900" s="3"/>
      <c r="I900" s="3"/>
      <c r="J900" s="3"/>
      <c r="K900" s="3"/>
      <c r="L900" s="3"/>
      <c r="M900" s="12"/>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12"/>
      <c r="AQ900" s="3"/>
      <c r="AR900" s="3"/>
      <c r="AS900" s="3"/>
      <c r="AT900" s="3"/>
      <c r="AU900" s="3"/>
    </row>
    <row r="901" spans="1:47" ht="24" x14ac:dyDescent="0.4">
      <c r="A901" s="3"/>
      <c r="B901" s="3"/>
      <c r="C901" s="3"/>
      <c r="D901" s="3"/>
      <c r="E901" s="3"/>
      <c r="F901" s="3"/>
      <c r="G901" s="3"/>
      <c r="H901" s="3"/>
      <c r="I901" s="3"/>
      <c r="J901" s="3"/>
      <c r="K901" s="3"/>
      <c r="L901" s="3"/>
      <c r="M901" s="12"/>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12"/>
      <c r="AQ901" s="3"/>
      <c r="AR901" s="3"/>
      <c r="AS901" s="3"/>
      <c r="AT901" s="3"/>
      <c r="AU901" s="3"/>
    </row>
    <row r="902" spans="1:47" ht="24" x14ac:dyDescent="0.4">
      <c r="A902" s="3"/>
      <c r="B902" s="3"/>
      <c r="C902" s="3"/>
      <c r="D902" s="3"/>
      <c r="E902" s="3"/>
      <c r="F902" s="3"/>
      <c r="G902" s="3"/>
      <c r="H902" s="3"/>
      <c r="I902" s="3"/>
      <c r="J902" s="3"/>
      <c r="K902" s="3"/>
      <c r="L902" s="3"/>
      <c r="M902" s="12"/>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12"/>
      <c r="AQ902" s="3"/>
      <c r="AR902" s="3"/>
      <c r="AS902" s="3"/>
      <c r="AT902" s="3"/>
      <c r="AU902" s="3"/>
    </row>
    <row r="903" spans="1:47" ht="24" x14ac:dyDescent="0.4">
      <c r="A903" s="3"/>
      <c r="B903" s="3"/>
      <c r="C903" s="3"/>
      <c r="D903" s="3"/>
      <c r="E903" s="3"/>
      <c r="F903" s="3"/>
      <c r="G903" s="3"/>
      <c r="H903" s="3"/>
      <c r="I903" s="3"/>
      <c r="J903" s="3"/>
      <c r="K903" s="3"/>
      <c r="L903" s="3"/>
      <c r="M903" s="12"/>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12"/>
      <c r="AQ903" s="3"/>
      <c r="AR903" s="3"/>
      <c r="AS903" s="3"/>
      <c r="AT903" s="3"/>
      <c r="AU903" s="3"/>
    </row>
    <row r="904" spans="1:47" ht="24" x14ac:dyDescent="0.4">
      <c r="A904" s="3"/>
      <c r="B904" s="3"/>
      <c r="C904" s="3"/>
      <c r="D904" s="3"/>
      <c r="E904" s="3"/>
      <c r="F904" s="3"/>
      <c r="G904" s="3"/>
      <c r="H904" s="3"/>
      <c r="I904" s="3"/>
      <c r="J904" s="3"/>
      <c r="K904" s="3"/>
      <c r="L904" s="3"/>
      <c r="M904" s="12"/>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12"/>
      <c r="AQ904" s="3"/>
      <c r="AR904" s="3"/>
      <c r="AS904" s="3"/>
      <c r="AT904" s="3"/>
      <c r="AU904" s="3"/>
    </row>
    <row r="905" spans="1:47" ht="24" x14ac:dyDescent="0.4">
      <c r="A905" s="3"/>
      <c r="B905" s="3"/>
      <c r="C905" s="3"/>
      <c r="D905" s="3"/>
      <c r="E905" s="3"/>
      <c r="F905" s="3"/>
      <c r="G905" s="3"/>
      <c r="H905" s="3"/>
      <c r="I905" s="3"/>
      <c r="J905" s="3"/>
      <c r="K905" s="3"/>
      <c r="L905" s="3"/>
      <c r="M905" s="12"/>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12"/>
      <c r="AQ905" s="3"/>
      <c r="AR905" s="3"/>
      <c r="AS905" s="3"/>
      <c r="AT905" s="3"/>
      <c r="AU905" s="3"/>
    </row>
    <row r="906" spans="1:47" ht="24" x14ac:dyDescent="0.4">
      <c r="A906" s="3"/>
      <c r="B906" s="3"/>
      <c r="C906" s="3"/>
      <c r="D906" s="3"/>
      <c r="E906" s="3"/>
      <c r="F906" s="3"/>
      <c r="G906" s="3"/>
      <c r="H906" s="3"/>
      <c r="I906" s="3"/>
      <c r="J906" s="3"/>
      <c r="K906" s="3"/>
      <c r="L906" s="3"/>
      <c r="M906" s="12"/>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12"/>
      <c r="AQ906" s="3"/>
      <c r="AR906" s="3"/>
      <c r="AS906" s="3"/>
      <c r="AT906" s="3"/>
      <c r="AU906" s="3"/>
    </row>
    <row r="907" spans="1:47" ht="24" x14ac:dyDescent="0.4">
      <c r="A907" s="3"/>
      <c r="B907" s="3"/>
      <c r="C907" s="3"/>
      <c r="D907" s="3"/>
      <c r="E907" s="3"/>
      <c r="F907" s="3"/>
      <c r="G907" s="3"/>
      <c r="H907" s="3"/>
      <c r="I907" s="3"/>
      <c r="J907" s="3"/>
      <c r="K907" s="3"/>
      <c r="L907" s="3"/>
      <c r="M907" s="12"/>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12"/>
      <c r="AQ907" s="3"/>
      <c r="AR907" s="3"/>
      <c r="AS907" s="3"/>
      <c r="AT907" s="3"/>
      <c r="AU907" s="3"/>
    </row>
    <row r="908" spans="1:47" ht="24" x14ac:dyDescent="0.4">
      <c r="A908" s="3"/>
      <c r="B908" s="3"/>
      <c r="C908" s="3"/>
      <c r="D908" s="3"/>
      <c r="E908" s="3"/>
      <c r="F908" s="3"/>
      <c r="G908" s="3"/>
      <c r="H908" s="3"/>
      <c r="I908" s="3"/>
      <c r="J908" s="3"/>
      <c r="K908" s="3"/>
      <c r="L908" s="3"/>
      <c r="M908" s="12"/>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12"/>
      <c r="AQ908" s="3"/>
      <c r="AR908" s="3"/>
      <c r="AS908" s="3"/>
      <c r="AT908" s="3"/>
      <c r="AU908" s="3"/>
    </row>
    <row r="909" spans="1:47" ht="24" x14ac:dyDescent="0.4">
      <c r="A909" s="3"/>
      <c r="B909" s="3"/>
      <c r="C909" s="3"/>
      <c r="D909" s="3"/>
      <c r="E909" s="3"/>
      <c r="F909" s="3"/>
      <c r="G909" s="3"/>
      <c r="H909" s="3"/>
      <c r="I909" s="3"/>
      <c r="J909" s="3"/>
      <c r="K909" s="3"/>
      <c r="L909" s="3"/>
      <c r="M909" s="12"/>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12"/>
      <c r="AQ909" s="3"/>
      <c r="AR909" s="3"/>
      <c r="AS909" s="3"/>
      <c r="AT909" s="3"/>
      <c r="AU909" s="3"/>
    </row>
    <row r="910" spans="1:47" ht="24" x14ac:dyDescent="0.4">
      <c r="A910" s="3"/>
      <c r="B910" s="3"/>
      <c r="C910" s="3"/>
      <c r="D910" s="3"/>
      <c r="E910" s="3"/>
      <c r="F910" s="3"/>
      <c r="G910" s="3"/>
      <c r="H910" s="3"/>
      <c r="I910" s="3"/>
      <c r="J910" s="3"/>
      <c r="K910" s="3"/>
      <c r="L910" s="3"/>
      <c r="M910" s="12"/>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12"/>
      <c r="AQ910" s="3"/>
      <c r="AR910" s="3"/>
      <c r="AS910" s="3"/>
      <c r="AT910" s="3"/>
      <c r="AU910" s="3"/>
    </row>
    <row r="911" spans="1:47" ht="24" x14ac:dyDescent="0.4">
      <c r="A911" s="3"/>
      <c r="B911" s="3"/>
      <c r="C911" s="3"/>
      <c r="D911" s="3"/>
      <c r="E911" s="3"/>
      <c r="F911" s="3"/>
      <c r="G911" s="3"/>
      <c r="H911" s="3"/>
      <c r="I911" s="3"/>
      <c r="J911" s="3"/>
      <c r="K911" s="3"/>
      <c r="L911" s="3"/>
      <c r="M911" s="12"/>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12"/>
      <c r="AQ911" s="3"/>
      <c r="AR911" s="3"/>
      <c r="AS911" s="3"/>
      <c r="AT911" s="3"/>
      <c r="AU911" s="3"/>
    </row>
    <row r="912" spans="1:47" ht="24" x14ac:dyDescent="0.4">
      <c r="A912" s="3"/>
      <c r="B912" s="3"/>
      <c r="C912" s="3"/>
      <c r="D912" s="3"/>
      <c r="E912" s="3"/>
      <c r="F912" s="3"/>
      <c r="G912" s="3"/>
      <c r="H912" s="3"/>
      <c r="I912" s="3"/>
      <c r="J912" s="3"/>
      <c r="K912" s="3"/>
      <c r="L912" s="3"/>
      <c r="M912" s="12"/>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12"/>
      <c r="AQ912" s="3"/>
      <c r="AR912" s="3"/>
      <c r="AS912" s="3"/>
      <c r="AT912" s="3"/>
      <c r="AU912" s="3"/>
    </row>
    <row r="913" spans="1:47" ht="24" x14ac:dyDescent="0.4">
      <c r="A913" s="3"/>
      <c r="B913" s="3"/>
      <c r="C913" s="3"/>
      <c r="D913" s="3"/>
      <c r="E913" s="3"/>
      <c r="F913" s="3"/>
      <c r="G913" s="3"/>
      <c r="H913" s="3"/>
      <c r="I913" s="3"/>
      <c r="J913" s="3"/>
      <c r="K913" s="3"/>
      <c r="L913" s="3"/>
      <c r="M913" s="12"/>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12"/>
      <c r="AQ913" s="3"/>
      <c r="AR913" s="3"/>
      <c r="AS913" s="3"/>
      <c r="AT913" s="3"/>
      <c r="AU913" s="3"/>
    </row>
    <row r="914" spans="1:47" ht="24" x14ac:dyDescent="0.4">
      <c r="A914" s="3"/>
      <c r="B914" s="3"/>
      <c r="C914" s="3"/>
      <c r="D914" s="3"/>
      <c r="E914" s="3"/>
      <c r="F914" s="3"/>
      <c r="G914" s="3"/>
      <c r="H914" s="3"/>
      <c r="I914" s="3"/>
      <c r="J914" s="3"/>
      <c r="K914" s="3"/>
      <c r="L914" s="3"/>
      <c r="M914" s="12"/>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12"/>
      <c r="AQ914" s="3"/>
      <c r="AR914" s="3"/>
      <c r="AS914" s="3"/>
      <c r="AT914" s="3"/>
      <c r="AU914" s="3"/>
    </row>
    <row r="915" spans="1:47" ht="24" x14ac:dyDescent="0.4">
      <c r="A915" s="3"/>
      <c r="B915" s="3"/>
      <c r="C915" s="3"/>
      <c r="D915" s="3"/>
      <c r="E915" s="3"/>
      <c r="F915" s="3"/>
      <c r="G915" s="3"/>
      <c r="H915" s="3"/>
      <c r="I915" s="3"/>
      <c r="J915" s="3"/>
      <c r="K915" s="3"/>
      <c r="L915" s="3"/>
      <c r="M915" s="12"/>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12"/>
      <c r="AQ915" s="3"/>
      <c r="AR915" s="3"/>
      <c r="AS915" s="3"/>
      <c r="AT915" s="3"/>
      <c r="AU915" s="3"/>
    </row>
    <row r="916" spans="1:47" ht="24" x14ac:dyDescent="0.4">
      <c r="A916" s="3"/>
      <c r="B916" s="3"/>
      <c r="C916" s="3"/>
      <c r="D916" s="3"/>
      <c r="E916" s="3"/>
      <c r="F916" s="3"/>
      <c r="G916" s="3"/>
      <c r="H916" s="3"/>
      <c r="I916" s="3"/>
      <c r="J916" s="3"/>
      <c r="K916" s="3"/>
      <c r="L916" s="3"/>
      <c r="M916" s="12"/>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12"/>
      <c r="AQ916" s="3"/>
      <c r="AR916" s="3"/>
      <c r="AS916" s="3"/>
      <c r="AT916" s="3"/>
      <c r="AU916" s="3"/>
    </row>
    <row r="917" spans="1:47" ht="24" x14ac:dyDescent="0.4">
      <c r="A917" s="3"/>
      <c r="B917" s="3"/>
      <c r="C917" s="3"/>
      <c r="D917" s="3"/>
      <c r="E917" s="3"/>
      <c r="F917" s="3"/>
      <c r="G917" s="3"/>
      <c r="H917" s="3"/>
      <c r="I917" s="3"/>
      <c r="J917" s="3"/>
      <c r="K917" s="3"/>
      <c r="L917" s="3"/>
      <c r="M917" s="12"/>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12"/>
      <c r="AQ917" s="3"/>
      <c r="AR917" s="3"/>
      <c r="AS917" s="3"/>
      <c r="AT917" s="3"/>
      <c r="AU917" s="3"/>
    </row>
    <row r="918" spans="1:47" ht="24" x14ac:dyDescent="0.4">
      <c r="A918" s="3"/>
      <c r="B918" s="3"/>
      <c r="C918" s="3"/>
      <c r="D918" s="3"/>
      <c r="E918" s="3"/>
      <c r="F918" s="3"/>
      <c r="G918" s="3"/>
      <c r="H918" s="3"/>
      <c r="I918" s="3"/>
      <c r="J918" s="3"/>
      <c r="K918" s="3"/>
      <c r="L918" s="3"/>
      <c r="M918" s="12"/>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12"/>
      <c r="AQ918" s="3"/>
      <c r="AR918" s="3"/>
      <c r="AS918" s="3"/>
      <c r="AT918" s="3"/>
      <c r="AU918" s="3"/>
    </row>
    <row r="919" spans="1:47" ht="24" x14ac:dyDescent="0.4">
      <c r="A919" s="3"/>
      <c r="B919" s="3"/>
      <c r="C919" s="3"/>
      <c r="D919" s="3"/>
      <c r="E919" s="3"/>
      <c r="F919" s="3"/>
      <c r="G919" s="3"/>
      <c r="H919" s="3"/>
      <c r="I919" s="3"/>
      <c r="J919" s="3"/>
      <c r="K919" s="3"/>
      <c r="L919" s="3"/>
      <c r="M919" s="12"/>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12"/>
      <c r="AQ919" s="3"/>
      <c r="AR919" s="3"/>
      <c r="AS919" s="3"/>
      <c r="AT919" s="3"/>
      <c r="AU919" s="3"/>
    </row>
    <row r="920" spans="1:47" ht="24" x14ac:dyDescent="0.4">
      <c r="A920" s="3"/>
      <c r="B920" s="3"/>
      <c r="C920" s="3"/>
      <c r="D920" s="3"/>
      <c r="E920" s="3"/>
      <c r="F920" s="3"/>
      <c r="G920" s="3"/>
      <c r="H920" s="3"/>
      <c r="I920" s="3"/>
      <c r="J920" s="3"/>
      <c r="K920" s="3"/>
      <c r="L920" s="3"/>
      <c r="M920" s="12"/>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12"/>
      <c r="AQ920" s="3"/>
      <c r="AR920" s="3"/>
      <c r="AS920" s="3"/>
      <c r="AT920" s="3"/>
      <c r="AU920" s="3"/>
    </row>
    <row r="921" spans="1:47" ht="24" x14ac:dyDescent="0.4">
      <c r="A921" s="3"/>
      <c r="B921" s="3"/>
      <c r="C921" s="3"/>
      <c r="D921" s="3"/>
      <c r="E921" s="3"/>
      <c r="F921" s="3"/>
      <c r="G921" s="3"/>
      <c r="H921" s="3"/>
      <c r="I921" s="3"/>
      <c r="J921" s="3"/>
      <c r="K921" s="3"/>
      <c r="L921" s="3"/>
      <c r="M921" s="12"/>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12"/>
      <c r="AQ921" s="3"/>
      <c r="AR921" s="3"/>
      <c r="AS921" s="3"/>
      <c r="AT921" s="3"/>
      <c r="AU921" s="3"/>
    </row>
    <row r="922" spans="1:47" ht="24" x14ac:dyDescent="0.4">
      <c r="A922" s="3"/>
      <c r="B922" s="3"/>
      <c r="C922" s="3"/>
      <c r="D922" s="3"/>
      <c r="E922" s="3"/>
      <c r="F922" s="3"/>
      <c r="G922" s="3"/>
      <c r="H922" s="3"/>
      <c r="I922" s="3"/>
      <c r="J922" s="3"/>
      <c r="K922" s="3"/>
      <c r="L922" s="3"/>
      <c r="M922" s="12"/>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12"/>
      <c r="AQ922" s="3"/>
      <c r="AR922" s="3"/>
      <c r="AS922" s="3"/>
      <c r="AT922" s="3"/>
      <c r="AU922" s="3"/>
    </row>
    <row r="923" spans="1:47" ht="24" x14ac:dyDescent="0.4">
      <c r="A923" s="3"/>
      <c r="B923" s="3"/>
      <c r="C923" s="3"/>
      <c r="D923" s="3"/>
      <c r="E923" s="3"/>
      <c r="F923" s="3"/>
      <c r="G923" s="3"/>
      <c r="H923" s="3"/>
      <c r="I923" s="3"/>
      <c r="J923" s="3"/>
      <c r="K923" s="3"/>
      <c r="L923" s="3"/>
      <c r="M923" s="12"/>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12"/>
      <c r="AQ923" s="3"/>
      <c r="AR923" s="3"/>
      <c r="AS923" s="3"/>
      <c r="AT923" s="3"/>
      <c r="AU923" s="3"/>
    </row>
    <row r="924" spans="1:47" ht="24" x14ac:dyDescent="0.4">
      <c r="A924" s="3"/>
      <c r="B924" s="3"/>
      <c r="C924" s="3"/>
      <c r="D924" s="3"/>
      <c r="E924" s="3"/>
      <c r="F924" s="3"/>
      <c r="G924" s="3"/>
      <c r="H924" s="3"/>
      <c r="I924" s="3"/>
      <c r="J924" s="3"/>
      <c r="K924" s="3"/>
      <c r="L924" s="3"/>
      <c r="M924" s="12"/>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12"/>
      <c r="AQ924" s="3"/>
      <c r="AR924" s="3"/>
      <c r="AS924" s="3"/>
      <c r="AT924" s="3"/>
      <c r="AU924" s="3"/>
    </row>
    <row r="925" spans="1:47" ht="24" x14ac:dyDescent="0.4">
      <c r="A925" s="3"/>
      <c r="B925" s="3"/>
      <c r="C925" s="3"/>
      <c r="D925" s="3"/>
      <c r="E925" s="3"/>
      <c r="F925" s="3"/>
      <c r="G925" s="3"/>
      <c r="H925" s="3"/>
      <c r="I925" s="3"/>
      <c r="J925" s="3"/>
      <c r="K925" s="3"/>
      <c r="L925" s="3"/>
      <c r="M925" s="12"/>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12"/>
      <c r="AQ925" s="3"/>
      <c r="AR925" s="3"/>
      <c r="AS925" s="3"/>
      <c r="AT925" s="3"/>
      <c r="AU925" s="3"/>
    </row>
    <row r="926" spans="1:47" ht="24" x14ac:dyDescent="0.4">
      <c r="A926" s="3"/>
      <c r="B926" s="3"/>
      <c r="C926" s="3"/>
      <c r="D926" s="3"/>
      <c r="E926" s="3"/>
      <c r="F926" s="3"/>
      <c r="G926" s="3"/>
      <c r="H926" s="3"/>
      <c r="I926" s="3"/>
      <c r="J926" s="3"/>
      <c r="K926" s="3"/>
      <c r="L926" s="3"/>
      <c r="M926" s="12"/>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12"/>
      <c r="AQ926" s="3"/>
      <c r="AR926" s="3"/>
      <c r="AS926" s="3"/>
      <c r="AT926" s="3"/>
      <c r="AU926" s="3"/>
    </row>
    <row r="927" spans="1:47" ht="24" x14ac:dyDescent="0.4">
      <c r="A927" s="3"/>
      <c r="B927" s="3"/>
      <c r="C927" s="3"/>
      <c r="D927" s="3"/>
      <c r="E927" s="3"/>
      <c r="F927" s="3"/>
      <c r="G927" s="3"/>
      <c r="H927" s="3"/>
      <c r="I927" s="3"/>
      <c r="J927" s="3"/>
      <c r="K927" s="3"/>
      <c r="L927" s="3"/>
      <c r="M927" s="12"/>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12"/>
      <c r="AQ927" s="3"/>
      <c r="AR927" s="3"/>
      <c r="AS927" s="3"/>
      <c r="AT927" s="3"/>
      <c r="AU927" s="3"/>
    </row>
    <row r="928" spans="1:47" ht="24" x14ac:dyDescent="0.4">
      <c r="A928" s="3"/>
      <c r="B928" s="3"/>
      <c r="C928" s="3"/>
      <c r="D928" s="3"/>
      <c r="E928" s="3"/>
      <c r="F928" s="3"/>
      <c r="G928" s="3"/>
      <c r="H928" s="3"/>
      <c r="I928" s="3"/>
      <c r="J928" s="3"/>
      <c r="K928" s="3"/>
      <c r="L928" s="3"/>
      <c r="M928" s="12"/>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12"/>
      <c r="AQ928" s="3"/>
      <c r="AR928" s="3"/>
      <c r="AS928" s="3"/>
      <c r="AT928" s="3"/>
      <c r="AU928" s="3"/>
    </row>
    <row r="929" spans="1:47" ht="24" x14ac:dyDescent="0.4">
      <c r="A929" s="3"/>
      <c r="B929" s="3"/>
      <c r="C929" s="3"/>
      <c r="D929" s="3"/>
      <c r="E929" s="3"/>
      <c r="F929" s="3"/>
      <c r="G929" s="3"/>
      <c r="H929" s="3"/>
      <c r="I929" s="3"/>
      <c r="J929" s="3"/>
      <c r="K929" s="3"/>
      <c r="L929" s="3"/>
      <c r="M929" s="12"/>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12"/>
      <c r="AQ929" s="3"/>
      <c r="AR929" s="3"/>
      <c r="AS929" s="3"/>
      <c r="AT929" s="3"/>
      <c r="AU929" s="3"/>
    </row>
    <row r="930" spans="1:47" ht="24" x14ac:dyDescent="0.4">
      <c r="A930" s="3"/>
      <c r="B930" s="3"/>
      <c r="C930" s="3"/>
      <c r="D930" s="3"/>
      <c r="E930" s="3"/>
      <c r="F930" s="3"/>
      <c r="G930" s="3"/>
      <c r="H930" s="3"/>
      <c r="I930" s="3"/>
      <c r="J930" s="3"/>
      <c r="K930" s="3"/>
      <c r="L930" s="3"/>
      <c r="M930" s="12"/>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12"/>
      <c r="AQ930" s="3"/>
      <c r="AR930" s="3"/>
      <c r="AS930" s="3"/>
      <c r="AT930" s="3"/>
      <c r="AU930" s="3"/>
    </row>
    <row r="931" spans="1:47" ht="24" x14ac:dyDescent="0.4">
      <c r="A931" s="3"/>
      <c r="B931" s="3"/>
      <c r="C931" s="3"/>
      <c r="D931" s="3"/>
      <c r="E931" s="3"/>
      <c r="F931" s="3"/>
      <c r="G931" s="3"/>
      <c r="H931" s="3"/>
      <c r="I931" s="3"/>
      <c r="J931" s="3"/>
      <c r="K931" s="3"/>
      <c r="L931" s="3"/>
      <c r="M931" s="12"/>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12"/>
      <c r="AQ931" s="3"/>
      <c r="AR931" s="3"/>
      <c r="AS931" s="3"/>
      <c r="AT931" s="3"/>
      <c r="AU931" s="3"/>
    </row>
    <row r="932" spans="1:47" ht="24" x14ac:dyDescent="0.4">
      <c r="A932" s="3"/>
      <c r="B932" s="3"/>
      <c r="C932" s="3"/>
      <c r="D932" s="3"/>
      <c r="E932" s="3"/>
      <c r="F932" s="3"/>
      <c r="G932" s="3"/>
      <c r="H932" s="3"/>
      <c r="I932" s="3"/>
      <c r="J932" s="3"/>
      <c r="K932" s="3"/>
      <c r="L932" s="3"/>
      <c r="M932" s="12"/>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12"/>
      <c r="AQ932" s="3"/>
      <c r="AR932" s="3"/>
      <c r="AS932" s="3"/>
      <c r="AT932" s="3"/>
      <c r="AU932" s="3"/>
    </row>
    <row r="933" spans="1:47" ht="24" x14ac:dyDescent="0.4">
      <c r="A933" s="3"/>
      <c r="B933" s="3"/>
      <c r="C933" s="3"/>
      <c r="D933" s="3"/>
      <c r="E933" s="3"/>
      <c r="F933" s="3"/>
      <c r="G933" s="3"/>
      <c r="H933" s="3"/>
      <c r="I933" s="3"/>
      <c r="J933" s="3"/>
      <c r="K933" s="3"/>
      <c r="L933" s="3"/>
      <c r="M933" s="12"/>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12"/>
      <c r="AQ933" s="3"/>
      <c r="AR933" s="3"/>
      <c r="AS933" s="3"/>
      <c r="AT933" s="3"/>
      <c r="AU933" s="3"/>
    </row>
    <row r="934" spans="1:47" ht="24" x14ac:dyDescent="0.4">
      <c r="A934" s="3"/>
      <c r="B934" s="3"/>
      <c r="C934" s="3"/>
      <c r="D934" s="3"/>
      <c r="E934" s="3"/>
      <c r="F934" s="3"/>
      <c r="G934" s="3"/>
      <c r="H934" s="3"/>
      <c r="I934" s="3"/>
      <c r="J934" s="3"/>
      <c r="K934" s="3"/>
      <c r="L934" s="3"/>
      <c r="M934" s="12"/>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12"/>
      <c r="AQ934" s="3"/>
      <c r="AR934" s="3"/>
      <c r="AS934" s="3"/>
      <c r="AT934" s="3"/>
      <c r="AU934" s="3"/>
    </row>
    <row r="935" spans="1:47" ht="24" x14ac:dyDescent="0.4">
      <c r="A935" s="3"/>
      <c r="B935" s="3"/>
      <c r="C935" s="3"/>
      <c r="D935" s="3"/>
      <c r="E935" s="3"/>
      <c r="F935" s="3"/>
      <c r="G935" s="3"/>
      <c r="H935" s="3"/>
      <c r="I935" s="3"/>
      <c r="J935" s="3"/>
      <c r="K935" s="3"/>
      <c r="L935" s="3"/>
      <c r="M935" s="12"/>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12"/>
      <c r="AQ935" s="3"/>
      <c r="AR935" s="3"/>
      <c r="AS935" s="3"/>
      <c r="AT935" s="3"/>
      <c r="AU935" s="3"/>
    </row>
    <row r="936" spans="1:47" ht="24" x14ac:dyDescent="0.4">
      <c r="A936" s="3"/>
      <c r="B936" s="3"/>
      <c r="C936" s="3"/>
      <c r="D936" s="3"/>
      <c r="E936" s="3"/>
      <c r="F936" s="3"/>
      <c r="G936" s="3"/>
      <c r="H936" s="3"/>
      <c r="I936" s="3"/>
      <c r="J936" s="3"/>
      <c r="K936" s="3"/>
      <c r="L936" s="3"/>
      <c r="M936" s="12"/>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12"/>
      <c r="AQ936" s="3"/>
      <c r="AR936" s="3"/>
      <c r="AS936" s="3"/>
      <c r="AT936" s="3"/>
      <c r="AU936" s="3"/>
    </row>
    <row r="937" spans="1:47" ht="24" x14ac:dyDescent="0.4">
      <c r="A937" s="3"/>
      <c r="B937" s="3"/>
      <c r="C937" s="3"/>
      <c r="D937" s="3"/>
      <c r="E937" s="3"/>
      <c r="F937" s="3"/>
      <c r="G937" s="3"/>
      <c r="H937" s="3"/>
      <c r="I937" s="3"/>
      <c r="J937" s="3"/>
      <c r="K937" s="3"/>
      <c r="L937" s="3"/>
      <c r="M937" s="12"/>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12"/>
      <c r="AQ937" s="3"/>
      <c r="AR937" s="3"/>
      <c r="AS937" s="3"/>
      <c r="AT937" s="3"/>
      <c r="AU937" s="3"/>
    </row>
    <row r="938" spans="1:47" ht="24" x14ac:dyDescent="0.4">
      <c r="A938" s="3"/>
      <c r="B938" s="3"/>
      <c r="C938" s="3"/>
      <c r="D938" s="3"/>
      <c r="E938" s="3"/>
      <c r="F938" s="3"/>
      <c r="G938" s="3"/>
      <c r="H938" s="3"/>
      <c r="I938" s="3"/>
      <c r="J938" s="3"/>
      <c r="K938" s="3"/>
      <c r="L938" s="3"/>
      <c r="M938" s="12"/>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12"/>
      <c r="AQ938" s="3"/>
      <c r="AR938" s="3"/>
      <c r="AS938" s="3"/>
      <c r="AT938" s="3"/>
      <c r="AU938" s="3"/>
    </row>
    <row r="939" spans="1:47" ht="24" x14ac:dyDescent="0.4">
      <c r="A939" s="3"/>
      <c r="B939" s="3"/>
      <c r="C939" s="3"/>
      <c r="D939" s="3"/>
      <c r="E939" s="3"/>
      <c r="F939" s="3"/>
      <c r="G939" s="3"/>
      <c r="H939" s="3"/>
      <c r="I939" s="3"/>
      <c r="J939" s="3"/>
      <c r="K939" s="3"/>
      <c r="L939" s="3"/>
      <c r="M939" s="12"/>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12"/>
      <c r="AQ939" s="3"/>
      <c r="AR939" s="3"/>
      <c r="AS939" s="3"/>
      <c r="AT939" s="3"/>
      <c r="AU939" s="3"/>
    </row>
    <row r="940" spans="1:47" ht="24" x14ac:dyDescent="0.4">
      <c r="A940" s="3"/>
      <c r="B940" s="3"/>
      <c r="C940" s="3"/>
      <c r="D940" s="3"/>
      <c r="E940" s="3"/>
      <c r="F940" s="3"/>
      <c r="G940" s="3"/>
      <c r="H940" s="3"/>
      <c r="I940" s="3"/>
      <c r="J940" s="3"/>
      <c r="K940" s="3"/>
      <c r="L940" s="3"/>
      <c r="M940" s="12"/>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12"/>
      <c r="AQ940" s="3"/>
      <c r="AR940" s="3"/>
      <c r="AS940" s="3"/>
      <c r="AT940" s="3"/>
      <c r="AU940" s="3"/>
    </row>
    <row r="941" spans="1:47" ht="24" x14ac:dyDescent="0.4">
      <c r="A941" s="3"/>
      <c r="B941" s="3"/>
      <c r="C941" s="3"/>
      <c r="D941" s="3"/>
      <c r="E941" s="3"/>
      <c r="F941" s="3"/>
      <c r="G941" s="3"/>
      <c r="H941" s="3"/>
      <c r="I941" s="3"/>
      <c r="J941" s="3"/>
      <c r="K941" s="3"/>
      <c r="L941" s="3"/>
      <c r="M941" s="12"/>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12"/>
      <c r="AQ941" s="3"/>
      <c r="AR941" s="3"/>
      <c r="AS941" s="3"/>
      <c r="AT941" s="3"/>
      <c r="AU941" s="3"/>
    </row>
    <row r="942" spans="1:47" ht="24" x14ac:dyDescent="0.4">
      <c r="A942" s="3"/>
      <c r="B942" s="3"/>
      <c r="C942" s="3"/>
      <c r="D942" s="3"/>
      <c r="E942" s="3"/>
      <c r="F942" s="3"/>
      <c r="G942" s="3"/>
      <c r="H942" s="3"/>
      <c r="I942" s="3"/>
      <c r="J942" s="3"/>
      <c r="K942" s="3"/>
      <c r="L942" s="3"/>
      <c r="M942" s="12"/>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12"/>
      <c r="AQ942" s="3"/>
      <c r="AR942" s="3"/>
      <c r="AS942" s="3"/>
      <c r="AT942" s="3"/>
      <c r="AU942" s="3"/>
    </row>
    <row r="943" spans="1:47" ht="24" x14ac:dyDescent="0.4">
      <c r="A943" s="3"/>
      <c r="B943" s="3"/>
      <c r="C943" s="3"/>
      <c r="D943" s="3"/>
      <c r="E943" s="3"/>
      <c r="F943" s="3"/>
      <c r="G943" s="3"/>
      <c r="H943" s="3"/>
      <c r="I943" s="3"/>
      <c r="J943" s="3"/>
      <c r="K943" s="3"/>
      <c r="L943" s="3"/>
      <c r="M943" s="12"/>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12"/>
      <c r="AQ943" s="3"/>
      <c r="AR943" s="3"/>
      <c r="AS943" s="3"/>
      <c r="AT943" s="3"/>
      <c r="AU943" s="3"/>
    </row>
    <row r="944" spans="1:47" ht="24" x14ac:dyDescent="0.4">
      <c r="A944" s="3"/>
      <c r="B944" s="3"/>
      <c r="C944" s="3"/>
      <c r="D944" s="3"/>
      <c r="E944" s="3"/>
      <c r="F944" s="3"/>
      <c r="G944" s="3"/>
      <c r="H944" s="3"/>
      <c r="I944" s="3"/>
      <c r="J944" s="3"/>
      <c r="K944" s="3"/>
      <c r="L944" s="3"/>
      <c r="M944" s="12"/>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12"/>
      <c r="AQ944" s="3"/>
      <c r="AR944" s="3"/>
      <c r="AS944" s="3"/>
      <c r="AT944" s="3"/>
      <c r="AU944" s="3"/>
    </row>
    <row r="945" spans="1:47" ht="24" x14ac:dyDescent="0.4">
      <c r="A945" s="3"/>
      <c r="B945" s="3"/>
      <c r="C945" s="3"/>
      <c r="D945" s="3"/>
      <c r="E945" s="3"/>
      <c r="F945" s="3"/>
      <c r="G945" s="3"/>
      <c r="H945" s="3"/>
      <c r="I945" s="3"/>
      <c r="J945" s="3"/>
      <c r="K945" s="3"/>
      <c r="L945" s="3"/>
      <c r="M945" s="12"/>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12"/>
      <c r="AQ945" s="3"/>
      <c r="AR945" s="3"/>
      <c r="AS945" s="3"/>
      <c r="AT945" s="3"/>
      <c r="AU945" s="3"/>
    </row>
    <row r="946" spans="1:47" ht="24" x14ac:dyDescent="0.4">
      <c r="A946" s="3"/>
      <c r="B946" s="3"/>
      <c r="C946" s="3"/>
      <c r="D946" s="3"/>
      <c r="E946" s="3"/>
      <c r="F946" s="3"/>
      <c r="G946" s="3"/>
      <c r="H946" s="3"/>
      <c r="I946" s="3"/>
      <c r="J946" s="3"/>
      <c r="K946" s="3"/>
      <c r="L946" s="3"/>
      <c r="M946" s="12"/>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12"/>
      <c r="AQ946" s="3"/>
      <c r="AR946" s="3"/>
      <c r="AS946" s="3"/>
      <c r="AT946" s="3"/>
      <c r="AU946" s="3"/>
    </row>
    <row r="947" spans="1:47" ht="24" x14ac:dyDescent="0.4">
      <c r="A947" s="3"/>
      <c r="B947" s="3"/>
      <c r="C947" s="3"/>
      <c r="D947" s="3"/>
      <c r="E947" s="3"/>
      <c r="F947" s="3"/>
      <c r="G947" s="3"/>
      <c r="H947" s="3"/>
      <c r="I947" s="3"/>
      <c r="J947" s="3"/>
      <c r="K947" s="3"/>
      <c r="L947" s="3"/>
      <c r="M947" s="12"/>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12"/>
      <c r="AQ947" s="3"/>
      <c r="AR947" s="3"/>
      <c r="AS947" s="3"/>
      <c r="AT947" s="3"/>
      <c r="AU947" s="3"/>
    </row>
    <row r="948" spans="1:47" ht="24" x14ac:dyDescent="0.4">
      <c r="A948" s="3"/>
      <c r="B948" s="3"/>
      <c r="C948" s="3"/>
      <c r="D948" s="3"/>
      <c r="E948" s="3"/>
      <c r="F948" s="3"/>
      <c r="G948" s="3"/>
      <c r="H948" s="3"/>
      <c r="I948" s="3"/>
      <c r="J948" s="3"/>
      <c r="K948" s="3"/>
      <c r="L948" s="3"/>
      <c r="M948" s="12"/>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12"/>
      <c r="AQ948" s="3"/>
      <c r="AR948" s="3"/>
      <c r="AS948" s="3"/>
      <c r="AT948" s="3"/>
      <c r="AU948" s="3"/>
    </row>
    <row r="949" spans="1:47" ht="24" x14ac:dyDescent="0.4">
      <c r="A949" s="3"/>
      <c r="B949" s="3"/>
      <c r="C949" s="3"/>
      <c r="D949" s="3"/>
      <c r="E949" s="3"/>
      <c r="F949" s="3"/>
      <c r="G949" s="3"/>
      <c r="H949" s="3"/>
      <c r="I949" s="3"/>
      <c r="J949" s="3"/>
      <c r="K949" s="3"/>
      <c r="L949" s="3"/>
      <c r="M949" s="12"/>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12"/>
      <c r="AQ949" s="3"/>
      <c r="AR949" s="3"/>
      <c r="AS949" s="3"/>
      <c r="AT949" s="3"/>
      <c r="AU949" s="3"/>
    </row>
    <row r="950" spans="1:47" ht="24" x14ac:dyDescent="0.4">
      <c r="A950" s="3"/>
      <c r="B950" s="3"/>
      <c r="C950" s="3"/>
      <c r="D950" s="3"/>
      <c r="E950" s="3"/>
      <c r="F950" s="3"/>
      <c r="G950" s="3"/>
      <c r="H950" s="3"/>
      <c r="I950" s="3"/>
      <c r="J950" s="3"/>
      <c r="K950" s="3"/>
      <c r="L950" s="3"/>
      <c r="M950" s="12"/>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12"/>
      <c r="AQ950" s="3"/>
      <c r="AR950" s="3"/>
      <c r="AS950" s="3"/>
      <c r="AT950" s="3"/>
      <c r="AU950" s="3"/>
    </row>
    <row r="951" spans="1:47" ht="24" x14ac:dyDescent="0.4">
      <c r="A951" s="3"/>
      <c r="B951" s="3"/>
      <c r="C951" s="3"/>
      <c r="D951" s="3"/>
      <c r="E951" s="3"/>
      <c r="F951" s="3"/>
      <c r="G951" s="3"/>
      <c r="H951" s="3"/>
      <c r="I951" s="3"/>
      <c r="J951" s="3"/>
      <c r="K951" s="3"/>
      <c r="L951" s="3"/>
      <c r="M951" s="12"/>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12"/>
      <c r="AQ951" s="3"/>
      <c r="AR951" s="3"/>
      <c r="AS951" s="3"/>
      <c r="AT951" s="3"/>
      <c r="AU951" s="3"/>
    </row>
    <row r="952" spans="1:47" ht="24" x14ac:dyDescent="0.4">
      <c r="A952" s="3"/>
      <c r="B952" s="3"/>
      <c r="C952" s="3"/>
      <c r="D952" s="3"/>
      <c r="E952" s="3"/>
      <c r="F952" s="3"/>
      <c r="G952" s="3"/>
      <c r="H952" s="3"/>
      <c r="I952" s="3"/>
      <c r="J952" s="3"/>
      <c r="K952" s="3"/>
      <c r="L952" s="3"/>
      <c r="M952" s="12"/>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12"/>
      <c r="AQ952" s="3"/>
      <c r="AR952" s="3"/>
      <c r="AS952" s="3"/>
      <c r="AT952" s="3"/>
      <c r="AU952" s="3"/>
    </row>
    <row r="953" spans="1:47" ht="24" x14ac:dyDescent="0.4">
      <c r="A953" s="3"/>
      <c r="B953" s="3"/>
      <c r="C953" s="3"/>
      <c r="D953" s="3"/>
      <c r="E953" s="3"/>
      <c r="F953" s="3"/>
      <c r="G953" s="3"/>
      <c r="H953" s="3"/>
      <c r="I953" s="3"/>
      <c r="J953" s="3"/>
      <c r="K953" s="3"/>
      <c r="L953" s="3"/>
      <c r="M953" s="12"/>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12"/>
      <c r="AQ953" s="3"/>
      <c r="AR953" s="3"/>
      <c r="AS953" s="3"/>
      <c r="AT953" s="3"/>
      <c r="AU953" s="3"/>
    </row>
    <row r="954" spans="1:47" ht="24" x14ac:dyDescent="0.4">
      <c r="A954" s="3"/>
      <c r="B954" s="3"/>
      <c r="C954" s="3"/>
      <c r="D954" s="3"/>
      <c r="E954" s="3"/>
      <c r="F954" s="3"/>
      <c r="G954" s="3"/>
      <c r="H954" s="3"/>
      <c r="I954" s="3"/>
      <c r="J954" s="3"/>
      <c r="K954" s="3"/>
      <c r="L954" s="3"/>
      <c r="M954" s="12"/>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12"/>
      <c r="AQ954" s="3"/>
      <c r="AR954" s="3"/>
      <c r="AS954" s="3"/>
      <c r="AT954" s="3"/>
      <c r="AU954" s="3"/>
    </row>
    <row r="955" spans="1:47" ht="24" x14ac:dyDescent="0.4">
      <c r="A955" s="3"/>
      <c r="B955" s="3"/>
      <c r="C955" s="3"/>
      <c r="D955" s="3"/>
      <c r="E955" s="3"/>
      <c r="F955" s="3"/>
      <c r="G955" s="3"/>
      <c r="H955" s="3"/>
      <c r="I955" s="3"/>
      <c r="J955" s="3"/>
      <c r="K955" s="3"/>
      <c r="L955" s="3"/>
      <c r="M955" s="12"/>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12"/>
      <c r="AQ955" s="3"/>
      <c r="AR955" s="3"/>
      <c r="AS955" s="3"/>
      <c r="AT955" s="3"/>
      <c r="AU955" s="3"/>
    </row>
    <row r="956" spans="1:47" ht="24" x14ac:dyDescent="0.4">
      <c r="A956" s="3"/>
      <c r="B956" s="3"/>
      <c r="C956" s="3"/>
      <c r="D956" s="3"/>
      <c r="E956" s="3"/>
      <c r="F956" s="3"/>
      <c r="G956" s="3"/>
      <c r="H956" s="3"/>
      <c r="I956" s="3"/>
      <c r="J956" s="3"/>
      <c r="K956" s="3"/>
      <c r="L956" s="3"/>
      <c r="M956" s="12"/>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12"/>
      <c r="AQ956" s="3"/>
      <c r="AR956" s="3"/>
      <c r="AS956" s="3"/>
      <c r="AT956" s="3"/>
      <c r="AU956" s="3"/>
    </row>
    <row r="957" spans="1:47" ht="24" x14ac:dyDescent="0.4">
      <c r="A957" s="3"/>
      <c r="B957" s="3"/>
      <c r="C957" s="3"/>
      <c r="D957" s="3"/>
      <c r="E957" s="3"/>
      <c r="F957" s="3"/>
      <c r="G957" s="3"/>
      <c r="H957" s="3"/>
      <c r="I957" s="3"/>
      <c r="J957" s="3"/>
      <c r="K957" s="3"/>
      <c r="L957" s="3"/>
      <c r="M957" s="12"/>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12"/>
      <c r="AQ957" s="3"/>
      <c r="AR957" s="3"/>
      <c r="AS957" s="3"/>
      <c r="AT957" s="3"/>
      <c r="AU957" s="3"/>
    </row>
    <row r="958" spans="1:47" ht="24" x14ac:dyDescent="0.4">
      <c r="A958" s="3"/>
      <c r="B958" s="3"/>
      <c r="C958" s="3"/>
      <c r="D958" s="3"/>
      <c r="E958" s="3"/>
      <c r="F958" s="3"/>
      <c r="G958" s="3"/>
      <c r="H958" s="3"/>
      <c r="I958" s="3"/>
      <c r="J958" s="3"/>
      <c r="K958" s="3"/>
      <c r="L958" s="3"/>
      <c r="M958" s="12"/>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12"/>
      <c r="AQ958" s="3"/>
      <c r="AR958" s="3"/>
      <c r="AS958" s="3"/>
      <c r="AT958" s="3"/>
      <c r="AU958" s="3"/>
    </row>
    <row r="959" spans="1:47" ht="24" x14ac:dyDescent="0.4">
      <c r="A959" s="3"/>
      <c r="B959" s="3"/>
      <c r="C959" s="3"/>
      <c r="D959" s="3"/>
      <c r="E959" s="3"/>
      <c r="F959" s="3"/>
      <c r="G959" s="3"/>
      <c r="H959" s="3"/>
      <c r="I959" s="3"/>
      <c r="J959" s="3"/>
      <c r="K959" s="3"/>
      <c r="L959" s="3"/>
      <c r="M959" s="12"/>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12"/>
      <c r="AQ959" s="3"/>
      <c r="AR959" s="3"/>
      <c r="AS959" s="3"/>
      <c r="AT959" s="3"/>
      <c r="AU959" s="3"/>
    </row>
    <row r="960" spans="1:47" ht="24" x14ac:dyDescent="0.4">
      <c r="A960" s="3"/>
      <c r="B960" s="3"/>
      <c r="C960" s="3"/>
      <c r="D960" s="3"/>
      <c r="E960" s="3"/>
      <c r="F960" s="3"/>
      <c r="G960" s="3"/>
      <c r="H960" s="3"/>
      <c r="I960" s="3"/>
      <c r="J960" s="3"/>
      <c r="K960" s="3"/>
      <c r="L960" s="3"/>
      <c r="M960" s="12"/>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12"/>
      <c r="AQ960" s="3"/>
      <c r="AR960" s="3"/>
      <c r="AS960" s="3"/>
      <c r="AT960" s="3"/>
      <c r="AU960" s="3"/>
    </row>
    <row r="961" spans="1:47" ht="24" x14ac:dyDescent="0.4">
      <c r="A961" s="3"/>
      <c r="B961" s="3"/>
      <c r="C961" s="3"/>
      <c r="D961" s="3"/>
      <c r="E961" s="3"/>
      <c r="F961" s="3"/>
      <c r="G961" s="3"/>
      <c r="H961" s="3"/>
      <c r="I961" s="3"/>
      <c r="J961" s="3"/>
      <c r="K961" s="3"/>
      <c r="L961" s="3"/>
      <c r="M961" s="12"/>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12"/>
      <c r="AQ961" s="3"/>
      <c r="AR961" s="3"/>
      <c r="AS961" s="3"/>
      <c r="AT961" s="3"/>
      <c r="AU961" s="3"/>
    </row>
    <row r="962" spans="1:47" ht="24" x14ac:dyDescent="0.4">
      <c r="A962" s="3"/>
      <c r="B962" s="3"/>
      <c r="C962" s="3"/>
      <c r="D962" s="3"/>
      <c r="E962" s="3"/>
      <c r="F962" s="3"/>
      <c r="G962" s="3"/>
      <c r="H962" s="3"/>
      <c r="I962" s="3"/>
      <c r="J962" s="3"/>
      <c r="K962" s="3"/>
      <c r="L962" s="3"/>
      <c r="M962" s="12"/>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12"/>
      <c r="AQ962" s="3"/>
      <c r="AR962" s="3"/>
      <c r="AS962" s="3"/>
      <c r="AT962" s="3"/>
      <c r="AU962" s="3"/>
    </row>
    <row r="963" spans="1:47" ht="24" x14ac:dyDescent="0.4">
      <c r="A963" s="3"/>
      <c r="B963" s="3"/>
      <c r="C963" s="3"/>
      <c r="D963" s="3"/>
      <c r="E963" s="3"/>
      <c r="F963" s="3"/>
      <c r="G963" s="3"/>
      <c r="H963" s="3"/>
      <c r="I963" s="3"/>
      <c r="J963" s="3"/>
      <c r="K963" s="3"/>
      <c r="L963" s="3"/>
      <c r="M963" s="12"/>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12"/>
      <c r="AQ963" s="3"/>
      <c r="AR963" s="3"/>
      <c r="AS963" s="3"/>
      <c r="AT963" s="3"/>
      <c r="AU963" s="3"/>
    </row>
    <row r="964" spans="1:47" ht="24" x14ac:dyDescent="0.4">
      <c r="A964" s="3"/>
      <c r="B964" s="3"/>
      <c r="C964" s="3"/>
      <c r="D964" s="3"/>
      <c r="E964" s="3"/>
      <c r="F964" s="3"/>
      <c r="G964" s="3"/>
      <c r="H964" s="3"/>
      <c r="I964" s="3"/>
      <c r="J964" s="3"/>
      <c r="K964" s="3"/>
      <c r="L964" s="3"/>
      <c r="M964" s="12"/>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2"/>
      <c r="AQ964" s="3"/>
      <c r="AR964" s="3"/>
      <c r="AS964" s="3"/>
      <c r="AT964" s="3"/>
      <c r="AU964" s="3"/>
    </row>
    <row r="965" spans="1:47" ht="24" x14ac:dyDescent="0.4">
      <c r="A965" s="3"/>
      <c r="B965" s="3"/>
      <c r="C965" s="3"/>
      <c r="D965" s="3"/>
      <c r="E965" s="3"/>
      <c r="F965" s="3"/>
      <c r="G965" s="3"/>
      <c r="H965" s="3"/>
      <c r="I965" s="3"/>
      <c r="J965" s="3"/>
      <c r="K965" s="3"/>
      <c r="L965" s="3"/>
      <c r="M965" s="12"/>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12"/>
      <c r="AQ965" s="3"/>
      <c r="AR965" s="3"/>
      <c r="AS965" s="3"/>
      <c r="AT965" s="3"/>
      <c r="AU965" s="3"/>
    </row>
    <row r="966" spans="1:47" ht="24" x14ac:dyDescent="0.4">
      <c r="A966" s="3"/>
      <c r="B966" s="3"/>
      <c r="C966" s="3"/>
      <c r="D966" s="3"/>
      <c r="E966" s="3"/>
      <c r="F966" s="3"/>
      <c r="G966" s="3"/>
      <c r="H966" s="3"/>
      <c r="I966" s="3"/>
      <c r="J966" s="3"/>
      <c r="K966" s="3"/>
      <c r="L966" s="3"/>
      <c r="M966" s="12"/>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2"/>
      <c r="AQ966" s="3"/>
      <c r="AR966" s="3"/>
      <c r="AS966" s="3"/>
      <c r="AT966" s="3"/>
      <c r="AU966" s="3"/>
    </row>
    <row r="967" spans="1:47" ht="24" x14ac:dyDescent="0.4">
      <c r="A967" s="3"/>
      <c r="B967" s="3"/>
      <c r="C967" s="3"/>
      <c r="D967" s="3"/>
      <c r="E967" s="3"/>
      <c r="F967" s="3"/>
      <c r="G967" s="3"/>
      <c r="H967" s="3"/>
      <c r="I967" s="3"/>
      <c r="J967" s="3"/>
      <c r="K967" s="3"/>
      <c r="L967" s="3"/>
      <c r="M967" s="12"/>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12"/>
      <c r="AQ967" s="3"/>
      <c r="AR967" s="3"/>
      <c r="AS967" s="3"/>
      <c r="AT967" s="3"/>
      <c r="AU967" s="3"/>
    </row>
    <row r="968" spans="1:47" ht="24" x14ac:dyDescent="0.4">
      <c r="A968" s="3"/>
      <c r="B968" s="3"/>
      <c r="C968" s="3"/>
      <c r="D968" s="3"/>
      <c r="E968" s="3"/>
      <c r="F968" s="3"/>
      <c r="G968" s="3"/>
      <c r="H968" s="3"/>
      <c r="I968" s="3"/>
      <c r="J968" s="3"/>
      <c r="K968" s="3"/>
      <c r="L968" s="3"/>
      <c r="M968" s="12"/>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12"/>
      <c r="AQ968" s="3"/>
      <c r="AR968" s="3"/>
      <c r="AS968" s="3"/>
      <c r="AT968" s="3"/>
      <c r="AU968" s="3"/>
    </row>
    <row r="969" spans="1:47" ht="24" x14ac:dyDescent="0.4">
      <c r="A969" s="3"/>
      <c r="B969" s="3"/>
      <c r="C969" s="3"/>
      <c r="D969" s="3"/>
      <c r="E969" s="3"/>
      <c r="F969" s="3"/>
      <c r="G969" s="3"/>
      <c r="H969" s="3"/>
      <c r="I969" s="3"/>
      <c r="J969" s="3"/>
      <c r="K969" s="3"/>
      <c r="L969" s="3"/>
      <c r="M969" s="12"/>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12"/>
      <c r="AQ969" s="3"/>
      <c r="AR969" s="3"/>
      <c r="AS969" s="3"/>
      <c r="AT969" s="3"/>
      <c r="AU969" s="3"/>
    </row>
    <row r="970" spans="1:47" ht="24" x14ac:dyDescent="0.4">
      <c r="A970" s="3"/>
      <c r="B970" s="3"/>
      <c r="C970" s="3"/>
      <c r="D970" s="3"/>
      <c r="E970" s="3"/>
      <c r="F970" s="3"/>
      <c r="G970" s="3"/>
      <c r="H970" s="3"/>
      <c r="I970" s="3"/>
      <c r="J970" s="3"/>
      <c r="K970" s="3"/>
      <c r="L970" s="3"/>
      <c r="M970" s="12"/>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12"/>
      <c r="AQ970" s="3"/>
      <c r="AR970" s="3"/>
      <c r="AS970" s="3"/>
      <c r="AT970" s="3"/>
      <c r="AU970" s="3"/>
    </row>
    <row r="971" spans="1:47" ht="24" x14ac:dyDescent="0.4">
      <c r="A971" s="3"/>
      <c r="B971" s="3"/>
      <c r="C971" s="3"/>
      <c r="D971" s="3"/>
      <c r="E971" s="3"/>
      <c r="F971" s="3"/>
      <c r="G971" s="3"/>
      <c r="H971" s="3"/>
      <c r="I971" s="3"/>
      <c r="J971" s="3"/>
      <c r="K971" s="3"/>
      <c r="L971" s="3"/>
      <c r="M971" s="12"/>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12"/>
      <c r="AQ971" s="3"/>
      <c r="AR971" s="3"/>
      <c r="AS971" s="3"/>
      <c r="AT971" s="3"/>
      <c r="AU971" s="3"/>
    </row>
    <row r="972" spans="1:47" ht="24" x14ac:dyDescent="0.4">
      <c r="A972" s="3"/>
      <c r="B972" s="3"/>
      <c r="C972" s="3"/>
      <c r="D972" s="3"/>
      <c r="E972" s="3"/>
      <c r="F972" s="3"/>
      <c r="G972" s="3"/>
      <c r="H972" s="3"/>
      <c r="I972" s="3"/>
      <c r="J972" s="3"/>
      <c r="K972" s="3"/>
      <c r="L972" s="3"/>
      <c r="M972" s="12"/>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12"/>
      <c r="AQ972" s="3"/>
      <c r="AR972" s="3"/>
      <c r="AS972" s="3"/>
      <c r="AT972" s="3"/>
      <c r="AU972" s="3"/>
    </row>
    <row r="973" spans="1:47" ht="24" x14ac:dyDescent="0.4">
      <c r="A973" s="3"/>
      <c r="B973" s="3"/>
      <c r="C973" s="3"/>
      <c r="D973" s="3"/>
      <c r="E973" s="3"/>
      <c r="F973" s="3"/>
      <c r="G973" s="3"/>
      <c r="H973" s="3"/>
      <c r="I973" s="3"/>
      <c r="J973" s="3"/>
      <c r="K973" s="3"/>
      <c r="L973" s="3"/>
      <c r="M973" s="12"/>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12"/>
      <c r="AQ973" s="3"/>
      <c r="AR973" s="3"/>
      <c r="AS973" s="3"/>
      <c r="AT973" s="3"/>
      <c r="AU973" s="3"/>
    </row>
    <row r="974" spans="1:47" ht="24" x14ac:dyDescent="0.4">
      <c r="A974" s="3"/>
      <c r="B974" s="3"/>
      <c r="C974" s="3"/>
      <c r="D974" s="3"/>
      <c r="E974" s="3"/>
      <c r="F974" s="3"/>
      <c r="G974" s="3"/>
      <c r="H974" s="3"/>
      <c r="I974" s="3"/>
      <c r="J974" s="3"/>
      <c r="K974" s="3"/>
      <c r="L974" s="3"/>
      <c r="M974" s="12"/>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12"/>
      <c r="AQ974" s="3"/>
      <c r="AR974" s="3"/>
      <c r="AS974" s="3"/>
      <c r="AT974" s="3"/>
      <c r="AU974" s="3"/>
    </row>
    <row r="975" spans="1:47" ht="24" x14ac:dyDescent="0.4">
      <c r="A975" s="3"/>
      <c r="B975" s="3"/>
      <c r="C975" s="3"/>
      <c r="D975" s="3"/>
      <c r="E975" s="3"/>
      <c r="F975" s="3"/>
      <c r="G975" s="3"/>
      <c r="H975" s="3"/>
      <c r="I975" s="3"/>
      <c r="J975" s="3"/>
      <c r="K975" s="3"/>
      <c r="L975" s="3"/>
      <c r="M975" s="12"/>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12"/>
      <c r="AQ975" s="3"/>
      <c r="AR975" s="3"/>
      <c r="AS975" s="3"/>
      <c r="AT975" s="3"/>
      <c r="AU975" s="3"/>
    </row>
    <row r="976" spans="1:47" ht="24" x14ac:dyDescent="0.4">
      <c r="A976" s="3"/>
      <c r="B976" s="3"/>
      <c r="C976" s="3"/>
      <c r="D976" s="3"/>
      <c r="E976" s="3"/>
      <c r="F976" s="3"/>
      <c r="G976" s="3"/>
      <c r="H976" s="3"/>
      <c r="I976" s="3"/>
      <c r="J976" s="3"/>
      <c r="K976" s="3"/>
      <c r="L976" s="3"/>
      <c r="M976" s="12"/>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12"/>
      <c r="AQ976" s="3"/>
      <c r="AR976" s="3"/>
      <c r="AS976" s="3"/>
      <c r="AT976" s="3"/>
      <c r="AU976" s="3"/>
    </row>
    <row r="977" spans="1:47" ht="24" x14ac:dyDescent="0.4">
      <c r="A977" s="3"/>
      <c r="B977" s="3"/>
      <c r="C977" s="3"/>
      <c r="D977" s="3"/>
      <c r="E977" s="3"/>
      <c r="F977" s="3"/>
      <c r="G977" s="3"/>
      <c r="H977" s="3"/>
      <c r="I977" s="3"/>
      <c r="J977" s="3"/>
      <c r="K977" s="3"/>
      <c r="L977" s="3"/>
      <c r="M977" s="12"/>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12"/>
      <c r="AQ977" s="3"/>
      <c r="AR977" s="3"/>
      <c r="AS977" s="3"/>
      <c r="AT977" s="3"/>
      <c r="AU977" s="3"/>
    </row>
    <row r="978" spans="1:47" ht="24" x14ac:dyDescent="0.4">
      <c r="A978" s="3"/>
      <c r="B978" s="3"/>
      <c r="C978" s="3"/>
      <c r="D978" s="3"/>
      <c r="E978" s="3"/>
      <c r="F978" s="3"/>
      <c r="G978" s="3"/>
      <c r="H978" s="3"/>
      <c r="I978" s="3"/>
      <c r="J978" s="3"/>
      <c r="K978" s="3"/>
      <c r="L978" s="3"/>
      <c r="M978" s="12"/>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12"/>
      <c r="AQ978" s="3"/>
      <c r="AR978" s="3"/>
      <c r="AS978" s="3"/>
      <c r="AT978" s="3"/>
      <c r="AU978" s="3"/>
    </row>
    <row r="979" spans="1:47" ht="24" x14ac:dyDescent="0.4">
      <c r="A979" s="3"/>
      <c r="B979" s="3"/>
      <c r="C979" s="3"/>
      <c r="D979" s="3"/>
      <c r="E979" s="3"/>
      <c r="F979" s="3"/>
      <c r="G979" s="3"/>
      <c r="H979" s="3"/>
      <c r="I979" s="3"/>
      <c r="J979" s="3"/>
      <c r="K979" s="3"/>
      <c r="L979" s="3"/>
      <c r="M979" s="12"/>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12"/>
      <c r="AQ979" s="3"/>
      <c r="AR979" s="3"/>
      <c r="AS979" s="3"/>
      <c r="AT979" s="3"/>
      <c r="AU979" s="3"/>
    </row>
    <row r="980" spans="1:47" ht="24" x14ac:dyDescent="0.4">
      <c r="A980" s="3"/>
      <c r="B980" s="3"/>
      <c r="C980" s="3"/>
      <c r="D980" s="3"/>
      <c r="E980" s="3"/>
      <c r="F980" s="3"/>
      <c r="G980" s="3"/>
      <c r="H980" s="3"/>
      <c r="I980" s="3"/>
      <c r="J980" s="3"/>
      <c r="K980" s="3"/>
      <c r="L980" s="3"/>
      <c r="M980" s="12"/>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12"/>
      <c r="AQ980" s="3"/>
      <c r="AR980" s="3"/>
      <c r="AS980" s="3"/>
      <c r="AT980" s="3"/>
      <c r="AU980" s="3"/>
    </row>
    <row r="981" spans="1:47" ht="24" x14ac:dyDescent="0.4">
      <c r="A981" s="3"/>
      <c r="B981" s="3"/>
      <c r="C981" s="3"/>
      <c r="D981" s="3"/>
      <c r="E981" s="3"/>
      <c r="F981" s="3"/>
      <c r="G981" s="3"/>
      <c r="H981" s="3"/>
      <c r="I981" s="3"/>
      <c r="J981" s="3"/>
      <c r="K981" s="3"/>
      <c r="L981" s="3"/>
      <c r="M981" s="12"/>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12"/>
      <c r="AQ981" s="3"/>
      <c r="AR981" s="3"/>
      <c r="AS981" s="3"/>
      <c r="AT981" s="3"/>
      <c r="AU981" s="3"/>
    </row>
    <row r="982" spans="1:47" ht="24" x14ac:dyDescent="0.4">
      <c r="A982" s="3"/>
      <c r="B982" s="3"/>
      <c r="C982" s="3"/>
      <c r="D982" s="3"/>
      <c r="E982" s="3"/>
      <c r="F982" s="3"/>
      <c r="G982" s="3"/>
      <c r="H982" s="3"/>
      <c r="I982" s="3"/>
      <c r="J982" s="3"/>
      <c r="K982" s="3"/>
      <c r="L982" s="3"/>
      <c r="M982" s="12"/>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12"/>
      <c r="AQ982" s="3"/>
      <c r="AR982" s="3"/>
      <c r="AS982" s="3"/>
      <c r="AT982" s="3"/>
      <c r="AU982" s="3"/>
    </row>
    <row r="983" spans="1:47" ht="24" x14ac:dyDescent="0.4">
      <c r="A983" s="3"/>
      <c r="B983" s="3"/>
      <c r="C983" s="3"/>
      <c r="D983" s="3"/>
      <c r="E983" s="3"/>
      <c r="F983" s="3"/>
      <c r="G983" s="3"/>
      <c r="H983" s="3"/>
      <c r="I983" s="3"/>
      <c r="J983" s="3"/>
      <c r="K983" s="3"/>
      <c r="L983" s="3"/>
      <c r="M983" s="12"/>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12"/>
      <c r="AQ983" s="3"/>
      <c r="AR983" s="3"/>
      <c r="AS983" s="3"/>
      <c r="AT983" s="3"/>
      <c r="AU983" s="3"/>
    </row>
    <row r="984" spans="1:47" ht="24" x14ac:dyDescent="0.4">
      <c r="A984" s="3"/>
      <c r="B984" s="3"/>
      <c r="C984" s="3"/>
      <c r="D984" s="3"/>
      <c r="E984" s="3"/>
      <c r="F984" s="3"/>
      <c r="G984" s="3"/>
      <c r="H984" s="3"/>
      <c r="I984" s="3"/>
      <c r="J984" s="3"/>
      <c r="K984" s="3"/>
      <c r="L984" s="3"/>
      <c r="M984" s="12"/>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12"/>
      <c r="AQ984" s="3"/>
      <c r="AR984" s="3"/>
      <c r="AS984" s="3"/>
      <c r="AT984" s="3"/>
      <c r="AU984" s="3"/>
    </row>
    <row r="985" spans="1:47" ht="24" x14ac:dyDescent="0.4">
      <c r="A985" s="3"/>
      <c r="B985" s="3"/>
      <c r="C985" s="3"/>
      <c r="D985" s="3"/>
      <c r="E985" s="3"/>
      <c r="F985" s="3"/>
      <c r="G985" s="3"/>
      <c r="H985" s="3"/>
      <c r="I985" s="3"/>
      <c r="J985" s="3"/>
      <c r="K985" s="3"/>
      <c r="L985" s="3"/>
      <c r="M985" s="12"/>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12"/>
      <c r="AQ985" s="3"/>
      <c r="AR985" s="3"/>
      <c r="AS985" s="3"/>
      <c r="AT985" s="3"/>
      <c r="AU985" s="3"/>
    </row>
    <row r="986" spans="1:47" ht="24" x14ac:dyDescent="0.4">
      <c r="A986" s="3"/>
      <c r="B986" s="3"/>
      <c r="C986" s="3"/>
      <c r="D986" s="3"/>
      <c r="E986" s="3"/>
      <c r="F986" s="3"/>
      <c r="G986" s="3"/>
      <c r="H986" s="3"/>
      <c r="I986" s="3"/>
      <c r="J986" s="3"/>
      <c r="K986" s="3"/>
      <c r="L986" s="3"/>
      <c r="M986" s="12"/>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12"/>
      <c r="AQ986" s="3"/>
      <c r="AR986" s="3"/>
      <c r="AS986" s="3"/>
      <c r="AT986" s="3"/>
      <c r="AU986" s="3"/>
    </row>
    <row r="987" spans="1:47" ht="24" x14ac:dyDescent="0.4">
      <c r="A987" s="3"/>
      <c r="B987" s="3"/>
      <c r="C987" s="3"/>
      <c r="D987" s="3"/>
      <c r="E987" s="3"/>
      <c r="F987" s="3"/>
      <c r="G987" s="3"/>
      <c r="H987" s="3"/>
      <c r="I987" s="3"/>
      <c r="J987" s="3"/>
      <c r="K987" s="3"/>
      <c r="L987" s="3"/>
      <c r="M987" s="12"/>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12"/>
      <c r="AQ987" s="3"/>
      <c r="AR987" s="3"/>
      <c r="AS987" s="3"/>
      <c r="AT987" s="3"/>
      <c r="AU987" s="3"/>
    </row>
    <row r="988" spans="1:47" ht="24" x14ac:dyDescent="0.4">
      <c r="A988" s="3"/>
      <c r="B988" s="3"/>
      <c r="C988" s="3"/>
      <c r="D988" s="3"/>
      <c r="E988" s="3"/>
      <c r="F988" s="3"/>
      <c r="G988" s="3"/>
      <c r="H988" s="3"/>
      <c r="I988" s="3"/>
      <c r="J988" s="3"/>
      <c r="K988" s="3"/>
      <c r="L988" s="3"/>
      <c r="M988" s="12"/>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12"/>
      <c r="AQ988" s="3"/>
      <c r="AR988" s="3"/>
      <c r="AS988" s="3"/>
      <c r="AT988" s="3"/>
      <c r="AU988" s="3"/>
    </row>
    <row r="989" spans="1:47" ht="24" x14ac:dyDescent="0.4">
      <c r="A989" s="3"/>
      <c r="B989" s="3"/>
      <c r="C989" s="3"/>
      <c r="D989" s="3"/>
      <c r="E989" s="3"/>
      <c r="F989" s="3"/>
      <c r="G989" s="3"/>
      <c r="H989" s="3"/>
      <c r="I989" s="3"/>
      <c r="J989" s="3"/>
      <c r="K989" s="3"/>
      <c r="L989" s="3"/>
      <c r="M989" s="12"/>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12"/>
      <c r="AQ989" s="3"/>
      <c r="AR989" s="3"/>
      <c r="AS989" s="3"/>
      <c r="AT989" s="3"/>
      <c r="AU989" s="3"/>
    </row>
    <row r="990" spans="1:47" ht="24" x14ac:dyDescent="0.4">
      <c r="A990" s="3"/>
      <c r="B990" s="3"/>
      <c r="C990" s="3"/>
      <c r="D990" s="3"/>
      <c r="E990" s="3"/>
      <c r="F990" s="3"/>
      <c r="G990" s="3"/>
      <c r="H990" s="3"/>
      <c r="I990" s="3"/>
      <c r="J990" s="3"/>
      <c r="K990" s="3"/>
      <c r="L990" s="3"/>
      <c r="M990" s="12"/>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12"/>
      <c r="AQ990" s="3"/>
      <c r="AR990" s="3"/>
      <c r="AS990" s="3"/>
      <c r="AT990" s="3"/>
      <c r="AU990" s="3"/>
    </row>
    <row r="991" spans="1:47" ht="24" x14ac:dyDescent="0.4">
      <c r="A991" s="3"/>
      <c r="B991" s="3"/>
      <c r="C991" s="3"/>
      <c r="D991" s="3"/>
      <c r="E991" s="3"/>
      <c r="F991" s="3"/>
      <c r="G991" s="3"/>
      <c r="H991" s="3"/>
      <c r="I991" s="3"/>
      <c r="J991" s="3"/>
      <c r="K991" s="3"/>
      <c r="L991" s="3"/>
      <c r="M991" s="12"/>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12"/>
      <c r="AQ991" s="3"/>
      <c r="AR991" s="3"/>
      <c r="AS991" s="3"/>
      <c r="AT991" s="3"/>
      <c r="AU991" s="3"/>
    </row>
    <row r="992" spans="1:47" ht="24" x14ac:dyDescent="0.4">
      <c r="A992" s="3"/>
      <c r="B992" s="3"/>
      <c r="C992" s="3"/>
      <c r="D992" s="3"/>
      <c r="E992" s="3"/>
      <c r="F992" s="3"/>
      <c r="G992" s="3"/>
      <c r="H992" s="3"/>
      <c r="I992" s="3"/>
      <c r="J992" s="3"/>
      <c r="K992" s="3"/>
      <c r="L992" s="3"/>
      <c r="M992" s="12"/>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12"/>
      <c r="AQ992" s="3"/>
      <c r="AR992" s="3"/>
      <c r="AS992" s="3"/>
      <c r="AT992" s="3"/>
      <c r="AU992" s="3"/>
    </row>
    <row r="993" spans="1:47" ht="24" x14ac:dyDescent="0.4">
      <c r="A993" s="3"/>
      <c r="B993" s="3"/>
      <c r="C993" s="3"/>
      <c r="D993" s="3"/>
      <c r="E993" s="3"/>
      <c r="F993" s="3"/>
      <c r="G993" s="3"/>
      <c r="H993" s="3"/>
      <c r="I993" s="3"/>
      <c r="J993" s="3"/>
      <c r="K993" s="3"/>
      <c r="L993" s="3"/>
      <c r="M993" s="12"/>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12"/>
      <c r="AQ993" s="3"/>
      <c r="AR993" s="3"/>
      <c r="AS993" s="3"/>
      <c r="AT993" s="3"/>
      <c r="AU993" s="3"/>
    </row>
    <row r="994" spans="1:47" ht="24" x14ac:dyDescent="0.4">
      <c r="A994" s="3"/>
      <c r="B994" s="3"/>
      <c r="C994" s="3"/>
      <c r="D994" s="3"/>
      <c r="E994" s="3"/>
      <c r="F994" s="3"/>
      <c r="G994" s="3"/>
      <c r="H994" s="3"/>
      <c r="I994" s="3"/>
      <c r="J994" s="3"/>
      <c r="K994" s="3"/>
      <c r="L994" s="3"/>
      <c r="M994" s="12"/>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12"/>
      <c r="AQ994" s="3"/>
      <c r="AR994" s="3"/>
      <c r="AS994" s="3"/>
      <c r="AT994" s="3"/>
      <c r="AU994" s="3"/>
    </row>
    <row r="995" spans="1:47" ht="24" x14ac:dyDescent="0.4">
      <c r="A995" s="3"/>
      <c r="B995" s="3"/>
      <c r="C995" s="3"/>
      <c r="D995" s="3"/>
      <c r="E995" s="3"/>
      <c r="F995" s="3"/>
      <c r="G995" s="3"/>
      <c r="H995" s="3"/>
      <c r="I995" s="3"/>
      <c r="J995" s="3"/>
      <c r="K995" s="3"/>
      <c r="L995" s="3"/>
      <c r="M995" s="12"/>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12"/>
      <c r="AQ995" s="3"/>
      <c r="AR995" s="3"/>
      <c r="AS995" s="3"/>
      <c r="AT995" s="3"/>
      <c r="AU995" s="3"/>
    </row>
    <row r="996" spans="1:47" ht="24" x14ac:dyDescent="0.4">
      <c r="A996" s="3"/>
      <c r="B996" s="3"/>
      <c r="C996" s="3"/>
      <c r="D996" s="3"/>
      <c r="E996" s="3"/>
      <c r="F996" s="3"/>
      <c r="G996" s="3"/>
      <c r="H996" s="3"/>
      <c r="I996" s="3"/>
      <c r="J996" s="3"/>
      <c r="K996" s="3"/>
      <c r="L996" s="3"/>
      <c r="M996" s="12"/>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12"/>
      <c r="AQ996" s="3"/>
      <c r="AR996" s="3"/>
      <c r="AS996" s="3"/>
      <c r="AT996" s="3"/>
      <c r="AU996" s="3"/>
    </row>
    <row r="997" spans="1:47" ht="24" x14ac:dyDescent="0.4">
      <c r="A997" s="3"/>
      <c r="B997" s="3"/>
      <c r="C997" s="3"/>
      <c r="D997" s="3"/>
      <c r="E997" s="3"/>
      <c r="F997" s="3"/>
      <c r="G997" s="3"/>
      <c r="H997" s="3"/>
      <c r="I997" s="3"/>
      <c r="J997" s="3"/>
      <c r="K997" s="3"/>
      <c r="L997" s="3"/>
      <c r="M997" s="12"/>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12"/>
      <c r="AQ997" s="3"/>
      <c r="AR997" s="3"/>
      <c r="AS997" s="3"/>
      <c r="AT997" s="3"/>
      <c r="AU997" s="3"/>
    </row>
    <row r="998" spans="1:47" ht="24" x14ac:dyDescent="0.4">
      <c r="A998" s="3"/>
      <c r="B998" s="3"/>
      <c r="C998" s="3"/>
      <c r="D998" s="3"/>
      <c r="E998" s="3"/>
      <c r="F998" s="3"/>
      <c r="G998" s="3"/>
      <c r="H998" s="3"/>
      <c r="I998" s="3"/>
      <c r="J998" s="3"/>
      <c r="K998" s="3"/>
      <c r="L998" s="3"/>
      <c r="M998" s="12"/>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12"/>
      <c r="AQ998" s="3"/>
      <c r="AR998" s="3"/>
      <c r="AS998" s="3"/>
      <c r="AT998" s="3"/>
      <c r="AU998" s="3"/>
    </row>
    <row r="999" spans="1:47" ht="24" x14ac:dyDescent="0.4">
      <c r="A999" s="3"/>
      <c r="B999" s="3"/>
      <c r="C999" s="3"/>
      <c r="D999" s="3"/>
      <c r="E999" s="3"/>
      <c r="F999" s="3"/>
      <c r="G999" s="3"/>
      <c r="H999" s="3"/>
      <c r="I999" s="3"/>
      <c r="J999" s="3"/>
      <c r="K999" s="3"/>
      <c r="L999" s="3"/>
      <c r="M999" s="12"/>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2"/>
      <c r="AQ999" s="3"/>
      <c r="AR999" s="3"/>
      <c r="AS999" s="3"/>
      <c r="AT999" s="3"/>
      <c r="AU999" s="3"/>
    </row>
    <row r="1000" spans="1:47" ht="24" x14ac:dyDescent="0.4">
      <c r="A1000" s="3"/>
      <c r="B1000" s="3"/>
      <c r="C1000" s="3"/>
      <c r="D1000" s="3"/>
      <c r="E1000" s="3"/>
      <c r="F1000" s="3"/>
      <c r="G1000" s="3"/>
      <c r="H1000" s="3"/>
      <c r="I1000" s="3"/>
      <c r="J1000" s="3"/>
      <c r="K1000" s="3"/>
      <c r="L1000" s="3"/>
      <c r="M1000" s="12"/>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2"/>
      <c r="AQ1000" s="3"/>
      <c r="AR1000" s="3"/>
      <c r="AS1000" s="3"/>
      <c r="AT1000" s="3"/>
      <c r="AU1000" s="3"/>
    </row>
    <row r="1001" spans="1:47" ht="24" x14ac:dyDescent="0.4">
      <c r="A1001" s="3"/>
      <c r="B1001" s="3"/>
      <c r="C1001" s="3"/>
      <c r="D1001" s="3"/>
      <c r="E1001" s="3"/>
      <c r="F1001" s="3"/>
      <c r="G1001" s="3"/>
      <c r="H1001" s="3"/>
      <c r="I1001" s="3"/>
      <c r="J1001" s="3"/>
      <c r="K1001" s="3"/>
      <c r="L1001" s="3"/>
      <c r="M1001" s="12"/>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12"/>
      <c r="AQ1001" s="3"/>
      <c r="AR1001" s="3"/>
      <c r="AS1001" s="3"/>
      <c r="AT1001" s="3"/>
      <c r="AU1001" s="3"/>
    </row>
    <row r="1002" spans="1:47" ht="24" x14ac:dyDescent="0.4">
      <c r="A1002" s="3"/>
      <c r="B1002" s="3"/>
      <c r="C1002" s="3"/>
      <c r="D1002" s="3"/>
      <c r="E1002" s="3"/>
      <c r="F1002" s="3"/>
      <c r="G1002" s="3"/>
      <c r="H1002" s="3"/>
      <c r="I1002" s="3"/>
      <c r="J1002" s="3"/>
      <c r="K1002" s="3"/>
      <c r="L1002" s="3"/>
      <c r="M1002" s="12"/>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2"/>
      <c r="AQ1002" s="3"/>
      <c r="AR1002" s="3"/>
      <c r="AS1002" s="3"/>
      <c r="AT1002" s="3"/>
      <c r="AU1002" s="3"/>
    </row>
    <row r="1003" spans="1:47" ht="24" x14ac:dyDescent="0.4">
      <c r="A1003" s="3"/>
      <c r="B1003" s="3"/>
      <c r="C1003" s="3"/>
      <c r="D1003" s="3"/>
      <c r="E1003" s="3"/>
      <c r="F1003" s="3"/>
      <c r="G1003" s="3"/>
      <c r="H1003" s="3"/>
      <c r="I1003" s="3"/>
      <c r="J1003" s="3"/>
      <c r="K1003" s="3"/>
      <c r="L1003" s="3"/>
      <c r="M1003" s="12"/>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12"/>
      <c r="AQ1003" s="3"/>
      <c r="AR1003" s="3"/>
      <c r="AS1003" s="3"/>
      <c r="AT1003" s="3"/>
      <c r="AU1003" s="3"/>
    </row>
    <row r="1004" spans="1:47" ht="24" x14ac:dyDescent="0.4">
      <c r="A1004" s="3"/>
      <c r="B1004" s="3"/>
      <c r="C1004" s="3"/>
      <c r="D1004" s="3"/>
      <c r="E1004" s="3"/>
      <c r="F1004" s="3"/>
      <c r="G1004" s="3"/>
      <c r="H1004" s="3"/>
      <c r="I1004" s="3"/>
      <c r="J1004" s="3"/>
      <c r="K1004" s="3"/>
      <c r="L1004" s="3"/>
      <c r="M1004" s="12"/>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12"/>
      <c r="AQ1004" s="3"/>
      <c r="AR1004" s="3"/>
      <c r="AS1004" s="3"/>
      <c r="AT1004" s="3"/>
      <c r="AU1004" s="3"/>
    </row>
    <row r="1005" spans="1:47" ht="24" x14ac:dyDescent="0.4">
      <c r="A1005" s="3"/>
      <c r="B1005" s="3"/>
      <c r="C1005" s="3"/>
      <c r="D1005" s="3"/>
      <c r="E1005" s="3"/>
      <c r="F1005" s="3"/>
      <c r="G1005" s="3"/>
      <c r="H1005" s="3"/>
      <c r="I1005" s="3"/>
      <c r="J1005" s="3"/>
      <c r="K1005" s="3"/>
      <c r="L1005" s="3"/>
      <c r="M1005" s="12"/>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12"/>
      <c r="AQ1005" s="3"/>
      <c r="AR1005" s="3"/>
      <c r="AS1005" s="3"/>
      <c r="AT1005" s="3"/>
      <c r="AU1005" s="3"/>
    </row>
    <row r="1006" spans="1:47" ht="24" x14ac:dyDescent="0.4">
      <c r="A1006" s="3"/>
      <c r="B1006" s="3"/>
      <c r="C1006" s="3"/>
      <c r="D1006" s="3"/>
      <c r="E1006" s="3"/>
      <c r="F1006" s="3"/>
      <c r="G1006" s="3"/>
      <c r="H1006" s="3"/>
      <c r="I1006" s="3"/>
      <c r="J1006" s="3"/>
      <c r="K1006" s="3"/>
      <c r="L1006" s="3"/>
      <c r="M1006" s="12"/>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12"/>
      <c r="AQ1006" s="3"/>
      <c r="AR1006" s="3"/>
      <c r="AS1006" s="3"/>
      <c r="AT1006" s="3"/>
      <c r="AU1006" s="3"/>
    </row>
    <row r="1007" spans="1:47" ht="24" x14ac:dyDescent="0.4">
      <c r="A1007" s="3"/>
      <c r="B1007" s="3"/>
      <c r="C1007" s="3"/>
      <c r="D1007" s="3"/>
      <c r="E1007" s="3"/>
      <c r="F1007" s="3"/>
      <c r="G1007" s="3"/>
      <c r="H1007" s="3"/>
      <c r="I1007" s="3"/>
      <c r="J1007" s="3"/>
      <c r="K1007" s="3"/>
      <c r="L1007" s="3"/>
      <c r="M1007" s="12"/>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12"/>
      <c r="AQ1007" s="3"/>
      <c r="AR1007" s="3"/>
      <c r="AS1007" s="3"/>
      <c r="AT1007" s="3"/>
      <c r="AU1007" s="3"/>
    </row>
    <row r="1008" spans="1:47" ht="24" x14ac:dyDescent="0.4">
      <c r="A1008" s="3"/>
      <c r="B1008" s="3"/>
      <c r="C1008" s="3"/>
      <c r="D1008" s="3"/>
      <c r="E1008" s="3"/>
      <c r="F1008" s="3"/>
      <c r="G1008" s="3"/>
      <c r="H1008" s="3"/>
      <c r="I1008" s="3"/>
      <c r="J1008" s="3"/>
      <c r="K1008" s="3"/>
      <c r="L1008" s="3"/>
      <c r="M1008" s="12"/>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12"/>
      <c r="AQ1008" s="3"/>
      <c r="AR1008" s="3"/>
      <c r="AS1008" s="3"/>
      <c r="AT1008" s="3"/>
      <c r="AU1008" s="3"/>
    </row>
    <row r="1009" spans="1:47" ht="24" x14ac:dyDescent="0.4">
      <c r="A1009" s="3"/>
      <c r="B1009" s="3"/>
      <c r="C1009" s="3"/>
      <c r="D1009" s="3"/>
      <c r="E1009" s="3"/>
      <c r="F1009" s="3"/>
      <c r="G1009" s="3"/>
      <c r="H1009" s="3"/>
      <c r="I1009" s="3"/>
      <c r="J1009" s="3"/>
      <c r="K1009" s="3"/>
      <c r="L1009" s="3"/>
      <c r="M1009" s="12"/>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12"/>
      <c r="AQ1009" s="3"/>
      <c r="AR1009" s="3"/>
      <c r="AS1009" s="3"/>
      <c r="AT1009" s="3"/>
      <c r="AU1009" s="3"/>
    </row>
    <row r="1010" spans="1:47" ht="24" x14ac:dyDescent="0.4">
      <c r="A1010" s="3"/>
      <c r="B1010" s="3"/>
      <c r="C1010" s="3"/>
      <c r="D1010" s="3"/>
      <c r="E1010" s="3"/>
      <c r="F1010" s="3"/>
      <c r="G1010" s="3"/>
      <c r="H1010" s="3"/>
      <c r="I1010" s="3"/>
      <c r="J1010" s="3"/>
      <c r="K1010" s="3"/>
      <c r="L1010" s="3"/>
      <c r="M1010" s="12"/>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12"/>
      <c r="AQ1010" s="3"/>
      <c r="AR1010" s="3"/>
      <c r="AS1010" s="3"/>
      <c r="AT1010" s="3"/>
      <c r="AU1010" s="3"/>
    </row>
    <row r="1011" spans="1:47" ht="24" x14ac:dyDescent="0.4">
      <c r="A1011" s="3"/>
      <c r="B1011" s="3"/>
      <c r="C1011" s="3"/>
      <c r="D1011" s="3"/>
      <c r="E1011" s="3"/>
      <c r="F1011" s="3"/>
      <c r="G1011" s="3"/>
      <c r="H1011" s="3"/>
      <c r="I1011" s="3"/>
      <c r="J1011" s="3"/>
      <c r="K1011" s="3"/>
      <c r="L1011" s="3"/>
      <c r="M1011" s="12"/>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12"/>
      <c r="AQ1011" s="3"/>
      <c r="AR1011" s="3"/>
      <c r="AS1011" s="3"/>
      <c r="AT1011" s="3"/>
      <c r="AU1011" s="3"/>
    </row>
    <row r="1012" spans="1:47" ht="24" x14ac:dyDescent="0.4">
      <c r="A1012" s="3"/>
      <c r="B1012" s="3"/>
      <c r="C1012" s="3"/>
      <c r="D1012" s="3"/>
      <c r="E1012" s="3"/>
      <c r="F1012" s="3"/>
      <c r="G1012" s="3"/>
      <c r="H1012" s="3"/>
      <c r="I1012" s="3"/>
      <c r="J1012" s="3"/>
      <c r="K1012" s="3"/>
      <c r="L1012" s="3"/>
      <c r="M1012" s="12"/>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12"/>
      <c r="AQ1012" s="3"/>
      <c r="AR1012" s="3"/>
      <c r="AS1012" s="3"/>
      <c r="AT1012" s="3"/>
      <c r="AU1012" s="3"/>
    </row>
    <row r="1013" spans="1:47" ht="24" x14ac:dyDescent="0.4">
      <c r="A1013" s="3"/>
      <c r="B1013" s="3"/>
      <c r="C1013" s="3"/>
      <c r="D1013" s="3"/>
      <c r="E1013" s="3"/>
      <c r="F1013" s="3"/>
      <c r="G1013" s="3"/>
      <c r="H1013" s="3"/>
      <c r="I1013" s="3"/>
      <c r="J1013" s="3"/>
      <c r="K1013" s="3"/>
      <c r="L1013" s="3"/>
      <c r="M1013" s="12"/>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12"/>
      <c r="AQ1013" s="3"/>
      <c r="AR1013" s="3"/>
      <c r="AS1013" s="3"/>
      <c r="AT1013" s="3"/>
      <c r="AU1013" s="3"/>
    </row>
    <row r="1014" spans="1:47" ht="24" x14ac:dyDescent="0.4">
      <c r="A1014" s="3"/>
      <c r="B1014" s="3"/>
      <c r="C1014" s="3"/>
      <c r="D1014" s="3"/>
      <c r="E1014" s="3"/>
      <c r="F1014" s="3"/>
      <c r="G1014" s="3"/>
      <c r="H1014" s="3"/>
      <c r="I1014" s="3"/>
      <c r="J1014" s="3"/>
      <c r="K1014" s="3"/>
      <c r="L1014" s="3"/>
      <c r="M1014" s="12"/>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12"/>
      <c r="AQ1014" s="3"/>
      <c r="AR1014" s="3"/>
      <c r="AS1014" s="3"/>
      <c r="AT1014" s="3"/>
      <c r="AU1014" s="3"/>
    </row>
    <row r="1015" spans="1:47" ht="24" x14ac:dyDescent="0.4">
      <c r="A1015" s="3"/>
      <c r="B1015" s="3"/>
      <c r="C1015" s="3"/>
      <c r="D1015" s="3"/>
      <c r="E1015" s="3"/>
      <c r="F1015" s="3"/>
      <c r="G1015" s="3"/>
      <c r="H1015" s="3"/>
      <c r="I1015" s="3"/>
      <c r="J1015" s="3"/>
      <c r="K1015" s="3"/>
      <c r="L1015" s="3"/>
      <c r="M1015" s="12"/>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12"/>
      <c r="AQ1015" s="3"/>
      <c r="AR1015" s="3"/>
      <c r="AS1015" s="3"/>
      <c r="AT1015" s="3"/>
      <c r="AU1015" s="3"/>
    </row>
    <row r="1016" spans="1:47" ht="24" x14ac:dyDescent="0.4">
      <c r="A1016" s="3"/>
      <c r="B1016" s="3"/>
      <c r="C1016" s="3"/>
      <c r="D1016" s="3"/>
      <c r="E1016" s="3"/>
      <c r="F1016" s="3"/>
      <c r="G1016" s="3"/>
      <c r="H1016" s="3"/>
      <c r="I1016" s="3"/>
      <c r="J1016" s="3"/>
      <c r="K1016" s="3"/>
      <c r="L1016" s="3"/>
      <c r="M1016" s="12"/>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12"/>
      <c r="AQ1016" s="3"/>
      <c r="AR1016" s="3"/>
      <c r="AS1016" s="3"/>
      <c r="AT1016" s="3"/>
      <c r="AU1016" s="3"/>
    </row>
    <row r="1017" spans="1:47" ht="24" x14ac:dyDescent="0.4">
      <c r="A1017" s="3"/>
      <c r="B1017" s="3"/>
      <c r="C1017" s="3"/>
      <c r="D1017" s="3"/>
      <c r="E1017" s="3"/>
      <c r="F1017" s="3"/>
      <c r="G1017" s="3"/>
      <c r="H1017" s="3"/>
      <c r="I1017" s="3"/>
      <c r="J1017" s="3"/>
      <c r="K1017" s="3"/>
      <c r="L1017" s="3"/>
      <c r="M1017" s="12"/>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12"/>
      <c r="AQ1017" s="3"/>
      <c r="AR1017" s="3"/>
      <c r="AS1017" s="3"/>
      <c r="AT1017" s="3"/>
      <c r="AU1017" s="3"/>
    </row>
    <row r="1018" spans="1:47" ht="24" x14ac:dyDescent="0.4">
      <c r="A1018" s="3"/>
      <c r="B1018" s="3"/>
      <c r="C1018" s="3"/>
      <c r="D1018" s="3"/>
      <c r="E1018" s="3"/>
      <c r="F1018" s="3"/>
      <c r="G1018" s="3"/>
      <c r="H1018" s="3"/>
      <c r="I1018" s="3"/>
      <c r="J1018" s="3"/>
      <c r="K1018" s="3"/>
      <c r="L1018" s="3"/>
      <c r="M1018" s="12"/>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12"/>
      <c r="AQ1018" s="3"/>
      <c r="AR1018" s="3"/>
      <c r="AS1018" s="3"/>
      <c r="AT1018" s="3"/>
      <c r="AU1018" s="3"/>
    </row>
    <row r="1019" spans="1:47" ht="24" x14ac:dyDescent="0.4">
      <c r="A1019" s="3"/>
      <c r="B1019" s="3"/>
      <c r="C1019" s="3"/>
      <c r="D1019" s="3"/>
      <c r="E1019" s="3"/>
      <c r="F1019" s="3"/>
      <c r="G1019" s="3"/>
      <c r="H1019" s="3"/>
      <c r="I1019" s="3"/>
      <c r="J1019" s="3"/>
      <c r="K1019" s="3"/>
      <c r="L1019" s="3"/>
      <c r="M1019" s="12"/>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12"/>
      <c r="AQ1019" s="3"/>
      <c r="AR1019" s="3"/>
      <c r="AS1019" s="3"/>
      <c r="AT1019" s="3"/>
      <c r="AU1019" s="3"/>
    </row>
    <row r="1020" spans="1:47" ht="24" x14ac:dyDescent="0.4">
      <c r="A1020" s="3"/>
      <c r="B1020" s="3"/>
      <c r="C1020" s="3"/>
      <c r="D1020" s="3"/>
      <c r="E1020" s="3"/>
      <c r="F1020" s="3"/>
      <c r="G1020" s="3"/>
      <c r="H1020" s="3"/>
      <c r="I1020" s="3"/>
      <c r="J1020" s="3"/>
      <c r="K1020" s="3"/>
      <c r="L1020" s="3"/>
      <c r="M1020" s="12"/>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12"/>
      <c r="AQ1020" s="3"/>
      <c r="AR1020" s="3"/>
      <c r="AS1020" s="3"/>
      <c r="AT1020" s="3"/>
      <c r="AU1020" s="3"/>
    </row>
    <row r="1021" spans="1:47" ht="24" x14ac:dyDescent="0.4">
      <c r="A1021" s="3"/>
      <c r="B1021" s="3"/>
      <c r="C1021" s="3"/>
      <c r="D1021" s="3"/>
      <c r="E1021" s="3"/>
      <c r="F1021" s="3"/>
      <c r="G1021" s="3"/>
      <c r="H1021" s="3"/>
      <c r="I1021" s="3"/>
      <c r="J1021" s="3"/>
      <c r="K1021" s="3"/>
      <c r="L1021" s="3"/>
      <c r="M1021" s="12"/>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12"/>
      <c r="AQ1021" s="3"/>
      <c r="AR1021" s="3"/>
      <c r="AS1021" s="3"/>
      <c r="AT1021" s="3"/>
      <c r="AU1021" s="3"/>
    </row>
    <row r="1022" spans="1:47" ht="24" x14ac:dyDescent="0.4">
      <c r="A1022" s="3"/>
      <c r="B1022" s="3"/>
      <c r="C1022" s="3"/>
      <c r="D1022" s="3"/>
      <c r="E1022" s="3"/>
      <c r="F1022" s="3"/>
      <c r="G1022" s="3"/>
      <c r="H1022" s="3"/>
      <c r="I1022" s="3"/>
      <c r="J1022" s="3"/>
      <c r="K1022" s="3"/>
      <c r="L1022" s="3"/>
      <c r="M1022" s="12"/>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12"/>
      <c r="AQ1022" s="3"/>
      <c r="AR1022" s="3"/>
      <c r="AS1022" s="3"/>
      <c r="AT1022" s="3"/>
      <c r="AU1022" s="3"/>
    </row>
    <row r="1023" spans="1:47" ht="24" x14ac:dyDescent="0.4">
      <c r="A1023" s="3"/>
      <c r="B1023" s="3"/>
      <c r="C1023" s="3"/>
      <c r="D1023" s="3"/>
      <c r="E1023" s="3"/>
      <c r="F1023" s="3"/>
      <c r="G1023" s="3"/>
      <c r="H1023" s="3"/>
      <c r="I1023" s="3"/>
      <c r="J1023" s="3"/>
      <c r="K1023" s="3"/>
      <c r="L1023" s="3"/>
      <c r="M1023" s="12"/>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12"/>
      <c r="AQ1023" s="3"/>
      <c r="AR1023" s="3"/>
      <c r="AS1023" s="3"/>
      <c r="AT1023" s="3"/>
      <c r="AU1023" s="3"/>
    </row>
  </sheetData>
  <mergeCells count="13">
    <mergeCell ref="A60:B60"/>
    <mergeCell ref="N1:R1"/>
    <mergeCell ref="S1:Z1"/>
    <mergeCell ref="AM1:AM2"/>
    <mergeCell ref="A43:B43"/>
    <mergeCell ref="E1:E2"/>
    <mergeCell ref="F1:F2"/>
    <mergeCell ref="G1:G2"/>
    <mergeCell ref="AA1:AL1"/>
    <mergeCell ref="A50:B50"/>
    <mergeCell ref="A1:B2"/>
    <mergeCell ref="C1:C2"/>
    <mergeCell ref="D1:D2"/>
  </mergeCells>
  <phoneticPr fontId="40" type="noConversion"/>
  <conditionalFormatting sqref="AT33:AT42">
    <cfRule type="notContainsBlanks" dxfId="1" priority="1">
      <formula>LEN(TRIM(AT33))&gt;0</formula>
    </cfRule>
  </conditionalFormatting>
  <dataValidations count="5">
    <dataValidation type="list" allowBlank="1" showInputMessage="1" showErrorMessage="1" sqref="B8" xr:uid="{00000000-0002-0000-0000-000000000000}">
      <formula1>$AT$3:$AT$10</formula1>
    </dataValidation>
    <dataValidation type="list" allowBlank="1" showInputMessage="1" showErrorMessage="1" sqref="AT33:AT42" xr:uid="{00000000-0002-0000-0000-000001000000}">
      <formula1>$AT$12:$AT$20</formula1>
    </dataValidation>
    <dataValidation type="list" allowBlank="1" showInputMessage="1" showErrorMessage="1" sqref="AM3:AM63" xr:uid="{00000000-0002-0000-0000-000002000000}">
      <formula1>$AV$1:$AV$4</formula1>
    </dataValidation>
    <dataValidation type="list" allowBlank="1" showInputMessage="1" showErrorMessage="1" sqref="AW25" xr:uid="{213ABE8B-0B3D-2E4A-BDA0-8093DDB781AB}">
      <formula1>$AT$12:$AT$23</formula1>
    </dataValidation>
    <dataValidation type="list" allowBlank="1" showInputMessage="1" showErrorMessage="1" sqref="B3" xr:uid="{906CB173-3346-B049-BF97-7B92C03C4D66}">
      <formula1>$AT$12:$AT$33</formula1>
    </dataValidation>
  </dataValidations>
  <pageMargins left="0.7" right="0.7" top="0.75" bottom="0.75" header="0.3" footer="0.3"/>
  <pageSetup paperSize="9" scale="85" orientation="portrait" r:id="rId1"/>
  <rowBreaks count="1" manualBreakCount="1">
    <brk id="42" max="50" man="1"/>
  </rowBreaks>
  <colBreaks count="3" manualBreakCount="3">
    <brk id="2" max="55" man="1"/>
    <brk id="11" max="55" man="1"/>
    <brk id="18"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summaryRight="0"/>
  </sheetPr>
  <dimension ref="A1:AN1005"/>
  <sheetViews>
    <sheetView view="pageBreakPreview" zoomScale="125" zoomScaleNormal="100" zoomScaleSheetLayoutView="150" workbookViewId="0">
      <selection activeCell="M8" sqref="M8"/>
    </sheetView>
  </sheetViews>
  <sheetFormatPr baseColWidth="10" defaultColWidth="14.5" defaultRowHeight="21" customHeight="1" x14ac:dyDescent="0.4"/>
  <cols>
    <col min="1" max="4" width="3.33203125" style="254" customWidth="1"/>
    <col min="5" max="26" width="3.6640625" style="254" customWidth="1"/>
    <col min="27" max="34" width="4.1640625" style="254" customWidth="1"/>
    <col min="35" max="40" width="7.5" style="254" customWidth="1"/>
    <col min="41" max="16384" width="14.5" style="254"/>
  </cols>
  <sheetData>
    <row r="1" spans="1:40" ht="21" customHeight="1" x14ac:dyDescent="0.4">
      <c r="A1" s="268"/>
      <c r="B1" s="269"/>
      <c r="C1" s="269"/>
      <c r="D1" s="269"/>
      <c r="E1" s="269"/>
      <c r="F1" s="269"/>
      <c r="G1" s="269"/>
      <c r="H1" s="269"/>
      <c r="I1" s="269"/>
      <c r="J1" s="269"/>
      <c r="K1" s="269"/>
      <c r="L1" s="269"/>
      <c r="M1" s="269"/>
      <c r="N1" s="269"/>
      <c r="O1" s="269"/>
      <c r="P1" s="269"/>
      <c r="Q1" s="269"/>
      <c r="R1" s="269"/>
      <c r="S1" s="269"/>
      <c r="T1" s="269"/>
      <c r="U1" s="269"/>
      <c r="V1" s="269"/>
      <c r="W1" s="269"/>
      <c r="X1" s="269"/>
      <c r="Y1" s="269"/>
      <c r="Z1" s="270"/>
    </row>
    <row r="2" spans="1:40" ht="47.25" customHeight="1" x14ac:dyDescent="0.4">
      <c r="A2" s="445"/>
      <c r="B2" s="444"/>
      <c r="C2" s="444"/>
      <c r="D2" s="444"/>
      <c r="E2" s="444"/>
      <c r="F2" s="444"/>
      <c r="G2" s="444"/>
      <c r="H2" s="444"/>
      <c r="I2" s="444"/>
      <c r="J2" s="444"/>
      <c r="K2" s="444"/>
      <c r="L2" s="444"/>
      <c r="M2" s="444"/>
      <c r="N2" s="444"/>
      <c r="O2" s="444"/>
      <c r="P2" s="444"/>
      <c r="Q2" s="444"/>
      <c r="R2" s="444"/>
      <c r="S2" s="444"/>
      <c r="T2" s="444"/>
      <c r="U2" s="444"/>
      <c r="V2" s="444"/>
      <c r="W2" s="444"/>
      <c r="X2" s="444"/>
      <c r="Y2" s="444"/>
      <c r="Z2" s="447"/>
      <c r="AA2" s="215"/>
      <c r="AB2" s="215"/>
      <c r="AC2" s="215"/>
      <c r="AD2" s="215"/>
      <c r="AE2" s="215"/>
      <c r="AF2" s="215"/>
      <c r="AG2" s="215"/>
      <c r="AH2" s="215"/>
      <c r="AI2" s="215"/>
      <c r="AJ2" s="215"/>
      <c r="AK2" s="215"/>
      <c r="AL2" s="215"/>
      <c r="AM2" s="215"/>
      <c r="AN2" s="215"/>
    </row>
    <row r="3" spans="1:40" ht="21" customHeight="1" x14ac:dyDescent="0.4">
      <c r="A3" s="438" t="s">
        <v>240</v>
      </c>
      <c r="B3" s="444"/>
      <c r="C3" s="444"/>
      <c r="D3" s="444"/>
      <c r="E3" s="444"/>
      <c r="F3" s="444"/>
      <c r="G3" s="444"/>
      <c r="H3" s="444"/>
      <c r="I3" s="444"/>
      <c r="J3" s="444"/>
      <c r="K3" s="444"/>
      <c r="L3" s="444"/>
      <c r="M3" s="444"/>
      <c r="N3" s="444"/>
      <c r="O3" s="444"/>
      <c r="P3" s="444"/>
      <c r="Q3" s="444"/>
      <c r="R3" s="444"/>
      <c r="S3" s="444"/>
      <c r="T3" s="444"/>
      <c r="U3" s="444"/>
      <c r="V3" s="444"/>
      <c r="W3" s="444"/>
      <c r="X3" s="444"/>
      <c r="Y3" s="444"/>
      <c r="Z3" s="447"/>
      <c r="AA3" s="266"/>
      <c r="AB3" s="266"/>
      <c r="AC3" s="266"/>
      <c r="AD3" s="266"/>
      <c r="AE3" s="266"/>
      <c r="AF3" s="266"/>
      <c r="AG3" s="266"/>
      <c r="AH3" s="266"/>
      <c r="AI3" s="266"/>
      <c r="AJ3" s="266"/>
      <c r="AK3" s="266"/>
      <c r="AL3" s="266"/>
      <c r="AM3" s="266"/>
      <c r="AN3" s="266"/>
    </row>
    <row r="4" spans="1:40" ht="21" customHeight="1" x14ac:dyDescent="0.4">
      <c r="A4" s="438" t="s">
        <v>362</v>
      </c>
      <c r="B4" s="444"/>
      <c r="C4" s="444"/>
      <c r="D4" s="444"/>
      <c r="E4" s="444"/>
      <c r="F4" s="444"/>
      <c r="G4" s="444"/>
      <c r="H4" s="444"/>
      <c r="I4" s="444"/>
      <c r="J4" s="444"/>
      <c r="K4" s="444"/>
      <c r="L4" s="444"/>
      <c r="M4" s="444"/>
      <c r="N4" s="444"/>
      <c r="O4" s="444"/>
      <c r="P4" s="444"/>
      <c r="Q4" s="444"/>
      <c r="R4" s="444"/>
      <c r="S4" s="444"/>
      <c r="T4" s="444"/>
      <c r="U4" s="444"/>
      <c r="V4" s="444"/>
      <c r="W4" s="444"/>
      <c r="X4" s="444"/>
      <c r="Y4" s="444"/>
      <c r="Z4" s="447"/>
      <c r="AA4" s="266"/>
      <c r="AB4" s="266"/>
      <c r="AC4" s="266"/>
      <c r="AD4" s="266"/>
      <c r="AE4" s="266"/>
      <c r="AF4" s="266"/>
      <c r="AG4" s="266"/>
      <c r="AH4" s="266"/>
      <c r="AI4" s="266"/>
      <c r="AJ4" s="266"/>
      <c r="AK4" s="266"/>
      <c r="AL4" s="266"/>
      <c r="AM4" s="266"/>
      <c r="AN4" s="266"/>
    </row>
    <row r="5" spans="1:40" ht="21" customHeight="1" x14ac:dyDescent="0.4">
      <c r="A5" s="438" t="str">
        <f>"ชั้น"&amp;ข้อมูล!B3&amp;"    ปีการศึกษา "&amp;ข้อมูล!B4&amp;""</f>
        <v>ชั้นประถมศึกษาปีที่ 1/1    ปีการศึกษา 2566</v>
      </c>
      <c r="B5" s="439"/>
      <c r="C5" s="439"/>
      <c r="D5" s="439"/>
      <c r="E5" s="439"/>
      <c r="F5" s="439"/>
      <c r="G5" s="439"/>
      <c r="H5" s="439"/>
      <c r="I5" s="439"/>
      <c r="J5" s="439"/>
      <c r="K5" s="439"/>
      <c r="L5" s="439"/>
      <c r="M5" s="439"/>
      <c r="N5" s="439"/>
      <c r="O5" s="439"/>
      <c r="P5" s="439"/>
      <c r="Q5" s="439"/>
      <c r="R5" s="439"/>
      <c r="S5" s="439"/>
      <c r="T5" s="439"/>
      <c r="U5" s="439"/>
      <c r="V5" s="439"/>
      <c r="W5" s="439"/>
      <c r="X5" s="439"/>
      <c r="Y5" s="439"/>
      <c r="Z5" s="474"/>
      <c r="AA5" s="51"/>
      <c r="AB5" s="51"/>
      <c r="AC5" s="51"/>
      <c r="AD5" s="51"/>
      <c r="AE5" s="51"/>
      <c r="AF5" s="51"/>
      <c r="AG5" s="51"/>
      <c r="AH5" s="51"/>
      <c r="AI5" s="51"/>
      <c r="AJ5" s="51"/>
      <c r="AK5" s="51"/>
      <c r="AL5" s="51"/>
      <c r="AM5" s="51"/>
      <c r="AN5" s="51"/>
    </row>
    <row r="6" spans="1:40" ht="21" customHeight="1" x14ac:dyDescent="0.4">
      <c r="A6" s="264"/>
      <c r="B6" s="470" t="s">
        <v>31</v>
      </c>
      <c r="C6" s="470"/>
      <c r="D6" s="470"/>
      <c r="E6" s="272" t="str">
        <f>ข้อมูล!B6</f>
        <v>ชุมชนบ้านโคกสวาย</v>
      </c>
      <c r="H6" s="51"/>
      <c r="I6" s="273"/>
      <c r="K6" s="470" t="s">
        <v>33</v>
      </c>
      <c r="L6" s="470"/>
      <c r="M6" s="272" t="str">
        <f>ข้อมูล!B7</f>
        <v>สำนักงานเขตพื้นที่การศึกษาประถมศึกษานครราชสีมา เขต 5</v>
      </c>
      <c r="Z6" s="271"/>
      <c r="AA6" s="51"/>
      <c r="AB6" s="51"/>
      <c r="AC6" s="51"/>
      <c r="AD6" s="51"/>
      <c r="AE6" s="51"/>
      <c r="AF6" s="51"/>
      <c r="AG6" s="51"/>
      <c r="AH6" s="51"/>
      <c r="AI6" s="51"/>
      <c r="AJ6" s="51"/>
      <c r="AK6" s="51"/>
      <c r="AL6" s="51"/>
      <c r="AM6" s="51"/>
      <c r="AN6" s="51"/>
    </row>
    <row r="7" spans="1:40" ht="21" customHeight="1" x14ac:dyDescent="0.4">
      <c r="A7" s="438" t="s">
        <v>35</v>
      </c>
      <c r="B7" s="439"/>
      <c r="C7" s="439"/>
      <c r="D7" s="439"/>
      <c r="E7" s="439"/>
      <c r="F7" s="471" t="str">
        <f>ข้อมูล!$B$8</f>
        <v>ภาษาต่างประเทศ</v>
      </c>
      <c r="G7" s="471"/>
      <c r="H7" s="471"/>
      <c r="I7" s="471"/>
      <c r="J7" s="471"/>
      <c r="K7" s="471"/>
      <c r="L7" s="471"/>
      <c r="M7" s="471"/>
      <c r="N7" s="471"/>
      <c r="O7" s="273"/>
      <c r="P7" s="439" t="s">
        <v>37</v>
      </c>
      <c r="Q7" s="439"/>
      <c r="R7" s="272" t="str">
        <f>ข้อมูล!B9</f>
        <v>เสริมทักษะภาษาอังกฤษ</v>
      </c>
      <c r="W7" s="472" t="s">
        <v>39</v>
      </c>
      <c r="X7" s="472"/>
      <c r="Y7" s="472" t="str">
        <f>ข้อมูล!B10</f>
        <v>อ 11201</v>
      </c>
      <c r="Z7" s="473"/>
      <c r="AA7" s="51"/>
      <c r="AB7" s="51"/>
      <c r="AC7" s="51"/>
      <c r="AD7" s="51"/>
      <c r="AE7" s="51"/>
      <c r="AF7" s="51"/>
      <c r="AG7" s="51"/>
      <c r="AH7" s="51"/>
      <c r="AI7" s="51"/>
      <c r="AJ7" s="51"/>
      <c r="AK7" s="51"/>
      <c r="AL7" s="51"/>
      <c r="AM7" s="51"/>
      <c r="AN7" s="51"/>
    </row>
    <row r="8" spans="1:40" ht="21" customHeight="1" x14ac:dyDescent="0.4">
      <c r="A8" s="456" t="s">
        <v>41</v>
      </c>
      <c r="B8" s="469"/>
      <c r="C8" s="469"/>
      <c r="D8" s="469"/>
      <c r="E8" s="273" t="str">
        <f>""&amp;ข้อมูล!B11&amp;"  ชั่วโมง/สัปดาห์"</f>
        <v xml:space="preserve">  ชั่วโมง/สัปดาห์</v>
      </c>
      <c r="O8" s="51"/>
      <c r="P8" s="51"/>
      <c r="Q8" s="51"/>
      <c r="R8" s="51"/>
      <c r="S8" s="470" t="s">
        <v>43</v>
      </c>
      <c r="T8" s="469"/>
      <c r="U8" s="469"/>
      <c r="V8" s="459">
        <f>ข้อมูล!B12</f>
        <v>0</v>
      </c>
      <c r="W8" s="468"/>
      <c r="X8" s="446"/>
      <c r="Y8" s="444"/>
      <c r="Z8" s="219"/>
      <c r="AA8" s="51"/>
      <c r="AB8" s="51"/>
    </row>
    <row r="9" spans="1:40" ht="21" customHeight="1" x14ac:dyDescent="0.4">
      <c r="A9" s="438" t="s">
        <v>45</v>
      </c>
      <c r="B9" s="439"/>
      <c r="C9" s="439"/>
      <c r="D9" s="439"/>
      <c r="E9" s="273">
        <f>ข้อมูล!B13</f>
        <v>0</v>
      </c>
      <c r="F9" s="272"/>
      <c r="G9" s="272"/>
      <c r="H9" s="272"/>
      <c r="I9" s="272"/>
      <c r="J9" s="272"/>
      <c r="K9" s="272"/>
      <c r="L9" s="272"/>
      <c r="M9" s="272"/>
      <c r="N9" s="272"/>
      <c r="O9" s="272"/>
      <c r="P9" s="272"/>
      <c r="Q9" s="272"/>
      <c r="Z9" s="271"/>
      <c r="AA9" s="51"/>
      <c r="AB9" s="51"/>
      <c r="AC9" s="51"/>
      <c r="AD9" s="51"/>
      <c r="AE9" s="51"/>
      <c r="AF9" s="51"/>
      <c r="AG9" s="51"/>
      <c r="AH9" s="51"/>
      <c r="AI9" s="51"/>
      <c r="AJ9" s="51"/>
      <c r="AK9" s="51"/>
      <c r="AL9" s="51"/>
      <c r="AM9" s="51"/>
      <c r="AN9" s="51"/>
    </row>
    <row r="10" spans="1:40" ht="21" customHeight="1" x14ac:dyDescent="0.4">
      <c r="A10" s="456" t="s">
        <v>73</v>
      </c>
      <c r="B10" s="444"/>
      <c r="C10" s="444"/>
      <c r="D10" s="444"/>
      <c r="E10" s="459">
        <f>ข้อมูล!B14</f>
        <v>0</v>
      </c>
      <c r="F10" s="469"/>
      <c r="G10" s="469"/>
      <c r="H10" s="469"/>
      <c r="I10" s="469"/>
      <c r="J10" s="469"/>
      <c r="K10" s="469"/>
      <c r="L10" s="469"/>
      <c r="M10" s="469"/>
      <c r="N10" s="469"/>
      <c r="O10" s="469"/>
      <c r="P10" s="439" t="s">
        <v>49</v>
      </c>
      <c r="Q10" s="444"/>
      <c r="R10" s="444"/>
      <c r="S10" s="444"/>
      <c r="T10" s="459">
        <f>ข้อมูล!B15</f>
        <v>0</v>
      </c>
      <c r="U10" s="471"/>
      <c r="V10" s="471"/>
      <c r="W10" s="471"/>
      <c r="X10" s="471"/>
      <c r="Y10" s="471"/>
      <c r="Z10" s="478"/>
      <c r="AA10" s="51"/>
      <c r="AB10" s="51"/>
      <c r="AC10" s="51"/>
      <c r="AD10" s="51"/>
      <c r="AE10" s="51"/>
      <c r="AF10" s="51"/>
      <c r="AG10" s="51"/>
      <c r="AH10" s="51"/>
      <c r="AI10" s="51"/>
      <c r="AJ10" s="51"/>
      <c r="AK10" s="51"/>
      <c r="AL10" s="51"/>
      <c r="AM10" s="51"/>
      <c r="AN10" s="51"/>
    </row>
    <row r="11" spans="1:40" ht="21" customHeight="1" x14ac:dyDescent="0.4">
      <c r="A11" s="457"/>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7"/>
      <c r="AA11" s="51"/>
      <c r="AB11" s="51"/>
      <c r="AC11" s="51"/>
      <c r="AD11" s="51"/>
      <c r="AE11" s="51"/>
      <c r="AF11" s="51"/>
      <c r="AG11" s="51"/>
      <c r="AH11" s="51"/>
      <c r="AI11" s="51"/>
      <c r="AJ11" s="51"/>
      <c r="AK11" s="51"/>
      <c r="AL11" s="51"/>
      <c r="AM11" s="51"/>
      <c r="AN11" s="51"/>
    </row>
    <row r="12" spans="1:40" ht="21" customHeight="1" x14ac:dyDescent="0.4">
      <c r="A12" s="464" t="s">
        <v>74</v>
      </c>
      <c r="B12" s="440"/>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75"/>
      <c r="AA12" s="51"/>
      <c r="AB12" s="51"/>
      <c r="AC12" s="51"/>
      <c r="AD12" s="51"/>
      <c r="AE12" s="51"/>
      <c r="AF12" s="51"/>
      <c r="AG12" s="51"/>
      <c r="AH12" s="51"/>
      <c r="AI12" s="51"/>
      <c r="AJ12" s="51"/>
      <c r="AK12" s="51"/>
      <c r="AL12" s="51"/>
      <c r="AM12" s="51"/>
      <c r="AN12" s="51"/>
    </row>
    <row r="13" spans="1:40" ht="21" customHeight="1" x14ac:dyDescent="0.4">
      <c r="A13" s="464" t="s">
        <v>78</v>
      </c>
      <c r="B13" s="440"/>
      <c r="C13" s="440"/>
      <c r="D13" s="440"/>
      <c r="E13" s="440"/>
      <c r="F13" s="440"/>
      <c r="G13" s="440" t="s">
        <v>115</v>
      </c>
      <c r="H13" s="440"/>
      <c r="I13" s="440"/>
      <c r="J13" s="440"/>
      <c r="K13" s="440"/>
      <c r="L13" s="440"/>
      <c r="M13" s="440"/>
      <c r="N13" s="440"/>
      <c r="O13" s="440"/>
      <c r="P13" s="440"/>
      <c r="Q13" s="440"/>
      <c r="R13" s="440"/>
      <c r="S13" s="440"/>
      <c r="T13" s="440"/>
      <c r="U13" s="440"/>
      <c r="V13" s="440"/>
      <c r="W13" s="476" t="s">
        <v>78</v>
      </c>
      <c r="X13" s="476"/>
      <c r="Y13" s="476"/>
      <c r="Z13" s="477"/>
      <c r="AA13" s="51"/>
      <c r="AB13" s="51"/>
      <c r="AC13" s="51"/>
      <c r="AD13" s="51"/>
      <c r="AE13" s="51"/>
      <c r="AF13" s="51"/>
      <c r="AG13" s="51"/>
      <c r="AH13" s="51"/>
      <c r="AI13" s="51"/>
      <c r="AJ13" s="51"/>
      <c r="AK13" s="51"/>
      <c r="AL13" s="51"/>
      <c r="AM13" s="51"/>
      <c r="AN13" s="51"/>
    </row>
    <row r="14" spans="1:40" ht="21" customHeight="1" x14ac:dyDescent="0.4">
      <c r="A14" s="464"/>
      <c r="B14" s="440"/>
      <c r="C14" s="440"/>
      <c r="D14" s="440"/>
      <c r="E14" s="440"/>
      <c r="F14" s="440"/>
      <c r="G14" s="440">
        <v>4</v>
      </c>
      <c r="H14" s="441"/>
      <c r="I14" s="440">
        <v>3.5</v>
      </c>
      <c r="J14" s="440"/>
      <c r="K14" s="440">
        <v>3</v>
      </c>
      <c r="L14" s="440"/>
      <c r="M14" s="440">
        <v>2.5</v>
      </c>
      <c r="N14" s="440"/>
      <c r="O14" s="440">
        <v>2</v>
      </c>
      <c r="P14" s="440"/>
      <c r="Q14" s="440">
        <v>1.5</v>
      </c>
      <c r="R14" s="440"/>
      <c r="S14" s="440">
        <v>1</v>
      </c>
      <c r="T14" s="440"/>
      <c r="U14" s="440">
        <v>0</v>
      </c>
      <c r="V14" s="440"/>
      <c r="W14" s="440" t="s">
        <v>76</v>
      </c>
      <c r="X14" s="440"/>
      <c r="Y14" s="440" t="s">
        <v>26</v>
      </c>
      <c r="Z14" s="463"/>
      <c r="AA14" s="51"/>
      <c r="AB14" s="51"/>
      <c r="AC14" s="51"/>
      <c r="AD14" s="51"/>
      <c r="AE14" s="51"/>
      <c r="AF14" s="51"/>
      <c r="AG14" s="51"/>
      <c r="AH14" s="51"/>
      <c r="AI14" s="51"/>
      <c r="AJ14" s="51"/>
      <c r="AK14" s="51"/>
      <c r="AL14" s="51"/>
      <c r="AM14" s="51"/>
      <c r="AN14" s="51"/>
    </row>
    <row r="15" spans="1:40" ht="21" customHeight="1" x14ac:dyDescent="0.4">
      <c r="A15" s="464" t="s">
        <v>79</v>
      </c>
      <c r="B15" s="440"/>
      <c r="C15" s="440"/>
      <c r="D15" s="440"/>
      <c r="E15" s="440"/>
      <c r="F15" s="267">
        <f>COUNTA(ข้อมูล!E3:E63)</f>
        <v>0</v>
      </c>
      <c r="G15" s="440" t="str">
        <f>ส่งวิชาการ!C52</f>
        <v>-</v>
      </c>
      <c r="H15" s="441"/>
      <c r="I15" s="440" t="str">
        <f>ส่งวิชาการ!D52</f>
        <v>-</v>
      </c>
      <c r="J15" s="441"/>
      <c r="K15" s="440" t="str">
        <f>ส่งวิชาการ!E52</f>
        <v>-</v>
      </c>
      <c r="L15" s="441"/>
      <c r="M15" s="440" t="str">
        <f>ส่งวิชาการ!F52</f>
        <v>-</v>
      </c>
      <c r="N15" s="441"/>
      <c r="O15" s="440" t="str">
        <f>ส่งวิชาการ!G52</f>
        <v>-</v>
      </c>
      <c r="P15" s="441"/>
      <c r="Q15" s="440" t="str">
        <f>ส่งวิชาการ!H52</f>
        <v>-</v>
      </c>
      <c r="R15" s="441"/>
      <c r="S15" s="440" t="str">
        <f>ส่งวิชาการ!I52</f>
        <v>-</v>
      </c>
      <c r="T15" s="441"/>
      <c r="U15" s="440" t="str">
        <f>ส่งวิชาการ!J52</f>
        <v>-</v>
      </c>
      <c r="V15" s="441"/>
      <c r="W15" s="440" t="str">
        <f>ส่งวิชาการ!K52</f>
        <v>-</v>
      </c>
      <c r="X15" s="441"/>
      <c r="Y15" s="440" t="str">
        <f>ส่งวิชาการ!L52</f>
        <v>-</v>
      </c>
      <c r="Z15" s="463"/>
      <c r="AA15" s="51"/>
      <c r="AB15" s="51"/>
      <c r="AC15" s="51"/>
      <c r="AD15" s="51"/>
      <c r="AE15" s="51"/>
      <c r="AF15" s="51"/>
      <c r="AG15" s="51"/>
      <c r="AH15" s="51"/>
      <c r="AI15" s="51"/>
      <c r="AJ15" s="51"/>
      <c r="AK15" s="51"/>
      <c r="AL15" s="51"/>
      <c r="AM15" s="51"/>
      <c r="AN15" s="51"/>
    </row>
    <row r="16" spans="1:40" ht="21" customHeight="1" x14ac:dyDescent="0.4">
      <c r="A16" s="464" t="s">
        <v>236</v>
      </c>
      <c r="B16" s="440"/>
      <c r="C16" s="440"/>
      <c r="D16" s="440"/>
      <c r="E16" s="440">
        <v>100</v>
      </c>
      <c r="F16" s="440"/>
      <c r="G16" s="440" t="str">
        <f>ส่งวิชาการ!C53</f>
        <v>-</v>
      </c>
      <c r="H16" s="441"/>
      <c r="I16" s="440" t="str">
        <f>ส่งวิชาการ!D53</f>
        <v>-</v>
      </c>
      <c r="J16" s="441"/>
      <c r="K16" s="440" t="str">
        <f>ส่งวิชาการ!E53</f>
        <v>-</v>
      </c>
      <c r="L16" s="441"/>
      <c r="M16" s="440" t="str">
        <f>ส่งวิชาการ!F53</f>
        <v>-</v>
      </c>
      <c r="N16" s="441"/>
      <c r="O16" s="440" t="str">
        <f>ส่งวิชาการ!G53</f>
        <v>-</v>
      </c>
      <c r="P16" s="441"/>
      <c r="Q16" s="440" t="str">
        <f>ส่งวิชาการ!H53</f>
        <v>-</v>
      </c>
      <c r="R16" s="441"/>
      <c r="S16" s="440" t="str">
        <f>ส่งวิชาการ!I53</f>
        <v>-</v>
      </c>
      <c r="T16" s="441"/>
      <c r="U16" s="440" t="str">
        <f>ส่งวิชาการ!J53</f>
        <v>-</v>
      </c>
      <c r="V16" s="441"/>
      <c r="W16" s="440" t="str">
        <f>ส่งวิชาการ!K53</f>
        <v>-</v>
      </c>
      <c r="X16" s="441"/>
      <c r="Y16" s="440" t="str">
        <f>ส่งวิชาการ!L53</f>
        <v>-</v>
      </c>
      <c r="Z16" s="463"/>
      <c r="AA16" s="51"/>
      <c r="AB16" s="51"/>
      <c r="AC16" s="51"/>
      <c r="AD16" s="51"/>
      <c r="AE16" s="51"/>
      <c r="AF16" s="51"/>
      <c r="AG16" s="51"/>
      <c r="AH16" s="51"/>
      <c r="AI16" s="51"/>
      <c r="AJ16" s="51"/>
      <c r="AK16" s="51"/>
      <c r="AL16" s="51"/>
      <c r="AM16" s="51"/>
      <c r="AN16" s="51"/>
    </row>
    <row r="17" spans="1:40" ht="21" customHeight="1" x14ac:dyDescent="0.4">
      <c r="A17" s="265"/>
      <c r="E17" s="266"/>
      <c r="G17" s="266"/>
      <c r="I17" s="266"/>
      <c r="K17" s="266"/>
      <c r="M17" s="266"/>
      <c r="O17" s="266"/>
      <c r="Q17" s="266"/>
      <c r="S17" s="266"/>
      <c r="U17" s="266"/>
      <c r="W17" s="266"/>
      <c r="Y17" s="51"/>
      <c r="Z17" s="271"/>
      <c r="AA17" s="51"/>
      <c r="AB17" s="51"/>
      <c r="AC17" s="51"/>
      <c r="AD17" s="51"/>
      <c r="AE17" s="51"/>
      <c r="AF17" s="51"/>
      <c r="AG17" s="51"/>
      <c r="AH17" s="51"/>
      <c r="AI17" s="51"/>
      <c r="AJ17" s="51"/>
      <c r="AK17" s="51"/>
      <c r="AL17" s="51"/>
      <c r="AM17" s="51"/>
      <c r="AN17" s="51"/>
    </row>
    <row r="18" spans="1:40" ht="21" customHeight="1" x14ac:dyDescent="0.4">
      <c r="A18" s="464" t="s">
        <v>77</v>
      </c>
      <c r="B18" s="441"/>
      <c r="C18" s="441"/>
      <c r="D18" s="441"/>
      <c r="E18" s="440" t="s">
        <v>119</v>
      </c>
      <c r="F18" s="466"/>
      <c r="G18" s="466"/>
      <c r="H18" s="466"/>
      <c r="I18" s="466"/>
      <c r="J18" s="466"/>
      <c r="K18" s="466"/>
      <c r="L18" s="466"/>
      <c r="O18" s="440" t="s">
        <v>77</v>
      </c>
      <c r="P18" s="441"/>
      <c r="Q18" s="441"/>
      <c r="R18" s="441"/>
      <c r="S18" s="440" t="s">
        <v>237</v>
      </c>
      <c r="T18" s="466"/>
      <c r="U18" s="466"/>
      <c r="V18" s="466"/>
      <c r="W18" s="466"/>
      <c r="X18" s="466"/>
      <c r="Y18" s="466"/>
      <c r="Z18" s="467"/>
    </row>
    <row r="19" spans="1:40" ht="21" customHeight="1" x14ac:dyDescent="0.4">
      <c r="A19" s="464" t="s">
        <v>78</v>
      </c>
      <c r="B19" s="441"/>
      <c r="C19" s="441"/>
      <c r="D19" s="441"/>
      <c r="E19" s="440">
        <v>3</v>
      </c>
      <c r="F19" s="441"/>
      <c r="G19" s="440">
        <v>2</v>
      </c>
      <c r="H19" s="441"/>
      <c r="I19" s="440">
        <v>1</v>
      </c>
      <c r="J19" s="441"/>
      <c r="K19" s="440">
        <v>0</v>
      </c>
      <c r="L19" s="441"/>
      <c r="O19" s="440" t="s">
        <v>78</v>
      </c>
      <c r="P19" s="441"/>
      <c r="Q19" s="441"/>
      <c r="R19" s="441"/>
      <c r="S19" s="440">
        <v>3</v>
      </c>
      <c r="T19" s="441"/>
      <c r="U19" s="440">
        <v>2</v>
      </c>
      <c r="V19" s="441"/>
      <c r="W19" s="440">
        <v>1</v>
      </c>
      <c r="X19" s="441"/>
      <c r="Y19" s="440">
        <v>0</v>
      </c>
      <c r="Z19" s="463"/>
    </row>
    <row r="20" spans="1:40" ht="21" customHeight="1" x14ac:dyDescent="0.4">
      <c r="A20" s="465"/>
      <c r="B20" s="441"/>
      <c r="C20" s="441"/>
      <c r="D20" s="441"/>
      <c r="E20" s="440" t="str">
        <f>'ค่านิยม 12 ประการ'!O4</f>
        <v>ดีเยี่ยม</v>
      </c>
      <c r="F20" s="441"/>
      <c r="G20" s="440" t="str">
        <f>'ค่านิยม 12 ประการ'!P4</f>
        <v>ดี</v>
      </c>
      <c r="H20" s="441"/>
      <c r="I20" s="440" t="str">
        <f>'ค่านิยม 12 ประการ'!Q4</f>
        <v>ผ่าน</v>
      </c>
      <c r="J20" s="441"/>
      <c r="K20" s="440" t="str">
        <f>'ค่านิยม 12 ประการ'!R4</f>
        <v>ไม่ผ่าน</v>
      </c>
      <c r="L20" s="441"/>
      <c r="O20" s="441"/>
      <c r="P20" s="441"/>
      <c r="Q20" s="441"/>
      <c r="R20" s="441"/>
      <c r="S20" s="440" t="str">
        <f>E20</f>
        <v>ดีเยี่ยม</v>
      </c>
      <c r="T20" s="441"/>
      <c r="U20" s="440" t="str">
        <f>G20</f>
        <v>ดี</v>
      </c>
      <c r="V20" s="441"/>
      <c r="W20" s="440" t="str">
        <f>I20</f>
        <v>ผ่าน</v>
      </c>
      <c r="X20" s="441"/>
      <c r="Y20" s="440" t="str">
        <f>K20</f>
        <v>ไม่ผ่าน</v>
      </c>
      <c r="Z20" s="463"/>
    </row>
    <row r="21" spans="1:40" ht="21" customHeight="1" x14ac:dyDescent="0.4">
      <c r="A21" s="274" t="s">
        <v>79</v>
      </c>
      <c r="B21" s="267"/>
      <c r="C21" s="267"/>
      <c r="D21" s="267"/>
      <c r="E21" s="440" t="str">
        <f>ส่งวิชาการ!G58</f>
        <v>-</v>
      </c>
      <c r="F21" s="441"/>
      <c r="G21" s="440" t="str">
        <f>ส่งวิชาการ!F58</f>
        <v>-</v>
      </c>
      <c r="H21" s="441"/>
      <c r="I21" s="440" t="str">
        <f>ส่งวิชาการ!E58</f>
        <v>-</v>
      </c>
      <c r="J21" s="441"/>
      <c r="K21" s="440" t="str">
        <f>ส่งวิชาการ!D58</f>
        <v>-</v>
      </c>
      <c r="L21" s="441"/>
      <c r="O21" s="275" t="s">
        <v>79</v>
      </c>
      <c r="P21" s="267"/>
      <c r="Q21" s="267"/>
      <c r="R21" s="267"/>
      <c r="S21" s="440" t="str">
        <f>ส่งวิชาการ!G64</f>
        <v>-</v>
      </c>
      <c r="T21" s="441"/>
      <c r="U21" s="440" t="str">
        <f>ส่งวิชาการ!F64</f>
        <v>-</v>
      </c>
      <c r="V21" s="441"/>
      <c r="W21" s="440" t="str">
        <f>ส่งวิชาการ!E64</f>
        <v>-</v>
      </c>
      <c r="X21" s="441"/>
      <c r="Y21" s="440" t="str">
        <f>ส่งวิชาการ!D64</f>
        <v>-</v>
      </c>
      <c r="Z21" s="463"/>
    </row>
    <row r="22" spans="1:40" ht="21" customHeight="1" x14ac:dyDescent="0.4">
      <c r="A22" s="460" t="s">
        <v>236</v>
      </c>
      <c r="B22" s="442"/>
      <c r="C22" s="442"/>
      <c r="D22" s="442"/>
      <c r="E22" s="440" t="str">
        <f>ส่งวิชาการ!G59</f>
        <v>-</v>
      </c>
      <c r="F22" s="441"/>
      <c r="G22" s="440" t="str">
        <f>ส่งวิชาการ!F59</f>
        <v>-</v>
      </c>
      <c r="H22" s="441"/>
      <c r="I22" s="440" t="str">
        <f>ส่งวิชาการ!E59</f>
        <v>-</v>
      </c>
      <c r="J22" s="441"/>
      <c r="K22" s="440" t="str">
        <f>ส่งวิชาการ!D59</f>
        <v>-</v>
      </c>
      <c r="L22" s="441"/>
      <c r="O22" s="442" t="s">
        <v>236</v>
      </c>
      <c r="P22" s="442"/>
      <c r="Q22" s="442"/>
      <c r="R22" s="442"/>
      <c r="S22" s="440" t="str">
        <f>ส่งวิชาการ!G65</f>
        <v>-</v>
      </c>
      <c r="T22" s="441"/>
      <c r="U22" s="440" t="str">
        <f>ส่งวิชาการ!F65</f>
        <v>-</v>
      </c>
      <c r="V22" s="441"/>
      <c r="W22" s="440" t="str">
        <f>ส่งวิชาการ!E65</f>
        <v>-</v>
      </c>
      <c r="X22" s="441"/>
      <c r="Y22" s="440" t="str">
        <f>ส่งวิชาการ!D65</f>
        <v>-</v>
      </c>
      <c r="Z22" s="463"/>
    </row>
    <row r="23" spans="1:40" ht="21" customHeight="1" x14ac:dyDescent="0.4">
      <c r="A23" s="438"/>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7"/>
      <c r="AA23" s="51"/>
      <c r="AB23" s="51"/>
      <c r="AC23" s="51"/>
      <c r="AD23" s="51"/>
      <c r="AE23" s="51"/>
      <c r="AF23" s="51"/>
      <c r="AG23" s="51"/>
      <c r="AH23" s="51"/>
      <c r="AI23" s="51"/>
      <c r="AJ23" s="51"/>
      <c r="AK23" s="51"/>
      <c r="AL23" s="51"/>
      <c r="AM23" s="51"/>
      <c r="AN23" s="51"/>
    </row>
    <row r="24" spans="1:40" ht="21" customHeight="1" x14ac:dyDescent="0.4">
      <c r="A24" s="438" t="s">
        <v>80</v>
      </c>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7"/>
      <c r="AA24" s="51"/>
      <c r="AB24" s="51"/>
      <c r="AC24" s="51"/>
      <c r="AD24" s="51"/>
      <c r="AE24" s="51"/>
      <c r="AF24" s="51"/>
      <c r="AG24" s="51"/>
      <c r="AH24" s="51"/>
      <c r="AI24" s="51"/>
      <c r="AJ24" s="51"/>
      <c r="AK24" s="51"/>
      <c r="AL24" s="51"/>
      <c r="AM24" s="51"/>
      <c r="AN24" s="51"/>
    </row>
    <row r="25" spans="1:40" ht="21" customHeight="1" x14ac:dyDescent="0.4">
      <c r="A25" s="456" t="s">
        <v>82</v>
      </c>
      <c r="B25" s="444"/>
      <c r="C25" s="444"/>
      <c r="D25" s="444"/>
      <c r="E25" s="444"/>
      <c r="F25" s="444"/>
      <c r="G25" s="444"/>
      <c r="H25" s="444"/>
      <c r="I25" s="444"/>
      <c r="J25" s="454"/>
      <c r="K25" s="455"/>
      <c r="L25" s="455"/>
      <c r="M25" s="455"/>
      <c r="N25" s="455"/>
      <c r="O25" s="455"/>
      <c r="P25" s="455"/>
      <c r="Q25" s="455"/>
      <c r="R25" s="455"/>
      <c r="S25" s="455"/>
      <c r="T25" s="443" t="s">
        <v>45</v>
      </c>
      <c r="U25" s="444"/>
      <c r="V25" s="444"/>
      <c r="W25" s="444"/>
      <c r="X25" s="444"/>
      <c r="Y25" s="444"/>
      <c r="Z25" s="447"/>
      <c r="AA25" s="51"/>
      <c r="AB25" s="51"/>
      <c r="AC25" s="51"/>
      <c r="AD25" s="51"/>
      <c r="AE25" s="51"/>
      <c r="AF25" s="51"/>
      <c r="AG25" s="51"/>
      <c r="AH25" s="51"/>
      <c r="AI25" s="51"/>
      <c r="AJ25" s="51"/>
      <c r="AK25" s="51"/>
      <c r="AL25" s="51"/>
      <c r="AM25" s="51"/>
      <c r="AN25" s="51"/>
    </row>
    <row r="26" spans="1:40" ht="21" customHeight="1" x14ac:dyDescent="0.4">
      <c r="A26" s="456" t="s">
        <v>82</v>
      </c>
      <c r="B26" s="444"/>
      <c r="C26" s="444"/>
      <c r="D26" s="444"/>
      <c r="E26" s="444"/>
      <c r="F26" s="444"/>
      <c r="G26" s="444"/>
      <c r="H26" s="444"/>
      <c r="I26" s="444"/>
      <c r="J26" s="439"/>
      <c r="K26" s="444"/>
      <c r="L26" s="444"/>
      <c r="M26" s="444"/>
      <c r="N26" s="444"/>
      <c r="O26" s="444"/>
      <c r="P26" s="444"/>
      <c r="Q26" s="444"/>
      <c r="R26" s="444"/>
      <c r="S26" s="444"/>
      <c r="T26" s="443" t="s">
        <v>238</v>
      </c>
      <c r="U26" s="444"/>
      <c r="V26" s="444"/>
      <c r="W26" s="444"/>
      <c r="X26" s="444"/>
      <c r="Y26" s="444"/>
      <c r="Z26" s="447"/>
      <c r="AA26" s="51"/>
      <c r="AB26" s="51"/>
      <c r="AC26" s="51"/>
      <c r="AD26" s="51"/>
      <c r="AE26" s="51"/>
      <c r="AF26" s="51"/>
      <c r="AG26" s="51"/>
      <c r="AH26" s="51"/>
      <c r="AI26" s="51"/>
      <c r="AJ26" s="51"/>
      <c r="AK26" s="51"/>
      <c r="AL26" s="51"/>
      <c r="AM26" s="51"/>
      <c r="AN26" s="51"/>
    </row>
    <row r="27" spans="1:40" ht="21" customHeight="1" x14ac:dyDescent="0.4">
      <c r="A27" s="456" t="s">
        <v>82</v>
      </c>
      <c r="B27" s="444"/>
      <c r="C27" s="444"/>
      <c r="D27" s="444"/>
      <c r="E27" s="444"/>
      <c r="F27" s="444"/>
      <c r="G27" s="444"/>
      <c r="H27" s="444"/>
      <c r="I27" s="444"/>
      <c r="J27" s="461"/>
      <c r="K27" s="462"/>
      <c r="L27" s="462"/>
      <c r="M27" s="462"/>
      <c r="N27" s="462"/>
      <c r="O27" s="462"/>
      <c r="P27" s="462"/>
      <c r="Q27" s="462"/>
      <c r="R27" s="462"/>
      <c r="S27" s="462"/>
      <c r="T27" s="443" t="s">
        <v>235</v>
      </c>
      <c r="U27" s="444"/>
      <c r="V27" s="444"/>
      <c r="W27" s="444"/>
      <c r="X27" s="444"/>
      <c r="Y27" s="444"/>
      <c r="Z27" s="447"/>
      <c r="AA27" s="51"/>
      <c r="AB27" s="51"/>
      <c r="AC27" s="51"/>
      <c r="AD27" s="51"/>
      <c r="AE27" s="51"/>
      <c r="AF27" s="51"/>
      <c r="AG27" s="51"/>
      <c r="AH27" s="51"/>
      <c r="AI27" s="51"/>
      <c r="AJ27" s="51"/>
      <c r="AK27" s="51"/>
      <c r="AL27" s="51"/>
      <c r="AM27" s="51"/>
      <c r="AN27" s="51"/>
    </row>
    <row r="28" spans="1:40" ht="21" customHeight="1" x14ac:dyDescent="0.4">
      <c r="A28" s="457" t="s">
        <v>81</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7"/>
      <c r="AA28" s="51"/>
      <c r="AB28" s="51"/>
      <c r="AC28" s="51"/>
      <c r="AD28" s="51"/>
      <c r="AE28" s="51"/>
      <c r="AF28" s="51"/>
      <c r="AG28" s="51"/>
      <c r="AH28" s="51"/>
      <c r="AI28" s="51"/>
      <c r="AJ28" s="51"/>
      <c r="AK28" s="51"/>
      <c r="AL28" s="51"/>
      <c r="AM28" s="51"/>
      <c r="AN28" s="51"/>
    </row>
    <row r="29" spans="1:40" ht="21" customHeight="1" x14ac:dyDescent="0.4">
      <c r="A29" s="456" t="s">
        <v>82</v>
      </c>
      <c r="B29" s="444"/>
      <c r="C29" s="444"/>
      <c r="D29" s="444"/>
      <c r="E29" s="444"/>
      <c r="F29" s="444"/>
      <c r="G29" s="444"/>
      <c r="H29" s="444"/>
      <c r="I29" s="444"/>
      <c r="J29" s="454"/>
      <c r="K29" s="455"/>
      <c r="L29" s="455"/>
      <c r="M29" s="455"/>
      <c r="N29" s="455"/>
      <c r="O29" s="455"/>
      <c r="P29" s="455"/>
      <c r="Q29" s="455"/>
      <c r="R29" s="455"/>
      <c r="S29" s="455"/>
      <c r="T29" s="443" t="s">
        <v>83</v>
      </c>
      <c r="U29" s="444"/>
      <c r="V29" s="444"/>
      <c r="W29" s="444"/>
      <c r="X29" s="444"/>
      <c r="Y29" s="444"/>
      <c r="Z29" s="447"/>
      <c r="AA29" s="51"/>
      <c r="AB29" s="51"/>
      <c r="AC29" s="51"/>
      <c r="AD29" s="51"/>
      <c r="AE29" s="51"/>
      <c r="AF29" s="51"/>
      <c r="AG29" s="51"/>
      <c r="AH29" s="51"/>
      <c r="AI29" s="51"/>
      <c r="AJ29" s="51"/>
      <c r="AK29" s="51"/>
      <c r="AL29" s="51"/>
      <c r="AM29" s="51"/>
      <c r="AN29" s="51"/>
    </row>
    <row r="30" spans="1:40" ht="21" customHeight="1" x14ac:dyDescent="0.4">
      <c r="A30" s="445"/>
      <c r="B30" s="444"/>
      <c r="C30" s="444"/>
      <c r="D30" s="444"/>
      <c r="E30" s="444"/>
      <c r="F30" s="444"/>
      <c r="G30" s="444"/>
      <c r="H30" s="444"/>
      <c r="I30" s="444"/>
      <c r="J30" s="446" t="str">
        <f>ข้อมูล!B16</f>
        <v>(.............................................)</v>
      </c>
      <c r="K30" s="444"/>
      <c r="L30" s="444"/>
      <c r="M30" s="444"/>
      <c r="N30" s="444"/>
      <c r="O30" s="444"/>
      <c r="P30" s="444"/>
      <c r="Q30" s="444"/>
      <c r="R30" s="444"/>
      <c r="S30" s="444"/>
      <c r="T30" s="446"/>
      <c r="U30" s="444"/>
      <c r="V30" s="444"/>
      <c r="W30" s="444"/>
      <c r="X30" s="444"/>
      <c r="Y30" s="444"/>
      <c r="Z30" s="447"/>
      <c r="AA30" s="51"/>
      <c r="AB30" s="51"/>
      <c r="AC30" s="51"/>
      <c r="AD30" s="51"/>
      <c r="AE30" s="51"/>
      <c r="AF30" s="51"/>
      <c r="AG30" s="51"/>
      <c r="AH30" s="51"/>
      <c r="AI30" s="51"/>
      <c r="AJ30" s="51"/>
      <c r="AK30" s="51"/>
      <c r="AL30" s="51"/>
      <c r="AM30" s="51"/>
      <c r="AN30" s="51"/>
    </row>
    <row r="31" spans="1:40" ht="21" customHeight="1" x14ac:dyDescent="0.4">
      <c r="A31" s="445"/>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7"/>
      <c r="AA31" s="51"/>
      <c r="AB31" s="51"/>
      <c r="AC31" s="51"/>
      <c r="AD31" s="51"/>
      <c r="AE31" s="51"/>
      <c r="AF31" s="51"/>
      <c r="AG31" s="51"/>
      <c r="AH31" s="51"/>
      <c r="AI31" s="51"/>
      <c r="AJ31" s="51"/>
      <c r="AK31" s="51"/>
      <c r="AL31" s="51"/>
      <c r="AM31" s="51"/>
      <c r="AN31" s="51"/>
    </row>
    <row r="32" spans="1:40" ht="21" customHeight="1" x14ac:dyDescent="0.4">
      <c r="A32" s="445"/>
      <c r="B32" s="444"/>
      <c r="C32" s="444"/>
      <c r="D32" s="444"/>
      <c r="E32" s="444"/>
      <c r="F32" s="444"/>
      <c r="G32" s="444"/>
      <c r="H32" s="444"/>
      <c r="I32" s="444"/>
      <c r="J32" s="444"/>
      <c r="K32" s="276"/>
      <c r="L32" s="459" t="s">
        <v>84</v>
      </c>
      <c r="M32" s="444"/>
      <c r="N32" s="444"/>
      <c r="O32" s="215"/>
      <c r="P32" s="276"/>
      <c r="Q32" s="459" t="s">
        <v>85</v>
      </c>
      <c r="R32" s="444"/>
      <c r="S32" s="444"/>
      <c r="T32" s="459"/>
      <c r="U32" s="444"/>
      <c r="V32" s="444"/>
      <c r="W32" s="444"/>
      <c r="X32" s="444"/>
      <c r="Y32" s="444"/>
      <c r="Z32" s="447"/>
      <c r="AA32" s="51"/>
      <c r="AB32" s="51"/>
      <c r="AC32" s="51"/>
      <c r="AD32" s="51"/>
      <c r="AE32" s="51"/>
      <c r="AF32" s="51"/>
      <c r="AG32" s="51"/>
      <c r="AH32" s="51"/>
      <c r="AI32" s="51"/>
      <c r="AJ32" s="51"/>
      <c r="AK32" s="51"/>
      <c r="AL32" s="51"/>
      <c r="AM32" s="51"/>
      <c r="AN32" s="51"/>
    </row>
    <row r="33" spans="1:40" ht="21" customHeight="1" x14ac:dyDescent="0.4">
      <c r="A33" s="456" t="s">
        <v>82</v>
      </c>
      <c r="B33" s="444"/>
      <c r="C33" s="444"/>
      <c r="D33" s="444"/>
      <c r="E33" s="444"/>
      <c r="F33" s="444"/>
      <c r="G33" s="444"/>
      <c r="H33" s="444"/>
      <c r="I33" s="444"/>
      <c r="J33" s="454"/>
      <c r="K33" s="455"/>
      <c r="L33" s="455"/>
      <c r="M33" s="455"/>
      <c r="N33" s="455"/>
      <c r="O33" s="455"/>
      <c r="P33" s="455"/>
      <c r="Q33" s="455"/>
      <c r="R33" s="455"/>
      <c r="S33" s="455"/>
      <c r="T33" s="443"/>
      <c r="U33" s="444"/>
      <c r="V33" s="444"/>
      <c r="W33" s="444"/>
      <c r="X33" s="444"/>
      <c r="Y33" s="444"/>
      <c r="Z33" s="447"/>
      <c r="AA33" s="51"/>
      <c r="AB33" s="51"/>
      <c r="AC33" s="51"/>
      <c r="AD33" s="51"/>
      <c r="AE33" s="51"/>
      <c r="AF33" s="51"/>
      <c r="AG33" s="51"/>
      <c r="AH33" s="51"/>
      <c r="AI33" s="51"/>
      <c r="AJ33" s="51"/>
      <c r="AK33" s="51"/>
      <c r="AL33" s="51"/>
      <c r="AM33" s="51"/>
      <c r="AN33" s="51"/>
    </row>
    <row r="34" spans="1:40" ht="21" customHeight="1" x14ac:dyDescent="0.4">
      <c r="A34" s="457"/>
      <c r="B34" s="444"/>
      <c r="C34" s="444"/>
      <c r="D34" s="444"/>
      <c r="E34" s="444"/>
      <c r="F34" s="444"/>
      <c r="G34" s="444"/>
      <c r="H34" s="444"/>
      <c r="I34" s="444"/>
      <c r="J34" s="446" t="str">
        <f>ข้อมูล!B17</f>
        <v>( นายนิวัฒน์ วงษ์วาลย์ )</v>
      </c>
      <c r="K34" s="444"/>
      <c r="L34" s="444"/>
      <c r="M34" s="444"/>
      <c r="N34" s="444"/>
      <c r="O34" s="444"/>
      <c r="P34" s="444"/>
      <c r="Q34" s="444"/>
      <c r="R34" s="444"/>
      <c r="S34" s="444"/>
      <c r="T34" s="443"/>
      <c r="U34" s="444"/>
      <c r="V34" s="444"/>
      <c r="W34" s="444"/>
      <c r="X34" s="444"/>
      <c r="Y34" s="444"/>
      <c r="Z34" s="447"/>
      <c r="AA34" s="51"/>
      <c r="AB34" s="51"/>
      <c r="AC34" s="51"/>
      <c r="AD34" s="51"/>
      <c r="AE34" s="51"/>
      <c r="AF34" s="51"/>
      <c r="AG34" s="51"/>
      <c r="AH34" s="51"/>
      <c r="AI34" s="51"/>
      <c r="AJ34" s="51"/>
      <c r="AK34" s="51"/>
      <c r="AL34" s="51"/>
      <c r="AM34" s="51"/>
      <c r="AN34" s="51"/>
    </row>
    <row r="35" spans="1:40" ht="21" customHeight="1" x14ac:dyDescent="0.4">
      <c r="A35" s="458"/>
      <c r="B35" s="444"/>
      <c r="C35" s="444"/>
      <c r="D35" s="444"/>
      <c r="E35" s="444"/>
      <c r="F35" s="444"/>
      <c r="G35" s="444"/>
      <c r="H35" s="444"/>
      <c r="I35" s="444"/>
      <c r="J35" s="446" t="s">
        <v>239</v>
      </c>
      <c r="K35" s="444"/>
      <c r="L35" s="444"/>
      <c r="M35" s="444"/>
      <c r="N35" s="444"/>
      <c r="O35" s="444"/>
      <c r="P35" s="444"/>
      <c r="Q35" s="444"/>
      <c r="R35" s="444"/>
      <c r="S35" s="444"/>
      <c r="T35" s="439"/>
      <c r="U35" s="444"/>
      <c r="V35" s="444"/>
      <c r="W35" s="444"/>
      <c r="X35" s="444"/>
      <c r="Y35" s="444"/>
      <c r="Z35" s="447"/>
      <c r="AA35" s="51"/>
      <c r="AB35" s="51"/>
      <c r="AC35" s="51"/>
      <c r="AD35" s="51"/>
      <c r="AE35" s="51"/>
      <c r="AF35" s="51"/>
      <c r="AG35" s="51"/>
      <c r="AH35" s="51"/>
      <c r="AI35" s="51"/>
      <c r="AJ35" s="51"/>
      <c r="AK35" s="51"/>
      <c r="AL35" s="51"/>
      <c r="AM35" s="51"/>
      <c r="AN35" s="51"/>
    </row>
    <row r="36" spans="1:40" ht="21" customHeight="1" thickBot="1" x14ac:dyDescent="0.45">
      <c r="A36" s="448" t="s">
        <v>86</v>
      </c>
      <c r="B36" s="449"/>
      <c r="C36" s="449"/>
      <c r="D36" s="449"/>
      <c r="E36" s="449"/>
      <c r="F36" s="449"/>
      <c r="G36" s="449"/>
      <c r="H36" s="449"/>
      <c r="I36" s="449"/>
      <c r="J36" s="450">
        <f>ข้อมูล!B18</f>
        <v>29</v>
      </c>
      <c r="K36" s="449"/>
      <c r="L36" s="451" t="s">
        <v>4</v>
      </c>
      <c r="M36" s="449"/>
      <c r="N36" s="450" t="str">
        <f>ข้อมูล!B19</f>
        <v>มีนาคม</v>
      </c>
      <c r="O36" s="449"/>
      <c r="P36" s="449"/>
      <c r="Q36" s="449"/>
      <c r="R36" s="220" t="s">
        <v>87</v>
      </c>
      <c r="S36" s="450">
        <f>ข้อมูล!B20</f>
        <v>2567</v>
      </c>
      <c r="T36" s="449"/>
      <c r="U36" s="449"/>
      <c r="V36" s="452"/>
      <c r="W36" s="449"/>
      <c r="X36" s="449"/>
      <c r="Y36" s="449"/>
      <c r="Z36" s="453"/>
      <c r="AA36" s="51"/>
      <c r="AB36" s="51"/>
      <c r="AC36" s="51"/>
      <c r="AD36" s="51"/>
      <c r="AE36" s="51"/>
      <c r="AF36" s="51"/>
      <c r="AG36" s="51"/>
      <c r="AH36" s="51"/>
      <c r="AI36" s="51"/>
      <c r="AJ36" s="51"/>
      <c r="AK36" s="51"/>
      <c r="AL36" s="51"/>
      <c r="AM36" s="51"/>
      <c r="AN36" s="51"/>
    </row>
    <row r="37" spans="1:40" ht="21" customHeight="1" x14ac:dyDescent="0.4">
      <c r="A37" s="443"/>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51"/>
      <c r="AB37" s="51"/>
      <c r="AC37" s="51"/>
      <c r="AD37" s="51"/>
      <c r="AE37" s="51"/>
      <c r="AF37" s="51"/>
      <c r="AG37" s="51"/>
      <c r="AH37" s="51"/>
      <c r="AI37" s="51"/>
      <c r="AJ37" s="51"/>
      <c r="AK37" s="51"/>
      <c r="AL37" s="51"/>
      <c r="AM37" s="51"/>
      <c r="AN37" s="51"/>
    </row>
    <row r="38" spans="1:40" ht="21" customHeight="1" x14ac:dyDescent="0.4">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1:40" ht="21" customHeight="1" x14ac:dyDescent="0.4">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row>
    <row r="40" spans="1:40" ht="21"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row r="41" spans="1:40" ht="21" customHeight="1" x14ac:dyDescent="0.4">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row>
    <row r="42" spans="1:40" ht="21" customHeight="1" x14ac:dyDescent="0.4">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row>
    <row r="43" spans="1:40" ht="21" customHeight="1" x14ac:dyDescent="0.4">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row>
    <row r="44" spans="1:40" ht="21"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row>
    <row r="45" spans="1:40" ht="21"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row>
    <row r="46" spans="1:40" ht="21" customHeight="1" x14ac:dyDescent="0.4">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row>
    <row r="47" spans="1:40" ht="21" customHeight="1" x14ac:dyDescent="0.4">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row>
    <row r="48" spans="1:40" ht="21" customHeight="1" x14ac:dyDescent="0.4">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row>
    <row r="49" spans="1:40" ht="21" customHeight="1" x14ac:dyDescent="0.4">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row>
    <row r="50" spans="1:40" ht="21" customHeight="1" x14ac:dyDescent="0.4">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row>
    <row r="51" spans="1:40" ht="21" customHeight="1" x14ac:dyDescent="0.4">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row>
    <row r="52" spans="1:40" ht="21" customHeight="1" x14ac:dyDescent="0.4">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row>
    <row r="53" spans="1:40" ht="21" customHeight="1" x14ac:dyDescent="0.4">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row>
    <row r="54" spans="1:40" ht="21" customHeight="1" x14ac:dyDescent="0.4">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row>
    <row r="55" spans="1:40" ht="21" customHeight="1" x14ac:dyDescent="0.4">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row>
    <row r="56" spans="1:40" ht="21" customHeight="1" x14ac:dyDescent="0.4">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row>
    <row r="57" spans="1:40" ht="21" customHeight="1" x14ac:dyDescent="0.4">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row>
    <row r="58" spans="1:40" ht="21" customHeight="1" x14ac:dyDescent="0.4">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1:40" ht="21" customHeight="1" x14ac:dyDescent="0.4">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1:40" ht="21" customHeight="1" x14ac:dyDescent="0.4">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row>
    <row r="61" spans="1:40" ht="21" customHeight="1" x14ac:dyDescent="0.4">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row>
    <row r="62" spans="1:40" ht="21" customHeight="1" x14ac:dyDescent="0.4">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row>
    <row r="63" spans="1:40" ht="21" customHeight="1" x14ac:dyDescent="0.4">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row>
    <row r="64" spans="1:40" ht="21" customHeight="1" x14ac:dyDescent="0.4">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row>
    <row r="65" spans="1:40" ht="21" customHeight="1" x14ac:dyDescent="0.4">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row>
    <row r="66" spans="1:40" ht="21" customHeight="1" x14ac:dyDescent="0.4">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row>
    <row r="67" spans="1:40" ht="21" customHeight="1" x14ac:dyDescent="0.4">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row>
    <row r="68" spans="1:40" ht="21" customHeight="1" x14ac:dyDescent="0.4">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row>
    <row r="69" spans="1:40" ht="21" customHeight="1" x14ac:dyDescent="0.4">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row>
    <row r="70" spans="1:40" ht="21" customHeight="1" x14ac:dyDescent="0.4">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row>
    <row r="71" spans="1:40" ht="21" customHeight="1" x14ac:dyDescent="0.4">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row>
    <row r="72" spans="1:40" ht="21" customHeight="1" x14ac:dyDescent="0.4">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row>
    <row r="73" spans="1:40" ht="21" customHeight="1" x14ac:dyDescent="0.4">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row>
    <row r="74" spans="1:40" ht="21" customHeight="1" x14ac:dyDescent="0.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row>
    <row r="75" spans="1:40" ht="21" customHeight="1" x14ac:dyDescent="0.4">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row>
    <row r="76" spans="1:40" ht="21" customHeight="1" x14ac:dyDescent="0.4">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row>
    <row r="77" spans="1:40" ht="21" customHeight="1" x14ac:dyDescent="0.4">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row>
    <row r="78" spans="1:40" ht="21" customHeight="1" x14ac:dyDescent="0.4">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row>
    <row r="79" spans="1:40" ht="21" customHeight="1" x14ac:dyDescent="0.4">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row>
    <row r="80" spans="1:40" ht="21" customHeight="1" x14ac:dyDescent="0.4">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row>
    <row r="81" spans="1:40" ht="21" customHeight="1" x14ac:dyDescent="0.4">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row r="82" spans="1:40" ht="21" customHeight="1" x14ac:dyDescent="0.4">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row>
    <row r="83" spans="1:40" ht="21" customHeight="1" x14ac:dyDescent="0.4">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row>
    <row r="84" spans="1:40" ht="21" customHeight="1" x14ac:dyDescent="0.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row>
    <row r="85" spans="1:40" ht="21" customHeight="1" x14ac:dyDescent="0.4">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row>
    <row r="86" spans="1:40" ht="21" customHeight="1" x14ac:dyDescent="0.4">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row>
    <row r="87" spans="1:40" ht="21" customHeight="1" x14ac:dyDescent="0.4">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row>
    <row r="88" spans="1:40" ht="21" customHeight="1" x14ac:dyDescent="0.4">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row>
    <row r="89" spans="1:40" ht="21" customHeight="1" x14ac:dyDescent="0.4">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row>
    <row r="90" spans="1:40" ht="21" customHeight="1" x14ac:dyDescent="0.4">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row>
    <row r="91" spans="1:40" ht="21" customHeight="1" x14ac:dyDescent="0.4">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row>
    <row r="92" spans="1:40" ht="21" customHeight="1" x14ac:dyDescent="0.4">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row>
    <row r="93" spans="1:40" ht="21" customHeight="1" x14ac:dyDescent="0.4">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row>
    <row r="94" spans="1:40" ht="21" customHeight="1" x14ac:dyDescent="0.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row>
    <row r="95" spans="1:40" ht="21" customHeight="1" x14ac:dyDescent="0.4">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row>
    <row r="96" spans="1:40" ht="21" customHeight="1" x14ac:dyDescent="0.4">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row>
    <row r="97" spans="1:40" ht="21" customHeight="1" x14ac:dyDescent="0.4">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row>
    <row r="98" spans="1:40" ht="21" customHeight="1" x14ac:dyDescent="0.4">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row>
    <row r="99" spans="1:40" ht="21" customHeight="1" x14ac:dyDescent="0.4">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row>
    <row r="100" spans="1:40" ht="21" customHeight="1" x14ac:dyDescent="0.4">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row>
    <row r="101" spans="1:40" ht="21" customHeight="1" x14ac:dyDescent="0.4">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row>
    <row r="102" spans="1:40" ht="21" customHeight="1" x14ac:dyDescent="0.4">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row>
    <row r="103" spans="1:40" ht="21" customHeight="1" x14ac:dyDescent="0.4">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row>
    <row r="104" spans="1:40" ht="21" customHeight="1" x14ac:dyDescent="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row>
    <row r="105" spans="1:40" ht="21" customHeight="1" x14ac:dyDescent="0.4">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row>
    <row r="106" spans="1:40" ht="21" customHeight="1" x14ac:dyDescent="0.4">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row>
    <row r="107" spans="1:40" ht="21" customHeight="1" x14ac:dyDescent="0.4">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row>
    <row r="108" spans="1:40" ht="21" customHeight="1" x14ac:dyDescent="0.4">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row>
    <row r="109" spans="1:40" ht="21" customHeight="1" x14ac:dyDescent="0.4">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row>
    <row r="110" spans="1:40" ht="21" customHeight="1" x14ac:dyDescent="0.4">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row>
    <row r="111" spans="1:40" ht="21" customHeight="1" x14ac:dyDescent="0.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row>
    <row r="112" spans="1:40" ht="21" customHeight="1" x14ac:dyDescent="0.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row>
    <row r="113" spans="1:40" ht="21" customHeight="1" x14ac:dyDescent="0.4">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row>
    <row r="114" spans="1:40" ht="21" customHeight="1" x14ac:dyDescent="0.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row>
    <row r="115" spans="1:40" ht="21" customHeight="1" x14ac:dyDescent="0.4">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row>
    <row r="116" spans="1:40" ht="21" customHeight="1" x14ac:dyDescent="0.4">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row>
    <row r="117" spans="1:40" ht="21" customHeight="1" x14ac:dyDescent="0.4">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row>
    <row r="118" spans="1:40" ht="21" customHeight="1" x14ac:dyDescent="0.4">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row>
    <row r="119" spans="1:40" ht="21" customHeight="1" x14ac:dyDescent="0.4">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row>
    <row r="120" spans="1:40" ht="21" customHeight="1" x14ac:dyDescent="0.4">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row>
    <row r="121" spans="1:40" ht="21" customHeight="1" x14ac:dyDescent="0.4">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row>
    <row r="122" spans="1:40" ht="21" customHeight="1" x14ac:dyDescent="0.4">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row>
    <row r="123" spans="1:40" ht="21" customHeight="1" x14ac:dyDescent="0.4">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row>
    <row r="124" spans="1:40" ht="21" customHeight="1" x14ac:dyDescent="0.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row>
    <row r="125" spans="1:40" ht="21" customHeight="1" x14ac:dyDescent="0.4">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row>
    <row r="126" spans="1:40" ht="21" customHeight="1" x14ac:dyDescent="0.4">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row>
    <row r="127" spans="1:40" ht="21" customHeight="1" x14ac:dyDescent="0.4">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row>
    <row r="128" spans="1:40" ht="21" customHeight="1" x14ac:dyDescent="0.4">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row>
    <row r="129" spans="1:40" ht="21" customHeight="1" x14ac:dyDescent="0.4">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row>
    <row r="130" spans="1:40" ht="21" customHeight="1" x14ac:dyDescent="0.4">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row>
    <row r="131" spans="1:40" ht="21" customHeight="1" x14ac:dyDescent="0.4">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row>
    <row r="132" spans="1:40" ht="21" customHeight="1" x14ac:dyDescent="0.4">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row>
    <row r="133" spans="1:40" ht="21" customHeight="1" x14ac:dyDescent="0.4">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row>
    <row r="134" spans="1:40" ht="21" customHeight="1" x14ac:dyDescent="0.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row>
    <row r="135" spans="1:40" ht="21" customHeight="1" x14ac:dyDescent="0.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row>
    <row r="136" spans="1:40" ht="21" customHeight="1" x14ac:dyDescent="0.4">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row>
    <row r="137" spans="1:40" ht="21" customHeight="1" x14ac:dyDescent="0.4">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row>
    <row r="138" spans="1:40" ht="21" customHeight="1" x14ac:dyDescent="0.4">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row>
    <row r="139" spans="1:40" ht="21" customHeight="1" x14ac:dyDescent="0.4">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row>
    <row r="140" spans="1:40" ht="21" customHeight="1" x14ac:dyDescent="0.4">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row>
    <row r="141" spans="1:40" ht="21" customHeight="1" x14ac:dyDescent="0.4">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row>
    <row r="142" spans="1:40" ht="21" customHeight="1" x14ac:dyDescent="0.4">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row>
    <row r="143" spans="1:40" ht="21" customHeight="1" x14ac:dyDescent="0.4">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row>
    <row r="144" spans="1:40" ht="21" customHeight="1" x14ac:dyDescent="0.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row>
    <row r="145" spans="1:40" ht="21" customHeight="1" x14ac:dyDescent="0.4">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row>
    <row r="146" spans="1:40" ht="21" customHeight="1" x14ac:dyDescent="0.4">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row>
    <row r="147" spans="1:40" ht="21" customHeight="1" x14ac:dyDescent="0.4">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row>
    <row r="148" spans="1:40" ht="21" customHeight="1" x14ac:dyDescent="0.4">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row>
    <row r="149" spans="1:40" ht="21" customHeight="1" x14ac:dyDescent="0.4">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row>
    <row r="150" spans="1:40" ht="21" customHeight="1" x14ac:dyDescent="0.4">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row>
    <row r="151" spans="1:40" ht="21" customHeight="1" x14ac:dyDescent="0.4">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row>
    <row r="152" spans="1:40" ht="21" customHeight="1" x14ac:dyDescent="0.4">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row>
    <row r="153" spans="1:40" ht="21" customHeight="1" x14ac:dyDescent="0.4">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row>
    <row r="154" spans="1:40" ht="21" customHeight="1" x14ac:dyDescent="0.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row>
    <row r="155" spans="1:40" ht="21" customHeight="1" x14ac:dyDescent="0.4">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row>
    <row r="156" spans="1:40" ht="21" customHeight="1" x14ac:dyDescent="0.4">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row>
    <row r="157" spans="1:40" ht="21" customHeight="1" x14ac:dyDescent="0.4">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row>
    <row r="158" spans="1:40" ht="21" customHeight="1" x14ac:dyDescent="0.4">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row>
    <row r="159" spans="1:40" ht="21" customHeight="1" x14ac:dyDescent="0.4">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row>
    <row r="160" spans="1:40" ht="21" customHeight="1" x14ac:dyDescent="0.4">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row>
    <row r="161" spans="1:40" ht="21" customHeight="1" x14ac:dyDescent="0.4">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row>
    <row r="162" spans="1:40" ht="21" customHeight="1" x14ac:dyDescent="0.4">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row>
    <row r="163" spans="1:40" ht="21" customHeight="1" x14ac:dyDescent="0.4">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row>
    <row r="164" spans="1:40" ht="21" customHeight="1" x14ac:dyDescent="0.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row>
    <row r="165" spans="1:40" ht="21" customHeight="1" x14ac:dyDescent="0.4">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row>
    <row r="166" spans="1:40" ht="21" customHeight="1" x14ac:dyDescent="0.4">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row>
    <row r="167" spans="1:40" ht="21" customHeight="1" x14ac:dyDescent="0.4">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row>
    <row r="168" spans="1:40" ht="21" customHeight="1" x14ac:dyDescent="0.4">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row>
    <row r="169" spans="1:40" ht="21" customHeight="1" x14ac:dyDescent="0.4">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row>
    <row r="170" spans="1:40" ht="21" customHeight="1" x14ac:dyDescent="0.4">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row>
    <row r="171" spans="1:40" ht="21" customHeight="1" x14ac:dyDescent="0.4">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row>
    <row r="172" spans="1:40" ht="21" customHeight="1" x14ac:dyDescent="0.4">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row>
    <row r="173" spans="1:40" ht="21" customHeight="1" x14ac:dyDescent="0.4">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row>
    <row r="174" spans="1:40" ht="21" customHeight="1" x14ac:dyDescent="0.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row>
    <row r="175" spans="1:40" ht="21" customHeight="1" x14ac:dyDescent="0.4">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row>
    <row r="176" spans="1:40" ht="21" customHeight="1" x14ac:dyDescent="0.4">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row>
    <row r="177" spans="1:40" ht="21" customHeight="1" x14ac:dyDescent="0.4">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row>
    <row r="178" spans="1:40" ht="21" customHeight="1" x14ac:dyDescent="0.4">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row>
    <row r="179" spans="1:40" ht="21" customHeight="1" x14ac:dyDescent="0.4">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row>
    <row r="180" spans="1:40" ht="21" customHeight="1" x14ac:dyDescent="0.4">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row>
    <row r="181" spans="1:40" ht="21" customHeight="1" x14ac:dyDescent="0.4">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row>
    <row r="182" spans="1:40" ht="21" customHeight="1" x14ac:dyDescent="0.4">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row>
    <row r="183" spans="1:40" ht="21" customHeight="1" x14ac:dyDescent="0.4">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row>
    <row r="184" spans="1:40" ht="21" customHeight="1" x14ac:dyDescent="0.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row>
    <row r="185" spans="1:40" ht="21" customHeight="1" x14ac:dyDescent="0.4">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row>
    <row r="186" spans="1:40" ht="21" customHeight="1" x14ac:dyDescent="0.4">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row>
    <row r="187" spans="1:40" ht="21" customHeight="1" x14ac:dyDescent="0.4">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row>
    <row r="188" spans="1:40" ht="21" customHeight="1" x14ac:dyDescent="0.4">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row>
    <row r="189" spans="1:40" ht="21" customHeight="1" x14ac:dyDescent="0.4">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row>
    <row r="190" spans="1:40" ht="21" customHeight="1" x14ac:dyDescent="0.4">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row>
    <row r="191" spans="1:40" ht="21" customHeight="1" x14ac:dyDescent="0.4">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row>
    <row r="192" spans="1:40" ht="21" customHeight="1" x14ac:dyDescent="0.4">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row>
    <row r="193" spans="1:40" ht="21" customHeight="1" x14ac:dyDescent="0.4">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row>
    <row r="194" spans="1:40" ht="21" customHeight="1" x14ac:dyDescent="0.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row>
    <row r="195" spans="1:40" ht="21" customHeight="1" x14ac:dyDescent="0.4">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row>
    <row r="196" spans="1:40" ht="21" customHeight="1" x14ac:dyDescent="0.4">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row>
    <row r="197" spans="1:40" ht="21" customHeight="1" x14ac:dyDescent="0.4">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row>
    <row r="198" spans="1:40" ht="21" customHeight="1" x14ac:dyDescent="0.4">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row>
    <row r="199" spans="1:40" ht="21" customHeight="1" x14ac:dyDescent="0.4">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row>
    <row r="200" spans="1:40" ht="21" customHeight="1" x14ac:dyDescent="0.4">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row>
    <row r="201" spans="1:40" ht="21" customHeight="1" x14ac:dyDescent="0.4">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row>
    <row r="202" spans="1:40" ht="21" customHeight="1" x14ac:dyDescent="0.4">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row>
    <row r="203" spans="1:40" ht="21" customHeight="1" x14ac:dyDescent="0.4">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row>
    <row r="204" spans="1:40" ht="21" customHeight="1" x14ac:dyDescent="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row>
    <row r="205" spans="1:40" ht="21" customHeight="1" x14ac:dyDescent="0.4">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row>
    <row r="206" spans="1:40" ht="21" customHeight="1" x14ac:dyDescent="0.4">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row>
    <row r="207" spans="1:40" ht="21" customHeight="1" x14ac:dyDescent="0.4">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row>
    <row r="208" spans="1:40" ht="21" customHeight="1" x14ac:dyDescent="0.4">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row>
    <row r="209" spans="1:40" ht="21" customHeight="1" x14ac:dyDescent="0.4">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row>
    <row r="210" spans="1:40" ht="21" customHeight="1" x14ac:dyDescent="0.4">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row>
    <row r="211" spans="1:40" ht="21" customHeight="1" x14ac:dyDescent="0.4">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row>
    <row r="212" spans="1:40" ht="21" customHeight="1" x14ac:dyDescent="0.4">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row>
    <row r="213" spans="1:40" ht="21" customHeight="1" x14ac:dyDescent="0.4">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row>
    <row r="214" spans="1:40" ht="21" customHeight="1" x14ac:dyDescent="0.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row>
    <row r="215" spans="1:40" ht="21" customHeight="1" x14ac:dyDescent="0.4">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row>
    <row r="216" spans="1:40" ht="21" customHeight="1" x14ac:dyDescent="0.4">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row>
    <row r="217" spans="1:40" ht="21" customHeight="1" x14ac:dyDescent="0.4">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row>
    <row r="218" spans="1:40" ht="21" customHeight="1" x14ac:dyDescent="0.4">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row>
    <row r="219" spans="1:40" ht="21" customHeight="1" x14ac:dyDescent="0.4">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row>
    <row r="220" spans="1:40" ht="21" customHeight="1" x14ac:dyDescent="0.4">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row>
    <row r="221" spans="1:40" ht="21" customHeight="1" x14ac:dyDescent="0.4">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row>
    <row r="222" spans="1:40" ht="21" customHeight="1" x14ac:dyDescent="0.4">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row>
    <row r="223" spans="1:40" ht="21" customHeight="1" x14ac:dyDescent="0.4">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row>
    <row r="224" spans="1:40" ht="21" customHeight="1" x14ac:dyDescent="0.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row>
    <row r="225" spans="1:40" ht="21" customHeight="1" x14ac:dyDescent="0.4">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row>
    <row r="226" spans="1:40" ht="21" customHeight="1" x14ac:dyDescent="0.4">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row>
    <row r="227" spans="1:40" ht="21" customHeight="1" x14ac:dyDescent="0.4">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row>
    <row r="228" spans="1:40" ht="21" customHeight="1" x14ac:dyDescent="0.4">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row>
    <row r="229" spans="1:40" ht="21" customHeight="1" x14ac:dyDescent="0.4">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row>
    <row r="230" spans="1:40" ht="21" customHeight="1" x14ac:dyDescent="0.4">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row>
    <row r="231" spans="1:40" ht="21" customHeight="1" x14ac:dyDescent="0.4">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row>
    <row r="232" spans="1:40" ht="21" customHeight="1" x14ac:dyDescent="0.4">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row>
    <row r="233" spans="1:40" ht="21" customHeight="1" x14ac:dyDescent="0.4">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row>
    <row r="234" spans="1:40" ht="21" customHeight="1" x14ac:dyDescent="0.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row>
    <row r="235" spans="1:40" ht="21" customHeight="1" x14ac:dyDescent="0.4">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row>
    <row r="236" spans="1:40" ht="21" customHeight="1" x14ac:dyDescent="0.4">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row>
    <row r="237" spans="1:40" ht="21" customHeight="1" x14ac:dyDescent="0.4">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row>
    <row r="238" spans="1:40" ht="21" customHeight="1" x14ac:dyDescent="0.4">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row>
    <row r="239" spans="1:40" ht="21" customHeight="1" x14ac:dyDescent="0.4">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row>
    <row r="240" spans="1:40" ht="21" customHeight="1" x14ac:dyDescent="0.4">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row>
    <row r="241" spans="1:40" ht="21" customHeight="1" x14ac:dyDescent="0.4">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row>
    <row r="242" spans="1:40" ht="21" customHeight="1" x14ac:dyDescent="0.4">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row>
    <row r="243" spans="1:40" ht="21" customHeight="1" x14ac:dyDescent="0.4">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row>
    <row r="244" spans="1:40" ht="21" customHeight="1" x14ac:dyDescent="0.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row>
    <row r="245" spans="1:40" ht="21" customHeight="1" x14ac:dyDescent="0.4">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row>
    <row r="246" spans="1:40" ht="21" customHeight="1" x14ac:dyDescent="0.4">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row>
    <row r="247" spans="1:40" ht="21" customHeight="1" x14ac:dyDescent="0.4">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row>
    <row r="248" spans="1:40" ht="21" customHeight="1" x14ac:dyDescent="0.4">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row>
    <row r="249" spans="1:40" ht="21" customHeight="1" x14ac:dyDescent="0.4">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row>
    <row r="250" spans="1:40" ht="21" customHeight="1" x14ac:dyDescent="0.4">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row>
    <row r="251" spans="1:40" ht="21" customHeight="1" x14ac:dyDescent="0.4">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row>
    <row r="252" spans="1:40" ht="21" customHeight="1" x14ac:dyDescent="0.4">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row>
    <row r="253" spans="1:40" ht="21" customHeight="1" x14ac:dyDescent="0.4">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row>
    <row r="254" spans="1:40" ht="21" customHeight="1" x14ac:dyDescent="0.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row>
    <row r="255" spans="1:40" ht="21" customHeight="1" x14ac:dyDescent="0.4">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row>
    <row r="256" spans="1:40" ht="21" customHeight="1" x14ac:dyDescent="0.4">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row>
    <row r="257" spans="1:40" ht="21" customHeight="1" x14ac:dyDescent="0.4">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row>
    <row r="258" spans="1:40" ht="21" customHeight="1" x14ac:dyDescent="0.4">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row>
    <row r="259" spans="1:40" ht="21" customHeight="1" x14ac:dyDescent="0.4">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row>
    <row r="260" spans="1:40" ht="21" customHeight="1" x14ac:dyDescent="0.4">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row>
    <row r="261" spans="1:40" ht="21" customHeight="1" x14ac:dyDescent="0.4">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row>
    <row r="262" spans="1:40" ht="21" customHeight="1" x14ac:dyDescent="0.4">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row>
    <row r="263" spans="1:40" ht="21" customHeight="1" x14ac:dyDescent="0.4">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row>
    <row r="264" spans="1:40" ht="21" customHeight="1" x14ac:dyDescent="0.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row>
    <row r="265" spans="1:40" ht="21" customHeight="1" x14ac:dyDescent="0.4">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row>
    <row r="266" spans="1:40" ht="21" customHeight="1" x14ac:dyDescent="0.4">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row>
    <row r="267" spans="1:40" ht="21" customHeight="1" x14ac:dyDescent="0.4">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row>
    <row r="268" spans="1:40" ht="21" customHeight="1" x14ac:dyDescent="0.4">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row>
    <row r="269" spans="1:40" ht="21" customHeight="1" x14ac:dyDescent="0.4">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row>
    <row r="270" spans="1:40" ht="21" customHeight="1" x14ac:dyDescent="0.4">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row>
    <row r="271" spans="1:40" ht="21" customHeight="1" x14ac:dyDescent="0.4">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row>
    <row r="272" spans="1:40" ht="21" customHeight="1" x14ac:dyDescent="0.4">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row>
    <row r="273" spans="1:40" ht="21" customHeight="1" x14ac:dyDescent="0.4">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row>
    <row r="274" spans="1:40" ht="21" customHeight="1" x14ac:dyDescent="0.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row>
    <row r="275" spans="1:40" ht="21" customHeight="1" x14ac:dyDescent="0.4">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row>
    <row r="276" spans="1:40" ht="21" customHeight="1" x14ac:dyDescent="0.4">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row>
    <row r="277" spans="1:40" ht="21" customHeight="1" x14ac:dyDescent="0.4">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row>
    <row r="278" spans="1:40" ht="21" customHeight="1" x14ac:dyDescent="0.4">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row>
    <row r="279" spans="1:40" ht="21" customHeight="1" x14ac:dyDescent="0.4">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row>
    <row r="280" spans="1:40" ht="21" customHeight="1" x14ac:dyDescent="0.4">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row>
    <row r="281" spans="1:40" ht="21" customHeight="1" x14ac:dyDescent="0.4">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row>
    <row r="282" spans="1:40" ht="21" customHeight="1" x14ac:dyDescent="0.4">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row>
    <row r="283" spans="1:40" ht="21" customHeight="1" x14ac:dyDescent="0.4">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row>
    <row r="284" spans="1:40" ht="21" customHeight="1" x14ac:dyDescent="0.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row>
    <row r="285" spans="1:40" ht="21" customHeight="1" x14ac:dyDescent="0.4">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row>
    <row r="286" spans="1:40" ht="21" customHeight="1" x14ac:dyDescent="0.4">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row>
    <row r="287" spans="1:40" ht="21" customHeight="1" x14ac:dyDescent="0.4">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row>
    <row r="288" spans="1:40" ht="21" customHeight="1" x14ac:dyDescent="0.4">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row>
    <row r="289" spans="1:40" ht="21" customHeight="1" x14ac:dyDescent="0.4">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row>
    <row r="290" spans="1:40" ht="21" customHeight="1" x14ac:dyDescent="0.4">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row>
    <row r="291" spans="1:40" ht="21" customHeight="1" x14ac:dyDescent="0.4">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row>
    <row r="292" spans="1:40" ht="21" customHeight="1" x14ac:dyDescent="0.4">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row>
    <row r="293" spans="1:40" ht="21" customHeight="1" x14ac:dyDescent="0.4">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row>
    <row r="294" spans="1:40" ht="21" customHeight="1" x14ac:dyDescent="0.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row>
    <row r="295" spans="1:40" ht="21" customHeight="1" x14ac:dyDescent="0.4">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row>
    <row r="296" spans="1:40" ht="21" customHeight="1" x14ac:dyDescent="0.4">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row>
    <row r="297" spans="1:40" ht="21" customHeight="1" x14ac:dyDescent="0.4">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row>
    <row r="298" spans="1:40" ht="21" customHeight="1" x14ac:dyDescent="0.4">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row>
    <row r="299" spans="1:40" ht="21" customHeight="1" x14ac:dyDescent="0.4">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row>
    <row r="300" spans="1:40" ht="21" customHeight="1" x14ac:dyDescent="0.4">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row>
    <row r="301" spans="1:40" ht="21" customHeight="1" x14ac:dyDescent="0.4">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row>
    <row r="302" spans="1:40" ht="21" customHeight="1" x14ac:dyDescent="0.4">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row>
    <row r="303" spans="1:40" ht="21" customHeight="1" x14ac:dyDescent="0.4">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row>
    <row r="304" spans="1:40" ht="21" customHeight="1" x14ac:dyDescent="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row>
    <row r="305" spans="1:40" ht="21" customHeight="1" x14ac:dyDescent="0.4">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row>
    <row r="306" spans="1:40" ht="21" customHeight="1" x14ac:dyDescent="0.4">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row>
    <row r="307" spans="1:40" ht="21" customHeight="1" x14ac:dyDescent="0.4">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row>
    <row r="308" spans="1:40" ht="21" customHeight="1" x14ac:dyDescent="0.4">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row>
    <row r="309" spans="1:40" ht="21" customHeight="1" x14ac:dyDescent="0.4">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row>
    <row r="310" spans="1:40" ht="21" customHeight="1" x14ac:dyDescent="0.4">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row>
    <row r="311" spans="1:40" ht="21" customHeight="1" x14ac:dyDescent="0.4">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row>
    <row r="312" spans="1:40" ht="21" customHeight="1" x14ac:dyDescent="0.4">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row>
    <row r="313" spans="1:40" ht="21" customHeight="1" x14ac:dyDescent="0.4">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row>
    <row r="314" spans="1:40" ht="21" customHeight="1" x14ac:dyDescent="0.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row>
    <row r="315" spans="1:40" ht="21" customHeight="1" x14ac:dyDescent="0.4">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row>
    <row r="316" spans="1:40" ht="21" customHeight="1" x14ac:dyDescent="0.4">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row>
    <row r="317" spans="1:40" ht="21" customHeight="1" x14ac:dyDescent="0.4">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row>
    <row r="318" spans="1:40" ht="21" customHeight="1" x14ac:dyDescent="0.4">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row>
    <row r="319" spans="1:40" ht="21" customHeight="1" x14ac:dyDescent="0.4">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row>
    <row r="320" spans="1:40" ht="21" customHeight="1" x14ac:dyDescent="0.4">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row>
    <row r="321" spans="1:40" ht="21" customHeight="1" x14ac:dyDescent="0.4">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row>
    <row r="322" spans="1:40" ht="21" customHeight="1" x14ac:dyDescent="0.4">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row>
    <row r="323" spans="1:40" ht="21" customHeight="1" x14ac:dyDescent="0.4">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row>
    <row r="324" spans="1:40" ht="21" customHeight="1" x14ac:dyDescent="0.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row>
    <row r="325" spans="1:40" ht="21" customHeight="1" x14ac:dyDescent="0.4">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row>
    <row r="326" spans="1:40" ht="21" customHeight="1" x14ac:dyDescent="0.4">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row>
    <row r="327" spans="1:40" ht="21" customHeight="1" x14ac:dyDescent="0.4">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row>
    <row r="328" spans="1:40" ht="21" customHeight="1" x14ac:dyDescent="0.4">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row>
    <row r="329" spans="1:40" ht="21" customHeight="1" x14ac:dyDescent="0.4">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row>
    <row r="330" spans="1:40" ht="21" customHeight="1" x14ac:dyDescent="0.4">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row>
    <row r="331" spans="1:40" ht="21" customHeight="1" x14ac:dyDescent="0.4">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row>
    <row r="332" spans="1:40" ht="21" customHeight="1" x14ac:dyDescent="0.4">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row>
    <row r="333" spans="1:40" ht="21" customHeight="1" x14ac:dyDescent="0.4">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row>
    <row r="334" spans="1:40" ht="21" customHeight="1" x14ac:dyDescent="0.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row>
    <row r="335" spans="1:40" ht="21" customHeight="1" x14ac:dyDescent="0.4">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row>
    <row r="336" spans="1:40" ht="21" customHeight="1" x14ac:dyDescent="0.4">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row>
    <row r="337" spans="1:40" ht="21" customHeight="1" x14ac:dyDescent="0.4">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row>
    <row r="338" spans="1:40" ht="21" customHeight="1" x14ac:dyDescent="0.4">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row>
    <row r="339" spans="1:40" ht="21" customHeight="1" x14ac:dyDescent="0.4">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row>
    <row r="340" spans="1:40" ht="21" customHeight="1" x14ac:dyDescent="0.4">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row>
    <row r="341" spans="1:40" ht="21" customHeight="1" x14ac:dyDescent="0.4">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row>
    <row r="342" spans="1:40" ht="21" customHeight="1" x14ac:dyDescent="0.4">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row>
    <row r="343" spans="1:40" ht="21" customHeight="1" x14ac:dyDescent="0.4">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row>
    <row r="344" spans="1:40" ht="21" customHeight="1" x14ac:dyDescent="0.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row>
    <row r="345" spans="1:40" ht="21" customHeight="1" x14ac:dyDescent="0.4">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row>
    <row r="346" spans="1:40" ht="21" customHeight="1" x14ac:dyDescent="0.4">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row>
    <row r="347" spans="1:40" ht="21" customHeight="1" x14ac:dyDescent="0.4">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row>
    <row r="348" spans="1:40" ht="21" customHeight="1" x14ac:dyDescent="0.4">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row>
    <row r="349" spans="1:40" ht="21" customHeight="1" x14ac:dyDescent="0.4">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row>
    <row r="350" spans="1:40" ht="21" customHeight="1" x14ac:dyDescent="0.4">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row>
    <row r="351" spans="1:40" ht="21" customHeight="1" x14ac:dyDescent="0.4">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row>
    <row r="352" spans="1:40" ht="21" customHeight="1" x14ac:dyDescent="0.4">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row>
    <row r="353" spans="1:40" ht="21" customHeight="1" x14ac:dyDescent="0.4">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row>
    <row r="354" spans="1:40" ht="21" customHeight="1" x14ac:dyDescent="0.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row>
    <row r="355" spans="1:40" ht="21" customHeight="1" x14ac:dyDescent="0.4">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row>
    <row r="356" spans="1:40" ht="21" customHeight="1" x14ac:dyDescent="0.4">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row>
    <row r="357" spans="1:40" ht="21" customHeight="1" x14ac:dyDescent="0.4">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row>
    <row r="358" spans="1:40" ht="21" customHeight="1" x14ac:dyDescent="0.4">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row>
    <row r="359" spans="1:40" ht="21" customHeight="1" x14ac:dyDescent="0.4">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row>
    <row r="360" spans="1:40" ht="21" customHeight="1" x14ac:dyDescent="0.4">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row>
    <row r="361" spans="1:40" ht="21" customHeight="1" x14ac:dyDescent="0.4">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row>
    <row r="362" spans="1:40" ht="21" customHeight="1" x14ac:dyDescent="0.4">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row>
    <row r="363" spans="1:40" ht="21" customHeight="1" x14ac:dyDescent="0.4">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row>
    <row r="364" spans="1:40" ht="21" customHeight="1" x14ac:dyDescent="0.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row>
    <row r="365" spans="1:40" ht="21" customHeight="1" x14ac:dyDescent="0.4">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row>
    <row r="366" spans="1:40" ht="21" customHeight="1" x14ac:dyDescent="0.4">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row>
    <row r="367" spans="1:40" ht="21" customHeight="1" x14ac:dyDescent="0.4">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row>
    <row r="368" spans="1:40" ht="21" customHeight="1" x14ac:dyDescent="0.4">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row>
    <row r="369" spans="1:40" ht="21" customHeight="1" x14ac:dyDescent="0.4">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row>
    <row r="370" spans="1:40" ht="21" customHeight="1" x14ac:dyDescent="0.4">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row>
    <row r="371" spans="1:40" ht="21" customHeight="1" x14ac:dyDescent="0.4">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row>
    <row r="372" spans="1:40" ht="21" customHeight="1" x14ac:dyDescent="0.4">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row>
    <row r="373" spans="1:40" ht="21" customHeight="1" x14ac:dyDescent="0.4">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row>
    <row r="374" spans="1:40" ht="21" customHeight="1" x14ac:dyDescent="0.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row>
    <row r="375" spans="1:40" ht="21" customHeight="1" x14ac:dyDescent="0.4">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row>
    <row r="376" spans="1:40" ht="21" customHeight="1" x14ac:dyDescent="0.4">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row>
    <row r="377" spans="1:40" ht="21" customHeight="1" x14ac:dyDescent="0.4">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row>
    <row r="378" spans="1:40" ht="21" customHeight="1" x14ac:dyDescent="0.4">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row>
    <row r="379" spans="1:40" ht="21" customHeight="1" x14ac:dyDescent="0.4">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row>
    <row r="380" spans="1:40" ht="21" customHeight="1" x14ac:dyDescent="0.4">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row>
    <row r="381" spans="1:40" ht="21" customHeight="1" x14ac:dyDescent="0.4">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row>
    <row r="382" spans="1:40" ht="21" customHeight="1" x14ac:dyDescent="0.4">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row>
    <row r="383" spans="1:40" ht="21" customHeight="1" x14ac:dyDescent="0.4">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row>
    <row r="384" spans="1:40" ht="21" customHeight="1" x14ac:dyDescent="0.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row>
    <row r="385" spans="1:40" ht="21" customHeight="1" x14ac:dyDescent="0.4">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row>
    <row r="386" spans="1:40" ht="21" customHeight="1" x14ac:dyDescent="0.4">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row>
    <row r="387" spans="1:40" ht="21" customHeight="1" x14ac:dyDescent="0.4">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row>
    <row r="388" spans="1:40" ht="21" customHeight="1" x14ac:dyDescent="0.4">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row>
    <row r="389" spans="1:40" ht="21" customHeight="1" x14ac:dyDescent="0.4">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row>
    <row r="390" spans="1:40" ht="21" customHeight="1" x14ac:dyDescent="0.4">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row>
    <row r="391" spans="1:40" ht="21" customHeight="1" x14ac:dyDescent="0.4">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row>
    <row r="392" spans="1:40" ht="21" customHeight="1" x14ac:dyDescent="0.4">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row>
    <row r="393" spans="1:40" ht="21" customHeight="1" x14ac:dyDescent="0.4">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row>
    <row r="394" spans="1:40" ht="21" customHeight="1" x14ac:dyDescent="0.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row>
    <row r="395" spans="1:40" ht="21" customHeight="1" x14ac:dyDescent="0.4">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row>
    <row r="396" spans="1:40" ht="21" customHeight="1" x14ac:dyDescent="0.4">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row>
    <row r="397" spans="1:40" ht="21" customHeight="1" x14ac:dyDescent="0.4">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row>
    <row r="398" spans="1:40" ht="21" customHeight="1" x14ac:dyDescent="0.4">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row>
    <row r="399" spans="1:40" ht="21" customHeight="1" x14ac:dyDescent="0.4">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row>
    <row r="400" spans="1:40" ht="21" customHeight="1" x14ac:dyDescent="0.4">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row>
    <row r="401" spans="1:40" ht="21" customHeight="1" x14ac:dyDescent="0.4">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row>
    <row r="402" spans="1:40" ht="21" customHeight="1" x14ac:dyDescent="0.4">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row>
    <row r="403" spans="1:40" ht="21" customHeight="1" x14ac:dyDescent="0.4">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row>
    <row r="404" spans="1:40" ht="21" customHeight="1" x14ac:dyDescent="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row>
    <row r="405" spans="1:40" ht="21" customHeight="1" x14ac:dyDescent="0.4">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row>
    <row r="406" spans="1:40" ht="21" customHeight="1" x14ac:dyDescent="0.4">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row>
    <row r="407" spans="1:40" ht="21" customHeight="1" x14ac:dyDescent="0.4">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row>
    <row r="408" spans="1:40" ht="21" customHeight="1" x14ac:dyDescent="0.4">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row>
    <row r="409" spans="1:40" ht="21" customHeight="1" x14ac:dyDescent="0.4">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row>
    <row r="410" spans="1:40" ht="21" customHeight="1" x14ac:dyDescent="0.4">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row>
    <row r="411" spans="1:40" ht="21" customHeight="1" x14ac:dyDescent="0.4">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row>
    <row r="412" spans="1:40" ht="21" customHeight="1" x14ac:dyDescent="0.4">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row>
    <row r="413" spans="1:40" ht="21" customHeight="1" x14ac:dyDescent="0.4">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row>
    <row r="414" spans="1:40" ht="21" customHeight="1" x14ac:dyDescent="0.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row>
    <row r="415" spans="1:40" ht="21" customHeight="1" x14ac:dyDescent="0.4">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row>
    <row r="416" spans="1:40" ht="21" customHeight="1" x14ac:dyDescent="0.4">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row>
    <row r="417" spans="1:40" ht="21" customHeight="1" x14ac:dyDescent="0.4">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row>
    <row r="418" spans="1:40" ht="21" customHeight="1" x14ac:dyDescent="0.4">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row>
    <row r="419" spans="1:40" ht="21" customHeight="1" x14ac:dyDescent="0.4">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row>
    <row r="420" spans="1:40" ht="21" customHeight="1" x14ac:dyDescent="0.4">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row>
    <row r="421" spans="1:40" ht="21" customHeight="1" x14ac:dyDescent="0.4">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row>
    <row r="422" spans="1:40" ht="21" customHeight="1" x14ac:dyDescent="0.4">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row>
    <row r="423" spans="1:40" ht="21" customHeight="1" x14ac:dyDescent="0.4">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row>
    <row r="424" spans="1:40" ht="21" customHeight="1" x14ac:dyDescent="0.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row>
    <row r="425" spans="1:40" ht="21" customHeight="1" x14ac:dyDescent="0.4">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row>
    <row r="426" spans="1:40" ht="21" customHeight="1" x14ac:dyDescent="0.4">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row>
    <row r="427" spans="1:40" ht="21" customHeight="1" x14ac:dyDescent="0.4">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row>
    <row r="428" spans="1:40" ht="21" customHeight="1" x14ac:dyDescent="0.4">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row>
    <row r="429" spans="1:40" ht="21" customHeight="1" x14ac:dyDescent="0.4">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row>
    <row r="430" spans="1:40" ht="21" customHeight="1" x14ac:dyDescent="0.4">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row>
    <row r="431" spans="1:40" ht="21" customHeight="1" x14ac:dyDescent="0.4">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row>
    <row r="432" spans="1:40" ht="21" customHeight="1" x14ac:dyDescent="0.4">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row>
    <row r="433" spans="1:40" ht="21" customHeight="1" x14ac:dyDescent="0.4">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row>
    <row r="434" spans="1:40" ht="21" customHeight="1" x14ac:dyDescent="0.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row>
    <row r="435" spans="1:40" ht="21" customHeight="1" x14ac:dyDescent="0.4">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row>
    <row r="436" spans="1:40" ht="21" customHeight="1" x14ac:dyDescent="0.4">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row>
    <row r="437" spans="1:40" ht="21" customHeight="1" x14ac:dyDescent="0.4">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row>
    <row r="438" spans="1:40" ht="21" customHeight="1" x14ac:dyDescent="0.4">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row>
    <row r="439" spans="1:40" ht="21" customHeight="1" x14ac:dyDescent="0.4">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row>
    <row r="440" spans="1:40" ht="21" customHeight="1" x14ac:dyDescent="0.4">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row>
    <row r="441" spans="1:40" ht="21" customHeight="1" x14ac:dyDescent="0.4">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row>
    <row r="442" spans="1:40" ht="21" customHeight="1" x14ac:dyDescent="0.4">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row>
    <row r="443" spans="1:40" ht="21" customHeight="1" x14ac:dyDescent="0.4">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row>
    <row r="444" spans="1:40" ht="21" customHeight="1" x14ac:dyDescent="0.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row>
    <row r="445" spans="1:40" ht="21" customHeight="1" x14ac:dyDescent="0.4">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row>
    <row r="446" spans="1:40" ht="21" customHeight="1" x14ac:dyDescent="0.4">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row>
    <row r="447" spans="1:40" ht="21" customHeight="1" x14ac:dyDescent="0.4">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row>
    <row r="448" spans="1:40" ht="21" customHeight="1" x14ac:dyDescent="0.4">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row>
    <row r="449" spans="1:40" ht="21" customHeight="1" x14ac:dyDescent="0.4">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row>
    <row r="450" spans="1:40" ht="21" customHeight="1" x14ac:dyDescent="0.4">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row>
    <row r="451" spans="1:40" ht="21" customHeight="1" x14ac:dyDescent="0.4">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row>
    <row r="452" spans="1:40" ht="21" customHeight="1" x14ac:dyDescent="0.4">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row>
    <row r="453" spans="1:40" ht="21" customHeight="1" x14ac:dyDescent="0.4">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row>
    <row r="454" spans="1:40" ht="21" customHeight="1" x14ac:dyDescent="0.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row>
    <row r="455" spans="1:40" ht="21" customHeight="1" x14ac:dyDescent="0.4">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row>
    <row r="456" spans="1:40" ht="21" customHeight="1" x14ac:dyDescent="0.4">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row>
    <row r="457" spans="1:40" ht="21" customHeight="1" x14ac:dyDescent="0.4">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row>
    <row r="458" spans="1:40" ht="21" customHeight="1" x14ac:dyDescent="0.4">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row>
    <row r="459" spans="1:40" ht="21" customHeight="1" x14ac:dyDescent="0.4">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row>
    <row r="460" spans="1:40" ht="21" customHeight="1" x14ac:dyDescent="0.4">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row>
    <row r="461" spans="1:40" ht="21" customHeight="1" x14ac:dyDescent="0.4">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row>
    <row r="462" spans="1:40" ht="21" customHeight="1" x14ac:dyDescent="0.4">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row>
    <row r="463" spans="1:40" ht="21" customHeight="1" x14ac:dyDescent="0.4">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row>
    <row r="464" spans="1:40" ht="21" customHeight="1" x14ac:dyDescent="0.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row>
    <row r="465" spans="1:40" ht="21" customHeight="1" x14ac:dyDescent="0.4">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row>
    <row r="466" spans="1:40" ht="21" customHeight="1" x14ac:dyDescent="0.4">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row>
    <row r="467" spans="1:40" ht="21" customHeight="1" x14ac:dyDescent="0.4">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row>
    <row r="468" spans="1:40" ht="21" customHeight="1" x14ac:dyDescent="0.4">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row>
    <row r="469" spans="1:40" ht="21" customHeight="1" x14ac:dyDescent="0.4">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row>
    <row r="470" spans="1:40" ht="21" customHeight="1" x14ac:dyDescent="0.4">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row>
    <row r="471" spans="1:40" ht="21" customHeight="1" x14ac:dyDescent="0.4">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row>
    <row r="472" spans="1:40" ht="21" customHeight="1" x14ac:dyDescent="0.4">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row>
    <row r="473" spans="1:40" ht="21" customHeight="1" x14ac:dyDescent="0.4">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row>
    <row r="474" spans="1:40" ht="21" customHeight="1" x14ac:dyDescent="0.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row>
    <row r="475" spans="1:40" ht="21" customHeight="1" x14ac:dyDescent="0.4">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row>
    <row r="476" spans="1:40" ht="21" customHeight="1" x14ac:dyDescent="0.4">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row>
    <row r="477" spans="1:40" ht="21" customHeight="1" x14ac:dyDescent="0.4">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row>
    <row r="478" spans="1:40" ht="21" customHeight="1" x14ac:dyDescent="0.4">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row>
    <row r="479" spans="1:40" ht="21" customHeight="1" x14ac:dyDescent="0.4">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row>
    <row r="480" spans="1:40" ht="21" customHeight="1" x14ac:dyDescent="0.4">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row>
    <row r="481" spans="1:40" ht="21" customHeight="1" x14ac:dyDescent="0.4">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row>
    <row r="482" spans="1:40" ht="21" customHeight="1" x14ac:dyDescent="0.4">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row>
    <row r="483" spans="1:40" ht="21" customHeight="1" x14ac:dyDescent="0.4">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row>
    <row r="484" spans="1:40" ht="21" customHeight="1" x14ac:dyDescent="0.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row>
    <row r="485" spans="1:40" ht="21" customHeight="1" x14ac:dyDescent="0.4">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row>
    <row r="486" spans="1:40" ht="21" customHeight="1" x14ac:dyDescent="0.4">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row>
    <row r="487" spans="1:40" ht="21" customHeight="1" x14ac:dyDescent="0.4">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row>
    <row r="488" spans="1:40" ht="21" customHeight="1" x14ac:dyDescent="0.4">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row>
    <row r="489" spans="1:40" ht="21" customHeight="1" x14ac:dyDescent="0.4">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row>
    <row r="490" spans="1:40" ht="21" customHeight="1" x14ac:dyDescent="0.4">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row>
    <row r="491" spans="1:40" ht="21" customHeight="1" x14ac:dyDescent="0.4">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row>
    <row r="492" spans="1:40" ht="21" customHeight="1" x14ac:dyDescent="0.4">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row>
    <row r="493" spans="1:40" ht="21" customHeight="1" x14ac:dyDescent="0.4">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row>
    <row r="494" spans="1:40" ht="21" customHeight="1" x14ac:dyDescent="0.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row>
    <row r="495" spans="1:40" ht="21" customHeight="1" x14ac:dyDescent="0.4">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row>
    <row r="496" spans="1:40" ht="21" customHeight="1" x14ac:dyDescent="0.4">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row>
    <row r="497" spans="1:40" ht="21" customHeight="1" x14ac:dyDescent="0.4">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row>
    <row r="498" spans="1:40" ht="21" customHeight="1" x14ac:dyDescent="0.4">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row>
    <row r="499" spans="1:40" ht="21" customHeight="1" x14ac:dyDescent="0.4">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row>
    <row r="500" spans="1:40" ht="21" customHeight="1" x14ac:dyDescent="0.4">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row>
    <row r="501" spans="1:40" ht="21" customHeight="1" x14ac:dyDescent="0.4">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row>
    <row r="502" spans="1:40" ht="21" customHeight="1" x14ac:dyDescent="0.4">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row>
    <row r="503" spans="1:40" ht="21" customHeight="1" x14ac:dyDescent="0.4">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row>
    <row r="504" spans="1:40" ht="21" customHeight="1" x14ac:dyDescent="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row>
    <row r="505" spans="1:40" ht="21" customHeight="1" x14ac:dyDescent="0.4">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row>
    <row r="506" spans="1:40" ht="21" customHeight="1" x14ac:dyDescent="0.4">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row>
    <row r="507" spans="1:40" ht="21" customHeight="1" x14ac:dyDescent="0.4">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row>
    <row r="508" spans="1:40" ht="21" customHeight="1" x14ac:dyDescent="0.4">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row>
    <row r="509" spans="1:40" ht="21" customHeight="1" x14ac:dyDescent="0.4">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row>
    <row r="510" spans="1:40" ht="21" customHeight="1" x14ac:dyDescent="0.4">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row>
    <row r="511" spans="1:40" ht="21" customHeight="1" x14ac:dyDescent="0.4">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row>
    <row r="512" spans="1:40" ht="21" customHeight="1" x14ac:dyDescent="0.4">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row>
    <row r="513" spans="1:40" ht="21" customHeight="1" x14ac:dyDescent="0.4">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row>
    <row r="514" spans="1:40" ht="21" customHeight="1" x14ac:dyDescent="0.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row>
    <row r="515" spans="1:40" ht="21" customHeight="1" x14ac:dyDescent="0.4">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row>
    <row r="516" spans="1:40" ht="21" customHeight="1" x14ac:dyDescent="0.4">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row>
    <row r="517" spans="1:40" ht="21" customHeight="1" x14ac:dyDescent="0.4">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row>
    <row r="518" spans="1:40" ht="21" customHeight="1" x14ac:dyDescent="0.4">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row>
    <row r="519" spans="1:40" ht="21" customHeight="1" x14ac:dyDescent="0.4">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row>
    <row r="520" spans="1:40" ht="21" customHeight="1" x14ac:dyDescent="0.4">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row>
    <row r="521" spans="1:40" ht="21" customHeight="1" x14ac:dyDescent="0.4">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row>
    <row r="522" spans="1:40" ht="21" customHeight="1" x14ac:dyDescent="0.4">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row>
    <row r="523" spans="1:40" ht="21" customHeight="1" x14ac:dyDescent="0.4">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row>
    <row r="524" spans="1:40" ht="21" customHeight="1" x14ac:dyDescent="0.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row>
    <row r="525" spans="1:40" ht="21" customHeight="1" x14ac:dyDescent="0.4">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row>
    <row r="526" spans="1:40" ht="21" customHeight="1" x14ac:dyDescent="0.4">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row>
    <row r="527" spans="1:40" ht="21" customHeight="1" x14ac:dyDescent="0.4">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row>
    <row r="528" spans="1:40" ht="21" customHeight="1" x14ac:dyDescent="0.4">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row>
    <row r="529" spans="1:40" ht="21" customHeight="1" x14ac:dyDescent="0.4">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row>
    <row r="530" spans="1:40" ht="21" customHeight="1" x14ac:dyDescent="0.4">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row>
    <row r="531" spans="1:40" ht="21" customHeight="1" x14ac:dyDescent="0.4">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row>
    <row r="532" spans="1:40" ht="21" customHeight="1" x14ac:dyDescent="0.4">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row>
    <row r="533" spans="1:40" ht="21" customHeight="1" x14ac:dyDescent="0.4">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row>
    <row r="534" spans="1:40" ht="21" customHeight="1" x14ac:dyDescent="0.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row>
    <row r="535" spans="1:40" ht="21" customHeight="1" x14ac:dyDescent="0.4">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row>
    <row r="536" spans="1:40" ht="21" customHeight="1" x14ac:dyDescent="0.4">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row>
    <row r="537" spans="1:40" ht="21" customHeight="1" x14ac:dyDescent="0.4">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row>
    <row r="538" spans="1:40" ht="21" customHeight="1" x14ac:dyDescent="0.4">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row>
    <row r="539" spans="1:40" ht="21" customHeight="1" x14ac:dyDescent="0.4">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row>
    <row r="540" spans="1:40" ht="21" customHeight="1" x14ac:dyDescent="0.4">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row>
    <row r="541" spans="1:40" ht="21" customHeight="1" x14ac:dyDescent="0.4">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row>
    <row r="542" spans="1:40" ht="21" customHeight="1" x14ac:dyDescent="0.4">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row>
    <row r="543" spans="1:40" ht="21" customHeight="1" x14ac:dyDescent="0.4">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row>
    <row r="544" spans="1:40" ht="21" customHeight="1" x14ac:dyDescent="0.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row>
    <row r="545" spans="1:40" ht="21" customHeight="1" x14ac:dyDescent="0.4">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row>
    <row r="546" spans="1:40" ht="21" customHeight="1" x14ac:dyDescent="0.4">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row>
    <row r="547" spans="1:40" ht="21" customHeight="1" x14ac:dyDescent="0.4">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row>
    <row r="548" spans="1:40" ht="21" customHeight="1" x14ac:dyDescent="0.4">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row>
    <row r="549" spans="1:40" ht="21" customHeight="1" x14ac:dyDescent="0.4">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row>
    <row r="550" spans="1:40" ht="21" customHeight="1" x14ac:dyDescent="0.4">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row>
    <row r="551" spans="1:40" ht="21" customHeight="1" x14ac:dyDescent="0.4">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row>
    <row r="552" spans="1:40" ht="21" customHeight="1" x14ac:dyDescent="0.4">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row>
    <row r="553" spans="1:40" ht="21" customHeight="1" x14ac:dyDescent="0.4">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row>
    <row r="554" spans="1:40" ht="21" customHeight="1" x14ac:dyDescent="0.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row>
    <row r="555" spans="1:40" ht="21" customHeight="1" x14ac:dyDescent="0.4">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row>
    <row r="556" spans="1:40" ht="21" customHeight="1" x14ac:dyDescent="0.4">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row>
    <row r="557" spans="1:40" ht="21" customHeight="1" x14ac:dyDescent="0.4">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row>
    <row r="558" spans="1:40" ht="21" customHeight="1" x14ac:dyDescent="0.4">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row>
    <row r="559" spans="1:40" ht="21" customHeight="1" x14ac:dyDescent="0.4">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row>
    <row r="560" spans="1:40" ht="21" customHeight="1" x14ac:dyDescent="0.4">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row>
    <row r="561" spans="1:40" ht="21" customHeight="1" x14ac:dyDescent="0.4">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row>
    <row r="562" spans="1:40" ht="21" customHeight="1" x14ac:dyDescent="0.4">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row>
    <row r="563" spans="1:40" ht="21" customHeight="1" x14ac:dyDescent="0.4">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row>
    <row r="564" spans="1:40" ht="21" customHeight="1" x14ac:dyDescent="0.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row>
    <row r="565" spans="1:40" ht="21" customHeight="1" x14ac:dyDescent="0.4">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row>
    <row r="566" spans="1:40" ht="21" customHeight="1" x14ac:dyDescent="0.4">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row>
    <row r="567" spans="1:40" ht="21" customHeight="1" x14ac:dyDescent="0.4">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row>
    <row r="568" spans="1:40" ht="21" customHeight="1" x14ac:dyDescent="0.4">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row>
    <row r="569" spans="1:40" ht="21" customHeight="1" x14ac:dyDescent="0.4">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row>
    <row r="570" spans="1:40" ht="21" customHeight="1" x14ac:dyDescent="0.4">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row>
    <row r="571" spans="1:40" ht="21" customHeight="1" x14ac:dyDescent="0.4">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row>
    <row r="572" spans="1:40" ht="21" customHeight="1" x14ac:dyDescent="0.4">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row>
    <row r="573" spans="1:40" ht="21" customHeight="1" x14ac:dyDescent="0.4">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row>
    <row r="574" spans="1:40" ht="21" customHeight="1" x14ac:dyDescent="0.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row>
    <row r="575" spans="1:40" ht="21" customHeight="1" x14ac:dyDescent="0.4">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row>
    <row r="576" spans="1:40" ht="21" customHeight="1" x14ac:dyDescent="0.4">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row>
    <row r="577" spans="1:40" ht="21" customHeight="1" x14ac:dyDescent="0.4">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row>
    <row r="578" spans="1:40" ht="21" customHeight="1" x14ac:dyDescent="0.4">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row>
    <row r="579" spans="1:40" ht="21" customHeight="1" x14ac:dyDescent="0.4">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row>
    <row r="580" spans="1:40" ht="21" customHeight="1" x14ac:dyDescent="0.4">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row>
    <row r="581" spans="1:40" ht="21" customHeight="1" x14ac:dyDescent="0.4">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row>
    <row r="582" spans="1:40" ht="21" customHeight="1" x14ac:dyDescent="0.4">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row>
    <row r="583" spans="1:40" ht="21" customHeight="1" x14ac:dyDescent="0.4">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row>
    <row r="584" spans="1:40" ht="21" customHeight="1" x14ac:dyDescent="0.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row>
    <row r="585" spans="1:40" ht="21" customHeight="1" x14ac:dyDescent="0.4">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row>
    <row r="586" spans="1:40" ht="21" customHeight="1" x14ac:dyDescent="0.4">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row>
    <row r="587" spans="1:40" ht="21" customHeight="1" x14ac:dyDescent="0.4">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row>
    <row r="588" spans="1:40" ht="21" customHeight="1" x14ac:dyDescent="0.4">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row>
    <row r="589" spans="1:40" ht="21" customHeight="1" x14ac:dyDescent="0.4">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row>
    <row r="590" spans="1:40" ht="21" customHeight="1" x14ac:dyDescent="0.4">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row>
    <row r="591" spans="1:40" ht="21" customHeight="1" x14ac:dyDescent="0.4">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row>
    <row r="592" spans="1:40" ht="21" customHeight="1" x14ac:dyDescent="0.4">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row>
    <row r="593" spans="1:40" ht="21" customHeight="1" x14ac:dyDescent="0.4">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row>
    <row r="594" spans="1:40" ht="21" customHeight="1" x14ac:dyDescent="0.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row>
    <row r="595" spans="1:40" ht="21" customHeight="1" x14ac:dyDescent="0.4">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row>
    <row r="596" spans="1:40" ht="21" customHeight="1" x14ac:dyDescent="0.4">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row>
    <row r="597" spans="1:40" ht="21" customHeight="1" x14ac:dyDescent="0.4">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row>
    <row r="598" spans="1:40" ht="21" customHeight="1" x14ac:dyDescent="0.4">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row>
    <row r="599" spans="1:40" ht="21" customHeight="1" x14ac:dyDescent="0.4">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row>
    <row r="600" spans="1:40" ht="21" customHeight="1" x14ac:dyDescent="0.4">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row>
    <row r="601" spans="1:40" ht="21" customHeight="1" x14ac:dyDescent="0.4">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row>
    <row r="602" spans="1:40" ht="21" customHeight="1" x14ac:dyDescent="0.4">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row>
    <row r="603" spans="1:40" ht="21" customHeight="1" x14ac:dyDescent="0.4">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row>
    <row r="604" spans="1:40" ht="21" customHeight="1" x14ac:dyDescent="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row>
    <row r="605" spans="1:40" ht="21" customHeight="1" x14ac:dyDescent="0.4">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row>
    <row r="606" spans="1:40" ht="21" customHeight="1" x14ac:dyDescent="0.4">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row>
    <row r="607" spans="1:40" ht="21" customHeight="1" x14ac:dyDescent="0.4">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row>
    <row r="608" spans="1:40" ht="21" customHeight="1" x14ac:dyDescent="0.4">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row>
    <row r="609" spans="1:40" ht="21" customHeight="1" x14ac:dyDescent="0.4">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row>
    <row r="610" spans="1:40" ht="21" customHeight="1" x14ac:dyDescent="0.4">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row>
    <row r="611" spans="1:40" ht="21" customHeight="1" x14ac:dyDescent="0.4">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row>
    <row r="612" spans="1:40" ht="21" customHeight="1" x14ac:dyDescent="0.4">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row>
    <row r="613" spans="1:40" ht="21" customHeight="1" x14ac:dyDescent="0.4">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row>
    <row r="614" spans="1:40" ht="21" customHeight="1" x14ac:dyDescent="0.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row>
    <row r="615" spans="1:40" ht="21" customHeight="1" x14ac:dyDescent="0.4">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row>
    <row r="616" spans="1:40" ht="21" customHeight="1" x14ac:dyDescent="0.4">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row>
    <row r="617" spans="1:40" ht="21" customHeight="1" x14ac:dyDescent="0.4">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row>
    <row r="618" spans="1:40" ht="21" customHeight="1" x14ac:dyDescent="0.4">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row>
    <row r="619" spans="1:40" ht="21" customHeight="1" x14ac:dyDescent="0.4">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row>
    <row r="620" spans="1:40" ht="21" customHeight="1" x14ac:dyDescent="0.4">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row>
    <row r="621" spans="1:40" ht="21" customHeight="1" x14ac:dyDescent="0.4">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row>
    <row r="622" spans="1:40" ht="21" customHeight="1" x14ac:dyDescent="0.4">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row>
    <row r="623" spans="1:40" ht="21" customHeight="1" x14ac:dyDescent="0.4">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row>
    <row r="624" spans="1:40" ht="21" customHeight="1" x14ac:dyDescent="0.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row>
    <row r="625" spans="1:40" ht="21" customHeight="1" x14ac:dyDescent="0.4">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row>
    <row r="626" spans="1:40" ht="21" customHeight="1" x14ac:dyDescent="0.4">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row>
    <row r="627" spans="1:40" ht="21" customHeight="1" x14ac:dyDescent="0.4">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row>
    <row r="628" spans="1:40" ht="21" customHeight="1" x14ac:dyDescent="0.4">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row>
    <row r="629" spans="1:40" ht="21" customHeight="1" x14ac:dyDescent="0.4">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row>
    <row r="630" spans="1:40" ht="21" customHeight="1" x14ac:dyDescent="0.4">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row>
    <row r="631" spans="1:40" ht="21" customHeight="1" x14ac:dyDescent="0.4">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row>
    <row r="632" spans="1:40" ht="21" customHeight="1" x14ac:dyDescent="0.4">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row>
    <row r="633" spans="1:40" ht="21" customHeight="1" x14ac:dyDescent="0.4">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row>
    <row r="634" spans="1:40" ht="21" customHeight="1" x14ac:dyDescent="0.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row>
    <row r="635" spans="1:40" ht="21" customHeight="1" x14ac:dyDescent="0.4">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row>
    <row r="636" spans="1:40" ht="21" customHeight="1" x14ac:dyDescent="0.4">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row>
    <row r="637" spans="1:40" ht="21" customHeight="1" x14ac:dyDescent="0.4">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row>
    <row r="638" spans="1:40" ht="21" customHeight="1" x14ac:dyDescent="0.4">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row>
    <row r="639" spans="1:40" ht="21" customHeight="1" x14ac:dyDescent="0.4">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row>
    <row r="640" spans="1:40" ht="21" customHeight="1" x14ac:dyDescent="0.4">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row>
    <row r="641" spans="1:40" ht="21" customHeight="1" x14ac:dyDescent="0.4">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row>
    <row r="642" spans="1:40" ht="21" customHeight="1" x14ac:dyDescent="0.4">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row>
    <row r="643" spans="1:40" ht="21" customHeight="1" x14ac:dyDescent="0.4">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row>
    <row r="644" spans="1:40" ht="21" customHeight="1" x14ac:dyDescent="0.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row>
    <row r="645" spans="1:40" ht="21" customHeight="1" x14ac:dyDescent="0.4">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row>
    <row r="646" spans="1:40" ht="21" customHeight="1" x14ac:dyDescent="0.4">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row>
    <row r="647" spans="1:40" ht="21" customHeight="1" x14ac:dyDescent="0.4">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row>
    <row r="648" spans="1:40" ht="21" customHeight="1" x14ac:dyDescent="0.4">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row>
    <row r="649" spans="1:40" ht="21" customHeight="1" x14ac:dyDescent="0.4">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row>
    <row r="650" spans="1:40" ht="21" customHeight="1" x14ac:dyDescent="0.4">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row>
    <row r="651" spans="1:40" ht="21" customHeight="1" x14ac:dyDescent="0.4">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row>
    <row r="652" spans="1:40" ht="21" customHeight="1" x14ac:dyDescent="0.4">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row>
    <row r="653" spans="1:40" ht="21" customHeight="1" x14ac:dyDescent="0.4">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row>
    <row r="654" spans="1:40" ht="21" customHeight="1" x14ac:dyDescent="0.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row>
    <row r="655" spans="1:40" ht="21" customHeight="1" x14ac:dyDescent="0.4">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row>
    <row r="656" spans="1:40" ht="21" customHeight="1" x14ac:dyDescent="0.4">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row>
    <row r="657" spans="1:40" ht="21" customHeight="1" x14ac:dyDescent="0.4">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row>
    <row r="658" spans="1:40" ht="21" customHeight="1" x14ac:dyDescent="0.4">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row>
    <row r="659" spans="1:40" ht="21" customHeight="1" x14ac:dyDescent="0.4">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row>
    <row r="660" spans="1:40" ht="21" customHeight="1" x14ac:dyDescent="0.4">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row>
    <row r="661" spans="1:40" ht="21" customHeight="1" x14ac:dyDescent="0.4">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row>
    <row r="662" spans="1:40" ht="21" customHeight="1" x14ac:dyDescent="0.4">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row>
    <row r="663" spans="1:40" ht="21" customHeight="1" x14ac:dyDescent="0.4">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row>
    <row r="664" spans="1:40" ht="21" customHeight="1" x14ac:dyDescent="0.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row>
    <row r="665" spans="1:40" ht="21" customHeight="1" x14ac:dyDescent="0.4">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row>
    <row r="666" spans="1:40" ht="21" customHeight="1" x14ac:dyDescent="0.4">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row>
    <row r="667" spans="1:40" ht="21" customHeight="1" x14ac:dyDescent="0.4">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row>
    <row r="668" spans="1:40" ht="21" customHeight="1" x14ac:dyDescent="0.4">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row>
    <row r="669" spans="1:40" ht="21" customHeight="1" x14ac:dyDescent="0.4">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row>
    <row r="670" spans="1:40" ht="21" customHeight="1" x14ac:dyDescent="0.4">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row>
    <row r="671" spans="1:40" ht="21" customHeight="1" x14ac:dyDescent="0.4">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row>
    <row r="672" spans="1:40" ht="21" customHeight="1" x14ac:dyDescent="0.4">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row>
    <row r="673" spans="1:40" ht="21" customHeight="1" x14ac:dyDescent="0.4">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row>
    <row r="674" spans="1:40" ht="21" customHeight="1" x14ac:dyDescent="0.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row>
    <row r="675" spans="1:40" ht="21" customHeight="1" x14ac:dyDescent="0.4">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row>
    <row r="676" spans="1:40" ht="21" customHeight="1" x14ac:dyDescent="0.4">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row>
    <row r="677" spans="1:40" ht="21" customHeight="1" x14ac:dyDescent="0.4">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row>
    <row r="678" spans="1:40" ht="21" customHeight="1" x14ac:dyDescent="0.4">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row>
    <row r="679" spans="1:40" ht="21" customHeight="1" x14ac:dyDescent="0.4">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row>
    <row r="680" spans="1:40" ht="21" customHeight="1" x14ac:dyDescent="0.4">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row>
    <row r="681" spans="1:40" ht="21" customHeight="1" x14ac:dyDescent="0.4">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row>
    <row r="682" spans="1:40" ht="21" customHeight="1" x14ac:dyDescent="0.4">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row>
    <row r="683" spans="1:40" ht="21" customHeight="1" x14ac:dyDescent="0.4">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row>
    <row r="684" spans="1:40" ht="21" customHeight="1" x14ac:dyDescent="0.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row>
    <row r="685" spans="1:40" ht="21" customHeight="1" x14ac:dyDescent="0.4">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row>
    <row r="686" spans="1:40" ht="21" customHeight="1" x14ac:dyDescent="0.4">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row>
    <row r="687" spans="1:40" ht="21" customHeight="1" x14ac:dyDescent="0.4">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row>
    <row r="688" spans="1:40" ht="21" customHeight="1" x14ac:dyDescent="0.4">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row>
    <row r="689" spans="1:40" ht="21" customHeight="1" x14ac:dyDescent="0.4">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row>
    <row r="690" spans="1:40" ht="21" customHeight="1" x14ac:dyDescent="0.4">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row>
    <row r="691" spans="1:40" ht="21" customHeight="1" x14ac:dyDescent="0.4">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row>
    <row r="692" spans="1:40" ht="21" customHeight="1" x14ac:dyDescent="0.4">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row>
    <row r="693" spans="1:40" ht="21" customHeight="1" x14ac:dyDescent="0.4">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row>
    <row r="694" spans="1:40" ht="21" customHeight="1" x14ac:dyDescent="0.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row>
    <row r="695" spans="1:40" ht="21" customHeight="1" x14ac:dyDescent="0.4">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row>
    <row r="696" spans="1:40" ht="21" customHeight="1" x14ac:dyDescent="0.4">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row>
    <row r="697" spans="1:40" ht="21" customHeight="1" x14ac:dyDescent="0.4">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row>
    <row r="698" spans="1:40" ht="21" customHeight="1" x14ac:dyDescent="0.4">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row>
    <row r="699" spans="1:40" ht="21" customHeight="1" x14ac:dyDescent="0.4">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row>
    <row r="700" spans="1:40" ht="21" customHeight="1" x14ac:dyDescent="0.4">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row>
    <row r="701" spans="1:40" ht="21" customHeight="1" x14ac:dyDescent="0.4">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row>
    <row r="702" spans="1:40" ht="21" customHeight="1" x14ac:dyDescent="0.4">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row>
    <row r="703" spans="1:40" ht="21" customHeight="1" x14ac:dyDescent="0.4">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row>
    <row r="704" spans="1:40" ht="21" customHeight="1" x14ac:dyDescent="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row>
    <row r="705" spans="1:40" ht="21" customHeight="1" x14ac:dyDescent="0.4">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row>
    <row r="706" spans="1:40" ht="21" customHeight="1" x14ac:dyDescent="0.4">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row>
    <row r="707" spans="1:40" ht="21" customHeight="1" x14ac:dyDescent="0.4">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row>
    <row r="708" spans="1:40" ht="21" customHeight="1" x14ac:dyDescent="0.4">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row>
    <row r="709" spans="1:40" ht="21" customHeight="1" x14ac:dyDescent="0.4">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row>
    <row r="710" spans="1:40" ht="21" customHeight="1" x14ac:dyDescent="0.4">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row>
    <row r="711" spans="1:40" ht="21" customHeight="1" x14ac:dyDescent="0.4">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row>
    <row r="712" spans="1:40" ht="21" customHeight="1" x14ac:dyDescent="0.4">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row>
    <row r="713" spans="1:40" ht="21" customHeight="1" x14ac:dyDescent="0.4">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row>
    <row r="714" spans="1:40" ht="21" customHeight="1" x14ac:dyDescent="0.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row>
    <row r="715" spans="1:40" ht="21" customHeight="1" x14ac:dyDescent="0.4">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row>
    <row r="716" spans="1:40" ht="21" customHeight="1" x14ac:dyDescent="0.4">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row>
    <row r="717" spans="1:40" ht="21" customHeight="1" x14ac:dyDescent="0.4">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row>
    <row r="718" spans="1:40" ht="21" customHeight="1" x14ac:dyDescent="0.4">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row>
    <row r="719" spans="1:40" ht="21" customHeight="1" x14ac:dyDescent="0.4">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row>
    <row r="720" spans="1:40" ht="21" customHeight="1" x14ac:dyDescent="0.4">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row>
    <row r="721" spans="1:40" ht="21" customHeight="1" x14ac:dyDescent="0.4">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row>
    <row r="722" spans="1:40" ht="21" customHeight="1" x14ac:dyDescent="0.4">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row>
    <row r="723" spans="1:40" ht="21" customHeight="1" x14ac:dyDescent="0.4">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row>
    <row r="724" spans="1:40" ht="21" customHeight="1" x14ac:dyDescent="0.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row>
    <row r="725" spans="1:40" ht="21" customHeight="1" x14ac:dyDescent="0.4">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row>
    <row r="726" spans="1:40" ht="21" customHeight="1" x14ac:dyDescent="0.4">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row>
    <row r="727" spans="1:40" ht="21" customHeight="1" x14ac:dyDescent="0.4">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row>
    <row r="728" spans="1:40" ht="21" customHeight="1" x14ac:dyDescent="0.4">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row>
    <row r="729" spans="1:40" ht="21" customHeight="1" x14ac:dyDescent="0.4">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row>
    <row r="730" spans="1:40" ht="21" customHeight="1" x14ac:dyDescent="0.4">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row>
    <row r="731" spans="1:40" ht="21" customHeight="1" x14ac:dyDescent="0.4">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row>
    <row r="732" spans="1:40" ht="21" customHeight="1" x14ac:dyDescent="0.4">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row>
    <row r="733" spans="1:40" ht="21" customHeight="1" x14ac:dyDescent="0.4">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row>
    <row r="734" spans="1:40" ht="21" customHeight="1" x14ac:dyDescent="0.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row>
    <row r="735" spans="1:40" ht="21" customHeight="1" x14ac:dyDescent="0.4">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row>
    <row r="736" spans="1:40" ht="21" customHeight="1" x14ac:dyDescent="0.4">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row>
    <row r="737" spans="1:40" ht="21" customHeight="1" x14ac:dyDescent="0.4">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row>
    <row r="738" spans="1:40" ht="21" customHeight="1" x14ac:dyDescent="0.4">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row>
    <row r="739" spans="1:40" ht="21" customHeight="1" x14ac:dyDescent="0.4">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row>
    <row r="740" spans="1:40" ht="21" customHeight="1" x14ac:dyDescent="0.4">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row>
    <row r="741" spans="1:40" ht="21" customHeight="1" x14ac:dyDescent="0.4">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row>
    <row r="742" spans="1:40" ht="21" customHeight="1" x14ac:dyDescent="0.4">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row>
    <row r="743" spans="1:40" ht="21" customHeight="1" x14ac:dyDescent="0.4">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row>
    <row r="744" spans="1:40" ht="21" customHeight="1" x14ac:dyDescent="0.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row>
    <row r="745" spans="1:40" ht="21" customHeight="1" x14ac:dyDescent="0.4">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row>
    <row r="746" spans="1:40" ht="21" customHeight="1" x14ac:dyDescent="0.4">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row>
    <row r="747" spans="1:40" ht="21" customHeight="1" x14ac:dyDescent="0.4">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row>
    <row r="748" spans="1:40" ht="21" customHeight="1" x14ac:dyDescent="0.4">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row>
    <row r="749" spans="1:40" ht="21" customHeight="1" x14ac:dyDescent="0.4">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row>
    <row r="750" spans="1:40" ht="21" customHeight="1" x14ac:dyDescent="0.4">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row>
    <row r="751" spans="1:40" ht="21" customHeight="1" x14ac:dyDescent="0.4">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row>
    <row r="752" spans="1:40" ht="21" customHeight="1" x14ac:dyDescent="0.4">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row>
    <row r="753" spans="1:40" ht="21" customHeight="1" x14ac:dyDescent="0.4">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row>
    <row r="754" spans="1:40" ht="21" customHeight="1" x14ac:dyDescent="0.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row>
    <row r="755" spans="1:40" ht="21" customHeight="1" x14ac:dyDescent="0.4">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row>
    <row r="756" spans="1:40" ht="21" customHeight="1" x14ac:dyDescent="0.4">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row>
    <row r="757" spans="1:40" ht="21" customHeight="1" x14ac:dyDescent="0.4">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row>
    <row r="758" spans="1:40" ht="21" customHeight="1" x14ac:dyDescent="0.4">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row>
    <row r="759" spans="1:40" ht="21" customHeight="1" x14ac:dyDescent="0.4">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row>
    <row r="760" spans="1:40" ht="21" customHeight="1" x14ac:dyDescent="0.4">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row>
    <row r="761" spans="1:40" ht="21" customHeight="1" x14ac:dyDescent="0.4">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row>
    <row r="762" spans="1:40" ht="21" customHeight="1" x14ac:dyDescent="0.4">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row>
    <row r="763" spans="1:40" ht="21" customHeight="1" x14ac:dyDescent="0.4">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row>
    <row r="764" spans="1:40" ht="21" customHeight="1" x14ac:dyDescent="0.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row>
    <row r="765" spans="1:40" ht="21" customHeight="1" x14ac:dyDescent="0.4">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row>
    <row r="766" spans="1:40" ht="21" customHeight="1" x14ac:dyDescent="0.4">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row>
    <row r="767" spans="1:40" ht="21" customHeight="1" x14ac:dyDescent="0.4">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row>
    <row r="768" spans="1:40" ht="21" customHeight="1" x14ac:dyDescent="0.4">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row>
    <row r="769" spans="1:40" ht="21" customHeight="1" x14ac:dyDescent="0.4">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row>
    <row r="770" spans="1:40" ht="21" customHeight="1" x14ac:dyDescent="0.4">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row>
    <row r="771" spans="1:40" ht="21" customHeight="1" x14ac:dyDescent="0.4">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row>
    <row r="772" spans="1:40" ht="21" customHeight="1" x14ac:dyDescent="0.4">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row>
    <row r="773" spans="1:40" ht="21" customHeight="1" x14ac:dyDescent="0.4">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row>
    <row r="774" spans="1:40" ht="21" customHeight="1" x14ac:dyDescent="0.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row>
    <row r="775" spans="1:40" ht="21" customHeight="1" x14ac:dyDescent="0.4">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row>
    <row r="776" spans="1:40" ht="21" customHeight="1" x14ac:dyDescent="0.4">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row>
    <row r="777" spans="1:40" ht="21" customHeight="1" x14ac:dyDescent="0.4">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row>
    <row r="778" spans="1:40" ht="21" customHeight="1" x14ac:dyDescent="0.4">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row>
    <row r="779" spans="1:40" ht="21" customHeight="1" x14ac:dyDescent="0.4">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row>
    <row r="780" spans="1:40" ht="21" customHeight="1" x14ac:dyDescent="0.4">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row>
    <row r="781" spans="1:40" ht="21" customHeight="1" x14ac:dyDescent="0.4">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row>
    <row r="782" spans="1:40" ht="21" customHeight="1" x14ac:dyDescent="0.4">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row>
    <row r="783" spans="1:40" ht="21" customHeight="1" x14ac:dyDescent="0.4">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row>
    <row r="784" spans="1:40" ht="21" customHeight="1" x14ac:dyDescent="0.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row>
    <row r="785" spans="1:40" ht="21" customHeight="1" x14ac:dyDescent="0.4">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row>
    <row r="786" spans="1:40" ht="21" customHeight="1" x14ac:dyDescent="0.4">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row>
    <row r="787" spans="1:40" ht="21" customHeight="1" x14ac:dyDescent="0.4">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row>
    <row r="788" spans="1:40" ht="21" customHeight="1" x14ac:dyDescent="0.4">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row>
    <row r="789" spans="1:40" ht="21" customHeight="1" x14ac:dyDescent="0.4">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row>
    <row r="790" spans="1:40" ht="21" customHeight="1" x14ac:dyDescent="0.4">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row>
    <row r="791" spans="1:40" ht="21" customHeight="1" x14ac:dyDescent="0.4">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row>
    <row r="792" spans="1:40" ht="21" customHeight="1" x14ac:dyDescent="0.4">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row>
    <row r="793" spans="1:40" ht="21" customHeight="1" x14ac:dyDescent="0.4">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row>
    <row r="794" spans="1:40" ht="21" customHeight="1" x14ac:dyDescent="0.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row>
    <row r="795" spans="1:40" ht="21" customHeight="1" x14ac:dyDescent="0.4">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row>
    <row r="796" spans="1:40" ht="21" customHeight="1" x14ac:dyDescent="0.4">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row>
    <row r="797" spans="1:40" ht="21" customHeight="1" x14ac:dyDescent="0.4">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row>
    <row r="798" spans="1:40" ht="21" customHeight="1" x14ac:dyDescent="0.4">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row>
    <row r="799" spans="1:40" ht="21" customHeight="1" x14ac:dyDescent="0.4">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row>
    <row r="800" spans="1:40" ht="21" customHeight="1" x14ac:dyDescent="0.4">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row>
    <row r="801" spans="1:40" ht="21" customHeight="1" x14ac:dyDescent="0.4">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row>
    <row r="802" spans="1:40" ht="21" customHeight="1" x14ac:dyDescent="0.4">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row>
    <row r="803" spans="1:40" ht="21" customHeight="1" x14ac:dyDescent="0.4">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row>
    <row r="804" spans="1:40" ht="21" customHeight="1" x14ac:dyDescent="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row>
    <row r="805" spans="1:40" ht="21" customHeight="1" x14ac:dyDescent="0.4">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row>
    <row r="806" spans="1:40" ht="21" customHeight="1" x14ac:dyDescent="0.4">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row>
    <row r="807" spans="1:40" ht="21" customHeight="1" x14ac:dyDescent="0.4">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row>
    <row r="808" spans="1:40" ht="21" customHeight="1" x14ac:dyDescent="0.4">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row>
    <row r="809" spans="1:40" ht="21" customHeight="1" x14ac:dyDescent="0.4">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row>
    <row r="810" spans="1:40" ht="21" customHeight="1" x14ac:dyDescent="0.4">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row>
    <row r="811" spans="1:40" ht="21" customHeight="1" x14ac:dyDescent="0.4">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row>
    <row r="812" spans="1:40" ht="21" customHeight="1" x14ac:dyDescent="0.4">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row>
    <row r="813" spans="1:40" ht="21" customHeight="1" x14ac:dyDescent="0.4">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row>
    <row r="814" spans="1:40" ht="21" customHeight="1" x14ac:dyDescent="0.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row>
    <row r="815" spans="1:40" ht="21" customHeight="1" x14ac:dyDescent="0.4">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row>
    <row r="816" spans="1:40" ht="21" customHeight="1" x14ac:dyDescent="0.4">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row>
    <row r="817" spans="1:40" ht="21" customHeight="1" x14ac:dyDescent="0.4">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row>
    <row r="818" spans="1:40" ht="21" customHeight="1" x14ac:dyDescent="0.4">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row>
    <row r="819" spans="1:40" ht="21" customHeight="1" x14ac:dyDescent="0.4">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row>
    <row r="820" spans="1:40" ht="21" customHeight="1" x14ac:dyDescent="0.4">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row>
    <row r="821" spans="1:40" ht="21" customHeight="1" x14ac:dyDescent="0.4">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row>
    <row r="822" spans="1:40" ht="21" customHeight="1" x14ac:dyDescent="0.4">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row>
    <row r="823" spans="1:40" ht="21" customHeight="1" x14ac:dyDescent="0.4">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row>
    <row r="824" spans="1:40" ht="21" customHeight="1" x14ac:dyDescent="0.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row>
    <row r="825" spans="1:40" ht="21" customHeight="1" x14ac:dyDescent="0.4">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row>
    <row r="826" spans="1:40" ht="21" customHeight="1" x14ac:dyDescent="0.4">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row>
    <row r="827" spans="1:40" ht="21" customHeight="1" x14ac:dyDescent="0.4">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row>
    <row r="828" spans="1:40" ht="21" customHeight="1" x14ac:dyDescent="0.4">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row>
    <row r="829" spans="1:40" ht="21" customHeight="1" x14ac:dyDescent="0.4">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row>
    <row r="830" spans="1:40" ht="21" customHeight="1" x14ac:dyDescent="0.4">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row>
    <row r="831" spans="1:40" ht="21" customHeight="1" x14ac:dyDescent="0.4">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row>
    <row r="832" spans="1:40" ht="21" customHeight="1" x14ac:dyDescent="0.4">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row>
    <row r="833" spans="1:40" ht="21" customHeight="1" x14ac:dyDescent="0.4">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row>
    <row r="834" spans="1:40" ht="21" customHeight="1" x14ac:dyDescent="0.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row>
    <row r="835" spans="1:40" ht="21" customHeight="1" x14ac:dyDescent="0.4">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row>
    <row r="836" spans="1:40" ht="21" customHeight="1" x14ac:dyDescent="0.4">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row>
    <row r="837" spans="1:40" ht="21" customHeight="1" x14ac:dyDescent="0.4">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row>
    <row r="838" spans="1:40" ht="21" customHeight="1" x14ac:dyDescent="0.4">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row>
    <row r="839" spans="1:40" ht="21" customHeight="1" x14ac:dyDescent="0.4">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row>
    <row r="840" spans="1:40" ht="21" customHeight="1" x14ac:dyDescent="0.4">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row>
    <row r="841" spans="1:40" ht="21" customHeight="1" x14ac:dyDescent="0.4">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row>
    <row r="842" spans="1:40" ht="21" customHeight="1" x14ac:dyDescent="0.4">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row>
    <row r="843" spans="1:40" ht="21" customHeight="1" x14ac:dyDescent="0.4">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row>
    <row r="844" spans="1:40" ht="21" customHeight="1" x14ac:dyDescent="0.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row>
    <row r="845" spans="1:40" ht="21" customHeight="1" x14ac:dyDescent="0.4">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row>
    <row r="846" spans="1:40" ht="21" customHeight="1" x14ac:dyDescent="0.4">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row>
    <row r="847" spans="1:40" ht="21" customHeight="1" x14ac:dyDescent="0.4">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row>
    <row r="848" spans="1:40" ht="21" customHeight="1" x14ac:dyDescent="0.4">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row>
    <row r="849" spans="1:40" ht="21" customHeight="1" x14ac:dyDescent="0.4">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row>
    <row r="850" spans="1:40" ht="21" customHeight="1" x14ac:dyDescent="0.4">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row>
    <row r="851" spans="1:40" ht="21" customHeight="1" x14ac:dyDescent="0.4">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row>
    <row r="852" spans="1:40" ht="21" customHeight="1" x14ac:dyDescent="0.4">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row>
    <row r="853" spans="1:40" ht="21" customHeight="1" x14ac:dyDescent="0.4">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row>
    <row r="854" spans="1:40" ht="21" customHeight="1" x14ac:dyDescent="0.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row>
    <row r="855" spans="1:40" ht="21" customHeight="1" x14ac:dyDescent="0.4">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row>
    <row r="856" spans="1:40" ht="21" customHeight="1" x14ac:dyDescent="0.4">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row>
    <row r="857" spans="1:40" ht="21" customHeight="1" x14ac:dyDescent="0.4">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row>
    <row r="858" spans="1:40" ht="21" customHeight="1" x14ac:dyDescent="0.4">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row>
    <row r="859" spans="1:40" ht="21" customHeight="1" x14ac:dyDescent="0.4">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row>
    <row r="860" spans="1:40" ht="21" customHeight="1" x14ac:dyDescent="0.4">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row>
    <row r="861" spans="1:40" ht="21" customHeight="1" x14ac:dyDescent="0.4">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row>
    <row r="862" spans="1:40" ht="21" customHeight="1" x14ac:dyDescent="0.4">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row>
    <row r="863" spans="1:40" ht="21" customHeight="1" x14ac:dyDescent="0.4">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row>
    <row r="864" spans="1:40" ht="21" customHeight="1" x14ac:dyDescent="0.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row>
    <row r="865" spans="1:40" ht="21" customHeight="1" x14ac:dyDescent="0.4">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row>
    <row r="866" spans="1:40" ht="21" customHeight="1" x14ac:dyDescent="0.4">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row>
    <row r="867" spans="1:40" ht="21" customHeight="1" x14ac:dyDescent="0.4">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row>
    <row r="868" spans="1:40" ht="21" customHeight="1" x14ac:dyDescent="0.4">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row>
    <row r="869" spans="1:40" ht="21" customHeight="1" x14ac:dyDescent="0.4">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row>
    <row r="870" spans="1:40" ht="21" customHeight="1" x14ac:dyDescent="0.4">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row>
    <row r="871" spans="1:40" ht="21" customHeight="1" x14ac:dyDescent="0.4">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row>
    <row r="872" spans="1:40" ht="21" customHeight="1" x14ac:dyDescent="0.4">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row>
    <row r="873" spans="1:40" ht="21" customHeight="1" x14ac:dyDescent="0.4">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row>
    <row r="874" spans="1:40" ht="21" customHeight="1" x14ac:dyDescent="0.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row>
    <row r="875" spans="1:40" ht="21" customHeight="1" x14ac:dyDescent="0.4">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row>
    <row r="876" spans="1:40" ht="21" customHeight="1" x14ac:dyDescent="0.4">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row>
    <row r="877" spans="1:40" ht="21" customHeight="1" x14ac:dyDescent="0.4">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row>
    <row r="878" spans="1:40" ht="21" customHeight="1" x14ac:dyDescent="0.4">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row>
    <row r="879" spans="1:40" ht="21" customHeight="1" x14ac:dyDescent="0.4">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row>
    <row r="880" spans="1:40" ht="21" customHeight="1" x14ac:dyDescent="0.4">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row>
    <row r="881" spans="1:40" ht="21" customHeight="1" x14ac:dyDescent="0.4">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row>
    <row r="882" spans="1:40" ht="21" customHeight="1" x14ac:dyDescent="0.4">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row>
    <row r="883" spans="1:40" ht="21" customHeight="1" x14ac:dyDescent="0.4">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row>
    <row r="884" spans="1:40" ht="21" customHeight="1" x14ac:dyDescent="0.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row>
    <row r="885" spans="1:40" ht="21" customHeight="1" x14ac:dyDescent="0.4">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row>
    <row r="886" spans="1:40" ht="21" customHeight="1" x14ac:dyDescent="0.4">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row>
    <row r="887" spans="1:40" ht="21" customHeight="1" x14ac:dyDescent="0.4">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row>
    <row r="888" spans="1:40" ht="21" customHeight="1" x14ac:dyDescent="0.4">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row>
    <row r="889" spans="1:40" ht="21" customHeight="1" x14ac:dyDescent="0.4">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row>
    <row r="890" spans="1:40" ht="21" customHeight="1" x14ac:dyDescent="0.4">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row>
    <row r="891" spans="1:40" ht="21" customHeight="1" x14ac:dyDescent="0.4">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row>
    <row r="892" spans="1:40" ht="21" customHeight="1" x14ac:dyDescent="0.4">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row>
    <row r="893" spans="1:40" ht="21" customHeight="1" x14ac:dyDescent="0.4">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row>
    <row r="894" spans="1:40" ht="21" customHeight="1" x14ac:dyDescent="0.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row>
    <row r="895" spans="1:40" ht="21" customHeight="1" x14ac:dyDescent="0.4">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row>
    <row r="896" spans="1:40" ht="21" customHeight="1" x14ac:dyDescent="0.4">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row>
    <row r="897" spans="1:40" ht="21" customHeight="1" x14ac:dyDescent="0.4">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row>
    <row r="898" spans="1:40" ht="21" customHeight="1" x14ac:dyDescent="0.4">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row>
    <row r="899" spans="1:40" ht="21" customHeight="1" x14ac:dyDescent="0.4">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row>
    <row r="900" spans="1:40" ht="21" customHeight="1" x14ac:dyDescent="0.4">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row>
    <row r="901" spans="1:40" ht="21" customHeight="1" x14ac:dyDescent="0.4">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row>
    <row r="902" spans="1:40" ht="21" customHeight="1" x14ac:dyDescent="0.4">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row>
    <row r="903" spans="1:40" ht="21" customHeight="1" x14ac:dyDescent="0.4">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row>
    <row r="904" spans="1:40" ht="21" customHeight="1" x14ac:dyDescent="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row>
    <row r="905" spans="1:40" ht="21" customHeight="1" x14ac:dyDescent="0.4">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row>
    <row r="906" spans="1:40" ht="21" customHeight="1" x14ac:dyDescent="0.4">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row>
    <row r="907" spans="1:40" ht="21" customHeight="1" x14ac:dyDescent="0.4">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row>
    <row r="908" spans="1:40" ht="21" customHeight="1" x14ac:dyDescent="0.4">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row>
    <row r="909" spans="1:40" ht="21" customHeight="1" x14ac:dyDescent="0.4">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row>
    <row r="910" spans="1:40" ht="21" customHeight="1" x14ac:dyDescent="0.4">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row>
    <row r="911" spans="1:40" ht="21" customHeight="1" x14ac:dyDescent="0.4">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row>
    <row r="912" spans="1:40" ht="21" customHeight="1" x14ac:dyDescent="0.4">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row>
    <row r="913" spans="1:40" ht="21" customHeight="1" x14ac:dyDescent="0.4">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row>
    <row r="914" spans="1:40" ht="21" customHeight="1" x14ac:dyDescent="0.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row>
    <row r="915" spans="1:40" ht="21" customHeight="1" x14ac:dyDescent="0.4">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row>
    <row r="916" spans="1:40" ht="21" customHeight="1" x14ac:dyDescent="0.4">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row>
    <row r="917" spans="1:40" ht="21" customHeight="1" x14ac:dyDescent="0.4">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row>
    <row r="918" spans="1:40" ht="21" customHeight="1" x14ac:dyDescent="0.4">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row>
    <row r="919" spans="1:40" ht="21" customHeight="1" x14ac:dyDescent="0.4">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row>
    <row r="920" spans="1:40" ht="21" customHeight="1" x14ac:dyDescent="0.4">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row>
    <row r="921" spans="1:40" ht="21" customHeight="1" x14ac:dyDescent="0.4">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row>
    <row r="922" spans="1:40" ht="21" customHeight="1" x14ac:dyDescent="0.4">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row>
    <row r="923" spans="1:40" ht="21" customHeight="1" x14ac:dyDescent="0.4">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row>
    <row r="924" spans="1:40" ht="21" customHeight="1" x14ac:dyDescent="0.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row>
    <row r="925" spans="1:40" ht="21" customHeight="1" x14ac:dyDescent="0.4">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row>
    <row r="926" spans="1:40" ht="21" customHeight="1" x14ac:dyDescent="0.4">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row>
    <row r="927" spans="1:40" ht="21" customHeight="1" x14ac:dyDescent="0.4">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row>
    <row r="928" spans="1:40" ht="21" customHeight="1" x14ac:dyDescent="0.4">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row>
    <row r="929" spans="1:40" ht="21" customHeight="1" x14ac:dyDescent="0.4">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row>
    <row r="930" spans="1:40" ht="21" customHeight="1" x14ac:dyDescent="0.4">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row>
    <row r="931" spans="1:40" ht="21" customHeight="1" x14ac:dyDescent="0.4">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row>
    <row r="932" spans="1:40" ht="21" customHeight="1" x14ac:dyDescent="0.4">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row>
    <row r="933" spans="1:40" ht="21" customHeight="1" x14ac:dyDescent="0.4">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row>
    <row r="934" spans="1:40" ht="21" customHeight="1" x14ac:dyDescent="0.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row>
    <row r="935" spans="1:40" ht="21" customHeight="1" x14ac:dyDescent="0.4">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row>
    <row r="936" spans="1:40" ht="21" customHeight="1" x14ac:dyDescent="0.4">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row>
    <row r="937" spans="1:40" ht="21" customHeight="1" x14ac:dyDescent="0.4">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row>
    <row r="938" spans="1:40" ht="21" customHeight="1" x14ac:dyDescent="0.4">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row>
    <row r="939" spans="1:40" ht="21" customHeight="1" x14ac:dyDescent="0.4">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row>
    <row r="940" spans="1:40" ht="21" customHeight="1" x14ac:dyDescent="0.4">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row>
    <row r="941" spans="1:40" ht="21" customHeight="1" x14ac:dyDescent="0.4">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row>
    <row r="942" spans="1:40" ht="21" customHeight="1" x14ac:dyDescent="0.4">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row>
    <row r="943" spans="1:40" ht="21" customHeight="1" x14ac:dyDescent="0.4">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row>
    <row r="944" spans="1:40" ht="21" customHeight="1" x14ac:dyDescent="0.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row>
    <row r="945" spans="1:40" ht="21" customHeight="1" x14ac:dyDescent="0.4">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row>
    <row r="946" spans="1:40" ht="21" customHeight="1" x14ac:dyDescent="0.4">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row>
    <row r="947" spans="1:40" ht="21" customHeight="1" x14ac:dyDescent="0.4">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row>
    <row r="948" spans="1:40" ht="21" customHeight="1" x14ac:dyDescent="0.4">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row>
    <row r="949" spans="1:40" ht="21" customHeight="1" x14ac:dyDescent="0.4">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row>
    <row r="950" spans="1:40" ht="21" customHeight="1" x14ac:dyDescent="0.4">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row>
    <row r="951" spans="1:40" ht="21" customHeight="1" x14ac:dyDescent="0.4">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row>
    <row r="952" spans="1:40" ht="21" customHeight="1" x14ac:dyDescent="0.4">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row>
    <row r="953" spans="1:40" ht="21" customHeight="1" x14ac:dyDescent="0.4">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row>
    <row r="954" spans="1:40" ht="21" customHeight="1" x14ac:dyDescent="0.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row>
    <row r="955" spans="1:40" ht="21" customHeight="1" x14ac:dyDescent="0.4">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row>
    <row r="956" spans="1:40" ht="21" customHeight="1" x14ac:dyDescent="0.4">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row>
    <row r="957" spans="1:40" ht="21" customHeight="1" x14ac:dyDescent="0.4">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row>
    <row r="958" spans="1:40" ht="21" customHeight="1" x14ac:dyDescent="0.4">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row>
    <row r="959" spans="1:40" ht="21" customHeight="1" x14ac:dyDescent="0.4">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row>
    <row r="960" spans="1:40" ht="21" customHeight="1" x14ac:dyDescent="0.4">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row>
    <row r="961" spans="1:40" ht="21" customHeight="1" x14ac:dyDescent="0.4">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row>
    <row r="962" spans="1:40" ht="21" customHeight="1" x14ac:dyDescent="0.4">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row>
    <row r="963" spans="1:40" ht="21" customHeight="1" x14ac:dyDescent="0.4">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row>
    <row r="964" spans="1:40" ht="21" customHeight="1" x14ac:dyDescent="0.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row>
    <row r="965" spans="1:40" ht="21" customHeight="1" x14ac:dyDescent="0.4">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row>
    <row r="966" spans="1:40" ht="21" customHeight="1" x14ac:dyDescent="0.4">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row>
    <row r="967" spans="1:40" ht="21" customHeight="1" x14ac:dyDescent="0.4">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row>
    <row r="968" spans="1:40" ht="21" customHeight="1" x14ac:dyDescent="0.4">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row>
    <row r="969" spans="1:40" ht="21" customHeight="1" x14ac:dyDescent="0.4">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row>
    <row r="970" spans="1:40" ht="21" customHeight="1" x14ac:dyDescent="0.4">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row>
    <row r="971" spans="1:40" ht="21" customHeight="1" x14ac:dyDescent="0.4">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row>
    <row r="972" spans="1:40" ht="21" customHeight="1" x14ac:dyDescent="0.4">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row>
    <row r="973" spans="1:40" ht="21" customHeight="1" x14ac:dyDescent="0.4">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row>
    <row r="974" spans="1:40" ht="21" customHeight="1" x14ac:dyDescent="0.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row>
    <row r="975" spans="1:40" ht="21" customHeight="1" x14ac:dyDescent="0.4">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row>
    <row r="976" spans="1:40" ht="21" customHeight="1" x14ac:dyDescent="0.4">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row>
    <row r="977" spans="1:40" ht="21" customHeight="1" x14ac:dyDescent="0.4">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row>
    <row r="978" spans="1:40" ht="21" customHeight="1" x14ac:dyDescent="0.4">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row>
    <row r="979" spans="1:40" ht="21" customHeight="1" x14ac:dyDescent="0.4">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row>
    <row r="980" spans="1:40" ht="21" customHeight="1" x14ac:dyDescent="0.4">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row>
    <row r="981" spans="1:40" ht="21" customHeight="1" x14ac:dyDescent="0.4">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row>
    <row r="982" spans="1:40" ht="21" customHeight="1" x14ac:dyDescent="0.4">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row>
    <row r="983" spans="1:40" ht="21" customHeight="1" x14ac:dyDescent="0.4">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row>
    <row r="984" spans="1:40" ht="21" customHeight="1" x14ac:dyDescent="0.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row>
    <row r="985" spans="1:40" ht="21" customHeight="1" x14ac:dyDescent="0.4">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row>
    <row r="986" spans="1:40" ht="21" customHeight="1" x14ac:dyDescent="0.4">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row>
    <row r="987" spans="1:40" ht="21" customHeight="1" x14ac:dyDescent="0.4">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row>
    <row r="988" spans="1:40" ht="21" customHeight="1" x14ac:dyDescent="0.4">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row>
    <row r="989" spans="1:40" ht="21" customHeight="1" x14ac:dyDescent="0.4">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row>
    <row r="990" spans="1:40" ht="21" customHeight="1" x14ac:dyDescent="0.4">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row>
    <row r="991" spans="1:40" ht="21" customHeight="1" x14ac:dyDescent="0.4">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row>
    <row r="992" spans="1:40" ht="21" customHeight="1" x14ac:dyDescent="0.4">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row>
    <row r="993" spans="1:40" ht="21" customHeight="1" x14ac:dyDescent="0.4">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row>
    <row r="994" spans="1:40" ht="21" customHeight="1" x14ac:dyDescent="0.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row>
    <row r="995" spans="1:40" ht="21" customHeight="1" x14ac:dyDescent="0.4">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row>
    <row r="996" spans="1:40" ht="21" customHeight="1" x14ac:dyDescent="0.4">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row>
    <row r="997" spans="1:40" ht="21" customHeight="1" x14ac:dyDescent="0.4">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row>
    <row r="998" spans="1:40" ht="21" customHeight="1" x14ac:dyDescent="0.4">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row>
    <row r="999" spans="1:40" ht="21" customHeight="1" x14ac:dyDescent="0.4">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row>
    <row r="1000" spans="1:40" ht="21" customHeight="1" x14ac:dyDescent="0.4">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row>
    <row r="1001" spans="1:40" ht="21" customHeight="1" x14ac:dyDescent="0.4">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row>
    <row r="1002" spans="1:40" ht="21" customHeight="1" x14ac:dyDescent="0.4">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row>
    <row r="1003" spans="1:40" ht="21" customHeight="1" x14ac:dyDescent="0.4">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c r="AK1003" s="51"/>
      <c r="AL1003" s="51"/>
      <c r="AM1003" s="51"/>
      <c r="AN1003" s="51"/>
    </row>
    <row r="1004" spans="1:40" ht="21" customHeight="1" x14ac:dyDescent="0.4">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c r="AK1004" s="51"/>
      <c r="AL1004" s="51"/>
      <c r="AM1004" s="51"/>
      <c r="AN1004" s="51"/>
    </row>
    <row r="1005" spans="1:40" ht="21" customHeight="1" x14ac:dyDescent="0.4">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51"/>
      <c r="AL1005" s="51"/>
      <c r="AM1005" s="51"/>
      <c r="AN1005" s="51"/>
    </row>
  </sheetData>
  <mergeCells count="137">
    <mergeCell ref="S15:T15"/>
    <mergeCell ref="U15:V15"/>
    <mergeCell ref="W15:X15"/>
    <mergeCell ref="A12:Z12"/>
    <mergeCell ref="W13:Z13"/>
    <mergeCell ref="Y14:Z14"/>
    <mergeCell ref="G13:V13"/>
    <mergeCell ref="A13:F14"/>
    <mergeCell ref="A10:D10"/>
    <mergeCell ref="E10:O10"/>
    <mergeCell ref="P10:S10"/>
    <mergeCell ref="T10:Z10"/>
    <mergeCell ref="A11:Z11"/>
    <mergeCell ref="G14:H14"/>
    <mergeCell ref="I14:J14"/>
    <mergeCell ref="K14:L14"/>
    <mergeCell ref="M14:N14"/>
    <mergeCell ref="O14:P14"/>
    <mergeCell ref="Q14:R14"/>
    <mergeCell ref="S14:T14"/>
    <mergeCell ref="U14:V14"/>
    <mergeCell ref="W14:X14"/>
    <mergeCell ref="A2:Z2"/>
    <mergeCell ref="A3:Z3"/>
    <mergeCell ref="A4:Z4"/>
    <mergeCell ref="V8:W8"/>
    <mergeCell ref="X8:Y8"/>
    <mergeCell ref="A8:D8"/>
    <mergeCell ref="S8:U8"/>
    <mergeCell ref="K6:L6"/>
    <mergeCell ref="F7:N7"/>
    <mergeCell ref="W7:X7"/>
    <mergeCell ref="Y7:Z7"/>
    <mergeCell ref="A7:E7"/>
    <mergeCell ref="P7:Q7"/>
    <mergeCell ref="B6:D6"/>
    <mergeCell ref="A5:Z5"/>
    <mergeCell ref="A18:D18"/>
    <mergeCell ref="E18:L18"/>
    <mergeCell ref="S18:Z18"/>
    <mergeCell ref="G15:H15"/>
    <mergeCell ref="I15:J15"/>
    <mergeCell ref="K15:L15"/>
    <mergeCell ref="M15:N15"/>
    <mergeCell ref="E16:F16"/>
    <mergeCell ref="G16:H16"/>
    <mergeCell ref="I16:J16"/>
    <mergeCell ref="K16:L16"/>
    <mergeCell ref="M16:N16"/>
    <mergeCell ref="O16:P16"/>
    <mergeCell ref="Q16:R16"/>
    <mergeCell ref="S16:T16"/>
    <mergeCell ref="O18:R18"/>
    <mergeCell ref="Y15:Z15"/>
    <mergeCell ref="A16:D16"/>
    <mergeCell ref="A15:E15"/>
    <mergeCell ref="U16:V16"/>
    <mergeCell ref="W16:X16"/>
    <mergeCell ref="Y16:Z16"/>
    <mergeCell ref="O15:P15"/>
    <mergeCell ref="Q15:R15"/>
    <mergeCell ref="E20:F20"/>
    <mergeCell ref="G20:H20"/>
    <mergeCell ref="E21:F21"/>
    <mergeCell ref="G21:H21"/>
    <mergeCell ref="I20:J20"/>
    <mergeCell ref="K20:L20"/>
    <mergeCell ref="I21:J21"/>
    <mergeCell ref="K21:L21"/>
    <mergeCell ref="A19:D20"/>
    <mergeCell ref="E19:F19"/>
    <mergeCell ref="G19:H19"/>
    <mergeCell ref="I19:J19"/>
    <mergeCell ref="K19:L19"/>
    <mergeCell ref="S21:T21"/>
    <mergeCell ref="U21:V21"/>
    <mergeCell ref="W21:X21"/>
    <mergeCell ref="Y21:Z21"/>
    <mergeCell ref="W19:X19"/>
    <mergeCell ref="Y19:Z19"/>
    <mergeCell ref="W20:X20"/>
    <mergeCell ref="Y20:Z20"/>
    <mergeCell ref="S19:T19"/>
    <mergeCell ref="U19:V19"/>
    <mergeCell ref="S20:T20"/>
    <mergeCell ref="U20:V20"/>
    <mergeCell ref="A22:D22"/>
    <mergeCell ref="A25:I25"/>
    <mergeCell ref="J25:S25"/>
    <mergeCell ref="T25:Z25"/>
    <mergeCell ref="A26:I26"/>
    <mergeCell ref="J26:S26"/>
    <mergeCell ref="T26:Z26"/>
    <mergeCell ref="A27:I27"/>
    <mergeCell ref="J27:S27"/>
    <mergeCell ref="T27:Z27"/>
    <mergeCell ref="E22:F22"/>
    <mergeCell ref="G22:H22"/>
    <mergeCell ref="I22:J22"/>
    <mergeCell ref="K22:L22"/>
    <mergeCell ref="S22:T22"/>
    <mergeCell ref="U22:V22"/>
    <mergeCell ref="W22:X22"/>
    <mergeCell ref="Y22:Z22"/>
    <mergeCell ref="L32:N32"/>
    <mergeCell ref="Q32:S32"/>
    <mergeCell ref="T32:Z32"/>
    <mergeCell ref="A23:Z23"/>
    <mergeCell ref="A24:Z24"/>
    <mergeCell ref="A28:Z28"/>
    <mergeCell ref="A29:I29"/>
    <mergeCell ref="J29:S29"/>
    <mergeCell ref="T29:Z29"/>
    <mergeCell ref="A9:D9"/>
    <mergeCell ref="O19:R20"/>
    <mergeCell ref="O22:R22"/>
    <mergeCell ref="A37:Z37"/>
    <mergeCell ref="A30:I30"/>
    <mergeCell ref="J30:S30"/>
    <mergeCell ref="T30:Z30"/>
    <mergeCell ref="A31:Z31"/>
    <mergeCell ref="A36:I36"/>
    <mergeCell ref="J36:K36"/>
    <mergeCell ref="L36:M36"/>
    <mergeCell ref="N36:Q36"/>
    <mergeCell ref="S36:U36"/>
    <mergeCell ref="V36:Z36"/>
    <mergeCell ref="J33:S33"/>
    <mergeCell ref="T33:Z33"/>
    <mergeCell ref="A33:I33"/>
    <mergeCell ref="A34:I34"/>
    <mergeCell ref="J34:S34"/>
    <mergeCell ref="T34:Z34"/>
    <mergeCell ref="A35:I35"/>
    <mergeCell ref="J35:S35"/>
    <mergeCell ref="T35:Z35"/>
    <mergeCell ref="A32:J32"/>
  </mergeCells>
  <printOptions horizontalCentered="1"/>
  <pageMargins left="0.55118110236220474" right="0.31496062992125984" top="0.55118110236220474" bottom="0.35433070866141736" header="0" footer="0"/>
  <pageSetup paperSize="9" scale="94" pageOrder="overThenDown" orientation="portrait" r:id="rId1"/>
  <drawing r:id="rId2"/>
  <extLst>
    <ext xmlns:x14="http://schemas.microsoft.com/office/spreadsheetml/2009/9/main" uri="{CCE6A557-97BC-4b89-ADB6-D9C93CAAB3DF}">
      <x14:dataValidations xmlns:xm="http://schemas.microsoft.com/office/excel/2006/main" count="1">
        <x14:dataValidation type="list" allowBlank="1" xr:uid="{00000000-0002-0000-0100-000000000000}">
          <x14:formula1>
            <xm:f>ข้อมูล!$M$1</xm:f>
          </x14:formula1>
          <xm:sqref>K32 P32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KS54"/>
  <sheetViews>
    <sheetView view="pageBreakPreview" zoomScale="170" zoomScaleNormal="100" zoomScaleSheetLayoutView="100" workbookViewId="0">
      <pane xSplit="3" ySplit="5" topLeftCell="JN6" activePane="bottomRight" state="frozen"/>
      <selection pane="topRight" activeCell="E1" sqref="E1"/>
      <selection pane="bottomLeft" activeCell="A6" sqref="A6"/>
      <selection pane="bottomRight" activeCell="JR2" sqref="JR2:JT2"/>
    </sheetView>
  </sheetViews>
  <sheetFormatPr baseColWidth="10" defaultColWidth="14.5" defaultRowHeight="15.75" customHeight="1" x14ac:dyDescent="0.35"/>
  <cols>
    <col min="1" max="1" width="2.83203125" style="1" customWidth="1"/>
    <col min="2" max="2" width="6.33203125" style="1" customWidth="1"/>
    <col min="3" max="3" width="23.33203125" style="1" customWidth="1"/>
    <col min="4" max="4" width="5.5" style="1" customWidth="1"/>
    <col min="5" max="298" width="2.6640625" style="1" customWidth="1"/>
    <col min="299" max="299" width="7.33203125" style="1" customWidth="1"/>
    <col min="300" max="302" width="2.83203125" style="1" customWidth="1"/>
    <col min="303" max="303" width="4.1640625" style="1" customWidth="1"/>
    <col min="304" max="304" width="2.83203125" style="1" customWidth="1"/>
    <col min="305" max="16384" width="14.5" style="1"/>
  </cols>
  <sheetData>
    <row r="1" spans="1:305" s="279" customFormat="1" ht="21" customHeight="1" x14ac:dyDescent="0.15">
      <c r="A1" s="489" t="s">
        <v>1</v>
      </c>
      <c r="B1" s="492" t="s">
        <v>2</v>
      </c>
      <c r="C1" s="495" t="s">
        <v>89</v>
      </c>
      <c r="D1" s="221" t="s">
        <v>90</v>
      </c>
      <c r="E1" s="479">
        <v>1</v>
      </c>
      <c r="F1" s="480"/>
      <c r="G1" s="480"/>
      <c r="H1" s="480"/>
      <c r="I1" s="480"/>
      <c r="J1" s="480"/>
      <c r="K1" s="481"/>
      <c r="L1" s="479">
        <v>2</v>
      </c>
      <c r="M1" s="480"/>
      <c r="N1" s="480"/>
      <c r="O1" s="480"/>
      <c r="P1" s="480"/>
      <c r="Q1" s="480"/>
      <c r="R1" s="481"/>
      <c r="S1" s="479">
        <v>3</v>
      </c>
      <c r="T1" s="480"/>
      <c r="U1" s="480"/>
      <c r="V1" s="480"/>
      <c r="W1" s="480"/>
      <c r="X1" s="480"/>
      <c r="Y1" s="481"/>
      <c r="Z1" s="479">
        <v>4</v>
      </c>
      <c r="AA1" s="480"/>
      <c r="AB1" s="480"/>
      <c r="AC1" s="480"/>
      <c r="AD1" s="480"/>
      <c r="AE1" s="480"/>
      <c r="AF1" s="481"/>
      <c r="AG1" s="479">
        <v>5</v>
      </c>
      <c r="AH1" s="480"/>
      <c r="AI1" s="480"/>
      <c r="AJ1" s="480"/>
      <c r="AK1" s="480"/>
      <c r="AL1" s="480"/>
      <c r="AM1" s="481"/>
      <c r="AN1" s="479">
        <v>6</v>
      </c>
      <c r="AO1" s="480"/>
      <c r="AP1" s="480"/>
      <c r="AQ1" s="480"/>
      <c r="AR1" s="480"/>
      <c r="AS1" s="480"/>
      <c r="AT1" s="481"/>
      <c r="AU1" s="479">
        <v>7</v>
      </c>
      <c r="AV1" s="480"/>
      <c r="AW1" s="480"/>
      <c r="AX1" s="480"/>
      <c r="AY1" s="480"/>
      <c r="AZ1" s="480"/>
      <c r="BA1" s="481"/>
      <c r="BB1" s="479">
        <v>8</v>
      </c>
      <c r="BC1" s="480"/>
      <c r="BD1" s="480"/>
      <c r="BE1" s="480"/>
      <c r="BF1" s="480"/>
      <c r="BG1" s="480"/>
      <c r="BH1" s="481"/>
      <c r="BI1" s="479">
        <v>9</v>
      </c>
      <c r="BJ1" s="480"/>
      <c r="BK1" s="480"/>
      <c r="BL1" s="480"/>
      <c r="BM1" s="480"/>
      <c r="BN1" s="480"/>
      <c r="BO1" s="481"/>
      <c r="BP1" s="479">
        <v>10</v>
      </c>
      <c r="BQ1" s="480"/>
      <c r="BR1" s="480"/>
      <c r="BS1" s="480"/>
      <c r="BT1" s="480"/>
      <c r="BU1" s="480"/>
      <c r="BV1" s="481"/>
      <c r="BW1" s="479">
        <v>11</v>
      </c>
      <c r="BX1" s="480"/>
      <c r="BY1" s="480"/>
      <c r="BZ1" s="480"/>
      <c r="CA1" s="480"/>
      <c r="CB1" s="480"/>
      <c r="CC1" s="481"/>
      <c r="CD1" s="479">
        <v>12</v>
      </c>
      <c r="CE1" s="480"/>
      <c r="CF1" s="480"/>
      <c r="CG1" s="480"/>
      <c r="CH1" s="480"/>
      <c r="CI1" s="480"/>
      <c r="CJ1" s="481"/>
      <c r="CK1" s="479">
        <v>13</v>
      </c>
      <c r="CL1" s="480"/>
      <c r="CM1" s="480"/>
      <c r="CN1" s="480"/>
      <c r="CO1" s="480"/>
      <c r="CP1" s="480"/>
      <c r="CQ1" s="481"/>
      <c r="CR1" s="479">
        <v>14</v>
      </c>
      <c r="CS1" s="482"/>
      <c r="CT1" s="482"/>
      <c r="CU1" s="482"/>
      <c r="CV1" s="482"/>
      <c r="CW1" s="482"/>
      <c r="CX1" s="483"/>
      <c r="CY1" s="479">
        <v>15</v>
      </c>
      <c r="CZ1" s="482"/>
      <c r="DA1" s="482"/>
      <c r="DB1" s="482"/>
      <c r="DC1" s="482"/>
      <c r="DD1" s="482"/>
      <c r="DE1" s="483"/>
      <c r="DF1" s="479">
        <v>16</v>
      </c>
      <c r="DG1" s="482"/>
      <c r="DH1" s="482"/>
      <c r="DI1" s="482"/>
      <c r="DJ1" s="482"/>
      <c r="DK1" s="482"/>
      <c r="DL1" s="483"/>
      <c r="DM1" s="479">
        <v>17</v>
      </c>
      <c r="DN1" s="482"/>
      <c r="DO1" s="482"/>
      <c r="DP1" s="482"/>
      <c r="DQ1" s="482"/>
      <c r="DR1" s="482"/>
      <c r="DS1" s="483"/>
      <c r="DT1" s="479">
        <v>18</v>
      </c>
      <c r="DU1" s="482"/>
      <c r="DV1" s="482"/>
      <c r="DW1" s="482"/>
      <c r="DX1" s="482"/>
      <c r="DY1" s="482"/>
      <c r="DZ1" s="483"/>
      <c r="EA1" s="479">
        <v>19</v>
      </c>
      <c r="EB1" s="480"/>
      <c r="EC1" s="480"/>
      <c r="ED1" s="480"/>
      <c r="EE1" s="480"/>
      <c r="EF1" s="480"/>
      <c r="EG1" s="481"/>
      <c r="EH1" s="479">
        <v>20</v>
      </c>
      <c r="EI1" s="480"/>
      <c r="EJ1" s="480"/>
      <c r="EK1" s="480"/>
      <c r="EL1" s="480"/>
      <c r="EM1" s="480"/>
      <c r="EN1" s="481"/>
      <c r="EO1" s="479">
        <v>21</v>
      </c>
      <c r="EP1" s="480"/>
      <c r="EQ1" s="480"/>
      <c r="ER1" s="480"/>
      <c r="ES1" s="480"/>
      <c r="ET1" s="480"/>
      <c r="EU1" s="481"/>
      <c r="EV1" s="479">
        <v>22</v>
      </c>
      <c r="EW1" s="480"/>
      <c r="EX1" s="480"/>
      <c r="EY1" s="480"/>
      <c r="EZ1" s="480"/>
      <c r="FA1" s="480"/>
      <c r="FB1" s="481"/>
      <c r="FC1" s="479">
        <v>23</v>
      </c>
      <c r="FD1" s="480"/>
      <c r="FE1" s="480"/>
      <c r="FF1" s="480"/>
      <c r="FG1" s="480"/>
      <c r="FH1" s="480"/>
      <c r="FI1" s="481"/>
      <c r="FJ1" s="479">
        <v>24</v>
      </c>
      <c r="FK1" s="480"/>
      <c r="FL1" s="480"/>
      <c r="FM1" s="480"/>
      <c r="FN1" s="480"/>
      <c r="FO1" s="480"/>
      <c r="FP1" s="481"/>
      <c r="FQ1" s="479">
        <v>25</v>
      </c>
      <c r="FR1" s="480"/>
      <c r="FS1" s="480"/>
      <c r="FT1" s="480"/>
      <c r="FU1" s="480"/>
      <c r="FV1" s="480"/>
      <c r="FW1" s="481"/>
      <c r="FX1" s="479">
        <v>26</v>
      </c>
      <c r="FY1" s="480"/>
      <c r="FZ1" s="480"/>
      <c r="GA1" s="480"/>
      <c r="GB1" s="480"/>
      <c r="GC1" s="480"/>
      <c r="GD1" s="481"/>
      <c r="GE1" s="479">
        <v>27</v>
      </c>
      <c r="GF1" s="480"/>
      <c r="GG1" s="480"/>
      <c r="GH1" s="480"/>
      <c r="GI1" s="480"/>
      <c r="GJ1" s="480"/>
      <c r="GK1" s="481"/>
      <c r="GL1" s="479">
        <v>28</v>
      </c>
      <c r="GM1" s="480"/>
      <c r="GN1" s="480"/>
      <c r="GO1" s="480"/>
      <c r="GP1" s="480"/>
      <c r="GQ1" s="480"/>
      <c r="GR1" s="481"/>
      <c r="GS1" s="479">
        <v>29</v>
      </c>
      <c r="GT1" s="480"/>
      <c r="GU1" s="480"/>
      <c r="GV1" s="480"/>
      <c r="GW1" s="480"/>
      <c r="GX1" s="480"/>
      <c r="GY1" s="481"/>
      <c r="GZ1" s="479">
        <v>30</v>
      </c>
      <c r="HA1" s="480"/>
      <c r="HB1" s="480"/>
      <c r="HC1" s="480"/>
      <c r="HD1" s="480"/>
      <c r="HE1" s="480"/>
      <c r="HF1" s="481"/>
      <c r="HG1" s="479">
        <v>31</v>
      </c>
      <c r="HH1" s="480"/>
      <c r="HI1" s="480"/>
      <c r="HJ1" s="480"/>
      <c r="HK1" s="480"/>
      <c r="HL1" s="480"/>
      <c r="HM1" s="481"/>
      <c r="HN1" s="479">
        <v>32</v>
      </c>
      <c r="HO1" s="482"/>
      <c r="HP1" s="482"/>
      <c r="HQ1" s="482"/>
      <c r="HR1" s="482"/>
      <c r="HS1" s="482"/>
      <c r="HT1" s="483"/>
      <c r="HU1" s="479">
        <v>33</v>
      </c>
      <c r="HV1" s="482"/>
      <c r="HW1" s="482"/>
      <c r="HX1" s="482"/>
      <c r="HY1" s="482"/>
      <c r="HZ1" s="482"/>
      <c r="IA1" s="483"/>
      <c r="IB1" s="479">
        <v>34</v>
      </c>
      <c r="IC1" s="482"/>
      <c r="ID1" s="482"/>
      <c r="IE1" s="482"/>
      <c r="IF1" s="482"/>
      <c r="IG1" s="482"/>
      <c r="IH1" s="483"/>
      <c r="II1" s="479">
        <v>35</v>
      </c>
      <c r="IJ1" s="482"/>
      <c r="IK1" s="482"/>
      <c r="IL1" s="482"/>
      <c r="IM1" s="482"/>
      <c r="IN1" s="482"/>
      <c r="IO1" s="483"/>
      <c r="IP1" s="479">
        <v>36</v>
      </c>
      <c r="IQ1" s="482"/>
      <c r="IR1" s="482"/>
      <c r="IS1" s="482"/>
      <c r="IT1" s="482"/>
      <c r="IU1" s="482"/>
      <c r="IV1" s="483"/>
      <c r="IW1" s="479">
        <v>37</v>
      </c>
      <c r="IX1" s="482"/>
      <c r="IY1" s="482"/>
      <c r="IZ1" s="482"/>
      <c r="JA1" s="482"/>
      <c r="JB1" s="482"/>
      <c r="JC1" s="483"/>
      <c r="JD1" s="479">
        <v>38</v>
      </c>
      <c r="JE1" s="482"/>
      <c r="JF1" s="482"/>
      <c r="JG1" s="482"/>
      <c r="JH1" s="482"/>
      <c r="JI1" s="482"/>
      <c r="JJ1" s="483"/>
      <c r="JK1" s="479">
        <v>39</v>
      </c>
      <c r="JL1" s="482"/>
      <c r="JM1" s="482"/>
      <c r="JN1" s="482"/>
      <c r="JO1" s="482"/>
      <c r="JP1" s="482"/>
      <c r="JQ1" s="483"/>
      <c r="JR1" s="479">
        <v>40</v>
      </c>
      <c r="JS1" s="482"/>
      <c r="JT1" s="482"/>
      <c r="JU1" s="482"/>
      <c r="JV1" s="482"/>
      <c r="JW1" s="482"/>
      <c r="JX1" s="483"/>
      <c r="JY1" s="479">
        <v>41</v>
      </c>
      <c r="JZ1" s="480"/>
      <c r="KA1" s="480"/>
      <c r="KB1" s="480"/>
      <c r="KC1" s="480"/>
      <c r="KD1" s="480"/>
      <c r="KE1" s="481"/>
      <c r="KF1" s="479">
        <v>42</v>
      </c>
      <c r="KG1" s="480"/>
      <c r="KH1" s="480"/>
      <c r="KI1" s="480"/>
      <c r="KJ1" s="480"/>
      <c r="KK1" s="480"/>
      <c r="KL1" s="481"/>
      <c r="KM1" s="277" t="s">
        <v>91</v>
      </c>
      <c r="KN1" s="507" t="s">
        <v>92</v>
      </c>
      <c r="KO1" s="508"/>
      <c r="KP1" s="508"/>
      <c r="KQ1" s="509"/>
      <c r="KR1" s="498" t="s">
        <v>75</v>
      </c>
      <c r="KS1" s="278"/>
    </row>
    <row r="2" spans="1:305" s="279" customFormat="1" ht="30.75" customHeight="1" x14ac:dyDescent="0.15">
      <c r="A2" s="490"/>
      <c r="B2" s="493"/>
      <c r="C2" s="496"/>
      <c r="D2" s="222" t="s">
        <v>4</v>
      </c>
      <c r="E2" s="484"/>
      <c r="F2" s="485"/>
      <c r="G2" s="485"/>
      <c r="H2" s="280"/>
      <c r="I2" s="486"/>
      <c r="J2" s="485"/>
      <c r="K2" s="487"/>
      <c r="L2" s="484"/>
      <c r="M2" s="485"/>
      <c r="N2" s="485"/>
      <c r="O2" s="280"/>
      <c r="P2" s="486"/>
      <c r="Q2" s="485"/>
      <c r="R2" s="487"/>
      <c r="S2" s="484"/>
      <c r="T2" s="485"/>
      <c r="U2" s="485"/>
      <c r="V2" s="280"/>
      <c r="W2" s="486"/>
      <c r="X2" s="485"/>
      <c r="Y2" s="487"/>
      <c r="Z2" s="484"/>
      <c r="AA2" s="485"/>
      <c r="AB2" s="485"/>
      <c r="AC2" s="280"/>
      <c r="AD2" s="486"/>
      <c r="AE2" s="485"/>
      <c r="AF2" s="487"/>
      <c r="AG2" s="484"/>
      <c r="AH2" s="485"/>
      <c r="AI2" s="485"/>
      <c r="AJ2" s="280"/>
      <c r="AK2" s="486"/>
      <c r="AL2" s="485"/>
      <c r="AM2" s="487"/>
      <c r="AN2" s="484"/>
      <c r="AO2" s="485"/>
      <c r="AP2" s="485"/>
      <c r="AQ2" s="280"/>
      <c r="AR2" s="486"/>
      <c r="AS2" s="485"/>
      <c r="AT2" s="487"/>
      <c r="AU2" s="484"/>
      <c r="AV2" s="485"/>
      <c r="AW2" s="485"/>
      <c r="AX2" s="280"/>
      <c r="AY2" s="486"/>
      <c r="AZ2" s="485"/>
      <c r="BA2" s="487"/>
      <c r="BB2" s="484"/>
      <c r="BC2" s="485"/>
      <c r="BD2" s="485"/>
      <c r="BE2" s="280"/>
      <c r="BF2" s="486"/>
      <c r="BG2" s="485"/>
      <c r="BH2" s="487"/>
      <c r="BI2" s="484"/>
      <c r="BJ2" s="485"/>
      <c r="BK2" s="485"/>
      <c r="BL2" s="280"/>
      <c r="BM2" s="486"/>
      <c r="BN2" s="485"/>
      <c r="BO2" s="487"/>
      <c r="BP2" s="484"/>
      <c r="BQ2" s="485"/>
      <c r="BR2" s="485"/>
      <c r="BS2" s="280"/>
      <c r="BT2" s="486"/>
      <c r="BU2" s="485"/>
      <c r="BV2" s="487"/>
      <c r="BW2" s="484"/>
      <c r="BX2" s="485"/>
      <c r="BY2" s="485"/>
      <c r="BZ2" s="280"/>
      <c r="CA2" s="486"/>
      <c r="CB2" s="485"/>
      <c r="CC2" s="487"/>
      <c r="CD2" s="484"/>
      <c r="CE2" s="485"/>
      <c r="CF2" s="485"/>
      <c r="CG2" s="280"/>
      <c r="CH2" s="486"/>
      <c r="CI2" s="485"/>
      <c r="CJ2" s="487"/>
      <c r="CK2" s="484"/>
      <c r="CL2" s="485"/>
      <c r="CM2" s="485"/>
      <c r="CN2" s="280"/>
      <c r="CO2" s="486"/>
      <c r="CP2" s="485"/>
      <c r="CQ2" s="487"/>
      <c r="CR2" s="484"/>
      <c r="CS2" s="485"/>
      <c r="CT2" s="485"/>
      <c r="CU2" s="280"/>
      <c r="CV2" s="486"/>
      <c r="CW2" s="486"/>
      <c r="CX2" s="488"/>
      <c r="CY2" s="484"/>
      <c r="CZ2" s="485"/>
      <c r="DA2" s="485"/>
      <c r="DB2" s="280"/>
      <c r="DC2" s="486"/>
      <c r="DD2" s="486"/>
      <c r="DE2" s="488"/>
      <c r="DF2" s="484"/>
      <c r="DG2" s="485"/>
      <c r="DH2" s="485"/>
      <c r="DI2" s="280"/>
      <c r="DJ2" s="486"/>
      <c r="DK2" s="486"/>
      <c r="DL2" s="488"/>
      <c r="DM2" s="484"/>
      <c r="DN2" s="485"/>
      <c r="DO2" s="485"/>
      <c r="DP2" s="280"/>
      <c r="DQ2" s="486"/>
      <c r="DR2" s="486"/>
      <c r="DS2" s="488"/>
      <c r="DT2" s="484"/>
      <c r="DU2" s="485"/>
      <c r="DV2" s="485"/>
      <c r="DW2" s="280"/>
      <c r="DX2" s="486"/>
      <c r="DY2" s="486"/>
      <c r="DZ2" s="488"/>
      <c r="EA2" s="484"/>
      <c r="EB2" s="485"/>
      <c r="EC2" s="485"/>
      <c r="ED2" s="280"/>
      <c r="EE2" s="486"/>
      <c r="EF2" s="485"/>
      <c r="EG2" s="487"/>
      <c r="EH2" s="484"/>
      <c r="EI2" s="485"/>
      <c r="EJ2" s="485"/>
      <c r="EK2" s="280"/>
      <c r="EL2" s="486"/>
      <c r="EM2" s="485"/>
      <c r="EN2" s="487"/>
      <c r="EO2" s="484"/>
      <c r="EP2" s="485"/>
      <c r="EQ2" s="485"/>
      <c r="ER2" s="280"/>
      <c r="ES2" s="486"/>
      <c r="ET2" s="485"/>
      <c r="EU2" s="487"/>
      <c r="EV2" s="484"/>
      <c r="EW2" s="485"/>
      <c r="EX2" s="485"/>
      <c r="EY2" s="280"/>
      <c r="EZ2" s="486"/>
      <c r="FA2" s="485"/>
      <c r="FB2" s="487"/>
      <c r="FC2" s="484"/>
      <c r="FD2" s="485"/>
      <c r="FE2" s="485"/>
      <c r="FF2" s="280"/>
      <c r="FG2" s="486"/>
      <c r="FH2" s="485"/>
      <c r="FI2" s="487"/>
      <c r="FJ2" s="484"/>
      <c r="FK2" s="485"/>
      <c r="FL2" s="485"/>
      <c r="FM2" s="280"/>
      <c r="FN2" s="486"/>
      <c r="FO2" s="485"/>
      <c r="FP2" s="487"/>
      <c r="FQ2" s="484"/>
      <c r="FR2" s="485"/>
      <c r="FS2" s="485"/>
      <c r="FT2" s="280"/>
      <c r="FU2" s="486"/>
      <c r="FV2" s="485"/>
      <c r="FW2" s="487"/>
      <c r="FX2" s="484"/>
      <c r="FY2" s="485"/>
      <c r="FZ2" s="485"/>
      <c r="GA2" s="280"/>
      <c r="GB2" s="486"/>
      <c r="GC2" s="485"/>
      <c r="GD2" s="487"/>
      <c r="GE2" s="484"/>
      <c r="GF2" s="485"/>
      <c r="GG2" s="485"/>
      <c r="GH2" s="280"/>
      <c r="GI2" s="486"/>
      <c r="GJ2" s="485"/>
      <c r="GK2" s="487"/>
      <c r="GL2" s="484"/>
      <c r="GM2" s="485"/>
      <c r="GN2" s="485"/>
      <c r="GO2" s="280"/>
      <c r="GP2" s="486"/>
      <c r="GQ2" s="485"/>
      <c r="GR2" s="487"/>
      <c r="GS2" s="484"/>
      <c r="GT2" s="485"/>
      <c r="GU2" s="485"/>
      <c r="GV2" s="280"/>
      <c r="GW2" s="486"/>
      <c r="GX2" s="485"/>
      <c r="GY2" s="487"/>
      <c r="GZ2" s="484"/>
      <c r="HA2" s="485"/>
      <c r="HB2" s="485"/>
      <c r="HC2" s="280"/>
      <c r="HD2" s="486"/>
      <c r="HE2" s="485"/>
      <c r="HF2" s="487"/>
      <c r="HG2" s="484"/>
      <c r="HH2" s="485"/>
      <c r="HI2" s="485"/>
      <c r="HJ2" s="280"/>
      <c r="HK2" s="486"/>
      <c r="HL2" s="485"/>
      <c r="HM2" s="487"/>
      <c r="HN2" s="484"/>
      <c r="HO2" s="485"/>
      <c r="HP2" s="485"/>
      <c r="HQ2" s="280"/>
      <c r="HR2" s="486"/>
      <c r="HS2" s="486"/>
      <c r="HT2" s="488"/>
      <c r="HU2" s="484"/>
      <c r="HV2" s="485"/>
      <c r="HW2" s="485"/>
      <c r="HX2" s="280"/>
      <c r="HY2" s="486"/>
      <c r="HZ2" s="486"/>
      <c r="IA2" s="488"/>
      <c r="IB2" s="484"/>
      <c r="IC2" s="485"/>
      <c r="ID2" s="485"/>
      <c r="IE2" s="280"/>
      <c r="IF2" s="486"/>
      <c r="IG2" s="486"/>
      <c r="IH2" s="488"/>
      <c r="II2" s="484"/>
      <c r="IJ2" s="485"/>
      <c r="IK2" s="485"/>
      <c r="IL2" s="280"/>
      <c r="IM2" s="486"/>
      <c r="IN2" s="486"/>
      <c r="IO2" s="488"/>
      <c r="IP2" s="484"/>
      <c r="IQ2" s="485"/>
      <c r="IR2" s="485"/>
      <c r="IS2" s="280"/>
      <c r="IT2" s="486"/>
      <c r="IU2" s="486"/>
      <c r="IV2" s="488"/>
      <c r="IW2" s="484"/>
      <c r="IX2" s="485"/>
      <c r="IY2" s="485"/>
      <c r="IZ2" s="280"/>
      <c r="JA2" s="486"/>
      <c r="JB2" s="486"/>
      <c r="JC2" s="488"/>
      <c r="JD2" s="484"/>
      <c r="JE2" s="485"/>
      <c r="JF2" s="485"/>
      <c r="JG2" s="280"/>
      <c r="JH2" s="486"/>
      <c r="JI2" s="486"/>
      <c r="JJ2" s="488"/>
      <c r="JK2" s="484"/>
      <c r="JL2" s="485"/>
      <c r="JM2" s="485"/>
      <c r="JN2" s="280"/>
      <c r="JO2" s="486"/>
      <c r="JP2" s="486"/>
      <c r="JQ2" s="488"/>
      <c r="JR2" s="484"/>
      <c r="JS2" s="485"/>
      <c r="JT2" s="485"/>
      <c r="JU2" s="280"/>
      <c r="JV2" s="486"/>
      <c r="JW2" s="486"/>
      <c r="JX2" s="488"/>
      <c r="JY2" s="484"/>
      <c r="JZ2" s="485"/>
      <c r="KA2" s="485"/>
      <c r="KB2" s="280"/>
      <c r="KC2" s="486"/>
      <c r="KD2" s="485"/>
      <c r="KE2" s="487"/>
      <c r="KF2" s="484"/>
      <c r="KG2" s="485"/>
      <c r="KH2" s="485"/>
      <c r="KI2" s="280"/>
      <c r="KJ2" s="486"/>
      <c r="KK2" s="485"/>
      <c r="KL2" s="487"/>
      <c r="KM2" s="281" t="str">
        <f>COUNTA(E5:KL5)&amp;" "&amp;"ชม."</f>
        <v>0 ชม.</v>
      </c>
      <c r="KN2" s="510"/>
      <c r="KO2" s="511"/>
      <c r="KP2" s="511"/>
      <c r="KQ2" s="512"/>
      <c r="KR2" s="493"/>
      <c r="KS2" s="278"/>
    </row>
    <row r="3" spans="1:305" s="279" customFormat="1" ht="30.75" customHeight="1" x14ac:dyDescent="0.15">
      <c r="A3" s="490"/>
      <c r="B3" s="493"/>
      <c r="C3" s="496"/>
      <c r="D3" s="222" t="s">
        <v>230</v>
      </c>
      <c r="E3" s="282"/>
      <c r="F3" s="283"/>
      <c r="G3" s="287"/>
      <c r="H3" s="283"/>
      <c r="I3" s="283"/>
      <c r="J3" s="284"/>
      <c r="K3" s="285"/>
      <c r="L3" s="282"/>
      <c r="M3" s="283"/>
      <c r="N3" s="287"/>
      <c r="O3" s="283"/>
      <c r="P3" s="283"/>
      <c r="Q3" s="284"/>
      <c r="R3" s="285"/>
      <c r="S3" s="282"/>
      <c r="T3" s="283"/>
      <c r="U3" s="287"/>
      <c r="V3" s="283"/>
      <c r="W3" s="283"/>
      <c r="X3" s="284"/>
      <c r="Y3" s="285"/>
      <c r="Z3" s="282"/>
      <c r="AA3" s="283"/>
      <c r="AB3" s="287"/>
      <c r="AC3" s="283"/>
      <c r="AD3" s="283"/>
      <c r="AE3" s="284"/>
      <c r="AF3" s="285"/>
      <c r="AG3" s="282"/>
      <c r="AH3" s="283"/>
      <c r="AI3" s="287"/>
      <c r="AJ3" s="283"/>
      <c r="AK3" s="283"/>
      <c r="AL3" s="284"/>
      <c r="AM3" s="285"/>
      <c r="AN3" s="282"/>
      <c r="AO3" s="283"/>
      <c r="AP3" s="287"/>
      <c r="AQ3" s="283"/>
      <c r="AR3" s="283"/>
      <c r="AS3" s="284"/>
      <c r="AT3" s="285"/>
      <c r="AU3" s="282"/>
      <c r="AV3" s="283"/>
      <c r="AW3" s="287"/>
      <c r="AX3" s="283"/>
      <c r="AY3" s="283"/>
      <c r="AZ3" s="284"/>
      <c r="BA3" s="285"/>
      <c r="BB3" s="282"/>
      <c r="BC3" s="283"/>
      <c r="BD3" s="287"/>
      <c r="BE3" s="283"/>
      <c r="BF3" s="283"/>
      <c r="BG3" s="284"/>
      <c r="BH3" s="285"/>
      <c r="BI3" s="282"/>
      <c r="BJ3" s="283"/>
      <c r="BK3" s="287"/>
      <c r="BL3" s="283"/>
      <c r="BM3" s="283"/>
      <c r="BN3" s="284"/>
      <c r="BO3" s="285"/>
      <c r="BP3" s="282"/>
      <c r="BQ3" s="283"/>
      <c r="BR3" s="287"/>
      <c r="BS3" s="283"/>
      <c r="BT3" s="283"/>
      <c r="BU3" s="284"/>
      <c r="BV3" s="285"/>
      <c r="BW3" s="282"/>
      <c r="BX3" s="283"/>
      <c r="BY3" s="287"/>
      <c r="BZ3" s="283"/>
      <c r="CA3" s="283"/>
      <c r="CB3" s="284"/>
      <c r="CC3" s="285"/>
      <c r="CD3" s="282"/>
      <c r="CE3" s="283"/>
      <c r="CF3" s="287"/>
      <c r="CG3" s="283"/>
      <c r="CH3" s="283"/>
      <c r="CI3" s="284"/>
      <c r="CJ3" s="285"/>
      <c r="CK3" s="282"/>
      <c r="CL3" s="283"/>
      <c r="CM3" s="287"/>
      <c r="CN3" s="283"/>
      <c r="CO3" s="283"/>
      <c r="CP3" s="284"/>
      <c r="CQ3" s="285"/>
      <c r="CR3" s="282"/>
      <c r="CS3" s="283"/>
      <c r="CT3" s="287"/>
      <c r="CU3" s="283"/>
      <c r="CV3" s="283"/>
      <c r="CW3" s="284"/>
      <c r="CX3" s="285"/>
      <c r="CY3" s="282"/>
      <c r="CZ3" s="283"/>
      <c r="DA3" s="287"/>
      <c r="DB3" s="283"/>
      <c r="DC3" s="283"/>
      <c r="DD3" s="284"/>
      <c r="DE3" s="285"/>
      <c r="DF3" s="282"/>
      <c r="DG3" s="283"/>
      <c r="DH3" s="287"/>
      <c r="DI3" s="283"/>
      <c r="DJ3" s="283"/>
      <c r="DK3" s="284"/>
      <c r="DL3" s="285"/>
      <c r="DM3" s="282"/>
      <c r="DN3" s="283"/>
      <c r="DO3" s="287"/>
      <c r="DP3" s="283"/>
      <c r="DQ3" s="283"/>
      <c r="DR3" s="284"/>
      <c r="DS3" s="285"/>
      <c r="DT3" s="282"/>
      <c r="DU3" s="283"/>
      <c r="DV3" s="287"/>
      <c r="DW3" s="283"/>
      <c r="DX3" s="283"/>
      <c r="DY3" s="284"/>
      <c r="DZ3" s="285"/>
      <c r="EA3" s="282"/>
      <c r="EB3" s="283"/>
      <c r="EC3" s="287"/>
      <c r="ED3" s="283"/>
      <c r="EE3" s="283"/>
      <c r="EF3" s="284"/>
      <c r="EG3" s="285"/>
      <c r="EH3" s="282"/>
      <c r="EI3" s="283"/>
      <c r="EJ3" s="287"/>
      <c r="EK3" s="283"/>
      <c r="EL3" s="283"/>
      <c r="EM3" s="284"/>
      <c r="EN3" s="285"/>
      <c r="EO3" s="282"/>
      <c r="EP3" s="283"/>
      <c r="EQ3" s="287"/>
      <c r="ER3" s="283"/>
      <c r="ES3" s="283"/>
      <c r="ET3" s="284"/>
      <c r="EU3" s="285"/>
      <c r="EV3" s="282"/>
      <c r="EW3" s="283"/>
      <c r="EX3" s="287"/>
      <c r="EY3" s="283"/>
      <c r="EZ3" s="283"/>
      <c r="FA3" s="284"/>
      <c r="FB3" s="285"/>
      <c r="FC3" s="282"/>
      <c r="FD3" s="283"/>
      <c r="FE3" s="287"/>
      <c r="FF3" s="283"/>
      <c r="FG3" s="283"/>
      <c r="FH3" s="284"/>
      <c r="FI3" s="285"/>
      <c r="FJ3" s="282"/>
      <c r="FK3" s="283"/>
      <c r="FL3" s="287"/>
      <c r="FM3" s="283"/>
      <c r="FN3" s="283"/>
      <c r="FO3" s="284"/>
      <c r="FP3" s="285"/>
      <c r="FQ3" s="282"/>
      <c r="FR3" s="283"/>
      <c r="FS3" s="287"/>
      <c r="FT3" s="283"/>
      <c r="FU3" s="283"/>
      <c r="FV3" s="284"/>
      <c r="FW3" s="285"/>
      <c r="FX3" s="282"/>
      <c r="FY3" s="283"/>
      <c r="FZ3" s="287"/>
      <c r="GA3" s="283"/>
      <c r="GB3" s="283"/>
      <c r="GC3" s="284"/>
      <c r="GD3" s="285"/>
      <c r="GE3" s="282"/>
      <c r="GF3" s="283"/>
      <c r="GG3" s="287"/>
      <c r="GH3" s="283"/>
      <c r="GI3" s="283"/>
      <c r="GJ3" s="284"/>
      <c r="GK3" s="285"/>
      <c r="GL3" s="282"/>
      <c r="GM3" s="283"/>
      <c r="GN3" s="287"/>
      <c r="GO3" s="283"/>
      <c r="GP3" s="283"/>
      <c r="GQ3" s="284"/>
      <c r="GR3" s="285"/>
      <c r="GS3" s="282"/>
      <c r="GT3" s="283"/>
      <c r="GU3" s="287"/>
      <c r="GV3" s="283"/>
      <c r="GW3" s="283"/>
      <c r="GX3" s="284"/>
      <c r="GY3" s="285"/>
      <c r="GZ3" s="282"/>
      <c r="HA3" s="283"/>
      <c r="HB3" s="287"/>
      <c r="HC3" s="283"/>
      <c r="HD3" s="283"/>
      <c r="HE3" s="284"/>
      <c r="HF3" s="285"/>
      <c r="HG3" s="282"/>
      <c r="HH3" s="283"/>
      <c r="HI3" s="287"/>
      <c r="HJ3" s="283"/>
      <c r="HK3" s="283"/>
      <c r="HL3" s="284"/>
      <c r="HM3" s="285"/>
      <c r="HN3" s="282"/>
      <c r="HO3" s="283"/>
      <c r="HP3" s="287"/>
      <c r="HQ3" s="283"/>
      <c r="HR3" s="283"/>
      <c r="HS3" s="284"/>
      <c r="HT3" s="285"/>
      <c r="HU3" s="282"/>
      <c r="HV3" s="283"/>
      <c r="HW3" s="287"/>
      <c r="HX3" s="283"/>
      <c r="HY3" s="283"/>
      <c r="HZ3" s="284"/>
      <c r="IA3" s="285"/>
      <c r="IB3" s="282"/>
      <c r="IC3" s="283"/>
      <c r="ID3" s="287"/>
      <c r="IE3" s="283"/>
      <c r="IF3" s="283"/>
      <c r="IG3" s="284"/>
      <c r="IH3" s="285"/>
      <c r="II3" s="282"/>
      <c r="IJ3" s="283"/>
      <c r="IK3" s="287"/>
      <c r="IL3" s="283"/>
      <c r="IM3" s="283"/>
      <c r="IN3" s="284"/>
      <c r="IO3" s="285"/>
      <c r="IP3" s="282"/>
      <c r="IQ3" s="283"/>
      <c r="IR3" s="287"/>
      <c r="IS3" s="283"/>
      <c r="IT3" s="283"/>
      <c r="IU3" s="284"/>
      <c r="IV3" s="285"/>
      <c r="IW3" s="282"/>
      <c r="IX3" s="283"/>
      <c r="IY3" s="287"/>
      <c r="IZ3" s="283"/>
      <c r="JA3" s="283"/>
      <c r="JB3" s="284"/>
      <c r="JC3" s="285"/>
      <c r="JD3" s="282"/>
      <c r="JE3" s="283"/>
      <c r="JF3" s="287"/>
      <c r="JG3" s="283"/>
      <c r="JH3" s="283"/>
      <c r="JI3" s="284"/>
      <c r="JJ3" s="285"/>
      <c r="JK3" s="282"/>
      <c r="JL3" s="283"/>
      <c r="JM3" s="287"/>
      <c r="JN3" s="283"/>
      <c r="JO3" s="283"/>
      <c r="JP3" s="284"/>
      <c r="JQ3" s="285"/>
      <c r="JR3" s="282"/>
      <c r="JS3" s="283"/>
      <c r="JT3" s="287"/>
      <c r="JU3" s="283"/>
      <c r="JV3" s="283"/>
      <c r="JW3" s="284"/>
      <c r="JX3" s="285"/>
      <c r="JY3" s="288"/>
      <c r="JZ3" s="290"/>
      <c r="KA3" s="289"/>
      <c r="KB3" s="286"/>
      <c r="KC3" s="291"/>
      <c r="KD3" s="292"/>
      <c r="KE3" s="293"/>
      <c r="KF3" s="288"/>
      <c r="KG3" s="290"/>
      <c r="KH3" s="289"/>
      <c r="KI3" s="286"/>
      <c r="KJ3" s="291"/>
      <c r="KK3" s="292"/>
      <c r="KL3" s="293"/>
      <c r="KM3" s="513" t="s">
        <v>93</v>
      </c>
      <c r="KN3" s="502" t="s">
        <v>94</v>
      </c>
      <c r="KO3" s="505" t="s">
        <v>95</v>
      </c>
      <c r="KP3" s="506" t="s">
        <v>96</v>
      </c>
      <c r="KQ3" s="499" t="s">
        <v>97</v>
      </c>
      <c r="KR3" s="493"/>
      <c r="KS3" s="278"/>
    </row>
    <row r="4" spans="1:305" s="279" customFormat="1" ht="30" customHeight="1" x14ac:dyDescent="0.15">
      <c r="A4" s="490"/>
      <c r="B4" s="493"/>
      <c r="C4" s="496"/>
      <c r="D4" s="222" t="s">
        <v>86</v>
      </c>
      <c r="E4" s="294"/>
      <c r="F4" s="284"/>
      <c r="G4" s="284"/>
      <c r="H4" s="284"/>
      <c r="I4" s="284"/>
      <c r="J4" s="284"/>
      <c r="K4" s="285"/>
      <c r="L4" s="294"/>
      <c r="M4" s="284"/>
      <c r="N4" s="284"/>
      <c r="O4" s="284"/>
      <c r="P4" s="284"/>
      <c r="Q4" s="284"/>
      <c r="R4" s="285"/>
      <c r="S4" s="294"/>
      <c r="T4" s="284"/>
      <c r="U4" s="284"/>
      <c r="V4" s="284"/>
      <c r="W4" s="284"/>
      <c r="X4" s="284"/>
      <c r="Y4" s="285"/>
      <c r="Z4" s="294"/>
      <c r="AA4" s="284"/>
      <c r="AB4" s="284"/>
      <c r="AC4" s="284"/>
      <c r="AD4" s="284"/>
      <c r="AE4" s="284"/>
      <c r="AF4" s="285"/>
      <c r="AG4" s="294"/>
      <c r="AH4" s="284"/>
      <c r="AI4" s="284"/>
      <c r="AJ4" s="284"/>
      <c r="AK4" s="284"/>
      <c r="AL4" s="284"/>
      <c r="AM4" s="285"/>
      <c r="AN4" s="294"/>
      <c r="AO4" s="284"/>
      <c r="AP4" s="284"/>
      <c r="AQ4" s="284"/>
      <c r="AR4" s="284"/>
      <c r="AS4" s="284"/>
      <c r="AT4" s="285"/>
      <c r="AU4" s="294"/>
      <c r="AV4" s="284"/>
      <c r="AW4" s="284"/>
      <c r="AX4" s="284"/>
      <c r="AY4" s="284"/>
      <c r="AZ4" s="284"/>
      <c r="BA4" s="285"/>
      <c r="BB4" s="294"/>
      <c r="BC4" s="284"/>
      <c r="BD4" s="284"/>
      <c r="BE4" s="284"/>
      <c r="BF4" s="284"/>
      <c r="BG4" s="284"/>
      <c r="BH4" s="285"/>
      <c r="BI4" s="294"/>
      <c r="BJ4" s="284"/>
      <c r="BK4" s="284"/>
      <c r="BL4" s="284"/>
      <c r="BM4" s="284"/>
      <c r="BN4" s="284"/>
      <c r="BO4" s="285"/>
      <c r="BP4" s="294"/>
      <c r="BQ4" s="284"/>
      <c r="BR4" s="284"/>
      <c r="BS4" s="284"/>
      <c r="BT4" s="284"/>
      <c r="BU4" s="284"/>
      <c r="BV4" s="285"/>
      <c r="BW4" s="294"/>
      <c r="BX4" s="284"/>
      <c r="BY4" s="284"/>
      <c r="BZ4" s="284"/>
      <c r="CA4" s="284"/>
      <c r="CB4" s="284"/>
      <c r="CC4" s="285"/>
      <c r="CD4" s="294"/>
      <c r="CE4" s="284"/>
      <c r="CF4" s="284"/>
      <c r="CG4" s="284"/>
      <c r="CH4" s="284"/>
      <c r="CI4" s="284"/>
      <c r="CJ4" s="285"/>
      <c r="CK4" s="294"/>
      <c r="CL4" s="284"/>
      <c r="CM4" s="284"/>
      <c r="CN4" s="284"/>
      <c r="CO4" s="284"/>
      <c r="CP4" s="284"/>
      <c r="CQ4" s="285"/>
      <c r="CR4" s="294"/>
      <c r="CS4" s="284"/>
      <c r="CT4" s="284"/>
      <c r="CU4" s="284"/>
      <c r="CV4" s="284"/>
      <c r="CW4" s="284"/>
      <c r="CX4" s="285"/>
      <c r="CY4" s="294"/>
      <c r="CZ4" s="284"/>
      <c r="DA4" s="284"/>
      <c r="DB4" s="284"/>
      <c r="DC4" s="284"/>
      <c r="DD4" s="284"/>
      <c r="DE4" s="285"/>
      <c r="DF4" s="294"/>
      <c r="DG4" s="284"/>
      <c r="DH4" s="284"/>
      <c r="DI4" s="284"/>
      <c r="DJ4" s="284"/>
      <c r="DK4" s="284"/>
      <c r="DL4" s="285"/>
      <c r="DM4" s="294"/>
      <c r="DN4" s="284"/>
      <c r="DO4" s="284"/>
      <c r="DP4" s="284"/>
      <c r="DQ4" s="284"/>
      <c r="DR4" s="284"/>
      <c r="DS4" s="285"/>
      <c r="DT4" s="294"/>
      <c r="DU4" s="284"/>
      <c r="DV4" s="284"/>
      <c r="DW4" s="284"/>
      <c r="DX4" s="284"/>
      <c r="DY4" s="284"/>
      <c r="DZ4" s="285"/>
      <c r="EA4" s="294"/>
      <c r="EB4" s="284"/>
      <c r="EC4" s="284"/>
      <c r="ED4" s="284"/>
      <c r="EE4" s="284"/>
      <c r="EF4" s="284"/>
      <c r="EG4" s="285"/>
      <c r="EH4" s="294"/>
      <c r="EI4" s="284"/>
      <c r="EJ4" s="284"/>
      <c r="EK4" s="284"/>
      <c r="EL4" s="284"/>
      <c r="EM4" s="284"/>
      <c r="EN4" s="285"/>
      <c r="EO4" s="294"/>
      <c r="EP4" s="284"/>
      <c r="EQ4" s="284"/>
      <c r="ER4" s="284"/>
      <c r="ES4" s="284"/>
      <c r="ET4" s="284"/>
      <c r="EU4" s="285"/>
      <c r="EV4" s="294"/>
      <c r="EW4" s="284"/>
      <c r="EX4" s="284"/>
      <c r="EY4" s="284"/>
      <c r="EZ4" s="284"/>
      <c r="FA4" s="284"/>
      <c r="FB4" s="285"/>
      <c r="FC4" s="294"/>
      <c r="FD4" s="284"/>
      <c r="FE4" s="284"/>
      <c r="FF4" s="284"/>
      <c r="FG4" s="284"/>
      <c r="FH4" s="284"/>
      <c r="FI4" s="285"/>
      <c r="FJ4" s="294"/>
      <c r="FK4" s="284"/>
      <c r="FL4" s="284"/>
      <c r="FM4" s="284"/>
      <c r="FN4" s="284"/>
      <c r="FO4" s="284"/>
      <c r="FP4" s="285"/>
      <c r="FQ4" s="294"/>
      <c r="FR4" s="284"/>
      <c r="FS4" s="284"/>
      <c r="FT4" s="284"/>
      <c r="FU4" s="284"/>
      <c r="FV4" s="284"/>
      <c r="FW4" s="285"/>
      <c r="FX4" s="294"/>
      <c r="FY4" s="284"/>
      <c r="FZ4" s="284"/>
      <c r="GA4" s="284"/>
      <c r="GB4" s="284"/>
      <c r="GC4" s="284"/>
      <c r="GD4" s="285"/>
      <c r="GE4" s="294"/>
      <c r="GF4" s="284"/>
      <c r="GG4" s="284"/>
      <c r="GH4" s="284"/>
      <c r="GI4" s="284"/>
      <c r="GJ4" s="284"/>
      <c r="GK4" s="285"/>
      <c r="GL4" s="294"/>
      <c r="GM4" s="284"/>
      <c r="GN4" s="284"/>
      <c r="GO4" s="284"/>
      <c r="GP4" s="284"/>
      <c r="GQ4" s="284"/>
      <c r="GR4" s="285"/>
      <c r="GS4" s="294"/>
      <c r="GT4" s="284"/>
      <c r="GU4" s="284"/>
      <c r="GV4" s="284"/>
      <c r="GW4" s="284"/>
      <c r="GX4" s="284"/>
      <c r="GY4" s="285"/>
      <c r="GZ4" s="294"/>
      <c r="HA4" s="284"/>
      <c r="HB4" s="284"/>
      <c r="HC4" s="284"/>
      <c r="HD4" s="284"/>
      <c r="HE4" s="284"/>
      <c r="HF4" s="285"/>
      <c r="HG4" s="294"/>
      <c r="HH4" s="284"/>
      <c r="HI4" s="284"/>
      <c r="HJ4" s="284"/>
      <c r="HK4" s="284"/>
      <c r="HL4" s="284"/>
      <c r="HM4" s="285"/>
      <c r="HN4" s="294"/>
      <c r="HO4" s="284"/>
      <c r="HP4" s="284"/>
      <c r="HQ4" s="284"/>
      <c r="HR4" s="284"/>
      <c r="HS4" s="284"/>
      <c r="HT4" s="285"/>
      <c r="HU4" s="294"/>
      <c r="HV4" s="284"/>
      <c r="HW4" s="284"/>
      <c r="HX4" s="284"/>
      <c r="HY4" s="284"/>
      <c r="HZ4" s="284"/>
      <c r="IA4" s="285"/>
      <c r="IB4" s="294"/>
      <c r="IC4" s="284"/>
      <c r="ID4" s="284"/>
      <c r="IE4" s="284"/>
      <c r="IF4" s="284"/>
      <c r="IG4" s="284"/>
      <c r="IH4" s="285"/>
      <c r="II4" s="294"/>
      <c r="IJ4" s="284"/>
      <c r="IK4" s="284"/>
      <c r="IL4" s="284"/>
      <c r="IM4" s="284"/>
      <c r="IN4" s="284"/>
      <c r="IO4" s="285"/>
      <c r="IP4" s="294"/>
      <c r="IQ4" s="284"/>
      <c r="IR4" s="284"/>
      <c r="IS4" s="284"/>
      <c r="IT4" s="284"/>
      <c r="IU4" s="284"/>
      <c r="IV4" s="285"/>
      <c r="IW4" s="294"/>
      <c r="IX4" s="284"/>
      <c r="IY4" s="284"/>
      <c r="IZ4" s="284"/>
      <c r="JA4" s="284"/>
      <c r="JB4" s="284"/>
      <c r="JC4" s="285"/>
      <c r="JD4" s="294"/>
      <c r="JE4" s="284"/>
      <c r="JF4" s="284"/>
      <c r="JG4" s="284"/>
      <c r="JH4" s="284"/>
      <c r="JI4" s="284"/>
      <c r="JJ4" s="285"/>
      <c r="JK4" s="294"/>
      <c r="JL4" s="284"/>
      <c r="JM4" s="284"/>
      <c r="JN4" s="284"/>
      <c r="JO4" s="284"/>
      <c r="JP4" s="284"/>
      <c r="JQ4" s="285"/>
      <c r="JR4" s="294"/>
      <c r="JS4" s="284"/>
      <c r="JT4" s="284"/>
      <c r="JU4" s="284"/>
      <c r="JV4" s="284"/>
      <c r="JW4" s="284"/>
      <c r="JX4" s="285"/>
      <c r="JY4" s="294"/>
      <c r="JZ4" s="284"/>
      <c r="KA4" s="284"/>
      <c r="KB4" s="284"/>
      <c r="KC4" s="284"/>
      <c r="KD4" s="284"/>
      <c r="KE4" s="285"/>
      <c r="KF4" s="294"/>
      <c r="KG4" s="284"/>
      <c r="KH4" s="284"/>
      <c r="KI4" s="284"/>
      <c r="KJ4" s="284"/>
      <c r="KK4" s="284"/>
      <c r="KL4" s="285"/>
      <c r="KM4" s="514"/>
      <c r="KN4" s="503"/>
      <c r="KO4" s="503"/>
      <c r="KP4" s="503"/>
      <c r="KQ4" s="500"/>
      <c r="KR4" s="493"/>
      <c r="KS4" s="278"/>
    </row>
    <row r="5" spans="1:305" s="279" customFormat="1" ht="30" customHeight="1" thickBot="1" x14ac:dyDescent="0.2">
      <c r="A5" s="491"/>
      <c r="B5" s="494"/>
      <c r="C5" s="497"/>
      <c r="D5" s="411" t="s">
        <v>98</v>
      </c>
      <c r="E5" s="295"/>
      <c r="F5" s="296"/>
      <c r="G5" s="296"/>
      <c r="H5" s="296"/>
      <c r="I5" s="296"/>
      <c r="J5" s="296"/>
      <c r="K5" s="297"/>
      <c r="L5" s="295"/>
      <c r="M5" s="296"/>
      <c r="N5" s="296"/>
      <c r="O5" s="296"/>
      <c r="P5" s="296"/>
      <c r="Q5" s="296"/>
      <c r="R5" s="297"/>
      <c r="S5" s="295"/>
      <c r="T5" s="296"/>
      <c r="U5" s="296"/>
      <c r="V5" s="296"/>
      <c r="W5" s="296"/>
      <c r="X5" s="296"/>
      <c r="Y5" s="297"/>
      <c r="Z5" s="295"/>
      <c r="AA5" s="296"/>
      <c r="AB5" s="296"/>
      <c r="AC5" s="296"/>
      <c r="AD5" s="296"/>
      <c r="AE5" s="296"/>
      <c r="AF5" s="297"/>
      <c r="AG5" s="295"/>
      <c r="AH5" s="296"/>
      <c r="AI5" s="296"/>
      <c r="AJ5" s="296"/>
      <c r="AK5" s="296"/>
      <c r="AL5" s="296"/>
      <c r="AM5" s="297"/>
      <c r="AN5" s="295"/>
      <c r="AO5" s="296"/>
      <c r="AP5" s="296"/>
      <c r="AQ5" s="296"/>
      <c r="AR5" s="296"/>
      <c r="AS5" s="296"/>
      <c r="AT5" s="297"/>
      <c r="AU5" s="295"/>
      <c r="AV5" s="296"/>
      <c r="AW5" s="296"/>
      <c r="AX5" s="296"/>
      <c r="AY5" s="296"/>
      <c r="AZ5" s="296"/>
      <c r="BA5" s="297"/>
      <c r="BB5" s="295"/>
      <c r="BC5" s="296"/>
      <c r="BD5" s="296"/>
      <c r="BE5" s="296"/>
      <c r="BF5" s="296"/>
      <c r="BG5" s="296"/>
      <c r="BH5" s="297"/>
      <c r="BI5" s="295"/>
      <c r="BJ5" s="296"/>
      <c r="BK5" s="296"/>
      <c r="BL5" s="296"/>
      <c r="BM5" s="296"/>
      <c r="BN5" s="296"/>
      <c r="BO5" s="297"/>
      <c r="BP5" s="295"/>
      <c r="BQ5" s="296"/>
      <c r="BR5" s="296"/>
      <c r="BS5" s="296"/>
      <c r="BT5" s="296"/>
      <c r="BU5" s="296"/>
      <c r="BV5" s="297"/>
      <c r="BW5" s="295"/>
      <c r="BX5" s="296"/>
      <c r="BY5" s="296"/>
      <c r="BZ5" s="296"/>
      <c r="CA5" s="296"/>
      <c r="CB5" s="296"/>
      <c r="CC5" s="297"/>
      <c r="CD5" s="295"/>
      <c r="CE5" s="296"/>
      <c r="CF5" s="296"/>
      <c r="CG5" s="296"/>
      <c r="CH5" s="296"/>
      <c r="CI5" s="296"/>
      <c r="CJ5" s="297"/>
      <c r="CK5" s="295"/>
      <c r="CL5" s="296"/>
      <c r="CM5" s="296"/>
      <c r="CN5" s="296"/>
      <c r="CO5" s="296"/>
      <c r="CP5" s="296"/>
      <c r="CQ5" s="297"/>
      <c r="CR5" s="295"/>
      <c r="CS5" s="296"/>
      <c r="CT5" s="296"/>
      <c r="CU5" s="296"/>
      <c r="CV5" s="296"/>
      <c r="CW5" s="296"/>
      <c r="CX5" s="297"/>
      <c r="CY5" s="295"/>
      <c r="CZ5" s="296"/>
      <c r="DA5" s="296"/>
      <c r="DB5" s="296"/>
      <c r="DC5" s="296"/>
      <c r="DD5" s="296"/>
      <c r="DE5" s="297"/>
      <c r="DF5" s="295"/>
      <c r="DG5" s="296"/>
      <c r="DH5" s="296"/>
      <c r="DI5" s="296"/>
      <c r="DJ5" s="296"/>
      <c r="DK5" s="296"/>
      <c r="DL5" s="297"/>
      <c r="DM5" s="295"/>
      <c r="DN5" s="296"/>
      <c r="DO5" s="296"/>
      <c r="DP5" s="296"/>
      <c r="DQ5" s="296"/>
      <c r="DR5" s="296"/>
      <c r="DS5" s="297"/>
      <c r="DT5" s="295"/>
      <c r="DU5" s="296"/>
      <c r="DV5" s="296"/>
      <c r="DW5" s="296"/>
      <c r="DX5" s="296"/>
      <c r="DY5" s="296"/>
      <c r="DZ5" s="297"/>
      <c r="EA5" s="295"/>
      <c r="EB5" s="296"/>
      <c r="EC5" s="296"/>
      <c r="ED5" s="296"/>
      <c r="EE5" s="296"/>
      <c r="EF5" s="296"/>
      <c r="EG5" s="297"/>
      <c r="EH5" s="295"/>
      <c r="EI5" s="296"/>
      <c r="EJ5" s="296"/>
      <c r="EK5" s="296"/>
      <c r="EL5" s="296"/>
      <c r="EM5" s="296"/>
      <c r="EN5" s="297"/>
      <c r="EO5" s="295"/>
      <c r="EP5" s="296"/>
      <c r="EQ5" s="296"/>
      <c r="ER5" s="296"/>
      <c r="ES5" s="296"/>
      <c r="ET5" s="296"/>
      <c r="EU5" s="297"/>
      <c r="EV5" s="295"/>
      <c r="EW5" s="296"/>
      <c r="EX5" s="296"/>
      <c r="EY5" s="296"/>
      <c r="EZ5" s="296"/>
      <c r="FA5" s="296"/>
      <c r="FB5" s="297"/>
      <c r="FC5" s="295"/>
      <c r="FD5" s="296"/>
      <c r="FE5" s="296"/>
      <c r="FF5" s="296"/>
      <c r="FG5" s="296"/>
      <c r="FH5" s="296"/>
      <c r="FI5" s="297"/>
      <c r="FJ5" s="295"/>
      <c r="FK5" s="296"/>
      <c r="FL5" s="296"/>
      <c r="FM5" s="296"/>
      <c r="FN5" s="296"/>
      <c r="FO5" s="296"/>
      <c r="FP5" s="297"/>
      <c r="FQ5" s="295"/>
      <c r="FR5" s="296"/>
      <c r="FS5" s="296"/>
      <c r="FT5" s="296"/>
      <c r="FU5" s="296"/>
      <c r="FV5" s="296"/>
      <c r="FW5" s="297"/>
      <c r="FX5" s="295"/>
      <c r="FY5" s="296"/>
      <c r="FZ5" s="296"/>
      <c r="GA5" s="296"/>
      <c r="GB5" s="296"/>
      <c r="GC5" s="296"/>
      <c r="GD5" s="297"/>
      <c r="GE5" s="295"/>
      <c r="GF5" s="296"/>
      <c r="GG5" s="296"/>
      <c r="GH5" s="296"/>
      <c r="GI5" s="296"/>
      <c r="GJ5" s="296"/>
      <c r="GK5" s="297"/>
      <c r="GL5" s="295"/>
      <c r="GM5" s="296"/>
      <c r="GN5" s="296"/>
      <c r="GO5" s="296"/>
      <c r="GP5" s="296"/>
      <c r="GQ5" s="296"/>
      <c r="GR5" s="297"/>
      <c r="GS5" s="295"/>
      <c r="GT5" s="296"/>
      <c r="GU5" s="296"/>
      <c r="GV5" s="296"/>
      <c r="GW5" s="296"/>
      <c r="GX5" s="296"/>
      <c r="GY5" s="297"/>
      <c r="GZ5" s="295"/>
      <c r="HA5" s="296"/>
      <c r="HB5" s="296"/>
      <c r="HC5" s="296"/>
      <c r="HD5" s="296"/>
      <c r="HE5" s="296"/>
      <c r="HF5" s="297"/>
      <c r="HG5" s="295"/>
      <c r="HH5" s="296"/>
      <c r="HI5" s="296"/>
      <c r="HJ5" s="296"/>
      <c r="HK5" s="296"/>
      <c r="HL5" s="296"/>
      <c r="HM5" s="297"/>
      <c r="HN5" s="295"/>
      <c r="HO5" s="296"/>
      <c r="HP5" s="296"/>
      <c r="HQ5" s="296"/>
      <c r="HR5" s="296"/>
      <c r="HS5" s="296"/>
      <c r="HT5" s="297"/>
      <c r="HU5" s="295"/>
      <c r="HV5" s="296"/>
      <c r="HW5" s="296"/>
      <c r="HX5" s="296"/>
      <c r="HY5" s="296"/>
      <c r="HZ5" s="296"/>
      <c r="IA5" s="297"/>
      <c r="IB5" s="295"/>
      <c r="IC5" s="296"/>
      <c r="ID5" s="296"/>
      <c r="IE5" s="296"/>
      <c r="IF5" s="296"/>
      <c r="IG5" s="296"/>
      <c r="IH5" s="297"/>
      <c r="II5" s="295"/>
      <c r="IJ5" s="296"/>
      <c r="IK5" s="296"/>
      <c r="IL5" s="296"/>
      <c r="IM5" s="296"/>
      <c r="IN5" s="296"/>
      <c r="IO5" s="297"/>
      <c r="IP5" s="295"/>
      <c r="IQ5" s="296"/>
      <c r="IR5" s="296"/>
      <c r="IS5" s="296"/>
      <c r="IT5" s="296"/>
      <c r="IU5" s="296"/>
      <c r="IV5" s="297"/>
      <c r="IW5" s="295"/>
      <c r="IX5" s="296"/>
      <c r="IY5" s="296"/>
      <c r="IZ5" s="296"/>
      <c r="JA5" s="296"/>
      <c r="JB5" s="296"/>
      <c r="JC5" s="297"/>
      <c r="JD5" s="295"/>
      <c r="JE5" s="296"/>
      <c r="JF5" s="296"/>
      <c r="JG5" s="296"/>
      <c r="JH5" s="296"/>
      <c r="JI5" s="296"/>
      <c r="JJ5" s="297"/>
      <c r="JK5" s="295"/>
      <c r="JL5" s="296"/>
      <c r="JM5" s="296"/>
      <c r="JN5" s="296"/>
      <c r="JO5" s="296"/>
      <c r="JP5" s="296"/>
      <c r="JQ5" s="297"/>
      <c r="JR5" s="295"/>
      <c r="JS5" s="296"/>
      <c r="JT5" s="296"/>
      <c r="JU5" s="296"/>
      <c r="JV5" s="296"/>
      <c r="JW5" s="296"/>
      <c r="JX5" s="297"/>
      <c r="JY5" s="295"/>
      <c r="JZ5" s="296"/>
      <c r="KA5" s="296"/>
      <c r="KB5" s="296"/>
      <c r="KC5" s="296"/>
      <c r="KD5" s="296"/>
      <c r="KE5" s="297"/>
      <c r="KF5" s="295"/>
      <c r="KG5" s="296"/>
      <c r="KH5" s="296"/>
      <c r="KI5" s="296"/>
      <c r="KJ5" s="296"/>
      <c r="KK5" s="296"/>
      <c r="KL5" s="297"/>
      <c r="KM5" s="515"/>
      <c r="KN5" s="504"/>
      <c r="KO5" s="504"/>
      <c r="KP5" s="504"/>
      <c r="KQ5" s="501"/>
      <c r="KR5" s="494"/>
      <c r="KS5" s="278"/>
    </row>
    <row r="6" spans="1:305" s="309" customFormat="1" ht="16.5" customHeight="1" thickBot="1" x14ac:dyDescent="0.2">
      <c r="A6" s="298">
        <f>IF(COUNTA(ข้อมูล!C3),ข้อมูล!C3," ")</f>
        <v>1</v>
      </c>
      <c r="B6" s="299" t="str">
        <f>IF(COUNTA(ข้อมูล!D3),ข้อมูล!D3," ")</f>
        <v xml:space="preserve"> </v>
      </c>
      <c r="C6" s="300" t="str">
        <f>IF(COUNTA(ข้อมูล!E3),ข้อมูล!E3," ")</f>
        <v xml:space="preserve"> </v>
      </c>
      <c r="D6" s="301"/>
      <c r="E6" s="302"/>
      <c r="F6" s="303"/>
      <c r="G6" s="303"/>
      <c r="H6" s="303"/>
      <c r="I6" s="303"/>
      <c r="J6" s="303"/>
      <c r="K6" s="303"/>
      <c r="L6" s="302"/>
      <c r="M6" s="303"/>
      <c r="N6" s="303"/>
      <c r="O6" s="303"/>
      <c r="P6" s="303"/>
      <c r="Q6" s="303"/>
      <c r="R6" s="303"/>
      <c r="S6" s="302"/>
      <c r="T6" s="303"/>
      <c r="U6" s="303"/>
      <c r="V6" s="303"/>
      <c r="W6" s="303"/>
      <c r="X6" s="303"/>
      <c r="Y6" s="303"/>
      <c r="Z6" s="302"/>
      <c r="AA6" s="303"/>
      <c r="AB6" s="303"/>
      <c r="AC6" s="303"/>
      <c r="AD6" s="303"/>
      <c r="AE6" s="303"/>
      <c r="AF6" s="303"/>
      <c r="AG6" s="302"/>
      <c r="AH6" s="303"/>
      <c r="AI6" s="303"/>
      <c r="AJ6" s="303"/>
      <c r="AK6" s="303"/>
      <c r="AL6" s="303"/>
      <c r="AM6" s="303"/>
      <c r="AN6" s="302"/>
      <c r="AO6" s="303"/>
      <c r="AP6" s="303"/>
      <c r="AQ6" s="303"/>
      <c r="AR6" s="303"/>
      <c r="AS6" s="303"/>
      <c r="AT6" s="303"/>
      <c r="AU6" s="302"/>
      <c r="AV6" s="303"/>
      <c r="AW6" s="303"/>
      <c r="AX6" s="303"/>
      <c r="AY6" s="303"/>
      <c r="AZ6" s="303"/>
      <c r="BA6" s="303"/>
      <c r="BB6" s="302"/>
      <c r="BC6" s="303"/>
      <c r="BD6" s="303"/>
      <c r="BE6" s="303"/>
      <c r="BF6" s="303"/>
      <c r="BG6" s="303"/>
      <c r="BH6" s="303"/>
      <c r="BI6" s="302"/>
      <c r="BJ6" s="303"/>
      <c r="BK6" s="303"/>
      <c r="BL6" s="303"/>
      <c r="BM6" s="303"/>
      <c r="BN6" s="303"/>
      <c r="BO6" s="303"/>
      <c r="BP6" s="302"/>
      <c r="BQ6" s="303"/>
      <c r="BR6" s="303"/>
      <c r="BS6" s="303"/>
      <c r="BT6" s="303"/>
      <c r="BU6" s="303"/>
      <c r="BV6" s="303"/>
      <c r="BW6" s="302"/>
      <c r="BX6" s="303"/>
      <c r="BY6" s="303"/>
      <c r="BZ6" s="303"/>
      <c r="CA6" s="303"/>
      <c r="CB6" s="303"/>
      <c r="CC6" s="303"/>
      <c r="CD6" s="302"/>
      <c r="CE6" s="303"/>
      <c r="CF6" s="303"/>
      <c r="CG6" s="303"/>
      <c r="CH6" s="303"/>
      <c r="CI6" s="303"/>
      <c r="CJ6" s="303"/>
      <c r="CK6" s="302"/>
      <c r="CL6" s="303"/>
      <c r="CM6" s="303"/>
      <c r="CN6" s="303"/>
      <c r="CO6" s="303"/>
      <c r="CP6" s="303"/>
      <c r="CQ6" s="303"/>
      <c r="CR6" s="302"/>
      <c r="CS6" s="303"/>
      <c r="CT6" s="303"/>
      <c r="CU6" s="303"/>
      <c r="CV6" s="303"/>
      <c r="CW6" s="303"/>
      <c r="CX6" s="303"/>
      <c r="CY6" s="302"/>
      <c r="CZ6" s="303"/>
      <c r="DA6" s="303"/>
      <c r="DB6" s="303"/>
      <c r="DC6" s="303"/>
      <c r="DD6" s="303"/>
      <c r="DE6" s="303"/>
      <c r="DF6" s="302"/>
      <c r="DG6" s="303"/>
      <c r="DH6" s="303"/>
      <c r="DI6" s="303"/>
      <c r="DJ6" s="303"/>
      <c r="DK6" s="303"/>
      <c r="DL6" s="303"/>
      <c r="DM6" s="302"/>
      <c r="DN6" s="303"/>
      <c r="DO6" s="303"/>
      <c r="DP6" s="303"/>
      <c r="DQ6" s="303"/>
      <c r="DR6" s="303"/>
      <c r="DS6" s="303"/>
      <c r="DT6" s="302"/>
      <c r="DU6" s="303"/>
      <c r="DV6" s="303"/>
      <c r="DW6" s="303"/>
      <c r="DX6" s="303"/>
      <c r="DY6" s="303"/>
      <c r="DZ6" s="303"/>
      <c r="EA6" s="302"/>
      <c r="EB6" s="303"/>
      <c r="EC6" s="303"/>
      <c r="ED6" s="303"/>
      <c r="EE6" s="303"/>
      <c r="EF6" s="303"/>
      <c r="EG6" s="303"/>
      <c r="EH6" s="302"/>
      <c r="EI6" s="303"/>
      <c r="EJ6" s="303"/>
      <c r="EK6" s="303"/>
      <c r="EL6" s="303"/>
      <c r="EM6" s="303"/>
      <c r="EN6" s="303"/>
      <c r="EO6" s="302"/>
      <c r="EP6" s="303"/>
      <c r="EQ6" s="303"/>
      <c r="ER6" s="303"/>
      <c r="ES6" s="303"/>
      <c r="ET6" s="303"/>
      <c r="EU6" s="303"/>
      <c r="EV6" s="302"/>
      <c r="EW6" s="303"/>
      <c r="EX6" s="303"/>
      <c r="EY6" s="303"/>
      <c r="EZ6" s="303"/>
      <c r="FA6" s="303"/>
      <c r="FB6" s="303"/>
      <c r="FC6" s="302"/>
      <c r="FD6" s="303"/>
      <c r="FE6" s="303"/>
      <c r="FF6" s="303"/>
      <c r="FG6" s="303"/>
      <c r="FH6" s="303"/>
      <c r="FI6" s="303"/>
      <c r="FJ6" s="302"/>
      <c r="FK6" s="303"/>
      <c r="FL6" s="303"/>
      <c r="FM6" s="303"/>
      <c r="FN6" s="303"/>
      <c r="FO6" s="303"/>
      <c r="FP6" s="303"/>
      <c r="FQ6" s="302"/>
      <c r="FR6" s="303"/>
      <c r="FS6" s="303"/>
      <c r="FT6" s="303"/>
      <c r="FU6" s="303"/>
      <c r="FV6" s="303"/>
      <c r="FW6" s="303"/>
      <c r="FX6" s="302"/>
      <c r="FY6" s="303"/>
      <c r="FZ6" s="303"/>
      <c r="GA6" s="303"/>
      <c r="GB6" s="303"/>
      <c r="GC6" s="303"/>
      <c r="GD6" s="303"/>
      <c r="GE6" s="302"/>
      <c r="GF6" s="303"/>
      <c r="GG6" s="303"/>
      <c r="GH6" s="303"/>
      <c r="GI6" s="303"/>
      <c r="GJ6" s="303"/>
      <c r="GK6" s="303"/>
      <c r="GL6" s="302"/>
      <c r="GM6" s="303"/>
      <c r="GN6" s="303"/>
      <c r="GO6" s="303"/>
      <c r="GP6" s="303"/>
      <c r="GQ6" s="303"/>
      <c r="GR6" s="303"/>
      <c r="GS6" s="302"/>
      <c r="GT6" s="303"/>
      <c r="GU6" s="303"/>
      <c r="GV6" s="303"/>
      <c r="GW6" s="303"/>
      <c r="GX6" s="303"/>
      <c r="GY6" s="303"/>
      <c r="GZ6" s="302"/>
      <c r="HA6" s="303"/>
      <c r="HB6" s="303"/>
      <c r="HC6" s="303"/>
      <c r="HD6" s="303"/>
      <c r="HE6" s="303"/>
      <c r="HF6" s="303"/>
      <c r="HG6" s="302"/>
      <c r="HH6" s="303"/>
      <c r="HI6" s="303"/>
      <c r="HJ6" s="303"/>
      <c r="HK6" s="303"/>
      <c r="HL6" s="303"/>
      <c r="HM6" s="303"/>
      <c r="HN6" s="302"/>
      <c r="HO6" s="303"/>
      <c r="HP6" s="303"/>
      <c r="HQ6" s="303"/>
      <c r="HR6" s="303"/>
      <c r="HS6" s="303"/>
      <c r="HT6" s="303"/>
      <c r="HU6" s="302"/>
      <c r="HV6" s="303"/>
      <c r="HW6" s="303"/>
      <c r="HX6" s="303"/>
      <c r="HY6" s="303"/>
      <c r="HZ6" s="303"/>
      <c r="IA6" s="303"/>
      <c r="IB6" s="302"/>
      <c r="IC6" s="303"/>
      <c r="ID6" s="303"/>
      <c r="IE6" s="303"/>
      <c r="IF6" s="303"/>
      <c r="IG6" s="303"/>
      <c r="IH6" s="303"/>
      <c r="II6" s="302"/>
      <c r="IJ6" s="303"/>
      <c r="IK6" s="303"/>
      <c r="IL6" s="303"/>
      <c r="IM6" s="303"/>
      <c r="IN6" s="303"/>
      <c r="IO6" s="303"/>
      <c r="IP6" s="302"/>
      <c r="IQ6" s="303"/>
      <c r="IR6" s="303"/>
      <c r="IS6" s="303"/>
      <c r="IT6" s="303"/>
      <c r="IU6" s="303"/>
      <c r="IV6" s="303"/>
      <c r="IW6" s="302"/>
      <c r="IX6" s="303"/>
      <c r="IY6" s="303"/>
      <c r="IZ6" s="303"/>
      <c r="JA6" s="303"/>
      <c r="JB6" s="303"/>
      <c r="JC6" s="303"/>
      <c r="JD6" s="302"/>
      <c r="JE6" s="303"/>
      <c r="JF6" s="303"/>
      <c r="JG6" s="303"/>
      <c r="JH6" s="303"/>
      <c r="JI6" s="303"/>
      <c r="JJ6" s="303"/>
      <c r="JK6" s="302"/>
      <c r="JL6" s="303"/>
      <c r="JM6" s="303"/>
      <c r="JN6" s="303"/>
      <c r="JO6" s="303"/>
      <c r="JP6" s="303"/>
      <c r="JQ6" s="303"/>
      <c r="JR6" s="302"/>
      <c r="JS6" s="303"/>
      <c r="JT6" s="303"/>
      <c r="JU6" s="303"/>
      <c r="JV6" s="303"/>
      <c r="JW6" s="303"/>
      <c r="JX6" s="303"/>
      <c r="JY6" s="302"/>
      <c r="JZ6" s="303"/>
      <c r="KA6" s="303"/>
      <c r="KB6" s="303"/>
      <c r="KC6" s="303"/>
      <c r="KD6" s="303"/>
      <c r="KE6" s="303"/>
      <c r="KF6" s="302"/>
      <c r="KG6" s="303"/>
      <c r="KH6" s="303"/>
      <c r="KI6" s="303"/>
      <c r="KJ6" s="303"/>
      <c r="KK6" s="303"/>
      <c r="KL6" s="303"/>
      <c r="KM6" s="304" t="str">
        <f t="shared" ref="KM6:KM45" si="0">IF(COUNTIF($E6:$KL6,"/"),COUNTIF($E6:$KL6,"/"),"")&amp;KS6</f>
        <v/>
      </c>
      <c r="KN6" s="305" t="str">
        <f t="shared" ref="KN6:KN45" si="1">IF(COUNTIF($E6:$KL6,"ป"),COUNTIF($E6:$KL6,"ป"),"")</f>
        <v/>
      </c>
      <c r="KO6" s="305" t="str">
        <f t="shared" ref="KO6:KO45" si="2">IF(COUNTIF($E6:$KL6,"ล"),COUNTIF($E6:$KL6,"ล"),"")</f>
        <v/>
      </c>
      <c r="KP6" s="305" t="str">
        <f t="shared" ref="KP6:KP45" si="3">IF(COUNTIF($E6:$KL6,"ข"),COUNTIF($E6:$KL6,"ข"),"")</f>
        <v/>
      </c>
      <c r="KQ6" s="306" t="str">
        <f t="shared" ref="KQ6:KQ45" si="4">IF(KM6="","",KM6*100/COUNTA($E$5:$KL$5))</f>
        <v/>
      </c>
      <c r="KR6" s="307" t="str">
        <f>IF(COUNTA(ข้อมูล!AM3),ข้อมูล!AM3," ")</f>
        <v>ปกติ</v>
      </c>
      <c r="KS6" s="308" t="str">
        <f t="shared" ref="KS6:KS38" si="5">IF(KP6=$KM$2,"0","")</f>
        <v/>
      </c>
    </row>
    <row r="7" spans="1:305" s="309" customFormat="1" ht="16.5" customHeight="1" thickBot="1" x14ac:dyDescent="0.2">
      <c r="A7" s="298">
        <f>IF(COUNTA(ข้อมูล!C4),ข้อมูล!C4," ")</f>
        <v>2</v>
      </c>
      <c r="B7" s="299" t="str">
        <f>IF(COUNTA(ข้อมูล!D4),ข้อมูล!D4," ")</f>
        <v xml:space="preserve"> </v>
      </c>
      <c r="C7" s="300" t="str">
        <f>IF(COUNTA(ข้อมูล!E4),ข้อมูล!E4," ")</f>
        <v xml:space="preserve"> </v>
      </c>
      <c r="D7" s="310"/>
      <c r="E7" s="311"/>
      <c r="F7" s="312"/>
      <c r="G7" s="312"/>
      <c r="H7" s="312"/>
      <c r="I7" s="312"/>
      <c r="J7" s="312"/>
      <c r="K7" s="312"/>
      <c r="L7" s="311"/>
      <c r="M7" s="312"/>
      <c r="N7" s="312"/>
      <c r="O7" s="312"/>
      <c r="P7" s="312"/>
      <c r="Q7" s="312"/>
      <c r="R7" s="312"/>
      <c r="S7" s="311"/>
      <c r="T7" s="312"/>
      <c r="U7" s="312"/>
      <c r="V7" s="312"/>
      <c r="W7" s="312"/>
      <c r="X7" s="312"/>
      <c r="Y7" s="312"/>
      <c r="Z7" s="311"/>
      <c r="AA7" s="312"/>
      <c r="AB7" s="312"/>
      <c r="AC7" s="312"/>
      <c r="AD7" s="312"/>
      <c r="AE7" s="312"/>
      <c r="AF7" s="312"/>
      <c r="AG7" s="311"/>
      <c r="AH7" s="312"/>
      <c r="AI7" s="312"/>
      <c r="AJ7" s="312"/>
      <c r="AK7" s="312"/>
      <c r="AL7" s="312"/>
      <c r="AM7" s="312"/>
      <c r="AN7" s="311"/>
      <c r="AO7" s="312"/>
      <c r="AP7" s="312"/>
      <c r="AQ7" s="312"/>
      <c r="AR7" s="312"/>
      <c r="AS7" s="312"/>
      <c r="AT7" s="312"/>
      <c r="AU7" s="311"/>
      <c r="AV7" s="312"/>
      <c r="AW7" s="312"/>
      <c r="AX7" s="312"/>
      <c r="AY7" s="312"/>
      <c r="AZ7" s="312"/>
      <c r="BA7" s="312"/>
      <c r="BB7" s="311"/>
      <c r="BC7" s="312"/>
      <c r="BD7" s="312"/>
      <c r="BE7" s="312"/>
      <c r="BF7" s="312"/>
      <c r="BG7" s="312"/>
      <c r="BH7" s="312"/>
      <c r="BI7" s="311"/>
      <c r="BJ7" s="312"/>
      <c r="BK7" s="312"/>
      <c r="BL7" s="312"/>
      <c r="BM7" s="312"/>
      <c r="BN7" s="312"/>
      <c r="BO7" s="312"/>
      <c r="BP7" s="311"/>
      <c r="BQ7" s="312"/>
      <c r="BR7" s="312"/>
      <c r="BS7" s="312"/>
      <c r="BT7" s="312"/>
      <c r="BU7" s="312"/>
      <c r="BV7" s="312"/>
      <c r="BW7" s="311"/>
      <c r="BX7" s="312"/>
      <c r="BY7" s="312"/>
      <c r="BZ7" s="312"/>
      <c r="CA7" s="312"/>
      <c r="CB7" s="312"/>
      <c r="CC7" s="312"/>
      <c r="CD7" s="311"/>
      <c r="CE7" s="312"/>
      <c r="CF7" s="312"/>
      <c r="CG7" s="312"/>
      <c r="CH7" s="312"/>
      <c r="CI7" s="312"/>
      <c r="CJ7" s="312"/>
      <c r="CK7" s="311"/>
      <c r="CL7" s="312"/>
      <c r="CM7" s="312"/>
      <c r="CN7" s="312"/>
      <c r="CO7" s="312"/>
      <c r="CP7" s="312"/>
      <c r="CQ7" s="312"/>
      <c r="CR7" s="311"/>
      <c r="CS7" s="312"/>
      <c r="CT7" s="312"/>
      <c r="CU7" s="312"/>
      <c r="CV7" s="312"/>
      <c r="CW7" s="312"/>
      <c r="CX7" s="312"/>
      <c r="CY7" s="311"/>
      <c r="CZ7" s="312"/>
      <c r="DA7" s="312"/>
      <c r="DB7" s="312"/>
      <c r="DC7" s="312"/>
      <c r="DD7" s="312"/>
      <c r="DE7" s="312"/>
      <c r="DF7" s="311"/>
      <c r="DG7" s="312"/>
      <c r="DH7" s="312"/>
      <c r="DI7" s="312"/>
      <c r="DJ7" s="312"/>
      <c r="DK7" s="312"/>
      <c r="DL7" s="312"/>
      <c r="DM7" s="311"/>
      <c r="DN7" s="312"/>
      <c r="DO7" s="312"/>
      <c r="DP7" s="312"/>
      <c r="DQ7" s="312"/>
      <c r="DR7" s="312"/>
      <c r="DS7" s="312"/>
      <c r="DT7" s="311"/>
      <c r="DU7" s="312"/>
      <c r="DV7" s="312"/>
      <c r="DW7" s="312"/>
      <c r="DX7" s="312"/>
      <c r="DY7" s="312"/>
      <c r="DZ7" s="312"/>
      <c r="EA7" s="311"/>
      <c r="EB7" s="312"/>
      <c r="EC7" s="312"/>
      <c r="ED7" s="312"/>
      <c r="EE7" s="312"/>
      <c r="EF7" s="312"/>
      <c r="EG7" s="312"/>
      <c r="EH7" s="311"/>
      <c r="EI7" s="312"/>
      <c r="EJ7" s="312"/>
      <c r="EK7" s="312"/>
      <c r="EL7" s="312"/>
      <c r="EM7" s="312"/>
      <c r="EN7" s="312"/>
      <c r="EO7" s="311"/>
      <c r="EP7" s="312"/>
      <c r="EQ7" s="312"/>
      <c r="ER7" s="312"/>
      <c r="ES7" s="312"/>
      <c r="ET7" s="312"/>
      <c r="EU7" s="312"/>
      <c r="EV7" s="311"/>
      <c r="EW7" s="312"/>
      <c r="EX7" s="312"/>
      <c r="EY7" s="312"/>
      <c r="EZ7" s="312"/>
      <c r="FA7" s="312"/>
      <c r="FB7" s="312"/>
      <c r="FC7" s="311"/>
      <c r="FD7" s="312"/>
      <c r="FE7" s="312"/>
      <c r="FF7" s="312"/>
      <c r="FG7" s="312"/>
      <c r="FH7" s="312"/>
      <c r="FI7" s="312"/>
      <c r="FJ7" s="311"/>
      <c r="FK7" s="312"/>
      <c r="FL7" s="312"/>
      <c r="FM7" s="312"/>
      <c r="FN7" s="312"/>
      <c r="FO7" s="312"/>
      <c r="FP7" s="312"/>
      <c r="FQ7" s="311"/>
      <c r="FR7" s="312"/>
      <c r="FS7" s="312"/>
      <c r="FT7" s="312"/>
      <c r="FU7" s="312"/>
      <c r="FV7" s="312"/>
      <c r="FW7" s="312"/>
      <c r="FX7" s="311"/>
      <c r="FY7" s="312"/>
      <c r="FZ7" s="312"/>
      <c r="GA7" s="312"/>
      <c r="GB7" s="312"/>
      <c r="GC7" s="312"/>
      <c r="GD7" s="312"/>
      <c r="GE7" s="311"/>
      <c r="GF7" s="312"/>
      <c r="GG7" s="312"/>
      <c r="GH7" s="312"/>
      <c r="GI7" s="312"/>
      <c r="GJ7" s="312"/>
      <c r="GK7" s="312"/>
      <c r="GL7" s="311"/>
      <c r="GM7" s="312"/>
      <c r="GN7" s="312"/>
      <c r="GO7" s="312"/>
      <c r="GP7" s="312"/>
      <c r="GQ7" s="312"/>
      <c r="GR7" s="312"/>
      <c r="GS7" s="311"/>
      <c r="GT7" s="312"/>
      <c r="GU7" s="312"/>
      <c r="GV7" s="312"/>
      <c r="GW7" s="312"/>
      <c r="GX7" s="312"/>
      <c r="GY7" s="312"/>
      <c r="GZ7" s="311"/>
      <c r="HA7" s="312"/>
      <c r="HB7" s="312"/>
      <c r="HC7" s="312"/>
      <c r="HD7" s="312"/>
      <c r="HE7" s="312"/>
      <c r="HF7" s="312"/>
      <c r="HG7" s="311"/>
      <c r="HH7" s="312"/>
      <c r="HI7" s="312"/>
      <c r="HJ7" s="312"/>
      <c r="HK7" s="312"/>
      <c r="HL7" s="312"/>
      <c r="HM7" s="312"/>
      <c r="HN7" s="311"/>
      <c r="HO7" s="312"/>
      <c r="HP7" s="312"/>
      <c r="HQ7" s="312"/>
      <c r="HR7" s="312"/>
      <c r="HS7" s="312"/>
      <c r="HT7" s="312"/>
      <c r="HU7" s="311"/>
      <c r="HV7" s="312"/>
      <c r="HW7" s="312"/>
      <c r="HX7" s="312"/>
      <c r="HY7" s="312"/>
      <c r="HZ7" s="312"/>
      <c r="IA7" s="312"/>
      <c r="IB7" s="311"/>
      <c r="IC7" s="312"/>
      <c r="ID7" s="312"/>
      <c r="IE7" s="312"/>
      <c r="IF7" s="312"/>
      <c r="IG7" s="312"/>
      <c r="IH7" s="312"/>
      <c r="II7" s="311"/>
      <c r="IJ7" s="312"/>
      <c r="IK7" s="312"/>
      <c r="IL7" s="312"/>
      <c r="IM7" s="312"/>
      <c r="IN7" s="312"/>
      <c r="IO7" s="312"/>
      <c r="IP7" s="311"/>
      <c r="IQ7" s="312"/>
      <c r="IR7" s="312"/>
      <c r="IS7" s="312"/>
      <c r="IT7" s="312"/>
      <c r="IU7" s="312"/>
      <c r="IV7" s="312"/>
      <c r="IW7" s="311"/>
      <c r="IX7" s="312"/>
      <c r="IY7" s="312"/>
      <c r="IZ7" s="312"/>
      <c r="JA7" s="312"/>
      <c r="JB7" s="312"/>
      <c r="JC7" s="312"/>
      <c r="JD7" s="311"/>
      <c r="JE7" s="312"/>
      <c r="JF7" s="312"/>
      <c r="JG7" s="312"/>
      <c r="JH7" s="312"/>
      <c r="JI7" s="312"/>
      <c r="JJ7" s="312"/>
      <c r="JK7" s="311"/>
      <c r="JL7" s="312"/>
      <c r="JM7" s="312"/>
      <c r="JN7" s="312"/>
      <c r="JO7" s="312"/>
      <c r="JP7" s="312"/>
      <c r="JQ7" s="312"/>
      <c r="JR7" s="311"/>
      <c r="JS7" s="312"/>
      <c r="JT7" s="312"/>
      <c r="JU7" s="312"/>
      <c r="JV7" s="312"/>
      <c r="JW7" s="312"/>
      <c r="JX7" s="312"/>
      <c r="JY7" s="311"/>
      <c r="JZ7" s="312"/>
      <c r="KA7" s="312"/>
      <c r="KB7" s="312"/>
      <c r="KC7" s="312"/>
      <c r="KD7" s="312"/>
      <c r="KE7" s="312"/>
      <c r="KF7" s="311"/>
      <c r="KG7" s="312"/>
      <c r="KH7" s="312"/>
      <c r="KI7" s="312"/>
      <c r="KJ7" s="312"/>
      <c r="KK7" s="312"/>
      <c r="KL7" s="312"/>
      <c r="KM7" s="304" t="str">
        <f t="shared" si="0"/>
        <v/>
      </c>
      <c r="KN7" s="305" t="str">
        <f t="shared" si="1"/>
        <v/>
      </c>
      <c r="KO7" s="305" t="str">
        <f t="shared" si="2"/>
        <v/>
      </c>
      <c r="KP7" s="305" t="str">
        <f t="shared" si="3"/>
        <v/>
      </c>
      <c r="KQ7" s="306" t="str">
        <f t="shared" si="4"/>
        <v/>
      </c>
      <c r="KR7" s="307" t="str">
        <f>IF(COUNTA(ข้อมูล!AM4),ข้อมูล!AM4," ")</f>
        <v>ปกติ</v>
      </c>
      <c r="KS7" s="308" t="str">
        <f t="shared" si="5"/>
        <v/>
      </c>
    </row>
    <row r="8" spans="1:305" s="309" customFormat="1" ht="16.5" customHeight="1" thickBot="1" x14ac:dyDescent="0.2">
      <c r="A8" s="298">
        <f>IF(COUNTA(ข้อมูล!C5),ข้อมูล!C5," ")</f>
        <v>3</v>
      </c>
      <c r="B8" s="299" t="str">
        <f>IF(COUNTA(ข้อมูล!D5),ข้อมูล!D5," ")</f>
        <v xml:space="preserve"> </v>
      </c>
      <c r="C8" s="300" t="str">
        <f>IF(COUNTA(ข้อมูล!E5),ข้อมูล!E5," ")</f>
        <v xml:space="preserve"> </v>
      </c>
      <c r="D8" s="310"/>
      <c r="E8" s="311"/>
      <c r="F8" s="312"/>
      <c r="G8" s="312"/>
      <c r="H8" s="312"/>
      <c r="I8" s="312"/>
      <c r="J8" s="312"/>
      <c r="K8" s="312"/>
      <c r="L8" s="311"/>
      <c r="M8" s="312"/>
      <c r="N8" s="312"/>
      <c r="O8" s="312"/>
      <c r="P8" s="312"/>
      <c r="Q8" s="312"/>
      <c r="R8" s="312"/>
      <c r="S8" s="311"/>
      <c r="T8" s="312"/>
      <c r="U8" s="312"/>
      <c r="V8" s="312"/>
      <c r="W8" s="312"/>
      <c r="X8" s="312"/>
      <c r="Y8" s="312"/>
      <c r="Z8" s="311"/>
      <c r="AA8" s="312"/>
      <c r="AB8" s="312"/>
      <c r="AC8" s="312"/>
      <c r="AD8" s="312"/>
      <c r="AE8" s="312"/>
      <c r="AF8" s="312"/>
      <c r="AG8" s="311"/>
      <c r="AH8" s="312"/>
      <c r="AI8" s="312"/>
      <c r="AJ8" s="312"/>
      <c r="AK8" s="312"/>
      <c r="AL8" s="312"/>
      <c r="AM8" s="312"/>
      <c r="AN8" s="311"/>
      <c r="AO8" s="312"/>
      <c r="AP8" s="312"/>
      <c r="AQ8" s="312"/>
      <c r="AR8" s="312"/>
      <c r="AS8" s="312"/>
      <c r="AT8" s="312"/>
      <c r="AU8" s="311"/>
      <c r="AV8" s="312"/>
      <c r="AW8" s="312"/>
      <c r="AX8" s="312"/>
      <c r="AY8" s="312"/>
      <c r="AZ8" s="312"/>
      <c r="BA8" s="312"/>
      <c r="BB8" s="311"/>
      <c r="BC8" s="312"/>
      <c r="BD8" s="312"/>
      <c r="BE8" s="312"/>
      <c r="BF8" s="312"/>
      <c r="BG8" s="312"/>
      <c r="BH8" s="312"/>
      <c r="BI8" s="311"/>
      <c r="BJ8" s="312"/>
      <c r="BK8" s="312"/>
      <c r="BL8" s="312"/>
      <c r="BM8" s="312"/>
      <c r="BN8" s="312"/>
      <c r="BO8" s="312"/>
      <c r="BP8" s="311"/>
      <c r="BQ8" s="312"/>
      <c r="BR8" s="312"/>
      <c r="BS8" s="312"/>
      <c r="BT8" s="312"/>
      <c r="BU8" s="312"/>
      <c r="BV8" s="312"/>
      <c r="BW8" s="311"/>
      <c r="BX8" s="312"/>
      <c r="BY8" s="312"/>
      <c r="BZ8" s="312"/>
      <c r="CA8" s="312"/>
      <c r="CB8" s="312"/>
      <c r="CC8" s="312"/>
      <c r="CD8" s="311"/>
      <c r="CE8" s="312"/>
      <c r="CF8" s="312"/>
      <c r="CG8" s="312"/>
      <c r="CH8" s="312"/>
      <c r="CI8" s="312"/>
      <c r="CJ8" s="312"/>
      <c r="CK8" s="311"/>
      <c r="CL8" s="312"/>
      <c r="CM8" s="312"/>
      <c r="CN8" s="312"/>
      <c r="CO8" s="312"/>
      <c r="CP8" s="312"/>
      <c r="CQ8" s="312"/>
      <c r="CR8" s="311"/>
      <c r="CS8" s="312"/>
      <c r="CT8" s="312"/>
      <c r="CU8" s="312"/>
      <c r="CV8" s="312"/>
      <c r="CW8" s="312"/>
      <c r="CX8" s="312"/>
      <c r="CY8" s="311"/>
      <c r="CZ8" s="312"/>
      <c r="DA8" s="312"/>
      <c r="DB8" s="312"/>
      <c r="DC8" s="312"/>
      <c r="DD8" s="312"/>
      <c r="DE8" s="312"/>
      <c r="DF8" s="311"/>
      <c r="DG8" s="312"/>
      <c r="DH8" s="312"/>
      <c r="DI8" s="312"/>
      <c r="DJ8" s="312"/>
      <c r="DK8" s="312"/>
      <c r="DL8" s="312"/>
      <c r="DM8" s="311"/>
      <c r="DN8" s="312"/>
      <c r="DO8" s="312"/>
      <c r="DP8" s="312"/>
      <c r="DQ8" s="312"/>
      <c r="DR8" s="312"/>
      <c r="DS8" s="312"/>
      <c r="DT8" s="311"/>
      <c r="DU8" s="312"/>
      <c r="DV8" s="312"/>
      <c r="DW8" s="312"/>
      <c r="DX8" s="312"/>
      <c r="DY8" s="312"/>
      <c r="DZ8" s="312"/>
      <c r="EA8" s="311"/>
      <c r="EB8" s="312"/>
      <c r="EC8" s="312"/>
      <c r="ED8" s="312"/>
      <c r="EE8" s="312"/>
      <c r="EF8" s="312"/>
      <c r="EG8" s="312"/>
      <c r="EH8" s="311"/>
      <c r="EI8" s="312"/>
      <c r="EJ8" s="312"/>
      <c r="EK8" s="312"/>
      <c r="EL8" s="312"/>
      <c r="EM8" s="312"/>
      <c r="EN8" s="312"/>
      <c r="EO8" s="311"/>
      <c r="EP8" s="312"/>
      <c r="EQ8" s="312"/>
      <c r="ER8" s="312"/>
      <c r="ES8" s="312"/>
      <c r="ET8" s="312"/>
      <c r="EU8" s="312"/>
      <c r="EV8" s="311"/>
      <c r="EW8" s="312"/>
      <c r="EX8" s="312"/>
      <c r="EY8" s="312"/>
      <c r="EZ8" s="312"/>
      <c r="FA8" s="312"/>
      <c r="FB8" s="312"/>
      <c r="FC8" s="311"/>
      <c r="FD8" s="312"/>
      <c r="FE8" s="312"/>
      <c r="FF8" s="312"/>
      <c r="FG8" s="312"/>
      <c r="FH8" s="312"/>
      <c r="FI8" s="312"/>
      <c r="FJ8" s="311"/>
      <c r="FK8" s="312"/>
      <c r="FL8" s="312"/>
      <c r="FM8" s="312"/>
      <c r="FN8" s="312"/>
      <c r="FO8" s="312"/>
      <c r="FP8" s="312"/>
      <c r="FQ8" s="311"/>
      <c r="FR8" s="312"/>
      <c r="FS8" s="312"/>
      <c r="FT8" s="312"/>
      <c r="FU8" s="312"/>
      <c r="FV8" s="312"/>
      <c r="FW8" s="312"/>
      <c r="FX8" s="311"/>
      <c r="FY8" s="312"/>
      <c r="FZ8" s="312"/>
      <c r="GA8" s="312"/>
      <c r="GB8" s="312"/>
      <c r="GC8" s="312"/>
      <c r="GD8" s="312"/>
      <c r="GE8" s="311"/>
      <c r="GF8" s="312"/>
      <c r="GG8" s="312"/>
      <c r="GH8" s="312"/>
      <c r="GI8" s="312"/>
      <c r="GJ8" s="312"/>
      <c r="GK8" s="312"/>
      <c r="GL8" s="311"/>
      <c r="GM8" s="312"/>
      <c r="GN8" s="312"/>
      <c r="GO8" s="312"/>
      <c r="GP8" s="312"/>
      <c r="GQ8" s="312"/>
      <c r="GR8" s="312"/>
      <c r="GS8" s="311"/>
      <c r="GT8" s="312"/>
      <c r="GU8" s="312"/>
      <c r="GV8" s="312"/>
      <c r="GW8" s="312"/>
      <c r="GX8" s="312"/>
      <c r="GY8" s="312"/>
      <c r="GZ8" s="311"/>
      <c r="HA8" s="312"/>
      <c r="HB8" s="312"/>
      <c r="HC8" s="312"/>
      <c r="HD8" s="312"/>
      <c r="HE8" s="312"/>
      <c r="HF8" s="312"/>
      <c r="HG8" s="311"/>
      <c r="HH8" s="312"/>
      <c r="HI8" s="312"/>
      <c r="HJ8" s="312"/>
      <c r="HK8" s="312"/>
      <c r="HL8" s="312"/>
      <c r="HM8" s="312"/>
      <c r="HN8" s="311"/>
      <c r="HO8" s="312"/>
      <c r="HP8" s="312"/>
      <c r="HQ8" s="312"/>
      <c r="HR8" s="312"/>
      <c r="HS8" s="312"/>
      <c r="HT8" s="312"/>
      <c r="HU8" s="311"/>
      <c r="HV8" s="312"/>
      <c r="HW8" s="312"/>
      <c r="HX8" s="312"/>
      <c r="HY8" s="312"/>
      <c r="HZ8" s="312"/>
      <c r="IA8" s="312"/>
      <c r="IB8" s="311"/>
      <c r="IC8" s="312"/>
      <c r="ID8" s="312"/>
      <c r="IE8" s="312"/>
      <c r="IF8" s="312"/>
      <c r="IG8" s="312"/>
      <c r="IH8" s="312"/>
      <c r="II8" s="311"/>
      <c r="IJ8" s="312"/>
      <c r="IK8" s="312"/>
      <c r="IL8" s="312"/>
      <c r="IM8" s="312"/>
      <c r="IN8" s="312"/>
      <c r="IO8" s="312"/>
      <c r="IP8" s="311"/>
      <c r="IQ8" s="312"/>
      <c r="IR8" s="312"/>
      <c r="IS8" s="312"/>
      <c r="IT8" s="312"/>
      <c r="IU8" s="312"/>
      <c r="IV8" s="312"/>
      <c r="IW8" s="311"/>
      <c r="IX8" s="312"/>
      <c r="IY8" s="312"/>
      <c r="IZ8" s="312"/>
      <c r="JA8" s="312"/>
      <c r="JB8" s="312"/>
      <c r="JC8" s="312"/>
      <c r="JD8" s="311"/>
      <c r="JE8" s="312"/>
      <c r="JF8" s="312"/>
      <c r="JG8" s="312"/>
      <c r="JH8" s="312"/>
      <c r="JI8" s="312"/>
      <c r="JJ8" s="312"/>
      <c r="JK8" s="311"/>
      <c r="JL8" s="312"/>
      <c r="JM8" s="312"/>
      <c r="JN8" s="312"/>
      <c r="JO8" s="312"/>
      <c r="JP8" s="312"/>
      <c r="JQ8" s="312"/>
      <c r="JR8" s="311"/>
      <c r="JS8" s="312"/>
      <c r="JT8" s="312"/>
      <c r="JU8" s="312"/>
      <c r="JV8" s="312"/>
      <c r="JW8" s="312"/>
      <c r="JX8" s="312"/>
      <c r="JY8" s="311"/>
      <c r="JZ8" s="312"/>
      <c r="KA8" s="312"/>
      <c r="KB8" s="312"/>
      <c r="KC8" s="312"/>
      <c r="KD8" s="312"/>
      <c r="KE8" s="312"/>
      <c r="KF8" s="311"/>
      <c r="KG8" s="312"/>
      <c r="KH8" s="312"/>
      <c r="KI8" s="312"/>
      <c r="KJ8" s="312"/>
      <c r="KK8" s="312"/>
      <c r="KL8" s="312"/>
      <c r="KM8" s="304" t="str">
        <f t="shared" si="0"/>
        <v/>
      </c>
      <c r="KN8" s="305" t="str">
        <f t="shared" si="1"/>
        <v/>
      </c>
      <c r="KO8" s="305" t="str">
        <f t="shared" si="2"/>
        <v/>
      </c>
      <c r="KP8" s="305" t="str">
        <f t="shared" si="3"/>
        <v/>
      </c>
      <c r="KQ8" s="306" t="str">
        <f t="shared" si="4"/>
        <v/>
      </c>
      <c r="KR8" s="307" t="str">
        <f>IF(COUNTA(ข้อมูล!AM5),ข้อมูล!AM5," ")</f>
        <v>ปกติ</v>
      </c>
      <c r="KS8" s="308" t="str">
        <f t="shared" si="5"/>
        <v/>
      </c>
    </row>
    <row r="9" spans="1:305" s="309" customFormat="1" ht="16.5" customHeight="1" thickBot="1" x14ac:dyDescent="0.2">
      <c r="A9" s="298">
        <f>IF(COUNTA(ข้อมูล!C6),ข้อมูล!C6," ")</f>
        <v>4</v>
      </c>
      <c r="B9" s="299" t="str">
        <f>IF(COUNTA(ข้อมูล!D6),ข้อมูล!D6," ")</f>
        <v xml:space="preserve"> </v>
      </c>
      <c r="C9" s="300" t="str">
        <f>IF(COUNTA(ข้อมูล!E6),ข้อมูล!E6," ")</f>
        <v xml:space="preserve"> </v>
      </c>
      <c r="D9" s="310"/>
      <c r="E9" s="311"/>
      <c r="F9" s="312"/>
      <c r="G9" s="312"/>
      <c r="H9" s="312"/>
      <c r="I9" s="312"/>
      <c r="J9" s="312"/>
      <c r="K9" s="312"/>
      <c r="L9" s="311"/>
      <c r="M9" s="312"/>
      <c r="N9" s="312"/>
      <c r="O9" s="312"/>
      <c r="P9" s="312"/>
      <c r="Q9" s="312"/>
      <c r="R9" s="312"/>
      <c r="S9" s="311"/>
      <c r="T9" s="312"/>
      <c r="U9" s="312"/>
      <c r="V9" s="312"/>
      <c r="W9" s="312"/>
      <c r="X9" s="312"/>
      <c r="Y9" s="312"/>
      <c r="Z9" s="311"/>
      <c r="AA9" s="312"/>
      <c r="AB9" s="312"/>
      <c r="AC9" s="312"/>
      <c r="AD9" s="312"/>
      <c r="AE9" s="312"/>
      <c r="AF9" s="312"/>
      <c r="AG9" s="311"/>
      <c r="AH9" s="312"/>
      <c r="AI9" s="312"/>
      <c r="AJ9" s="312"/>
      <c r="AK9" s="312"/>
      <c r="AL9" s="312"/>
      <c r="AM9" s="312"/>
      <c r="AN9" s="311"/>
      <c r="AO9" s="312"/>
      <c r="AP9" s="312"/>
      <c r="AQ9" s="312"/>
      <c r="AR9" s="312"/>
      <c r="AS9" s="312"/>
      <c r="AT9" s="312"/>
      <c r="AU9" s="311"/>
      <c r="AV9" s="312"/>
      <c r="AW9" s="312"/>
      <c r="AX9" s="312"/>
      <c r="AY9" s="312"/>
      <c r="AZ9" s="312"/>
      <c r="BA9" s="312"/>
      <c r="BB9" s="311"/>
      <c r="BC9" s="312"/>
      <c r="BD9" s="312"/>
      <c r="BE9" s="312"/>
      <c r="BF9" s="312"/>
      <c r="BG9" s="312"/>
      <c r="BH9" s="312"/>
      <c r="BI9" s="311"/>
      <c r="BJ9" s="312"/>
      <c r="BK9" s="312"/>
      <c r="BL9" s="312"/>
      <c r="BM9" s="312"/>
      <c r="BN9" s="312"/>
      <c r="BO9" s="312"/>
      <c r="BP9" s="311"/>
      <c r="BQ9" s="312"/>
      <c r="BR9" s="312"/>
      <c r="BS9" s="312"/>
      <c r="BT9" s="312"/>
      <c r="BU9" s="312"/>
      <c r="BV9" s="312"/>
      <c r="BW9" s="311"/>
      <c r="BX9" s="312"/>
      <c r="BY9" s="312"/>
      <c r="BZ9" s="312"/>
      <c r="CA9" s="312"/>
      <c r="CB9" s="312"/>
      <c r="CC9" s="312"/>
      <c r="CD9" s="311"/>
      <c r="CE9" s="312"/>
      <c r="CF9" s="312"/>
      <c r="CG9" s="312"/>
      <c r="CH9" s="312"/>
      <c r="CI9" s="312"/>
      <c r="CJ9" s="312"/>
      <c r="CK9" s="311"/>
      <c r="CL9" s="312"/>
      <c r="CM9" s="312"/>
      <c r="CN9" s="312"/>
      <c r="CO9" s="312"/>
      <c r="CP9" s="312"/>
      <c r="CQ9" s="312"/>
      <c r="CR9" s="311"/>
      <c r="CS9" s="312"/>
      <c r="CT9" s="312"/>
      <c r="CU9" s="312"/>
      <c r="CV9" s="312"/>
      <c r="CW9" s="312"/>
      <c r="CX9" s="312"/>
      <c r="CY9" s="311"/>
      <c r="CZ9" s="312"/>
      <c r="DA9" s="312"/>
      <c r="DB9" s="312"/>
      <c r="DC9" s="312"/>
      <c r="DD9" s="312"/>
      <c r="DE9" s="312"/>
      <c r="DF9" s="311"/>
      <c r="DG9" s="312"/>
      <c r="DH9" s="312"/>
      <c r="DI9" s="312"/>
      <c r="DJ9" s="312"/>
      <c r="DK9" s="312"/>
      <c r="DL9" s="312"/>
      <c r="DM9" s="311"/>
      <c r="DN9" s="312"/>
      <c r="DO9" s="312"/>
      <c r="DP9" s="312"/>
      <c r="DQ9" s="312"/>
      <c r="DR9" s="312"/>
      <c r="DS9" s="312"/>
      <c r="DT9" s="311"/>
      <c r="DU9" s="312"/>
      <c r="DV9" s="312"/>
      <c r="DW9" s="312"/>
      <c r="DX9" s="312"/>
      <c r="DY9" s="312"/>
      <c r="DZ9" s="312"/>
      <c r="EA9" s="311"/>
      <c r="EB9" s="312"/>
      <c r="EC9" s="312"/>
      <c r="ED9" s="312"/>
      <c r="EE9" s="312"/>
      <c r="EF9" s="312"/>
      <c r="EG9" s="312"/>
      <c r="EH9" s="311"/>
      <c r="EI9" s="312"/>
      <c r="EJ9" s="312"/>
      <c r="EK9" s="312"/>
      <c r="EL9" s="312"/>
      <c r="EM9" s="312"/>
      <c r="EN9" s="312"/>
      <c r="EO9" s="311"/>
      <c r="EP9" s="312"/>
      <c r="EQ9" s="312"/>
      <c r="ER9" s="312"/>
      <c r="ES9" s="312"/>
      <c r="ET9" s="312"/>
      <c r="EU9" s="312"/>
      <c r="EV9" s="311"/>
      <c r="EW9" s="312"/>
      <c r="EX9" s="312"/>
      <c r="EY9" s="312"/>
      <c r="EZ9" s="312"/>
      <c r="FA9" s="312"/>
      <c r="FB9" s="312"/>
      <c r="FC9" s="311"/>
      <c r="FD9" s="312"/>
      <c r="FE9" s="312"/>
      <c r="FF9" s="312"/>
      <c r="FG9" s="312"/>
      <c r="FH9" s="312"/>
      <c r="FI9" s="312"/>
      <c r="FJ9" s="311"/>
      <c r="FK9" s="312"/>
      <c r="FL9" s="312"/>
      <c r="FM9" s="312"/>
      <c r="FN9" s="312"/>
      <c r="FO9" s="312"/>
      <c r="FP9" s="312"/>
      <c r="FQ9" s="311"/>
      <c r="FR9" s="312"/>
      <c r="FS9" s="312"/>
      <c r="FT9" s="312"/>
      <c r="FU9" s="312"/>
      <c r="FV9" s="312"/>
      <c r="FW9" s="312"/>
      <c r="FX9" s="311"/>
      <c r="FY9" s="312"/>
      <c r="FZ9" s="312"/>
      <c r="GA9" s="312"/>
      <c r="GB9" s="312"/>
      <c r="GC9" s="312"/>
      <c r="GD9" s="312"/>
      <c r="GE9" s="311"/>
      <c r="GF9" s="312"/>
      <c r="GG9" s="312"/>
      <c r="GH9" s="312"/>
      <c r="GI9" s="312"/>
      <c r="GJ9" s="312"/>
      <c r="GK9" s="312"/>
      <c r="GL9" s="311"/>
      <c r="GM9" s="312"/>
      <c r="GN9" s="312"/>
      <c r="GO9" s="312"/>
      <c r="GP9" s="312"/>
      <c r="GQ9" s="312"/>
      <c r="GR9" s="312"/>
      <c r="GS9" s="311"/>
      <c r="GT9" s="312"/>
      <c r="GU9" s="312"/>
      <c r="GV9" s="312"/>
      <c r="GW9" s="312"/>
      <c r="GX9" s="312"/>
      <c r="GY9" s="312"/>
      <c r="GZ9" s="311"/>
      <c r="HA9" s="312"/>
      <c r="HB9" s="312"/>
      <c r="HC9" s="312"/>
      <c r="HD9" s="312"/>
      <c r="HE9" s="312"/>
      <c r="HF9" s="312"/>
      <c r="HG9" s="311"/>
      <c r="HH9" s="312"/>
      <c r="HI9" s="312"/>
      <c r="HJ9" s="312"/>
      <c r="HK9" s="312"/>
      <c r="HL9" s="312"/>
      <c r="HM9" s="312"/>
      <c r="HN9" s="311"/>
      <c r="HO9" s="312"/>
      <c r="HP9" s="312"/>
      <c r="HQ9" s="312"/>
      <c r="HR9" s="312"/>
      <c r="HS9" s="312"/>
      <c r="HT9" s="312"/>
      <c r="HU9" s="311"/>
      <c r="HV9" s="312"/>
      <c r="HW9" s="312"/>
      <c r="HX9" s="312"/>
      <c r="HY9" s="312"/>
      <c r="HZ9" s="312"/>
      <c r="IA9" s="312"/>
      <c r="IB9" s="311"/>
      <c r="IC9" s="312"/>
      <c r="ID9" s="312"/>
      <c r="IE9" s="312"/>
      <c r="IF9" s="312"/>
      <c r="IG9" s="312"/>
      <c r="IH9" s="312"/>
      <c r="II9" s="311"/>
      <c r="IJ9" s="312"/>
      <c r="IK9" s="312"/>
      <c r="IL9" s="313"/>
      <c r="IM9" s="312"/>
      <c r="IN9" s="312"/>
      <c r="IO9" s="312"/>
      <c r="IP9" s="311"/>
      <c r="IQ9" s="312"/>
      <c r="IR9" s="312"/>
      <c r="IS9" s="312"/>
      <c r="IT9" s="312"/>
      <c r="IU9" s="312"/>
      <c r="IV9" s="312"/>
      <c r="IW9" s="311"/>
      <c r="IX9" s="312"/>
      <c r="IY9" s="312"/>
      <c r="IZ9" s="312"/>
      <c r="JA9" s="312"/>
      <c r="JB9" s="312"/>
      <c r="JC9" s="312"/>
      <c r="JD9" s="311"/>
      <c r="JE9" s="312"/>
      <c r="JF9" s="312"/>
      <c r="JG9" s="312"/>
      <c r="JH9" s="312"/>
      <c r="JI9" s="312"/>
      <c r="JJ9" s="312"/>
      <c r="JK9" s="311"/>
      <c r="JL9" s="312"/>
      <c r="JM9" s="312"/>
      <c r="JN9" s="312"/>
      <c r="JO9" s="312"/>
      <c r="JP9" s="312"/>
      <c r="JQ9" s="312"/>
      <c r="JR9" s="311"/>
      <c r="JS9" s="312"/>
      <c r="JT9" s="312"/>
      <c r="JU9" s="313"/>
      <c r="JV9" s="312"/>
      <c r="JW9" s="312"/>
      <c r="JX9" s="312"/>
      <c r="JY9" s="311"/>
      <c r="JZ9" s="312"/>
      <c r="KA9" s="312"/>
      <c r="KB9" s="312"/>
      <c r="KC9" s="312"/>
      <c r="KD9" s="312"/>
      <c r="KE9" s="312"/>
      <c r="KF9" s="311"/>
      <c r="KG9" s="312"/>
      <c r="KH9" s="312"/>
      <c r="KI9" s="312"/>
      <c r="KJ9" s="312"/>
      <c r="KK9" s="312"/>
      <c r="KL9" s="312"/>
      <c r="KM9" s="304" t="str">
        <f t="shared" si="0"/>
        <v/>
      </c>
      <c r="KN9" s="305" t="str">
        <f t="shared" si="1"/>
        <v/>
      </c>
      <c r="KO9" s="305" t="str">
        <f t="shared" si="2"/>
        <v/>
      </c>
      <c r="KP9" s="305" t="str">
        <f t="shared" si="3"/>
        <v/>
      </c>
      <c r="KQ9" s="306" t="str">
        <f t="shared" si="4"/>
        <v/>
      </c>
      <c r="KR9" s="307" t="str">
        <f>IF(COUNTA(ข้อมูล!AM6),ข้อมูล!AM6," ")</f>
        <v>ปกติ</v>
      </c>
      <c r="KS9" s="308" t="str">
        <f t="shared" si="5"/>
        <v/>
      </c>
    </row>
    <row r="10" spans="1:305" s="309" customFormat="1" ht="16.5" customHeight="1" thickBot="1" x14ac:dyDescent="0.2">
      <c r="A10" s="298">
        <f>IF(COUNTA(ข้อมูล!C7),ข้อมูล!C7," ")</f>
        <v>5</v>
      </c>
      <c r="B10" s="299" t="str">
        <f>IF(COUNTA(ข้อมูล!D7),ข้อมูล!D7," ")</f>
        <v xml:space="preserve"> </v>
      </c>
      <c r="C10" s="300" t="str">
        <f>IF(COUNTA(ข้อมูล!E7),ข้อมูล!E7," ")</f>
        <v xml:space="preserve"> </v>
      </c>
      <c r="D10" s="310"/>
      <c r="E10" s="311"/>
      <c r="F10" s="312"/>
      <c r="G10" s="312"/>
      <c r="H10" s="312"/>
      <c r="I10" s="312"/>
      <c r="J10" s="312"/>
      <c r="K10" s="312"/>
      <c r="L10" s="311"/>
      <c r="M10" s="312"/>
      <c r="N10" s="312"/>
      <c r="O10" s="312"/>
      <c r="P10" s="312"/>
      <c r="Q10" s="312"/>
      <c r="R10" s="312"/>
      <c r="S10" s="311"/>
      <c r="T10" s="312"/>
      <c r="U10" s="312"/>
      <c r="V10" s="312"/>
      <c r="W10" s="312"/>
      <c r="X10" s="312"/>
      <c r="Y10" s="312"/>
      <c r="Z10" s="311"/>
      <c r="AA10" s="312"/>
      <c r="AB10" s="312"/>
      <c r="AC10" s="312"/>
      <c r="AD10" s="312"/>
      <c r="AE10" s="312"/>
      <c r="AF10" s="312"/>
      <c r="AG10" s="311"/>
      <c r="AH10" s="312"/>
      <c r="AI10" s="312"/>
      <c r="AJ10" s="312"/>
      <c r="AK10" s="312"/>
      <c r="AL10" s="312"/>
      <c r="AM10" s="312"/>
      <c r="AN10" s="311"/>
      <c r="AO10" s="312"/>
      <c r="AP10" s="312"/>
      <c r="AQ10" s="312"/>
      <c r="AR10" s="312"/>
      <c r="AS10" s="312"/>
      <c r="AT10" s="312"/>
      <c r="AU10" s="311"/>
      <c r="AV10" s="312"/>
      <c r="AW10" s="312"/>
      <c r="AX10" s="312"/>
      <c r="AY10" s="312"/>
      <c r="AZ10" s="312"/>
      <c r="BA10" s="312"/>
      <c r="BB10" s="311"/>
      <c r="BC10" s="312"/>
      <c r="BD10" s="312"/>
      <c r="BE10" s="312"/>
      <c r="BF10" s="312"/>
      <c r="BG10" s="312"/>
      <c r="BH10" s="312"/>
      <c r="BI10" s="311"/>
      <c r="BJ10" s="312"/>
      <c r="BK10" s="312"/>
      <c r="BL10" s="312"/>
      <c r="BM10" s="312"/>
      <c r="BN10" s="312"/>
      <c r="BO10" s="312"/>
      <c r="BP10" s="311"/>
      <c r="BQ10" s="312"/>
      <c r="BR10" s="312"/>
      <c r="BS10" s="312"/>
      <c r="BT10" s="312"/>
      <c r="BU10" s="312"/>
      <c r="BV10" s="312"/>
      <c r="BW10" s="311"/>
      <c r="BX10" s="312"/>
      <c r="BY10" s="312"/>
      <c r="BZ10" s="312"/>
      <c r="CA10" s="312"/>
      <c r="CB10" s="312"/>
      <c r="CC10" s="312"/>
      <c r="CD10" s="311"/>
      <c r="CE10" s="312"/>
      <c r="CF10" s="312"/>
      <c r="CG10" s="312"/>
      <c r="CH10" s="312"/>
      <c r="CI10" s="312"/>
      <c r="CJ10" s="312"/>
      <c r="CK10" s="311"/>
      <c r="CL10" s="312"/>
      <c r="CM10" s="312"/>
      <c r="CN10" s="312"/>
      <c r="CO10" s="312"/>
      <c r="CP10" s="312"/>
      <c r="CQ10" s="312"/>
      <c r="CR10" s="311"/>
      <c r="CS10" s="312"/>
      <c r="CT10" s="312"/>
      <c r="CU10" s="312"/>
      <c r="CV10" s="312"/>
      <c r="CW10" s="312"/>
      <c r="CX10" s="312"/>
      <c r="CY10" s="311"/>
      <c r="CZ10" s="312"/>
      <c r="DA10" s="312"/>
      <c r="DB10" s="312"/>
      <c r="DC10" s="312"/>
      <c r="DD10" s="312"/>
      <c r="DE10" s="312"/>
      <c r="DF10" s="311"/>
      <c r="DG10" s="312"/>
      <c r="DH10" s="312"/>
      <c r="DI10" s="312"/>
      <c r="DJ10" s="312"/>
      <c r="DK10" s="312"/>
      <c r="DL10" s="312"/>
      <c r="DM10" s="311"/>
      <c r="DN10" s="312"/>
      <c r="DO10" s="312"/>
      <c r="DP10" s="312"/>
      <c r="DQ10" s="312"/>
      <c r="DR10" s="312"/>
      <c r="DS10" s="312"/>
      <c r="DT10" s="311"/>
      <c r="DU10" s="312"/>
      <c r="DV10" s="312"/>
      <c r="DW10" s="312"/>
      <c r="DX10" s="312"/>
      <c r="DY10" s="312"/>
      <c r="DZ10" s="312"/>
      <c r="EA10" s="311"/>
      <c r="EB10" s="312"/>
      <c r="EC10" s="312"/>
      <c r="ED10" s="312"/>
      <c r="EE10" s="312"/>
      <c r="EF10" s="312"/>
      <c r="EG10" s="312"/>
      <c r="EH10" s="311"/>
      <c r="EI10" s="312"/>
      <c r="EJ10" s="312"/>
      <c r="EK10" s="312"/>
      <c r="EL10" s="312"/>
      <c r="EM10" s="312"/>
      <c r="EN10" s="312"/>
      <c r="EO10" s="311"/>
      <c r="EP10" s="312"/>
      <c r="EQ10" s="312"/>
      <c r="ER10" s="312"/>
      <c r="ES10" s="312"/>
      <c r="ET10" s="312"/>
      <c r="EU10" s="312"/>
      <c r="EV10" s="311"/>
      <c r="EW10" s="312"/>
      <c r="EX10" s="312"/>
      <c r="EY10" s="312"/>
      <c r="EZ10" s="312"/>
      <c r="FA10" s="312"/>
      <c r="FB10" s="312"/>
      <c r="FC10" s="311"/>
      <c r="FD10" s="312"/>
      <c r="FE10" s="312"/>
      <c r="FF10" s="312"/>
      <c r="FG10" s="312"/>
      <c r="FH10" s="312"/>
      <c r="FI10" s="312"/>
      <c r="FJ10" s="311"/>
      <c r="FK10" s="312"/>
      <c r="FL10" s="312"/>
      <c r="FM10" s="312"/>
      <c r="FN10" s="312"/>
      <c r="FO10" s="312"/>
      <c r="FP10" s="312"/>
      <c r="FQ10" s="311"/>
      <c r="FR10" s="312"/>
      <c r="FS10" s="312"/>
      <c r="FT10" s="312"/>
      <c r="FU10" s="312"/>
      <c r="FV10" s="312"/>
      <c r="FW10" s="312"/>
      <c r="FX10" s="311"/>
      <c r="FY10" s="312"/>
      <c r="FZ10" s="312"/>
      <c r="GA10" s="312"/>
      <c r="GB10" s="312"/>
      <c r="GC10" s="312"/>
      <c r="GD10" s="312"/>
      <c r="GE10" s="311"/>
      <c r="GF10" s="312"/>
      <c r="GG10" s="312"/>
      <c r="GH10" s="312"/>
      <c r="GI10" s="312"/>
      <c r="GJ10" s="312"/>
      <c r="GK10" s="312"/>
      <c r="GL10" s="311"/>
      <c r="GM10" s="312"/>
      <c r="GN10" s="312"/>
      <c r="GO10" s="312"/>
      <c r="GP10" s="312"/>
      <c r="GQ10" s="312"/>
      <c r="GR10" s="312"/>
      <c r="GS10" s="311"/>
      <c r="GT10" s="312"/>
      <c r="GU10" s="312"/>
      <c r="GV10" s="312"/>
      <c r="GW10" s="312"/>
      <c r="GX10" s="312"/>
      <c r="GY10" s="312"/>
      <c r="GZ10" s="311"/>
      <c r="HA10" s="312"/>
      <c r="HB10" s="312"/>
      <c r="HC10" s="312"/>
      <c r="HD10" s="312"/>
      <c r="HE10" s="312"/>
      <c r="HF10" s="312"/>
      <c r="HG10" s="311"/>
      <c r="HH10" s="312"/>
      <c r="HI10" s="312"/>
      <c r="HJ10" s="312"/>
      <c r="HK10" s="312"/>
      <c r="HL10" s="312"/>
      <c r="HM10" s="312"/>
      <c r="HN10" s="311"/>
      <c r="HO10" s="312"/>
      <c r="HP10" s="312"/>
      <c r="HQ10" s="312"/>
      <c r="HR10" s="312"/>
      <c r="HS10" s="312"/>
      <c r="HT10" s="312"/>
      <c r="HU10" s="311"/>
      <c r="HV10" s="312"/>
      <c r="HW10" s="312"/>
      <c r="HX10" s="312"/>
      <c r="HY10" s="312"/>
      <c r="HZ10" s="312"/>
      <c r="IA10" s="312"/>
      <c r="IB10" s="311"/>
      <c r="IC10" s="312"/>
      <c r="ID10" s="312"/>
      <c r="IE10" s="312"/>
      <c r="IF10" s="312"/>
      <c r="IG10" s="312"/>
      <c r="IH10" s="312"/>
      <c r="II10" s="311"/>
      <c r="IJ10" s="312"/>
      <c r="IK10" s="312"/>
      <c r="IL10" s="312"/>
      <c r="IM10" s="312"/>
      <c r="IN10" s="312"/>
      <c r="IO10" s="312"/>
      <c r="IP10" s="311"/>
      <c r="IQ10" s="312"/>
      <c r="IR10" s="312"/>
      <c r="IS10" s="312"/>
      <c r="IT10" s="312"/>
      <c r="IU10" s="312"/>
      <c r="IV10" s="312"/>
      <c r="IW10" s="311"/>
      <c r="IX10" s="312"/>
      <c r="IY10" s="312"/>
      <c r="IZ10" s="312"/>
      <c r="JA10" s="312"/>
      <c r="JB10" s="312"/>
      <c r="JC10" s="312"/>
      <c r="JD10" s="311"/>
      <c r="JE10" s="312"/>
      <c r="JF10" s="312"/>
      <c r="JG10" s="312"/>
      <c r="JH10" s="312"/>
      <c r="JI10" s="312"/>
      <c r="JJ10" s="312"/>
      <c r="JK10" s="311"/>
      <c r="JL10" s="312"/>
      <c r="JM10" s="312"/>
      <c r="JN10" s="312"/>
      <c r="JO10" s="312"/>
      <c r="JP10" s="312"/>
      <c r="JQ10" s="312"/>
      <c r="JR10" s="311"/>
      <c r="JS10" s="312"/>
      <c r="JT10" s="312"/>
      <c r="JU10" s="312"/>
      <c r="JV10" s="312"/>
      <c r="JW10" s="312"/>
      <c r="JX10" s="312"/>
      <c r="JY10" s="311"/>
      <c r="JZ10" s="312"/>
      <c r="KA10" s="312"/>
      <c r="KB10" s="312"/>
      <c r="KC10" s="312"/>
      <c r="KD10" s="312"/>
      <c r="KE10" s="312"/>
      <c r="KF10" s="311"/>
      <c r="KG10" s="312"/>
      <c r="KH10" s="312"/>
      <c r="KI10" s="312"/>
      <c r="KJ10" s="312"/>
      <c r="KK10" s="312"/>
      <c r="KL10" s="312"/>
      <c r="KM10" s="304" t="str">
        <f t="shared" si="0"/>
        <v/>
      </c>
      <c r="KN10" s="305" t="str">
        <f t="shared" si="1"/>
        <v/>
      </c>
      <c r="KO10" s="305" t="str">
        <f t="shared" si="2"/>
        <v/>
      </c>
      <c r="KP10" s="305" t="str">
        <f t="shared" si="3"/>
        <v/>
      </c>
      <c r="KQ10" s="306" t="str">
        <f t="shared" si="4"/>
        <v/>
      </c>
      <c r="KR10" s="307" t="str">
        <f>IF(COUNTA(ข้อมูล!AM7),ข้อมูล!AM7," ")</f>
        <v>ปกติ</v>
      </c>
      <c r="KS10" s="308" t="str">
        <f t="shared" si="5"/>
        <v/>
      </c>
    </row>
    <row r="11" spans="1:305" s="309" customFormat="1" ht="16.5" customHeight="1" thickBot="1" x14ac:dyDescent="0.2">
      <c r="A11" s="298">
        <f>IF(COUNTA(ข้อมูล!C8),ข้อมูล!C8," ")</f>
        <v>6</v>
      </c>
      <c r="B11" s="299" t="str">
        <f>IF(COUNTA(ข้อมูล!D8),ข้อมูล!D8," ")</f>
        <v xml:space="preserve"> </v>
      </c>
      <c r="C11" s="300" t="str">
        <f>IF(COUNTA(ข้อมูล!E8),ข้อมูล!E8," ")</f>
        <v xml:space="preserve"> </v>
      </c>
      <c r="D11" s="310"/>
      <c r="E11" s="311"/>
      <c r="F11" s="312"/>
      <c r="G11" s="312"/>
      <c r="H11" s="312"/>
      <c r="I11" s="312"/>
      <c r="J11" s="312"/>
      <c r="K11" s="312"/>
      <c r="L11" s="311"/>
      <c r="M11" s="312"/>
      <c r="N11" s="312"/>
      <c r="O11" s="312"/>
      <c r="P11" s="312"/>
      <c r="Q11" s="312"/>
      <c r="R11" s="312"/>
      <c r="S11" s="311"/>
      <c r="T11" s="312"/>
      <c r="U11" s="312"/>
      <c r="V11" s="312"/>
      <c r="W11" s="312"/>
      <c r="X11" s="312"/>
      <c r="Y11" s="312"/>
      <c r="Z11" s="311"/>
      <c r="AA11" s="312"/>
      <c r="AB11" s="312"/>
      <c r="AC11" s="312"/>
      <c r="AD11" s="312"/>
      <c r="AE11" s="312"/>
      <c r="AF11" s="312"/>
      <c r="AG11" s="311"/>
      <c r="AH11" s="312"/>
      <c r="AI11" s="312"/>
      <c r="AJ11" s="312"/>
      <c r="AK11" s="312"/>
      <c r="AL11" s="312"/>
      <c r="AM11" s="312"/>
      <c r="AN11" s="311"/>
      <c r="AO11" s="312"/>
      <c r="AP11" s="312"/>
      <c r="AQ11" s="312"/>
      <c r="AR11" s="312"/>
      <c r="AS11" s="312"/>
      <c r="AT11" s="312"/>
      <c r="AU11" s="311"/>
      <c r="AV11" s="312"/>
      <c r="AW11" s="312"/>
      <c r="AX11" s="312"/>
      <c r="AY11" s="312"/>
      <c r="AZ11" s="312"/>
      <c r="BA11" s="312"/>
      <c r="BB11" s="311"/>
      <c r="BC11" s="312"/>
      <c r="BD11" s="312"/>
      <c r="BE11" s="312"/>
      <c r="BF11" s="312"/>
      <c r="BG11" s="312"/>
      <c r="BH11" s="312"/>
      <c r="BI11" s="311"/>
      <c r="BJ11" s="312"/>
      <c r="BK11" s="312"/>
      <c r="BL11" s="312"/>
      <c r="BM11" s="312"/>
      <c r="BN11" s="312"/>
      <c r="BO11" s="312"/>
      <c r="BP11" s="311"/>
      <c r="BQ11" s="312"/>
      <c r="BR11" s="312"/>
      <c r="BS11" s="312"/>
      <c r="BT11" s="312"/>
      <c r="BU11" s="312"/>
      <c r="BV11" s="312"/>
      <c r="BW11" s="311"/>
      <c r="BX11" s="312"/>
      <c r="BY11" s="312"/>
      <c r="BZ11" s="312"/>
      <c r="CA11" s="312"/>
      <c r="CB11" s="312"/>
      <c r="CC11" s="312"/>
      <c r="CD11" s="311"/>
      <c r="CE11" s="312"/>
      <c r="CF11" s="312"/>
      <c r="CG11" s="312"/>
      <c r="CH11" s="312"/>
      <c r="CI11" s="312"/>
      <c r="CJ11" s="312"/>
      <c r="CK11" s="311"/>
      <c r="CL11" s="312"/>
      <c r="CM11" s="312"/>
      <c r="CN11" s="312"/>
      <c r="CO11" s="312"/>
      <c r="CP11" s="312"/>
      <c r="CQ11" s="312"/>
      <c r="CR11" s="311"/>
      <c r="CS11" s="312"/>
      <c r="CT11" s="312"/>
      <c r="CU11" s="312"/>
      <c r="CV11" s="312"/>
      <c r="CW11" s="312"/>
      <c r="CX11" s="312"/>
      <c r="CY11" s="311"/>
      <c r="CZ11" s="312"/>
      <c r="DA11" s="312"/>
      <c r="DB11" s="312"/>
      <c r="DC11" s="312"/>
      <c r="DD11" s="312"/>
      <c r="DE11" s="312"/>
      <c r="DF11" s="311"/>
      <c r="DG11" s="312"/>
      <c r="DH11" s="312"/>
      <c r="DI11" s="312"/>
      <c r="DJ11" s="312"/>
      <c r="DK11" s="312"/>
      <c r="DL11" s="312"/>
      <c r="DM11" s="311"/>
      <c r="DN11" s="312"/>
      <c r="DO11" s="312"/>
      <c r="DP11" s="312"/>
      <c r="DQ11" s="312"/>
      <c r="DR11" s="312"/>
      <c r="DS11" s="312"/>
      <c r="DT11" s="311"/>
      <c r="DU11" s="312"/>
      <c r="DV11" s="312"/>
      <c r="DW11" s="312"/>
      <c r="DX11" s="312"/>
      <c r="DY11" s="312"/>
      <c r="DZ11" s="312"/>
      <c r="EA11" s="311"/>
      <c r="EB11" s="312"/>
      <c r="EC11" s="312"/>
      <c r="ED11" s="312"/>
      <c r="EE11" s="312"/>
      <c r="EF11" s="312"/>
      <c r="EG11" s="312"/>
      <c r="EH11" s="311"/>
      <c r="EI11" s="312"/>
      <c r="EJ11" s="312"/>
      <c r="EK11" s="312"/>
      <c r="EL11" s="312"/>
      <c r="EM11" s="312"/>
      <c r="EN11" s="312"/>
      <c r="EO11" s="311"/>
      <c r="EP11" s="312"/>
      <c r="EQ11" s="312"/>
      <c r="ER11" s="312"/>
      <c r="ES11" s="312"/>
      <c r="ET11" s="312"/>
      <c r="EU11" s="312"/>
      <c r="EV11" s="311"/>
      <c r="EW11" s="312"/>
      <c r="EX11" s="312"/>
      <c r="EY11" s="312"/>
      <c r="EZ11" s="312"/>
      <c r="FA11" s="312"/>
      <c r="FB11" s="312"/>
      <c r="FC11" s="311"/>
      <c r="FD11" s="312"/>
      <c r="FE11" s="312"/>
      <c r="FF11" s="312"/>
      <c r="FG11" s="312"/>
      <c r="FH11" s="312"/>
      <c r="FI11" s="312"/>
      <c r="FJ11" s="311"/>
      <c r="FK11" s="312"/>
      <c r="FL11" s="312"/>
      <c r="FM11" s="312"/>
      <c r="FN11" s="312"/>
      <c r="FO11" s="312"/>
      <c r="FP11" s="312"/>
      <c r="FQ11" s="311"/>
      <c r="FR11" s="312"/>
      <c r="FS11" s="312"/>
      <c r="FT11" s="312"/>
      <c r="FU11" s="312"/>
      <c r="FV11" s="312"/>
      <c r="FW11" s="312"/>
      <c r="FX11" s="311"/>
      <c r="FY11" s="312"/>
      <c r="FZ11" s="312"/>
      <c r="GA11" s="312"/>
      <c r="GB11" s="312"/>
      <c r="GC11" s="312"/>
      <c r="GD11" s="312"/>
      <c r="GE11" s="311"/>
      <c r="GF11" s="312"/>
      <c r="GG11" s="312"/>
      <c r="GH11" s="312"/>
      <c r="GI11" s="312"/>
      <c r="GJ11" s="312"/>
      <c r="GK11" s="312"/>
      <c r="GL11" s="311"/>
      <c r="GM11" s="312"/>
      <c r="GN11" s="312"/>
      <c r="GO11" s="312"/>
      <c r="GP11" s="312"/>
      <c r="GQ11" s="312"/>
      <c r="GR11" s="312"/>
      <c r="GS11" s="311"/>
      <c r="GT11" s="312"/>
      <c r="GU11" s="312"/>
      <c r="GV11" s="312"/>
      <c r="GW11" s="312"/>
      <c r="GX11" s="312"/>
      <c r="GY11" s="312"/>
      <c r="GZ11" s="311"/>
      <c r="HA11" s="312"/>
      <c r="HB11" s="312"/>
      <c r="HC11" s="312"/>
      <c r="HD11" s="312"/>
      <c r="HE11" s="312"/>
      <c r="HF11" s="312"/>
      <c r="HG11" s="311"/>
      <c r="HH11" s="312"/>
      <c r="HI11" s="312"/>
      <c r="HJ11" s="312"/>
      <c r="HK11" s="312"/>
      <c r="HL11" s="312"/>
      <c r="HM11" s="312"/>
      <c r="HN11" s="311"/>
      <c r="HO11" s="312"/>
      <c r="HP11" s="312"/>
      <c r="HQ11" s="312"/>
      <c r="HR11" s="312"/>
      <c r="HS11" s="312"/>
      <c r="HT11" s="312"/>
      <c r="HU11" s="311"/>
      <c r="HV11" s="312"/>
      <c r="HW11" s="312"/>
      <c r="HX11" s="312"/>
      <c r="HY11" s="312"/>
      <c r="HZ11" s="312"/>
      <c r="IA11" s="312"/>
      <c r="IB11" s="311"/>
      <c r="IC11" s="312"/>
      <c r="ID11" s="312"/>
      <c r="IE11" s="312"/>
      <c r="IF11" s="312"/>
      <c r="IG11" s="312"/>
      <c r="IH11" s="312"/>
      <c r="II11" s="311"/>
      <c r="IJ11" s="312"/>
      <c r="IK11" s="312"/>
      <c r="IL11" s="312"/>
      <c r="IM11" s="312"/>
      <c r="IN11" s="312"/>
      <c r="IO11" s="312"/>
      <c r="IP11" s="311"/>
      <c r="IQ11" s="312"/>
      <c r="IR11" s="312"/>
      <c r="IS11" s="312"/>
      <c r="IT11" s="312"/>
      <c r="IU11" s="312"/>
      <c r="IV11" s="312"/>
      <c r="IW11" s="311"/>
      <c r="IX11" s="312"/>
      <c r="IY11" s="312"/>
      <c r="IZ11" s="312"/>
      <c r="JA11" s="312"/>
      <c r="JB11" s="312"/>
      <c r="JC11" s="312"/>
      <c r="JD11" s="311"/>
      <c r="JE11" s="312"/>
      <c r="JF11" s="312"/>
      <c r="JG11" s="312"/>
      <c r="JH11" s="312"/>
      <c r="JI11" s="312"/>
      <c r="JJ11" s="312"/>
      <c r="JK11" s="311"/>
      <c r="JL11" s="312"/>
      <c r="JM11" s="312"/>
      <c r="JN11" s="312"/>
      <c r="JO11" s="312"/>
      <c r="JP11" s="312"/>
      <c r="JQ11" s="312"/>
      <c r="JR11" s="311"/>
      <c r="JS11" s="312"/>
      <c r="JT11" s="312"/>
      <c r="JU11" s="312"/>
      <c r="JV11" s="312"/>
      <c r="JW11" s="312"/>
      <c r="JX11" s="312"/>
      <c r="JY11" s="311"/>
      <c r="JZ11" s="312"/>
      <c r="KA11" s="312"/>
      <c r="KB11" s="312"/>
      <c r="KC11" s="312"/>
      <c r="KD11" s="312"/>
      <c r="KE11" s="312"/>
      <c r="KF11" s="311"/>
      <c r="KG11" s="312"/>
      <c r="KH11" s="312"/>
      <c r="KI11" s="312"/>
      <c r="KJ11" s="312"/>
      <c r="KK11" s="312"/>
      <c r="KL11" s="312"/>
      <c r="KM11" s="304" t="str">
        <f t="shared" si="0"/>
        <v/>
      </c>
      <c r="KN11" s="305" t="str">
        <f t="shared" si="1"/>
        <v/>
      </c>
      <c r="KO11" s="305" t="str">
        <f t="shared" si="2"/>
        <v/>
      </c>
      <c r="KP11" s="305" t="str">
        <f t="shared" si="3"/>
        <v/>
      </c>
      <c r="KQ11" s="306" t="str">
        <f t="shared" si="4"/>
        <v/>
      </c>
      <c r="KR11" s="307" t="str">
        <f>IF(COUNTA(ข้อมูล!AM8),ข้อมูล!AM8," ")</f>
        <v>ปกติ</v>
      </c>
      <c r="KS11" s="308" t="str">
        <f t="shared" si="5"/>
        <v/>
      </c>
    </row>
    <row r="12" spans="1:305" s="309" customFormat="1" ht="16.5" customHeight="1" thickBot="1" x14ac:dyDescent="0.2">
      <c r="A12" s="298">
        <f>IF(COUNTA(ข้อมูล!C9),ข้อมูล!C9," ")</f>
        <v>7</v>
      </c>
      <c r="B12" s="299" t="str">
        <f>IF(COUNTA(ข้อมูล!D9),ข้อมูล!D9," ")</f>
        <v xml:space="preserve"> </v>
      </c>
      <c r="C12" s="300" t="str">
        <f>IF(COUNTA(ข้อมูล!E9),ข้อมูล!E9," ")</f>
        <v xml:space="preserve"> </v>
      </c>
      <c r="D12" s="310"/>
      <c r="E12" s="311"/>
      <c r="F12" s="312"/>
      <c r="G12" s="312"/>
      <c r="H12" s="312"/>
      <c r="I12" s="312"/>
      <c r="J12" s="312"/>
      <c r="K12" s="312"/>
      <c r="L12" s="311"/>
      <c r="M12" s="312"/>
      <c r="N12" s="312"/>
      <c r="O12" s="312"/>
      <c r="P12" s="312"/>
      <c r="Q12" s="312"/>
      <c r="R12" s="312"/>
      <c r="S12" s="311"/>
      <c r="T12" s="312"/>
      <c r="U12" s="312"/>
      <c r="V12" s="312"/>
      <c r="W12" s="312"/>
      <c r="X12" s="312"/>
      <c r="Y12" s="312"/>
      <c r="Z12" s="311"/>
      <c r="AA12" s="312"/>
      <c r="AB12" s="312"/>
      <c r="AC12" s="312"/>
      <c r="AD12" s="312"/>
      <c r="AE12" s="312"/>
      <c r="AF12" s="312"/>
      <c r="AG12" s="311"/>
      <c r="AH12" s="312"/>
      <c r="AI12" s="312"/>
      <c r="AJ12" s="312"/>
      <c r="AK12" s="312"/>
      <c r="AL12" s="312"/>
      <c r="AM12" s="312"/>
      <c r="AN12" s="311"/>
      <c r="AO12" s="312"/>
      <c r="AP12" s="312"/>
      <c r="AQ12" s="312"/>
      <c r="AR12" s="312"/>
      <c r="AS12" s="312"/>
      <c r="AT12" s="312"/>
      <c r="AU12" s="311"/>
      <c r="AV12" s="312"/>
      <c r="AW12" s="312"/>
      <c r="AX12" s="312"/>
      <c r="AY12" s="312"/>
      <c r="AZ12" s="312"/>
      <c r="BA12" s="312"/>
      <c r="BB12" s="311"/>
      <c r="BC12" s="312"/>
      <c r="BD12" s="312"/>
      <c r="BE12" s="312"/>
      <c r="BF12" s="312"/>
      <c r="BG12" s="312"/>
      <c r="BH12" s="312"/>
      <c r="BI12" s="311"/>
      <c r="BJ12" s="312"/>
      <c r="BK12" s="312"/>
      <c r="BL12" s="312"/>
      <c r="BM12" s="312"/>
      <c r="BN12" s="312"/>
      <c r="BO12" s="312"/>
      <c r="BP12" s="311"/>
      <c r="BQ12" s="312"/>
      <c r="BR12" s="312"/>
      <c r="BS12" s="312"/>
      <c r="BT12" s="312"/>
      <c r="BU12" s="312"/>
      <c r="BV12" s="312"/>
      <c r="BW12" s="311"/>
      <c r="BX12" s="312"/>
      <c r="BY12" s="312"/>
      <c r="BZ12" s="312"/>
      <c r="CA12" s="312"/>
      <c r="CB12" s="312"/>
      <c r="CC12" s="312"/>
      <c r="CD12" s="311"/>
      <c r="CE12" s="312"/>
      <c r="CF12" s="312"/>
      <c r="CG12" s="312"/>
      <c r="CH12" s="312"/>
      <c r="CI12" s="312"/>
      <c r="CJ12" s="312"/>
      <c r="CK12" s="311"/>
      <c r="CL12" s="312"/>
      <c r="CM12" s="312"/>
      <c r="CN12" s="312"/>
      <c r="CO12" s="312"/>
      <c r="CP12" s="312"/>
      <c r="CQ12" s="312"/>
      <c r="CR12" s="311"/>
      <c r="CS12" s="312"/>
      <c r="CT12" s="312"/>
      <c r="CU12" s="312"/>
      <c r="CV12" s="312"/>
      <c r="CW12" s="312"/>
      <c r="CX12" s="312"/>
      <c r="CY12" s="311"/>
      <c r="CZ12" s="312"/>
      <c r="DA12" s="312"/>
      <c r="DB12" s="312"/>
      <c r="DC12" s="312"/>
      <c r="DD12" s="312"/>
      <c r="DE12" s="312"/>
      <c r="DF12" s="311"/>
      <c r="DG12" s="312"/>
      <c r="DH12" s="312"/>
      <c r="DI12" s="312"/>
      <c r="DJ12" s="312"/>
      <c r="DK12" s="312"/>
      <c r="DL12" s="312"/>
      <c r="DM12" s="311"/>
      <c r="DN12" s="312"/>
      <c r="DO12" s="312"/>
      <c r="DP12" s="312"/>
      <c r="DQ12" s="312"/>
      <c r="DR12" s="312"/>
      <c r="DS12" s="312"/>
      <c r="DT12" s="311"/>
      <c r="DU12" s="312"/>
      <c r="DV12" s="312"/>
      <c r="DW12" s="312"/>
      <c r="DX12" s="312"/>
      <c r="DY12" s="312"/>
      <c r="DZ12" s="312"/>
      <c r="EA12" s="311"/>
      <c r="EB12" s="312"/>
      <c r="EC12" s="312"/>
      <c r="ED12" s="312"/>
      <c r="EE12" s="312"/>
      <c r="EF12" s="312"/>
      <c r="EG12" s="312"/>
      <c r="EH12" s="311"/>
      <c r="EI12" s="312"/>
      <c r="EJ12" s="312"/>
      <c r="EK12" s="312"/>
      <c r="EL12" s="312"/>
      <c r="EM12" s="312"/>
      <c r="EN12" s="312"/>
      <c r="EO12" s="311"/>
      <c r="EP12" s="312"/>
      <c r="EQ12" s="312"/>
      <c r="ER12" s="312"/>
      <c r="ES12" s="312"/>
      <c r="ET12" s="312"/>
      <c r="EU12" s="312"/>
      <c r="EV12" s="311"/>
      <c r="EW12" s="312"/>
      <c r="EX12" s="312"/>
      <c r="EY12" s="312"/>
      <c r="EZ12" s="312"/>
      <c r="FA12" s="312"/>
      <c r="FB12" s="312"/>
      <c r="FC12" s="311"/>
      <c r="FD12" s="312"/>
      <c r="FE12" s="312"/>
      <c r="FF12" s="312"/>
      <c r="FG12" s="312"/>
      <c r="FH12" s="312"/>
      <c r="FI12" s="312"/>
      <c r="FJ12" s="311"/>
      <c r="FK12" s="312"/>
      <c r="FL12" s="312"/>
      <c r="FM12" s="312"/>
      <c r="FN12" s="312"/>
      <c r="FO12" s="312"/>
      <c r="FP12" s="312"/>
      <c r="FQ12" s="311"/>
      <c r="FR12" s="312"/>
      <c r="FS12" s="312"/>
      <c r="FT12" s="312"/>
      <c r="FU12" s="312"/>
      <c r="FV12" s="312"/>
      <c r="FW12" s="312"/>
      <c r="FX12" s="311"/>
      <c r="FY12" s="312"/>
      <c r="FZ12" s="312"/>
      <c r="GA12" s="312"/>
      <c r="GB12" s="312"/>
      <c r="GC12" s="312"/>
      <c r="GD12" s="312"/>
      <c r="GE12" s="311"/>
      <c r="GF12" s="312"/>
      <c r="GG12" s="312"/>
      <c r="GH12" s="312"/>
      <c r="GI12" s="312"/>
      <c r="GJ12" s="312"/>
      <c r="GK12" s="312"/>
      <c r="GL12" s="311"/>
      <c r="GM12" s="312"/>
      <c r="GN12" s="312"/>
      <c r="GO12" s="312"/>
      <c r="GP12" s="312"/>
      <c r="GQ12" s="312"/>
      <c r="GR12" s="312"/>
      <c r="GS12" s="311"/>
      <c r="GT12" s="312"/>
      <c r="GU12" s="312"/>
      <c r="GV12" s="312"/>
      <c r="GW12" s="312"/>
      <c r="GX12" s="312"/>
      <c r="GY12" s="312"/>
      <c r="GZ12" s="311"/>
      <c r="HA12" s="312"/>
      <c r="HB12" s="312"/>
      <c r="HC12" s="312"/>
      <c r="HD12" s="312"/>
      <c r="HE12" s="312"/>
      <c r="HF12" s="312"/>
      <c r="HG12" s="311"/>
      <c r="HH12" s="312"/>
      <c r="HI12" s="312"/>
      <c r="HJ12" s="312"/>
      <c r="HK12" s="312"/>
      <c r="HL12" s="312"/>
      <c r="HM12" s="312"/>
      <c r="HN12" s="311"/>
      <c r="HO12" s="312"/>
      <c r="HP12" s="312"/>
      <c r="HQ12" s="312"/>
      <c r="HR12" s="312"/>
      <c r="HS12" s="312"/>
      <c r="HT12" s="312"/>
      <c r="HU12" s="311"/>
      <c r="HV12" s="312"/>
      <c r="HW12" s="312"/>
      <c r="HX12" s="312"/>
      <c r="HY12" s="312"/>
      <c r="HZ12" s="312"/>
      <c r="IA12" s="312"/>
      <c r="IB12" s="311"/>
      <c r="IC12" s="312"/>
      <c r="ID12" s="312"/>
      <c r="IE12" s="312"/>
      <c r="IF12" s="312"/>
      <c r="IG12" s="312"/>
      <c r="IH12" s="312"/>
      <c r="II12" s="311"/>
      <c r="IJ12" s="312"/>
      <c r="IK12" s="312"/>
      <c r="IL12" s="312"/>
      <c r="IM12" s="312"/>
      <c r="IN12" s="312"/>
      <c r="IO12" s="312"/>
      <c r="IP12" s="311"/>
      <c r="IQ12" s="312"/>
      <c r="IR12" s="312"/>
      <c r="IS12" s="312"/>
      <c r="IT12" s="312"/>
      <c r="IU12" s="312"/>
      <c r="IV12" s="312"/>
      <c r="IW12" s="311"/>
      <c r="IX12" s="312"/>
      <c r="IY12" s="312"/>
      <c r="IZ12" s="312"/>
      <c r="JA12" s="312"/>
      <c r="JB12" s="312"/>
      <c r="JC12" s="312"/>
      <c r="JD12" s="311"/>
      <c r="JE12" s="312"/>
      <c r="JF12" s="312"/>
      <c r="JG12" s="312"/>
      <c r="JH12" s="312"/>
      <c r="JI12" s="312"/>
      <c r="JJ12" s="312"/>
      <c r="JK12" s="311"/>
      <c r="JL12" s="312"/>
      <c r="JM12" s="312"/>
      <c r="JN12" s="312"/>
      <c r="JO12" s="312"/>
      <c r="JP12" s="312"/>
      <c r="JQ12" s="312"/>
      <c r="JR12" s="311"/>
      <c r="JS12" s="312"/>
      <c r="JT12" s="312"/>
      <c r="JU12" s="312"/>
      <c r="JV12" s="312"/>
      <c r="JW12" s="312"/>
      <c r="JX12" s="312"/>
      <c r="JY12" s="311"/>
      <c r="JZ12" s="312"/>
      <c r="KA12" s="312"/>
      <c r="KB12" s="312"/>
      <c r="KC12" s="312"/>
      <c r="KD12" s="312"/>
      <c r="KE12" s="312"/>
      <c r="KF12" s="311"/>
      <c r="KG12" s="312"/>
      <c r="KH12" s="312"/>
      <c r="KI12" s="312"/>
      <c r="KJ12" s="312"/>
      <c r="KK12" s="312"/>
      <c r="KL12" s="312"/>
      <c r="KM12" s="304" t="str">
        <f t="shared" si="0"/>
        <v/>
      </c>
      <c r="KN12" s="305" t="str">
        <f t="shared" si="1"/>
        <v/>
      </c>
      <c r="KO12" s="305" t="str">
        <f t="shared" si="2"/>
        <v/>
      </c>
      <c r="KP12" s="305" t="str">
        <f t="shared" si="3"/>
        <v/>
      </c>
      <c r="KQ12" s="306" t="str">
        <f t="shared" si="4"/>
        <v/>
      </c>
      <c r="KR12" s="307" t="str">
        <f>IF(COUNTA(ข้อมูล!AM9),ข้อมูล!AM9," ")</f>
        <v>ปกติ</v>
      </c>
      <c r="KS12" s="308" t="str">
        <f t="shared" si="5"/>
        <v/>
      </c>
    </row>
    <row r="13" spans="1:305" s="309" customFormat="1" ht="16.5" customHeight="1" thickBot="1" x14ac:dyDescent="0.2">
      <c r="A13" s="298">
        <f>IF(COUNTA(ข้อมูล!C10),ข้อมูล!C10," ")</f>
        <v>8</v>
      </c>
      <c r="B13" s="299" t="str">
        <f>IF(COUNTA(ข้อมูล!D10),ข้อมูล!D10," ")</f>
        <v xml:space="preserve"> </v>
      </c>
      <c r="C13" s="300" t="str">
        <f>IF(COUNTA(ข้อมูล!E10),ข้อมูล!E10," ")</f>
        <v xml:space="preserve"> </v>
      </c>
      <c r="D13" s="310"/>
      <c r="E13" s="311"/>
      <c r="F13" s="312"/>
      <c r="G13" s="312"/>
      <c r="H13" s="312"/>
      <c r="I13" s="312"/>
      <c r="J13" s="312"/>
      <c r="K13" s="312"/>
      <c r="L13" s="311"/>
      <c r="M13" s="312"/>
      <c r="N13" s="312"/>
      <c r="O13" s="312"/>
      <c r="P13" s="312"/>
      <c r="Q13" s="312"/>
      <c r="R13" s="312"/>
      <c r="S13" s="311"/>
      <c r="T13" s="312"/>
      <c r="U13" s="312"/>
      <c r="V13" s="312"/>
      <c r="W13" s="312"/>
      <c r="X13" s="312"/>
      <c r="Y13" s="312"/>
      <c r="Z13" s="311"/>
      <c r="AA13" s="312"/>
      <c r="AB13" s="312"/>
      <c r="AC13" s="312"/>
      <c r="AD13" s="312"/>
      <c r="AE13" s="312"/>
      <c r="AF13" s="312"/>
      <c r="AG13" s="311"/>
      <c r="AH13" s="312"/>
      <c r="AI13" s="312"/>
      <c r="AJ13" s="312"/>
      <c r="AK13" s="312"/>
      <c r="AL13" s="312"/>
      <c r="AM13" s="312"/>
      <c r="AN13" s="311"/>
      <c r="AO13" s="312"/>
      <c r="AP13" s="312"/>
      <c r="AQ13" s="312"/>
      <c r="AR13" s="312"/>
      <c r="AS13" s="312"/>
      <c r="AT13" s="312"/>
      <c r="AU13" s="311"/>
      <c r="AV13" s="312"/>
      <c r="AW13" s="312"/>
      <c r="AX13" s="312"/>
      <c r="AY13" s="312"/>
      <c r="AZ13" s="312"/>
      <c r="BA13" s="312"/>
      <c r="BB13" s="311"/>
      <c r="BC13" s="312"/>
      <c r="BD13" s="312"/>
      <c r="BE13" s="312"/>
      <c r="BF13" s="312"/>
      <c r="BG13" s="312"/>
      <c r="BH13" s="312"/>
      <c r="BI13" s="311"/>
      <c r="BJ13" s="312"/>
      <c r="BK13" s="312"/>
      <c r="BL13" s="312"/>
      <c r="BM13" s="312"/>
      <c r="BN13" s="312"/>
      <c r="BO13" s="312"/>
      <c r="BP13" s="311"/>
      <c r="BQ13" s="312"/>
      <c r="BR13" s="312"/>
      <c r="BS13" s="312"/>
      <c r="BT13" s="312"/>
      <c r="BU13" s="312"/>
      <c r="BV13" s="312"/>
      <c r="BW13" s="311"/>
      <c r="BX13" s="312"/>
      <c r="BY13" s="312"/>
      <c r="BZ13" s="312"/>
      <c r="CA13" s="312"/>
      <c r="CB13" s="312"/>
      <c r="CC13" s="312"/>
      <c r="CD13" s="311"/>
      <c r="CE13" s="312"/>
      <c r="CF13" s="312"/>
      <c r="CG13" s="312"/>
      <c r="CH13" s="312"/>
      <c r="CI13" s="312"/>
      <c r="CJ13" s="312"/>
      <c r="CK13" s="311"/>
      <c r="CL13" s="312"/>
      <c r="CM13" s="312"/>
      <c r="CN13" s="312"/>
      <c r="CO13" s="312"/>
      <c r="CP13" s="312"/>
      <c r="CQ13" s="312"/>
      <c r="CR13" s="311"/>
      <c r="CS13" s="312"/>
      <c r="CT13" s="312"/>
      <c r="CU13" s="312"/>
      <c r="CV13" s="312"/>
      <c r="CW13" s="312"/>
      <c r="CX13" s="312"/>
      <c r="CY13" s="311"/>
      <c r="CZ13" s="312"/>
      <c r="DA13" s="312"/>
      <c r="DB13" s="312"/>
      <c r="DC13" s="312"/>
      <c r="DD13" s="312"/>
      <c r="DE13" s="312"/>
      <c r="DF13" s="311"/>
      <c r="DG13" s="312"/>
      <c r="DH13" s="312"/>
      <c r="DI13" s="312"/>
      <c r="DJ13" s="312"/>
      <c r="DK13" s="312"/>
      <c r="DL13" s="312"/>
      <c r="DM13" s="311"/>
      <c r="DN13" s="312"/>
      <c r="DO13" s="312"/>
      <c r="DP13" s="312"/>
      <c r="DQ13" s="312"/>
      <c r="DR13" s="312"/>
      <c r="DS13" s="312"/>
      <c r="DT13" s="311"/>
      <c r="DU13" s="312"/>
      <c r="DV13" s="312"/>
      <c r="DW13" s="312"/>
      <c r="DX13" s="312"/>
      <c r="DY13" s="312"/>
      <c r="DZ13" s="312"/>
      <c r="EA13" s="311"/>
      <c r="EB13" s="312"/>
      <c r="EC13" s="312"/>
      <c r="ED13" s="312"/>
      <c r="EE13" s="312"/>
      <c r="EF13" s="312"/>
      <c r="EG13" s="312"/>
      <c r="EH13" s="311"/>
      <c r="EI13" s="312"/>
      <c r="EJ13" s="312"/>
      <c r="EK13" s="312"/>
      <c r="EL13" s="312"/>
      <c r="EM13" s="312"/>
      <c r="EN13" s="312"/>
      <c r="EO13" s="311"/>
      <c r="EP13" s="312"/>
      <c r="EQ13" s="312"/>
      <c r="ER13" s="312"/>
      <c r="ES13" s="312"/>
      <c r="ET13" s="312"/>
      <c r="EU13" s="312"/>
      <c r="EV13" s="311"/>
      <c r="EW13" s="312"/>
      <c r="EX13" s="312"/>
      <c r="EY13" s="312"/>
      <c r="EZ13" s="312"/>
      <c r="FA13" s="312"/>
      <c r="FB13" s="312"/>
      <c r="FC13" s="311"/>
      <c r="FD13" s="312"/>
      <c r="FE13" s="312"/>
      <c r="FF13" s="312"/>
      <c r="FG13" s="312"/>
      <c r="FH13" s="312"/>
      <c r="FI13" s="312"/>
      <c r="FJ13" s="311"/>
      <c r="FK13" s="312"/>
      <c r="FL13" s="312"/>
      <c r="FM13" s="312"/>
      <c r="FN13" s="312"/>
      <c r="FO13" s="312"/>
      <c r="FP13" s="312"/>
      <c r="FQ13" s="311"/>
      <c r="FR13" s="312"/>
      <c r="FS13" s="312"/>
      <c r="FT13" s="312"/>
      <c r="FU13" s="312"/>
      <c r="FV13" s="312"/>
      <c r="FW13" s="312"/>
      <c r="FX13" s="311"/>
      <c r="FY13" s="312"/>
      <c r="FZ13" s="312"/>
      <c r="GA13" s="312"/>
      <c r="GB13" s="312"/>
      <c r="GC13" s="312"/>
      <c r="GD13" s="312"/>
      <c r="GE13" s="311"/>
      <c r="GF13" s="312"/>
      <c r="GG13" s="312"/>
      <c r="GH13" s="312"/>
      <c r="GI13" s="312"/>
      <c r="GJ13" s="312"/>
      <c r="GK13" s="312"/>
      <c r="GL13" s="311"/>
      <c r="GM13" s="312"/>
      <c r="GN13" s="312"/>
      <c r="GO13" s="312"/>
      <c r="GP13" s="312"/>
      <c r="GQ13" s="312"/>
      <c r="GR13" s="312"/>
      <c r="GS13" s="311"/>
      <c r="GT13" s="312"/>
      <c r="GU13" s="312"/>
      <c r="GV13" s="312"/>
      <c r="GW13" s="312"/>
      <c r="GX13" s="312"/>
      <c r="GY13" s="312"/>
      <c r="GZ13" s="311"/>
      <c r="HA13" s="312"/>
      <c r="HB13" s="312"/>
      <c r="HC13" s="312"/>
      <c r="HD13" s="312"/>
      <c r="HE13" s="312"/>
      <c r="HF13" s="312"/>
      <c r="HG13" s="311"/>
      <c r="HH13" s="312"/>
      <c r="HI13" s="312"/>
      <c r="HJ13" s="312"/>
      <c r="HK13" s="312"/>
      <c r="HL13" s="312"/>
      <c r="HM13" s="312"/>
      <c r="HN13" s="311"/>
      <c r="HO13" s="312"/>
      <c r="HP13" s="312"/>
      <c r="HQ13" s="312"/>
      <c r="HR13" s="312"/>
      <c r="HS13" s="312"/>
      <c r="HT13" s="312"/>
      <c r="HU13" s="311"/>
      <c r="HV13" s="312"/>
      <c r="HW13" s="312"/>
      <c r="HX13" s="312"/>
      <c r="HY13" s="312"/>
      <c r="HZ13" s="312"/>
      <c r="IA13" s="312"/>
      <c r="IB13" s="311"/>
      <c r="IC13" s="312"/>
      <c r="ID13" s="312"/>
      <c r="IE13" s="312"/>
      <c r="IF13" s="312"/>
      <c r="IG13" s="312"/>
      <c r="IH13" s="312"/>
      <c r="II13" s="311"/>
      <c r="IJ13" s="312"/>
      <c r="IK13" s="312"/>
      <c r="IL13" s="312"/>
      <c r="IM13" s="312"/>
      <c r="IN13" s="312"/>
      <c r="IO13" s="312"/>
      <c r="IP13" s="311"/>
      <c r="IQ13" s="312"/>
      <c r="IR13" s="312"/>
      <c r="IS13" s="312"/>
      <c r="IT13" s="312"/>
      <c r="IU13" s="312"/>
      <c r="IV13" s="312"/>
      <c r="IW13" s="311"/>
      <c r="IX13" s="312"/>
      <c r="IY13" s="312"/>
      <c r="IZ13" s="312"/>
      <c r="JA13" s="312"/>
      <c r="JB13" s="312"/>
      <c r="JC13" s="312"/>
      <c r="JD13" s="311"/>
      <c r="JE13" s="312"/>
      <c r="JF13" s="312"/>
      <c r="JG13" s="312"/>
      <c r="JH13" s="312"/>
      <c r="JI13" s="312"/>
      <c r="JJ13" s="312"/>
      <c r="JK13" s="311"/>
      <c r="JL13" s="312"/>
      <c r="JM13" s="312"/>
      <c r="JN13" s="312"/>
      <c r="JO13" s="312"/>
      <c r="JP13" s="312"/>
      <c r="JQ13" s="312"/>
      <c r="JR13" s="311"/>
      <c r="JS13" s="312"/>
      <c r="JT13" s="312"/>
      <c r="JU13" s="312"/>
      <c r="JV13" s="312"/>
      <c r="JW13" s="312"/>
      <c r="JX13" s="312"/>
      <c r="JY13" s="311"/>
      <c r="JZ13" s="312"/>
      <c r="KA13" s="312"/>
      <c r="KB13" s="312"/>
      <c r="KC13" s="312"/>
      <c r="KD13" s="312"/>
      <c r="KE13" s="312"/>
      <c r="KF13" s="311"/>
      <c r="KG13" s="312"/>
      <c r="KH13" s="312"/>
      <c r="KI13" s="312"/>
      <c r="KJ13" s="312"/>
      <c r="KK13" s="312"/>
      <c r="KL13" s="312"/>
      <c r="KM13" s="304" t="str">
        <f t="shared" si="0"/>
        <v/>
      </c>
      <c r="KN13" s="305" t="str">
        <f t="shared" si="1"/>
        <v/>
      </c>
      <c r="KO13" s="305" t="str">
        <f t="shared" si="2"/>
        <v/>
      </c>
      <c r="KP13" s="305" t="str">
        <f t="shared" si="3"/>
        <v/>
      </c>
      <c r="KQ13" s="306" t="str">
        <f t="shared" si="4"/>
        <v/>
      </c>
      <c r="KR13" s="307" t="str">
        <f>IF(COUNTA(ข้อมูล!AM10),ข้อมูล!AM10," ")</f>
        <v>ปกติ</v>
      </c>
      <c r="KS13" s="308" t="str">
        <f t="shared" si="5"/>
        <v/>
      </c>
    </row>
    <row r="14" spans="1:305" s="309" customFormat="1" ht="16.5" customHeight="1" thickBot="1" x14ac:dyDescent="0.2">
      <c r="A14" s="298">
        <f>IF(COUNTA(ข้อมูล!C11),ข้อมูล!C11," ")</f>
        <v>9</v>
      </c>
      <c r="B14" s="299" t="str">
        <f>IF(COUNTA(ข้อมูล!D11),ข้อมูล!D11," ")</f>
        <v xml:space="preserve"> </v>
      </c>
      <c r="C14" s="300" t="str">
        <f>IF(COUNTA(ข้อมูล!E11),ข้อมูล!E11," ")</f>
        <v xml:space="preserve"> </v>
      </c>
      <c r="D14" s="310"/>
      <c r="E14" s="311"/>
      <c r="F14" s="312"/>
      <c r="G14" s="312"/>
      <c r="H14" s="312"/>
      <c r="I14" s="312"/>
      <c r="J14" s="312"/>
      <c r="K14" s="312"/>
      <c r="L14" s="311"/>
      <c r="M14" s="312"/>
      <c r="N14" s="312"/>
      <c r="O14" s="312"/>
      <c r="P14" s="312"/>
      <c r="Q14" s="312"/>
      <c r="R14" s="312"/>
      <c r="S14" s="311"/>
      <c r="T14" s="312"/>
      <c r="U14" s="312"/>
      <c r="V14" s="312"/>
      <c r="W14" s="312"/>
      <c r="X14" s="312"/>
      <c r="Y14" s="312"/>
      <c r="Z14" s="311"/>
      <c r="AA14" s="312"/>
      <c r="AB14" s="312"/>
      <c r="AC14" s="312"/>
      <c r="AD14" s="312"/>
      <c r="AE14" s="312"/>
      <c r="AF14" s="312"/>
      <c r="AG14" s="311"/>
      <c r="AH14" s="312"/>
      <c r="AI14" s="312"/>
      <c r="AJ14" s="312"/>
      <c r="AK14" s="312"/>
      <c r="AL14" s="312"/>
      <c r="AM14" s="312"/>
      <c r="AN14" s="311"/>
      <c r="AO14" s="312"/>
      <c r="AP14" s="312"/>
      <c r="AQ14" s="312"/>
      <c r="AR14" s="312"/>
      <c r="AS14" s="312"/>
      <c r="AT14" s="312"/>
      <c r="AU14" s="311"/>
      <c r="AV14" s="312"/>
      <c r="AW14" s="312"/>
      <c r="AX14" s="312"/>
      <c r="AY14" s="312"/>
      <c r="AZ14" s="312"/>
      <c r="BA14" s="312"/>
      <c r="BB14" s="311"/>
      <c r="BC14" s="312"/>
      <c r="BD14" s="312"/>
      <c r="BE14" s="312"/>
      <c r="BF14" s="312"/>
      <c r="BG14" s="312"/>
      <c r="BH14" s="312"/>
      <c r="BI14" s="311"/>
      <c r="BJ14" s="312"/>
      <c r="BK14" s="312"/>
      <c r="BL14" s="312"/>
      <c r="BM14" s="312"/>
      <c r="BN14" s="312"/>
      <c r="BO14" s="312"/>
      <c r="BP14" s="311"/>
      <c r="BQ14" s="312"/>
      <c r="BR14" s="312"/>
      <c r="BS14" s="312"/>
      <c r="BT14" s="312"/>
      <c r="BU14" s="312"/>
      <c r="BV14" s="312"/>
      <c r="BW14" s="311"/>
      <c r="BX14" s="312"/>
      <c r="BY14" s="312"/>
      <c r="BZ14" s="312"/>
      <c r="CA14" s="312"/>
      <c r="CB14" s="312"/>
      <c r="CC14" s="312"/>
      <c r="CD14" s="311"/>
      <c r="CE14" s="312"/>
      <c r="CF14" s="312"/>
      <c r="CG14" s="312"/>
      <c r="CH14" s="312"/>
      <c r="CI14" s="312"/>
      <c r="CJ14" s="312"/>
      <c r="CK14" s="311"/>
      <c r="CL14" s="312"/>
      <c r="CM14" s="312"/>
      <c r="CN14" s="312"/>
      <c r="CO14" s="312"/>
      <c r="CP14" s="312"/>
      <c r="CQ14" s="312"/>
      <c r="CR14" s="311"/>
      <c r="CS14" s="312"/>
      <c r="CT14" s="312"/>
      <c r="CU14" s="312"/>
      <c r="CV14" s="312"/>
      <c r="CW14" s="312"/>
      <c r="CX14" s="312"/>
      <c r="CY14" s="311"/>
      <c r="CZ14" s="312"/>
      <c r="DA14" s="312"/>
      <c r="DB14" s="312"/>
      <c r="DC14" s="312"/>
      <c r="DD14" s="312"/>
      <c r="DE14" s="312"/>
      <c r="DF14" s="311"/>
      <c r="DG14" s="312"/>
      <c r="DH14" s="312"/>
      <c r="DI14" s="312"/>
      <c r="DJ14" s="312"/>
      <c r="DK14" s="312"/>
      <c r="DL14" s="312"/>
      <c r="DM14" s="311"/>
      <c r="DN14" s="312"/>
      <c r="DO14" s="312"/>
      <c r="DP14" s="312"/>
      <c r="DQ14" s="312"/>
      <c r="DR14" s="312"/>
      <c r="DS14" s="312"/>
      <c r="DT14" s="311"/>
      <c r="DU14" s="312"/>
      <c r="DV14" s="312"/>
      <c r="DW14" s="312"/>
      <c r="DX14" s="312"/>
      <c r="DY14" s="312"/>
      <c r="DZ14" s="312"/>
      <c r="EA14" s="311"/>
      <c r="EB14" s="312"/>
      <c r="EC14" s="312"/>
      <c r="ED14" s="312"/>
      <c r="EE14" s="312"/>
      <c r="EF14" s="312"/>
      <c r="EG14" s="312"/>
      <c r="EH14" s="311"/>
      <c r="EI14" s="312"/>
      <c r="EJ14" s="312"/>
      <c r="EK14" s="312"/>
      <c r="EL14" s="312"/>
      <c r="EM14" s="312"/>
      <c r="EN14" s="312"/>
      <c r="EO14" s="311"/>
      <c r="EP14" s="312"/>
      <c r="EQ14" s="312"/>
      <c r="ER14" s="312"/>
      <c r="ES14" s="312"/>
      <c r="ET14" s="312"/>
      <c r="EU14" s="312"/>
      <c r="EV14" s="311"/>
      <c r="EW14" s="312"/>
      <c r="EX14" s="312"/>
      <c r="EY14" s="312"/>
      <c r="EZ14" s="312"/>
      <c r="FA14" s="312"/>
      <c r="FB14" s="312"/>
      <c r="FC14" s="311"/>
      <c r="FD14" s="312"/>
      <c r="FE14" s="312"/>
      <c r="FF14" s="312"/>
      <c r="FG14" s="312"/>
      <c r="FH14" s="312"/>
      <c r="FI14" s="312"/>
      <c r="FJ14" s="311"/>
      <c r="FK14" s="312"/>
      <c r="FL14" s="312"/>
      <c r="FM14" s="312"/>
      <c r="FN14" s="312"/>
      <c r="FO14" s="312"/>
      <c r="FP14" s="312"/>
      <c r="FQ14" s="311"/>
      <c r="FR14" s="312"/>
      <c r="FS14" s="312"/>
      <c r="FT14" s="312"/>
      <c r="FU14" s="312"/>
      <c r="FV14" s="312"/>
      <c r="FW14" s="312"/>
      <c r="FX14" s="311"/>
      <c r="FY14" s="312"/>
      <c r="FZ14" s="312"/>
      <c r="GA14" s="312"/>
      <c r="GB14" s="312"/>
      <c r="GC14" s="312"/>
      <c r="GD14" s="312"/>
      <c r="GE14" s="311"/>
      <c r="GF14" s="312"/>
      <c r="GG14" s="312"/>
      <c r="GH14" s="312"/>
      <c r="GI14" s="312"/>
      <c r="GJ14" s="312"/>
      <c r="GK14" s="312"/>
      <c r="GL14" s="311"/>
      <c r="GM14" s="312"/>
      <c r="GN14" s="312"/>
      <c r="GO14" s="312"/>
      <c r="GP14" s="312"/>
      <c r="GQ14" s="312"/>
      <c r="GR14" s="312"/>
      <c r="GS14" s="311"/>
      <c r="GT14" s="312"/>
      <c r="GU14" s="312"/>
      <c r="GV14" s="312"/>
      <c r="GW14" s="312"/>
      <c r="GX14" s="312"/>
      <c r="GY14" s="312"/>
      <c r="GZ14" s="311"/>
      <c r="HA14" s="312"/>
      <c r="HB14" s="312"/>
      <c r="HC14" s="312"/>
      <c r="HD14" s="312"/>
      <c r="HE14" s="312"/>
      <c r="HF14" s="312"/>
      <c r="HG14" s="311"/>
      <c r="HH14" s="312"/>
      <c r="HI14" s="312"/>
      <c r="HJ14" s="312"/>
      <c r="HK14" s="312"/>
      <c r="HL14" s="312"/>
      <c r="HM14" s="312"/>
      <c r="HN14" s="311"/>
      <c r="HO14" s="312"/>
      <c r="HP14" s="312"/>
      <c r="HQ14" s="312"/>
      <c r="HR14" s="312"/>
      <c r="HS14" s="312"/>
      <c r="HT14" s="312"/>
      <c r="HU14" s="311"/>
      <c r="HV14" s="312"/>
      <c r="HW14" s="312"/>
      <c r="HX14" s="312"/>
      <c r="HY14" s="312"/>
      <c r="HZ14" s="312"/>
      <c r="IA14" s="312"/>
      <c r="IB14" s="311"/>
      <c r="IC14" s="312"/>
      <c r="ID14" s="312"/>
      <c r="IE14" s="312"/>
      <c r="IF14" s="312"/>
      <c r="IG14" s="312"/>
      <c r="IH14" s="312"/>
      <c r="II14" s="311"/>
      <c r="IJ14" s="312"/>
      <c r="IK14" s="312"/>
      <c r="IL14" s="312"/>
      <c r="IM14" s="312"/>
      <c r="IN14" s="312"/>
      <c r="IO14" s="312"/>
      <c r="IP14" s="311"/>
      <c r="IQ14" s="312"/>
      <c r="IR14" s="312"/>
      <c r="IS14" s="312"/>
      <c r="IT14" s="312"/>
      <c r="IU14" s="312"/>
      <c r="IV14" s="312"/>
      <c r="IW14" s="311"/>
      <c r="IX14" s="312"/>
      <c r="IY14" s="312"/>
      <c r="IZ14" s="312"/>
      <c r="JA14" s="312"/>
      <c r="JB14" s="312"/>
      <c r="JC14" s="312"/>
      <c r="JD14" s="311"/>
      <c r="JE14" s="312"/>
      <c r="JF14" s="312"/>
      <c r="JG14" s="312"/>
      <c r="JH14" s="312"/>
      <c r="JI14" s="312"/>
      <c r="JJ14" s="312"/>
      <c r="JK14" s="311"/>
      <c r="JL14" s="312"/>
      <c r="JM14" s="312"/>
      <c r="JN14" s="312"/>
      <c r="JO14" s="312"/>
      <c r="JP14" s="312"/>
      <c r="JQ14" s="312"/>
      <c r="JR14" s="311"/>
      <c r="JS14" s="312"/>
      <c r="JT14" s="312"/>
      <c r="JU14" s="312"/>
      <c r="JV14" s="312"/>
      <c r="JW14" s="312"/>
      <c r="JX14" s="312"/>
      <c r="JY14" s="311"/>
      <c r="JZ14" s="312"/>
      <c r="KA14" s="312"/>
      <c r="KB14" s="312"/>
      <c r="KC14" s="312"/>
      <c r="KD14" s="312"/>
      <c r="KE14" s="312"/>
      <c r="KF14" s="311"/>
      <c r="KG14" s="312"/>
      <c r="KH14" s="312"/>
      <c r="KI14" s="312"/>
      <c r="KJ14" s="312"/>
      <c r="KK14" s="312"/>
      <c r="KL14" s="312"/>
      <c r="KM14" s="304" t="str">
        <f t="shared" si="0"/>
        <v/>
      </c>
      <c r="KN14" s="305" t="str">
        <f t="shared" si="1"/>
        <v/>
      </c>
      <c r="KO14" s="305" t="str">
        <f t="shared" si="2"/>
        <v/>
      </c>
      <c r="KP14" s="305" t="str">
        <f t="shared" si="3"/>
        <v/>
      </c>
      <c r="KQ14" s="306" t="str">
        <f t="shared" si="4"/>
        <v/>
      </c>
      <c r="KR14" s="307" t="str">
        <f>IF(COUNTA(ข้อมูล!AM11),ข้อมูล!AM11," ")</f>
        <v>ปกติ</v>
      </c>
      <c r="KS14" s="308" t="str">
        <f t="shared" si="5"/>
        <v/>
      </c>
    </row>
    <row r="15" spans="1:305" s="309" customFormat="1" ht="16.5" customHeight="1" thickBot="1" x14ac:dyDescent="0.2">
      <c r="A15" s="298">
        <f>IF(COUNTA(ข้อมูล!C12),ข้อมูล!C12," ")</f>
        <v>10</v>
      </c>
      <c r="B15" s="299" t="str">
        <f>IF(COUNTA(ข้อมูล!D12),ข้อมูล!D12," ")</f>
        <v xml:space="preserve"> </v>
      </c>
      <c r="C15" s="300" t="str">
        <f>IF(COUNTA(ข้อมูล!E12),ข้อมูล!E12," ")</f>
        <v xml:space="preserve"> </v>
      </c>
      <c r="D15" s="310"/>
      <c r="E15" s="311"/>
      <c r="F15" s="312"/>
      <c r="G15" s="312"/>
      <c r="H15" s="312"/>
      <c r="I15" s="312"/>
      <c r="J15" s="312"/>
      <c r="K15" s="312"/>
      <c r="L15" s="311"/>
      <c r="M15" s="312"/>
      <c r="N15" s="312"/>
      <c r="O15" s="312"/>
      <c r="P15" s="312"/>
      <c r="Q15" s="312"/>
      <c r="R15" s="312"/>
      <c r="S15" s="311"/>
      <c r="T15" s="312"/>
      <c r="U15" s="312"/>
      <c r="V15" s="312"/>
      <c r="W15" s="312"/>
      <c r="X15" s="312"/>
      <c r="Y15" s="312"/>
      <c r="Z15" s="311"/>
      <c r="AA15" s="312"/>
      <c r="AB15" s="312"/>
      <c r="AC15" s="312"/>
      <c r="AD15" s="312"/>
      <c r="AE15" s="312"/>
      <c r="AF15" s="312"/>
      <c r="AG15" s="311"/>
      <c r="AH15" s="312"/>
      <c r="AI15" s="312"/>
      <c r="AJ15" s="312"/>
      <c r="AK15" s="312"/>
      <c r="AL15" s="312"/>
      <c r="AM15" s="312"/>
      <c r="AN15" s="311"/>
      <c r="AO15" s="312"/>
      <c r="AP15" s="312"/>
      <c r="AQ15" s="312"/>
      <c r="AR15" s="312"/>
      <c r="AS15" s="312"/>
      <c r="AT15" s="312"/>
      <c r="AU15" s="311"/>
      <c r="AV15" s="312"/>
      <c r="AW15" s="312"/>
      <c r="AX15" s="312"/>
      <c r="AY15" s="312"/>
      <c r="AZ15" s="312"/>
      <c r="BA15" s="312"/>
      <c r="BB15" s="311"/>
      <c r="BC15" s="312"/>
      <c r="BD15" s="312"/>
      <c r="BE15" s="312"/>
      <c r="BF15" s="312"/>
      <c r="BG15" s="312"/>
      <c r="BH15" s="312"/>
      <c r="BI15" s="311"/>
      <c r="BJ15" s="312"/>
      <c r="BK15" s="312"/>
      <c r="BL15" s="312"/>
      <c r="BM15" s="312"/>
      <c r="BN15" s="312"/>
      <c r="BO15" s="312"/>
      <c r="BP15" s="311"/>
      <c r="BQ15" s="312"/>
      <c r="BR15" s="312"/>
      <c r="BS15" s="312"/>
      <c r="BT15" s="312"/>
      <c r="BU15" s="312"/>
      <c r="BV15" s="312"/>
      <c r="BW15" s="311"/>
      <c r="BX15" s="312"/>
      <c r="BY15" s="312"/>
      <c r="BZ15" s="312"/>
      <c r="CA15" s="312"/>
      <c r="CB15" s="312"/>
      <c r="CC15" s="312"/>
      <c r="CD15" s="311"/>
      <c r="CE15" s="312"/>
      <c r="CF15" s="312"/>
      <c r="CG15" s="312"/>
      <c r="CH15" s="312"/>
      <c r="CI15" s="312"/>
      <c r="CJ15" s="312"/>
      <c r="CK15" s="311"/>
      <c r="CL15" s="312"/>
      <c r="CM15" s="312"/>
      <c r="CN15" s="312"/>
      <c r="CO15" s="312"/>
      <c r="CP15" s="312"/>
      <c r="CQ15" s="312"/>
      <c r="CR15" s="311"/>
      <c r="CS15" s="312"/>
      <c r="CT15" s="312"/>
      <c r="CU15" s="312"/>
      <c r="CV15" s="312"/>
      <c r="CW15" s="312"/>
      <c r="CX15" s="312"/>
      <c r="CY15" s="311"/>
      <c r="CZ15" s="312"/>
      <c r="DA15" s="312"/>
      <c r="DB15" s="312"/>
      <c r="DC15" s="312"/>
      <c r="DD15" s="312"/>
      <c r="DE15" s="312"/>
      <c r="DF15" s="311"/>
      <c r="DG15" s="312"/>
      <c r="DH15" s="312"/>
      <c r="DI15" s="312"/>
      <c r="DJ15" s="312"/>
      <c r="DK15" s="312"/>
      <c r="DL15" s="312"/>
      <c r="DM15" s="311"/>
      <c r="DN15" s="312"/>
      <c r="DO15" s="312"/>
      <c r="DP15" s="312"/>
      <c r="DQ15" s="312"/>
      <c r="DR15" s="312"/>
      <c r="DS15" s="312"/>
      <c r="DT15" s="311"/>
      <c r="DU15" s="312"/>
      <c r="DV15" s="312"/>
      <c r="DW15" s="312"/>
      <c r="DX15" s="312"/>
      <c r="DY15" s="312"/>
      <c r="DZ15" s="312"/>
      <c r="EA15" s="311"/>
      <c r="EB15" s="312"/>
      <c r="EC15" s="312"/>
      <c r="ED15" s="312"/>
      <c r="EE15" s="312"/>
      <c r="EF15" s="312"/>
      <c r="EG15" s="312"/>
      <c r="EH15" s="311"/>
      <c r="EI15" s="312"/>
      <c r="EJ15" s="312"/>
      <c r="EK15" s="312"/>
      <c r="EL15" s="312"/>
      <c r="EM15" s="312"/>
      <c r="EN15" s="312"/>
      <c r="EO15" s="311"/>
      <c r="EP15" s="312"/>
      <c r="EQ15" s="312"/>
      <c r="ER15" s="312"/>
      <c r="ES15" s="312"/>
      <c r="ET15" s="312"/>
      <c r="EU15" s="312"/>
      <c r="EV15" s="311"/>
      <c r="EW15" s="312"/>
      <c r="EX15" s="312"/>
      <c r="EY15" s="312"/>
      <c r="EZ15" s="312"/>
      <c r="FA15" s="312"/>
      <c r="FB15" s="312"/>
      <c r="FC15" s="311"/>
      <c r="FD15" s="312"/>
      <c r="FE15" s="312"/>
      <c r="FF15" s="312"/>
      <c r="FG15" s="312"/>
      <c r="FH15" s="312"/>
      <c r="FI15" s="312"/>
      <c r="FJ15" s="311"/>
      <c r="FK15" s="312"/>
      <c r="FL15" s="312"/>
      <c r="FM15" s="312"/>
      <c r="FN15" s="312"/>
      <c r="FO15" s="312"/>
      <c r="FP15" s="312"/>
      <c r="FQ15" s="311"/>
      <c r="FR15" s="312"/>
      <c r="FS15" s="312"/>
      <c r="FT15" s="312"/>
      <c r="FU15" s="312"/>
      <c r="FV15" s="312"/>
      <c r="FW15" s="312"/>
      <c r="FX15" s="311"/>
      <c r="FY15" s="312"/>
      <c r="FZ15" s="312"/>
      <c r="GA15" s="312"/>
      <c r="GB15" s="312"/>
      <c r="GC15" s="312"/>
      <c r="GD15" s="312"/>
      <c r="GE15" s="311"/>
      <c r="GF15" s="312"/>
      <c r="GG15" s="312"/>
      <c r="GH15" s="312"/>
      <c r="GI15" s="312"/>
      <c r="GJ15" s="312"/>
      <c r="GK15" s="312"/>
      <c r="GL15" s="311"/>
      <c r="GM15" s="312"/>
      <c r="GN15" s="312"/>
      <c r="GO15" s="312"/>
      <c r="GP15" s="312"/>
      <c r="GQ15" s="312"/>
      <c r="GR15" s="312"/>
      <c r="GS15" s="311"/>
      <c r="GT15" s="312"/>
      <c r="GU15" s="312"/>
      <c r="GV15" s="312"/>
      <c r="GW15" s="312"/>
      <c r="GX15" s="312"/>
      <c r="GY15" s="312"/>
      <c r="GZ15" s="311"/>
      <c r="HA15" s="312"/>
      <c r="HB15" s="312"/>
      <c r="HC15" s="312"/>
      <c r="HD15" s="312"/>
      <c r="HE15" s="312"/>
      <c r="HF15" s="312"/>
      <c r="HG15" s="311"/>
      <c r="HH15" s="312"/>
      <c r="HI15" s="312"/>
      <c r="HJ15" s="312"/>
      <c r="HK15" s="312"/>
      <c r="HL15" s="312"/>
      <c r="HM15" s="312"/>
      <c r="HN15" s="311"/>
      <c r="HO15" s="312"/>
      <c r="HP15" s="312"/>
      <c r="HQ15" s="312"/>
      <c r="HR15" s="312"/>
      <c r="HS15" s="312"/>
      <c r="HT15" s="312"/>
      <c r="HU15" s="311"/>
      <c r="HV15" s="312"/>
      <c r="HW15" s="312"/>
      <c r="HX15" s="312"/>
      <c r="HY15" s="312"/>
      <c r="HZ15" s="312"/>
      <c r="IA15" s="312"/>
      <c r="IB15" s="311"/>
      <c r="IC15" s="312"/>
      <c r="ID15" s="312"/>
      <c r="IE15" s="312"/>
      <c r="IF15" s="312"/>
      <c r="IG15" s="312"/>
      <c r="IH15" s="312"/>
      <c r="II15" s="311"/>
      <c r="IJ15" s="312"/>
      <c r="IK15" s="312"/>
      <c r="IL15" s="312"/>
      <c r="IM15" s="312"/>
      <c r="IN15" s="312"/>
      <c r="IO15" s="312"/>
      <c r="IP15" s="311"/>
      <c r="IQ15" s="312"/>
      <c r="IR15" s="312"/>
      <c r="IS15" s="312"/>
      <c r="IT15" s="312"/>
      <c r="IU15" s="312"/>
      <c r="IV15" s="312"/>
      <c r="IW15" s="311"/>
      <c r="IX15" s="312"/>
      <c r="IY15" s="312"/>
      <c r="IZ15" s="312"/>
      <c r="JA15" s="312"/>
      <c r="JB15" s="312"/>
      <c r="JC15" s="312"/>
      <c r="JD15" s="311"/>
      <c r="JE15" s="312"/>
      <c r="JF15" s="312"/>
      <c r="JG15" s="312"/>
      <c r="JH15" s="312"/>
      <c r="JI15" s="312"/>
      <c r="JJ15" s="312"/>
      <c r="JK15" s="311"/>
      <c r="JL15" s="312"/>
      <c r="JM15" s="312"/>
      <c r="JN15" s="312"/>
      <c r="JO15" s="312"/>
      <c r="JP15" s="312"/>
      <c r="JQ15" s="312"/>
      <c r="JR15" s="311"/>
      <c r="JS15" s="312"/>
      <c r="JT15" s="312"/>
      <c r="JU15" s="312"/>
      <c r="JV15" s="312"/>
      <c r="JW15" s="312"/>
      <c r="JX15" s="312"/>
      <c r="JY15" s="311"/>
      <c r="JZ15" s="312"/>
      <c r="KA15" s="312"/>
      <c r="KB15" s="312"/>
      <c r="KC15" s="312"/>
      <c r="KD15" s="312"/>
      <c r="KE15" s="312"/>
      <c r="KF15" s="311"/>
      <c r="KG15" s="312"/>
      <c r="KH15" s="312"/>
      <c r="KI15" s="312"/>
      <c r="KJ15" s="312"/>
      <c r="KK15" s="312"/>
      <c r="KL15" s="312"/>
      <c r="KM15" s="304" t="str">
        <f t="shared" si="0"/>
        <v/>
      </c>
      <c r="KN15" s="305" t="str">
        <f t="shared" si="1"/>
        <v/>
      </c>
      <c r="KO15" s="305" t="str">
        <f t="shared" si="2"/>
        <v/>
      </c>
      <c r="KP15" s="305" t="str">
        <f t="shared" si="3"/>
        <v/>
      </c>
      <c r="KQ15" s="306" t="str">
        <f t="shared" si="4"/>
        <v/>
      </c>
      <c r="KR15" s="307" t="str">
        <f>IF(COUNTA(ข้อมูล!AM12),ข้อมูล!AM12," ")</f>
        <v>ปกติ</v>
      </c>
      <c r="KS15" s="308" t="str">
        <f t="shared" si="5"/>
        <v/>
      </c>
    </row>
    <row r="16" spans="1:305" s="309" customFormat="1" ht="16.5" customHeight="1" thickBot="1" x14ac:dyDescent="0.2">
      <c r="A16" s="298">
        <f>IF(COUNTA(ข้อมูล!C13),ข้อมูล!C13," ")</f>
        <v>11</v>
      </c>
      <c r="B16" s="299" t="str">
        <f>IF(COUNTA(ข้อมูล!D13),ข้อมูล!D13," ")</f>
        <v xml:space="preserve"> </v>
      </c>
      <c r="C16" s="300" t="str">
        <f>IF(COUNTA(ข้อมูล!E13),ข้อมูล!E13," ")</f>
        <v xml:space="preserve"> </v>
      </c>
      <c r="D16" s="310"/>
      <c r="E16" s="311"/>
      <c r="F16" s="312"/>
      <c r="G16" s="312"/>
      <c r="H16" s="312"/>
      <c r="I16" s="312"/>
      <c r="J16" s="312"/>
      <c r="K16" s="312"/>
      <c r="L16" s="311"/>
      <c r="M16" s="312"/>
      <c r="N16" s="312"/>
      <c r="O16" s="312"/>
      <c r="P16" s="312"/>
      <c r="Q16" s="312"/>
      <c r="R16" s="312"/>
      <c r="S16" s="311"/>
      <c r="T16" s="312"/>
      <c r="U16" s="312"/>
      <c r="V16" s="312"/>
      <c r="W16" s="312"/>
      <c r="X16" s="312"/>
      <c r="Y16" s="312"/>
      <c r="Z16" s="311"/>
      <c r="AA16" s="312"/>
      <c r="AB16" s="312"/>
      <c r="AC16" s="312"/>
      <c r="AD16" s="312"/>
      <c r="AE16" s="312"/>
      <c r="AF16" s="312"/>
      <c r="AG16" s="311"/>
      <c r="AH16" s="312"/>
      <c r="AI16" s="312"/>
      <c r="AJ16" s="312"/>
      <c r="AK16" s="312"/>
      <c r="AL16" s="312"/>
      <c r="AM16" s="312"/>
      <c r="AN16" s="311"/>
      <c r="AO16" s="312"/>
      <c r="AP16" s="312"/>
      <c r="AQ16" s="312"/>
      <c r="AR16" s="312"/>
      <c r="AS16" s="312"/>
      <c r="AT16" s="312"/>
      <c r="AU16" s="311"/>
      <c r="AV16" s="312"/>
      <c r="AW16" s="312"/>
      <c r="AX16" s="312"/>
      <c r="AY16" s="312"/>
      <c r="AZ16" s="312"/>
      <c r="BA16" s="312"/>
      <c r="BB16" s="311"/>
      <c r="BC16" s="312"/>
      <c r="BD16" s="312"/>
      <c r="BE16" s="312"/>
      <c r="BF16" s="312"/>
      <c r="BG16" s="312"/>
      <c r="BH16" s="312"/>
      <c r="BI16" s="311"/>
      <c r="BJ16" s="312"/>
      <c r="BK16" s="312"/>
      <c r="BL16" s="312"/>
      <c r="BM16" s="312"/>
      <c r="BN16" s="312"/>
      <c r="BO16" s="312"/>
      <c r="BP16" s="311"/>
      <c r="BQ16" s="312"/>
      <c r="BR16" s="312"/>
      <c r="BS16" s="312"/>
      <c r="BT16" s="312"/>
      <c r="BU16" s="312"/>
      <c r="BV16" s="312"/>
      <c r="BW16" s="311"/>
      <c r="BX16" s="312"/>
      <c r="BY16" s="312"/>
      <c r="BZ16" s="312"/>
      <c r="CA16" s="312"/>
      <c r="CB16" s="312"/>
      <c r="CC16" s="312"/>
      <c r="CD16" s="311"/>
      <c r="CE16" s="312"/>
      <c r="CF16" s="312"/>
      <c r="CG16" s="312"/>
      <c r="CH16" s="312"/>
      <c r="CI16" s="312"/>
      <c r="CJ16" s="312"/>
      <c r="CK16" s="311"/>
      <c r="CL16" s="312"/>
      <c r="CM16" s="312"/>
      <c r="CN16" s="312"/>
      <c r="CO16" s="312"/>
      <c r="CP16" s="312"/>
      <c r="CQ16" s="312"/>
      <c r="CR16" s="311"/>
      <c r="CS16" s="312"/>
      <c r="CT16" s="312"/>
      <c r="CU16" s="312"/>
      <c r="CV16" s="312"/>
      <c r="CW16" s="312"/>
      <c r="CX16" s="312"/>
      <c r="CY16" s="311"/>
      <c r="CZ16" s="312"/>
      <c r="DA16" s="312"/>
      <c r="DB16" s="312"/>
      <c r="DC16" s="312"/>
      <c r="DD16" s="312"/>
      <c r="DE16" s="312"/>
      <c r="DF16" s="311"/>
      <c r="DG16" s="312"/>
      <c r="DH16" s="312"/>
      <c r="DI16" s="312"/>
      <c r="DJ16" s="312"/>
      <c r="DK16" s="312"/>
      <c r="DL16" s="312"/>
      <c r="DM16" s="311"/>
      <c r="DN16" s="312"/>
      <c r="DO16" s="312"/>
      <c r="DP16" s="312"/>
      <c r="DQ16" s="312"/>
      <c r="DR16" s="312"/>
      <c r="DS16" s="312"/>
      <c r="DT16" s="311"/>
      <c r="DU16" s="312"/>
      <c r="DV16" s="312"/>
      <c r="DW16" s="312"/>
      <c r="DX16" s="312"/>
      <c r="DY16" s="312"/>
      <c r="DZ16" s="312"/>
      <c r="EA16" s="311"/>
      <c r="EB16" s="312"/>
      <c r="EC16" s="312"/>
      <c r="ED16" s="312"/>
      <c r="EE16" s="312"/>
      <c r="EF16" s="312"/>
      <c r="EG16" s="312"/>
      <c r="EH16" s="311"/>
      <c r="EI16" s="312"/>
      <c r="EJ16" s="312"/>
      <c r="EK16" s="312"/>
      <c r="EL16" s="312"/>
      <c r="EM16" s="312"/>
      <c r="EN16" s="312"/>
      <c r="EO16" s="311"/>
      <c r="EP16" s="312"/>
      <c r="EQ16" s="312"/>
      <c r="ER16" s="312"/>
      <c r="ES16" s="312"/>
      <c r="ET16" s="312"/>
      <c r="EU16" s="312"/>
      <c r="EV16" s="311"/>
      <c r="EW16" s="312"/>
      <c r="EX16" s="312"/>
      <c r="EY16" s="312"/>
      <c r="EZ16" s="312"/>
      <c r="FA16" s="312"/>
      <c r="FB16" s="312"/>
      <c r="FC16" s="311"/>
      <c r="FD16" s="312"/>
      <c r="FE16" s="312"/>
      <c r="FF16" s="312"/>
      <c r="FG16" s="312"/>
      <c r="FH16" s="312"/>
      <c r="FI16" s="312"/>
      <c r="FJ16" s="311"/>
      <c r="FK16" s="312"/>
      <c r="FL16" s="312"/>
      <c r="FM16" s="312"/>
      <c r="FN16" s="312"/>
      <c r="FO16" s="312"/>
      <c r="FP16" s="312"/>
      <c r="FQ16" s="311"/>
      <c r="FR16" s="312"/>
      <c r="FS16" s="312"/>
      <c r="FT16" s="312"/>
      <c r="FU16" s="312"/>
      <c r="FV16" s="312"/>
      <c r="FW16" s="312"/>
      <c r="FX16" s="311"/>
      <c r="FY16" s="312"/>
      <c r="FZ16" s="312"/>
      <c r="GA16" s="312"/>
      <c r="GB16" s="312"/>
      <c r="GC16" s="312"/>
      <c r="GD16" s="312"/>
      <c r="GE16" s="311"/>
      <c r="GF16" s="312"/>
      <c r="GG16" s="312"/>
      <c r="GH16" s="312"/>
      <c r="GI16" s="312"/>
      <c r="GJ16" s="312"/>
      <c r="GK16" s="312"/>
      <c r="GL16" s="311"/>
      <c r="GM16" s="312"/>
      <c r="GN16" s="312"/>
      <c r="GO16" s="312"/>
      <c r="GP16" s="312"/>
      <c r="GQ16" s="312"/>
      <c r="GR16" s="312"/>
      <c r="GS16" s="311"/>
      <c r="GT16" s="312"/>
      <c r="GU16" s="312"/>
      <c r="GV16" s="312"/>
      <c r="GW16" s="312"/>
      <c r="GX16" s="312"/>
      <c r="GY16" s="312"/>
      <c r="GZ16" s="311"/>
      <c r="HA16" s="312"/>
      <c r="HB16" s="312"/>
      <c r="HC16" s="312"/>
      <c r="HD16" s="312"/>
      <c r="HE16" s="312"/>
      <c r="HF16" s="312"/>
      <c r="HG16" s="311"/>
      <c r="HH16" s="312"/>
      <c r="HI16" s="312"/>
      <c r="HJ16" s="312"/>
      <c r="HK16" s="312"/>
      <c r="HL16" s="312"/>
      <c r="HM16" s="312"/>
      <c r="HN16" s="311"/>
      <c r="HO16" s="312"/>
      <c r="HP16" s="312"/>
      <c r="HQ16" s="312"/>
      <c r="HR16" s="312"/>
      <c r="HS16" s="312"/>
      <c r="HT16" s="312"/>
      <c r="HU16" s="311"/>
      <c r="HV16" s="312"/>
      <c r="HW16" s="312"/>
      <c r="HX16" s="312"/>
      <c r="HY16" s="312"/>
      <c r="HZ16" s="312"/>
      <c r="IA16" s="312"/>
      <c r="IB16" s="311"/>
      <c r="IC16" s="312"/>
      <c r="ID16" s="312"/>
      <c r="IE16" s="312"/>
      <c r="IF16" s="312"/>
      <c r="IG16" s="312"/>
      <c r="IH16" s="312"/>
      <c r="II16" s="311"/>
      <c r="IJ16" s="312"/>
      <c r="IK16" s="312"/>
      <c r="IL16" s="312"/>
      <c r="IM16" s="312"/>
      <c r="IN16" s="312"/>
      <c r="IO16" s="312"/>
      <c r="IP16" s="311"/>
      <c r="IQ16" s="312"/>
      <c r="IR16" s="312"/>
      <c r="IS16" s="312"/>
      <c r="IT16" s="312"/>
      <c r="IU16" s="312"/>
      <c r="IV16" s="312"/>
      <c r="IW16" s="311"/>
      <c r="IX16" s="312"/>
      <c r="IY16" s="312"/>
      <c r="IZ16" s="312"/>
      <c r="JA16" s="312"/>
      <c r="JB16" s="312"/>
      <c r="JC16" s="312"/>
      <c r="JD16" s="311"/>
      <c r="JE16" s="312"/>
      <c r="JF16" s="312"/>
      <c r="JG16" s="312"/>
      <c r="JH16" s="312"/>
      <c r="JI16" s="312"/>
      <c r="JJ16" s="312"/>
      <c r="JK16" s="311"/>
      <c r="JL16" s="312"/>
      <c r="JM16" s="312"/>
      <c r="JN16" s="312"/>
      <c r="JO16" s="312"/>
      <c r="JP16" s="312"/>
      <c r="JQ16" s="312"/>
      <c r="JR16" s="311"/>
      <c r="JS16" s="312"/>
      <c r="JT16" s="312"/>
      <c r="JU16" s="312"/>
      <c r="JV16" s="312"/>
      <c r="JW16" s="312"/>
      <c r="JX16" s="312"/>
      <c r="JY16" s="311"/>
      <c r="JZ16" s="312"/>
      <c r="KA16" s="312"/>
      <c r="KB16" s="312"/>
      <c r="KC16" s="312"/>
      <c r="KD16" s="312"/>
      <c r="KE16" s="312"/>
      <c r="KF16" s="311"/>
      <c r="KG16" s="312"/>
      <c r="KH16" s="312"/>
      <c r="KI16" s="312"/>
      <c r="KJ16" s="312"/>
      <c r="KK16" s="312"/>
      <c r="KL16" s="312"/>
      <c r="KM16" s="304" t="str">
        <f t="shared" si="0"/>
        <v/>
      </c>
      <c r="KN16" s="305" t="str">
        <f t="shared" si="1"/>
        <v/>
      </c>
      <c r="KO16" s="305" t="str">
        <f t="shared" si="2"/>
        <v/>
      </c>
      <c r="KP16" s="305" t="str">
        <f t="shared" si="3"/>
        <v/>
      </c>
      <c r="KQ16" s="306" t="str">
        <f t="shared" si="4"/>
        <v/>
      </c>
      <c r="KR16" s="307" t="str">
        <f>IF(COUNTA(ข้อมูล!AM13),ข้อมูล!AM13," ")</f>
        <v>ปกติ</v>
      </c>
      <c r="KS16" s="308" t="str">
        <f t="shared" si="5"/>
        <v/>
      </c>
    </row>
    <row r="17" spans="1:305" s="309" customFormat="1" ht="16.5" customHeight="1" thickBot="1" x14ac:dyDescent="0.2">
      <c r="A17" s="298">
        <f>IF(COUNTA(ข้อมูล!C14),ข้อมูล!C14," ")</f>
        <v>12</v>
      </c>
      <c r="B17" s="299" t="str">
        <f>IF(COUNTA(ข้อมูล!D14),ข้อมูล!D14," ")</f>
        <v xml:space="preserve"> </v>
      </c>
      <c r="C17" s="300" t="str">
        <f>IF(COUNTA(ข้อมูล!E14),ข้อมูล!E14," ")</f>
        <v xml:space="preserve"> </v>
      </c>
      <c r="D17" s="310"/>
      <c r="E17" s="311"/>
      <c r="F17" s="312"/>
      <c r="G17" s="312"/>
      <c r="H17" s="312"/>
      <c r="I17" s="312"/>
      <c r="J17" s="312"/>
      <c r="K17" s="312"/>
      <c r="L17" s="311"/>
      <c r="M17" s="312"/>
      <c r="N17" s="312"/>
      <c r="O17" s="312"/>
      <c r="P17" s="312"/>
      <c r="Q17" s="312"/>
      <c r="R17" s="312"/>
      <c r="S17" s="311"/>
      <c r="T17" s="312"/>
      <c r="U17" s="312"/>
      <c r="V17" s="312"/>
      <c r="W17" s="312"/>
      <c r="X17" s="312"/>
      <c r="Y17" s="312"/>
      <c r="Z17" s="311"/>
      <c r="AA17" s="312"/>
      <c r="AB17" s="312"/>
      <c r="AC17" s="312"/>
      <c r="AD17" s="312"/>
      <c r="AE17" s="312"/>
      <c r="AF17" s="312"/>
      <c r="AG17" s="311"/>
      <c r="AH17" s="312"/>
      <c r="AI17" s="312"/>
      <c r="AJ17" s="312"/>
      <c r="AK17" s="312"/>
      <c r="AL17" s="312"/>
      <c r="AM17" s="312"/>
      <c r="AN17" s="311"/>
      <c r="AO17" s="312"/>
      <c r="AP17" s="312"/>
      <c r="AQ17" s="312"/>
      <c r="AR17" s="312"/>
      <c r="AS17" s="312"/>
      <c r="AT17" s="312"/>
      <c r="AU17" s="311"/>
      <c r="AV17" s="312"/>
      <c r="AW17" s="312"/>
      <c r="AX17" s="312"/>
      <c r="AY17" s="312"/>
      <c r="AZ17" s="312"/>
      <c r="BA17" s="312"/>
      <c r="BB17" s="311"/>
      <c r="BC17" s="312"/>
      <c r="BD17" s="312"/>
      <c r="BE17" s="312"/>
      <c r="BF17" s="312"/>
      <c r="BG17" s="312"/>
      <c r="BH17" s="312"/>
      <c r="BI17" s="311"/>
      <c r="BJ17" s="312"/>
      <c r="BK17" s="312"/>
      <c r="BL17" s="312"/>
      <c r="BM17" s="312"/>
      <c r="BN17" s="312"/>
      <c r="BO17" s="312"/>
      <c r="BP17" s="311"/>
      <c r="BQ17" s="312"/>
      <c r="BR17" s="312"/>
      <c r="BS17" s="312"/>
      <c r="BT17" s="312"/>
      <c r="BU17" s="312"/>
      <c r="BV17" s="312"/>
      <c r="BW17" s="311"/>
      <c r="BX17" s="312"/>
      <c r="BY17" s="312"/>
      <c r="BZ17" s="312"/>
      <c r="CA17" s="312"/>
      <c r="CB17" s="312"/>
      <c r="CC17" s="312"/>
      <c r="CD17" s="311"/>
      <c r="CE17" s="312"/>
      <c r="CF17" s="312"/>
      <c r="CG17" s="312"/>
      <c r="CH17" s="312"/>
      <c r="CI17" s="312"/>
      <c r="CJ17" s="312"/>
      <c r="CK17" s="311"/>
      <c r="CL17" s="312"/>
      <c r="CM17" s="312"/>
      <c r="CN17" s="312"/>
      <c r="CO17" s="312"/>
      <c r="CP17" s="312"/>
      <c r="CQ17" s="312"/>
      <c r="CR17" s="311"/>
      <c r="CS17" s="312"/>
      <c r="CT17" s="312"/>
      <c r="CU17" s="312"/>
      <c r="CV17" s="312"/>
      <c r="CW17" s="312"/>
      <c r="CX17" s="312"/>
      <c r="CY17" s="311"/>
      <c r="CZ17" s="312"/>
      <c r="DA17" s="312"/>
      <c r="DB17" s="312"/>
      <c r="DC17" s="312"/>
      <c r="DD17" s="312"/>
      <c r="DE17" s="312"/>
      <c r="DF17" s="311"/>
      <c r="DG17" s="312"/>
      <c r="DH17" s="312"/>
      <c r="DI17" s="312"/>
      <c r="DJ17" s="312"/>
      <c r="DK17" s="312"/>
      <c r="DL17" s="312"/>
      <c r="DM17" s="311"/>
      <c r="DN17" s="312"/>
      <c r="DO17" s="312"/>
      <c r="DP17" s="312"/>
      <c r="DQ17" s="312"/>
      <c r="DR17" s="312"/>
      <c r="DS17" s="312"/>
      <c r="DT17" s="311"/>
      <c r="DU17" s="312"/>
      <c r="DV17" s="312"/>
      <c r="DW17" s="312"/>
      <c r="DX17" s="312"/>
      <c r="DY17" s="312"/>
      <c r="DZ17" s="312"/>
      <c r="EA17" s="311"/>
      <c r="EB17" s="312"/>
      <c r="EC17" s="312"/>
      <c r="ED17" s="312"/>
      <c r="EE17" s="312"/>
      <c r="EF17" s="312"/>
      <c r="EG17" s="312"/>
      <c r="EH17" s="311"/>
      <c r="EI17" s="312"/>
      <c r="EJ17" s="312"/>
      <c r="EK17" s="312"/>
      <c r="EL17" s="312"/>
      <c r="EM17" s="312"/>
      <c r="EN17" s="312"/>
      <c r="EO17" s="311"/>
      <c r="EP17" s="312"/>
      <c r="EQ17" s="312"/>
      <c r="ER17" s="312"/>
      <c r="ES17" s="312"/>
      <c r="ET17" s="312"/>
      <c r="EU17" s="312"/>
      <c r="EV17" s="311"/>
      <c r="EW17" s="312"/>
      <c r="EX17" s="312"/>
      <c r="EY17" s="312"/>
      <c r="EZ17" s="312"/>
      <c r="FA17" s="312"/>
      <c r="FB17" s="312"/>
      <c r="FC17" s="311"/>
      <c r="FD17" s="312"/>
      <c r="FE17" s="312"/>
      <c r="FF17" s="312"/>
      <c r="FG17" s="312"/>
      <c r="FH17" s="312"/>
      <c r="FI17" s="312"/>
      <c r="FJ17" s="311"/>
      <c r="FK17" s="312"/>
      <c r="FL17" s="312"/>
      <c r="FM17" s="312"/>
      <c r="FN17" s="312"/>
      <c r="FO17" s="312"/>
      <c r="FP17" s="312"/>
      <c r="FQ17" s="311"/>
      <c r="FR17" s="312"/>
      <c r="FS17" s="312"/>
      <c r="FT17" s="312"/>
      <c r="FU17" s="312"/>
      <c r="FV17" s="312"/>
      <c r="FW17" s="312"/>
      <c r="FX17" s="311"/>
      <c r="FY17" s="312"/>
      <c r="FZ17" s="312"/>
      <c r="GA17" s="312"/>
      <c r="GB17" s="312"/>
      <c r="GC17" s="312"/>
      <c r="GD17" s="312"/>
      <c r="GE17" s="311"/>
      <c r="GF17" s="312"/>
      <c r="GG17" s="312"/>
      <c r="GH17" s="312"/>
      <c r="GI17" s="312"/>
      <c r="GJ17" s="312"/>
      <c r="GK17" s="312"/>
      <c r="GL17" s="311"/>
      <c r="GM17" s="312"/>
      <c r="GN17" s="312"/>
      <c r="GO17" s="312"/>
      <c r="GP17" s="312"/>
      <c r="GQ17" s="312"/>
      <c r="GR17" s="312"/>
      <c r="GS17" s="311"/>
      <c r="GT17" s="312"/>
      <c r="GU17" s="312"/>
      <c r="GV17" s="312"/>
      <c r="GW17" s="312"/>
      <c r="GX17" s="312"/>
      <c r="GY17" s="312"/>
      <c r="GZ17" s="311"/>
      <c r="HA17" s="312"/>
      <c r="HB17" s="312"/>
      <c r="HC17" s="312"/>
      <c r="HD17" s="312"/>
      <c r="HE17" s="312"/>
      <c r="HF17" s="312"/>
      <c r="HG17" s="311"/>
      <c r="HH17" s="312"/>
      <c r="HI17" s="312"/>
      <c r="HJ17" s="312"/>
      <c r="HK17" s="312"/>
      <c r="HL17" s="312"/>
      <c r="HM17" s="312"/>
      <c r="HN17" s="311"/>
      <c r="HO17" s="312"/>
      <c r="HP17" s="312"/>
      <c r="HQ17" s="312"/>
      <c r="HR17" s="312"/>
      <c r="HS17" s="312"/>
      <c r="HT17" s="312"/>
      <c r="HU17" s="311"/>
      <c r="HV17" s="312"/>
      <c r="HW17" s="312"/>
      <c r="HX17" s="312"/>
      <c r="HY17" s="312"/>
      <c r="HZ17" s="312"/>
      <c r="IA17" s="312"/>
      <c r="IB17" s="311"/>
      <c r="IC17" s="312"/>
      <c r="ID17" s="312"/>
      <c r="IE17" s="312"/>
      <c r="IF17" s="312"/>
      <c r="IG17" s="312"/>
      <c r="IH17" s="312"/>
      <c r="II17" s="311"/>
      <c r="IJ17" s="312"/>
      <c r="IK17" s="312"/>
      <c r="IL17" s="312"/>
      <c r="IM17" s="312"/>
      <c r="IN17" s="312"/>
      <c r="IO17" s="312"/>
      <c r="IP17" s="311"/>
      <c r="IQ17" s="312"/>
      <c r="IR17" s="312"/>
      <c r="IS17" s="312"/>
      <c r="IT17" s="312"/>
      <c r="IU17" s="312"/>
      <c r="IV17" s="312"/>
      <c r="IW17" s="311"/>
      <c r="IX17" s="312"/>
      <c r="IY17" s="312"/>
      <c r="IZ17" s="312"/>
      <c r="JA17" s="312"/>
      <c r="JB17" s="312"/>
      <c r="JC17" s="312"/>
      <c r="JD17" s="311"/>
      <c r="JE17" s="312"/>
      <c r="JF17" s="312"/>
      <c r="JG17" s="312"/>
      <c r="JH17" s="312"/>
      <c r="JI17" s="312"/>
      <c r="JJ17" s="312"/>
      <c r="JK17" s="311"/>
      <c r="JL17" s="312"/>
      <c r="JM17" s="312"/>
      <c r="JN17" s="312"/>
      <c r="JO17" s="312"/>
      <c r="JP17" s="312"/>
      <c r="JQ17" s="312"/>
      <c r="JR17" s="311"/>
      <c r="JS17" s="312"/>
      <c r="JT17" s="312"/>
      <c r="JU17" s="312"/>
      <c r="JV17" s="312"/>
      <c r="JW17" s="312"/>
      <c r="JX17" s="312"/>
      <c r="JY17" s="311"/>
      <c r="JZ17" s="312"/>
      <c r="KA17" s="312"/>
      <c r="KB17" s="312"/>
      <c r="KC17" s="312"/>
      <c r="KD17" s="312"/>
      <c r="KE17" s="312"/>
      <c r="KF17" s="311"/>
      <c r="KG17" s="312"/>
      <c r="KH17" s="312"/>
      <c r="KI17" s="312"/>
      <c r="KJ17" s="312"/>
      <c r="KK17" s="312"/>
      <c r="KL17" s="312"/>
      <c r="KM17" s="304" t="str">
        <f t="shared" si="0"/>
        <v/>
      </c>
      <c r="KN17" s="305" t="str">
        <f t="shared" si="1"/>
        <v/>
      </c>
      <c r="KO17" s="305" t="str">
        <f t="shared" si="2"/>
        <v/>
      </c>
      <c r="KP17" s="305" t="str">
        <f t="shared" si="3"/>
        <v/>
      </c>
      <c r="KQ17" s="306" t="str">
        <f t="shared" si="4"/>
        <v/>
      </c>
      <c r="KR17" s="307" t="str">
        <f>IF(COUNTA(ข้อมูล!AM14),ข้อมูล!AM14," ")</f>
        <v>ปกติ</v>
      </c>
      <c r="KS17" s="308" t="str">
        <f t="shared" si="5"/>
        <v/>
      </c>
    </row>
    <row r="18" spans="1:305" s="309" customFormat="1" ht="16.5" customHeight="1" thickBot="1" x14ac:dyDescent="0.2">
      <c r="A18" s="298">
        <f>IF(COUNTA(ข้อมูล!C15),ข้อมูล!C15," ")</f>
        <v>13</v>
      </c>
      <c r="B18" s="299" t="str">
        <f>IF(COUNTA(ข้อมูล!D15),ข้อมูล!D15," ")</f>
        <v xml:space="preserve"> </v>
      </c>
      <c r="C18" s="300" t="str">
        <f>IF(COUNTA(ข้อมูล!E15),ข้อมูล!E15," ")</f>
        <v xml:space="preserve"> </v>
      </c>
      <c r="D18" s="310"/>
      <c r="E18" s="311"/>
      <c r="F18" s="312"/>
      <c r="G18" s="312"/>
      <c r="H18" s="312"/>
      <c r="I18" s="312"/>
      <c r="J18" s="312"/>
      <c r="K18" s="312"/>
      <c r="L18" s="311"/>
      <c r="M18" s="312"/>
      <c r="N18" s="312"/>
      <c r="O18" s="312"/>
      <c r="P18" s="312"/>
      <c r="Q18" s="312"/>
      <c r="R18" s="312"/>
      <c r="S18" s="311"/>
      <c r="T18" s="312"/>
      <c r="U18" s="312"/>
      <c r="V18" s="312"/>
      <c r="W18" s="312"/>
      <c r="X18" s="312"/>
      <c r="Y18" s="312"/>
      <c r="Z18" s="311"/>
      <c r="AA18" s="312"/>
      <c r="AB18" s="312"/>
      <c r="AC18" s="312"/>
      <c r="AD18" s="312"/>
      <c r="AE18" s="312"/>
      <c r="AF18" s="312"/>
      <c r="AG18" s="311"/>
      <c r="AH18" s="312"/>
      <c r="AI18" s="312"/>
      <c r="AJ18" s="312"/>
      <c r="AK18" s="312"/>
      <c r="AL18" s="312"/>
      <c r="AM18" s="312"/>
      <c r="AN18" s="311"/>
      <c r="AO18" s="312"/>
      <c r="AP18" s="312"/>
      <c r="AQ18" s="312"/>
      <c r="AR18" s="312"/>
      <c r="AS18" s="312"/>
      <c r="AT18" s="312"/>
      <c r="AU18" s="311"/>
      <c r="AV18" s="312"/>
      <c r="AW18" s="312"/>
      <c r="AX18" s="312"/>
      <c r="AY18" s="312"/>
      <c r="AZ18" s="312"/>
      <c r="BA18" s="312"/>
      <c r="BB18" s="311"/>
      <c r="BC18" s="312"/>
      <c r="BD18" s="312"/>
      <c r="BE18" s="312"/>
      <c r="BF18" s="312"/>
      <c r="BG18" s="312"/>
      <c r="BH18" s="312"/>
      <c r="BI18" s="311"/>
      <c r="BJ18" s="312"/>
      <c r="BK18" s="312"/>
      <c r="BL18" s="312"/>
      <c r="BM18" s="312"/>
      <c r="BN18" s="312"/>
      <c r="BO18" s="312"/>
      <c r="BP18" s="311"/>
      <c r="BQ18" s="312"/>
      <c r="BR18" s="312"/>
      <c r="BS18" s="312"/>
      <c r="BT18" s="312"/>
      <c r="BU18" s="312"/>
      <c r="BV18" s="312"/>
      <c r="BW18" s="311"/>
      <c r="BX18" s="312"/>
      <c r="BY18" s="312"/>
      <c r="BZ18" s="312"/>
      <c r="CA18" s="312"/>
      <c r="CB18" s="312"/>
      <c r="CC18" s="312"/>
      <c r="CD18" s="311"/>
      <c r="CE18" s="312"/>
      <c r="CF18" s="312"/>
      <c r="CG18" s="312"/>
      <c r="CH18" s="312"/>
      <c r="CI18" s="312"/>
      <c r="CJ18" s="312"/>
      <c r="CK18" s="311"/>
      <c r="CL18" s="312"/>
      <c r="CM18" s="312"/>
      <c r="CN18" s="312"/>
      <c r="CO18" s="312"/>
      <c r="CP18" s="312"/>
      <c r="CQ18" s="312"/>
      <c r="CR18" s="311"/>
      <c r="CS18" s="312"/>
      <c r="CT18" s="312"/>
      <c r="CU18" s="312"/>
      <c r="CV18" s="312"/>
      <c r="CW18" s="312"/>
      <c r="CX18" s="312"/>
      <c r="CY18" s="311"/>
      <c r="CZ18" s="312"/>
      <c r="DA18" s="312"/>
      <c r="DB18" s="312"/>
      <c r="DC18" s="312"/>
      <c r="DD18" s="312"/>
      <c r="DE18" s="312"/>
      <c r="DF18" s="311"/>
      <c r="DG18" s="312"/>
      <c r="DH18" s="312"/>
      <c r="DI18" s="312"/>
      <c r="DJ18" s="312"/>
      <c r="DK18" s="312"/>
      <c r="DL18" s="312"/>
      <c r="DM18" s="311"/>
      <c r="DN18" s="312"/>
      <c r="DO18" s="312"/>
      <c r="DP18" s="312"/>
      <c r="DQ18" s="312"/>
      <c r="DR18" s="312"/>
      <c r="DS18" s="312"/>
      <c r="DT18" s="311"/>
      <c r="DU18" s="312"/>
      <c r="DV18" s="312"/>
      <c r="DW18" s="312"/>
      <c r="DX18" s="312"/>
      <c r="DY18" s="312"/>
      <c r="DZ18" s="312"/>
      <c r="EA18" s="311"/>
      <c r="EB18" s="312"/>
      <c r="EC18" s="312"/>
      <c r="ED18" s="312"/>
      <c r="EE18" s="312"/>
      <c r="EF18" s="312"/>
      <c r="EG18" s="312"/>
      <c r="EH18" s="311"/>
      <c r="EI18" s="312"/>
      <c r="EJ18" s="312"/>
      <c r="EK18" s="312"/>
      <c r="EL18" s="312"/>
      <c r="EM18" s="312"/>
      <c r="EN18" s="312"/>
      <c r="EO18" s="311"/>
      <c r="EP18" s="312"/>
      <c r="EQ18" s="312"/>
      <c r="ER18" s="312"/>
      <c r="ES18" s="312"/>
      <c r="ET18" s="312"/>
      <c r="EU18" s="312"/>
      <c r="EV18" s="311"/>
      <c r="EW18" s="312"/>
      <c r="EX18" s="312"/>
      <c r="EY18" s="312"/>
      <c r="EZ18" s="312"/>
      <c r="FA18" s="312"/>
      <c r="FB18" s="312"/>
      <c r="FC18" s="311"/>
      <c r="FD18" s="312"/>
      <c r="FE18" s="312"/>
      <c r="FF18" s="312"/>
      <c r="FG18" s="312"/>
      <c r="FH18" s="312"/>
      <c r="FI18" s="312"/>
      <c r="FJ18" s="311"/>
      <c r="FK18" s="312"/>
      <c r="FL18" s="312"/>
      <c r="FM18" s="312"/>
      <c r="FN18" s="312"/>
      <c r="FO18" s="312"/>
      <c r="FP18" s="312"/>
      <c r="FQ18" s="311"/>
      <c r="FR18" s="312"/>
      <c r="FS18" s="312"/>
      <c r="FT18" s="312"/>
      <c r="FU18" s="312"/>
      <c r="FV18" s="312"/>
      <c r="FW18" s="312"/>
      <c r="FX18" s="311"/>
      <c r="FY18" s="312"/>
      <c r="FZ18" s="312"/>
      <c r="GA18" s="312"/>
      <c r="GB18" s="312"/>
      <c r="GC18" s="312"/>
      <c r="GD18" s="312"/>
      <c r="GE18" s="311"/>
      <c r="GF18" s="312"/>
      <c r="GG18" s="312"/>
      <c r="GH18" s="312"/>
      <c r="GI18" s="312"/>
      <c r="GJ18" s="312"/>
      <c r="GK18" s="312"/>
      <c r="GL18" s="311"/>
      <c r="GM18" s="312"/>
      <c r="GN18" s="312"/>
      <c r="GO18" s="312"/>
      <c r="GP18" s="312"/>
      <c r="GQ18" s="312"/>
      <c r="GR18" s="312"/>
      <c r="GS18" s="311"/>
      <c r="GT18" s="312"/>
      <c r="GU18" s="312"/>
      <c r="GV18" s="312"/>
      <c r="GW18" s="312"/>
      <c r="GX18" s="312"/>
      <c r="GY18" s="312"/>
      <c r="GZ18" s="311"/>
      <c r="HA18" s="312"/>
      <c r="HB18" s="312"/>
      <c r="HC18" s="312"/>
      <c r="HD18" s="312"/>
      <c r="HE18" s="312"/>
      <c r="HF18" s="312"/>
      <c r="HG18" s="311"/>
      <c r="HH18" s="312"/>
      <c r="HI18" s="312"/>
      <c r="HJ18" s="312"/>
      <c r="HK18" s="312"/>
      <c r="HL18" s="312"/>
      <c r="HM18" s="312"/>
      <c r="HN18" s="311"/>
      <c r="HO18" s="312"/>
      <c r="HP18" s="312"/>
      <c r="HQ18" s="312"/>
      <c r="HR18" s="312"/>
      <c r="HS18" s="312"/>
      <c r="HT18" s="312"/>
      <c r="HU18" s="311"/>
      <c r="HV18" s="312"/>
      <c r="HW18" s="312"/>
      <c r="HX18" s="312"/>
      <c r="HY18" s="312"/>
      <c r="HZ18" s="312"/>
      <c r="IA18" s="312"/>
      <c r="IB18" s="311"/>
      <c r="IC18" s="312"/>
      <c r="ID18" s="312"/>
      <c r="IE18" s="312"/>
      <c r="IF18" s="312"/>
      <c r="IG18" s="312"/>
      <c r="IH18" s="312"/>
      <c r="II18" s="311"/>
      <c r="IJ18" s="312"/>
      <c r="IK18" s="312"/>
      <c r="IL18" s="312"/>
      <c r="IM18" s="312"/>
      <c r="IN18" s="312"/>
      <c r="IO18" s="312"/>
      <c r="IP18" s="311"/>
      <c r="IQ18" s="312"/>
      <c r="IR18" s="312"/>
      <c r="IS18" s="312"/>
      <c r="IT18" s="312"/>
      <c r="IU18" s="312"/>
      <c r="IV18" s="312"/>
      <c r="IW18" s="311"/>
      <c r="IX18" s="312"/>
      <c r="IY18" s="312"/>
      <c r="IZ18" s="312"/>
      <c r="JA18" s="312"/>
      <c r="JB18" s="312"/>
      <c r="JC18" s="312"/>
      <c r="JD18" s="311"/>
      <c r="JE18" s="312"/>
      <c r="JF18" s="312"/>
      <c r="JG18" s="312"/>
      <c r="JH18" s="312"/>
      <c r="JI18" s="312"/>
      <c r="JJ18" s="312"/>
      <c r="JK18" s="311"/>
      <c r="JL18" s="312"/>
      <c r="JM18" s="312"/>
      <c r="JN18" s="312"/>
      <c r="JO18" s="312"/>
      <c r="JP18" s="312"/>
      <c r="JQ18" s="312"/>
      <c r="JR18" s="311"/>
      <c r="JS18" s="312"/>
      <c r="JT18" s="312"/>
      <c r="JU18" s="312"/>
      <c r="JV18" s="312"/>
      <c r="JW18" s="312"/>
      <c r="JX18" s="312"/>
      <c r="JY18" s="311"/>
      <c r="JZ18" s="312"/>
      <c r="KA18" s="312"/>
      <c r="KB18" s="312"/>
      <c r="KC18" s="312"/>
      <c r="KD18" s="312"/>
      <c r="KE18" s="312"/>
      <c r="KF18" s="311"/>
      <c r="KG18" s="312"/>
      <c r="KH18" s="312"/>
      <c r="KI18" s="312"/>
      <c r="KJ18" s="312"/>
      <c r="KK18" s="312"/>
      <c r="KL18" s="312"/>
      <c r="KM18" s="304" t="str">
        <f t="shared" si="0"/>
        <v/>
      </c>
      <c r="KN18" s="305" t="str">
        <f t="shared" si="1"/>
        <v/>
      </c>
      <c r="KO18" s="305" t="str">
        <f t="shared" si="2"/>
        <v/>
      </c>
      <c r="KP18" s="305" t="str">
        <f t="shared" si="3"/>
        <v/>
      </c>
      <c r="KQ18" s="306" t="str">
        <f t="shared" si="4"/>
        <v/>
      </c>
      <c r="KR18" s="307" t="str">
        <f>IF(COUNTA(ข้อมูล!AM15),ข้อมูล!AM15," ")</f>
        <v>ปกติ</v>
      </c>
      <c r="KS18" s="308" t="str">
        <f t="shared" si="5"/>
        <v/>
      </c>
    </row>
    <row r="19" spans="1:305" s="309" customFormat="1" ht="16.5" customHeight="1" thickBot="1" x14ac:dyDescent="0.2">
      <c r="A19" s="298">
        <f>IF(COUNTA(ข้อมูล!C16),ข้อมูล!C16," ")</f>
        <v>14</v>
      </c>
      <c r="B19" s="299" t="str">
        <f>IF(COUNTA(ข้อมูล!D16),ข้อมูล!D16," ")</f>
        <v xml:space="preserve"> </v>
      </c>
      <c r="C19" s="300" t="str">
        <f>IF(COUNTA(ข้อมูล!E16),ข้อมูล!E16," ")</f>
        <v xml:space="preserve"> </v>
      </c>
      <c r="D19" s="310"/>
      <c r="E19" s="311"/>
      <c r="F19" s="312"/>
      <c r="G19" s="312"/>
      <c r="H19" s="312"/>
      <c r="I19" s="312"/>
      <c r="J19" s="312"/>
      <c r="K19" s="312"/>
      <c r="L19" s="311"/>
      <c r="M19" s="312"/>
      <c r="N19" s="312"/>
      <c r="O19" s="312"/>
      <c r="P19" s="312"/>
      <c r="Q19" s="312"/>
      <c r="R19" s="312"/>
      <c r="S19" s="311"/>
      <c r="T19" s="312"/>
      <c r="U19" s="312"/>
      <c r="V19" s="312"/>
      <c r="W19" s="312"/>
      <c r="X19" s="312"/>
      <c r="Y19" s="312"/>
      <c r="Z19" s="311"/>
      <c r="AA19" s="312"/>
      <c r="AB19" s="312"/>
      <c r="AC19" s="312"/>
      <c r="AD19" s="312"/>
      <c r="AE19" s="312"/>
      <c r="AF19" s="312"/>
      <c r="AG19" s="311"/>
      <c r="AH19" s="312"/>
      <c r="AI19" s="312"/>
      <c r="AJ19" s="312"/>
      <c r="AK19" s="312"/>
      <c r="AL19" s="312"/>
      <c r="AM19" s="312"/>
      <c r="AN19" s="311"/>
      <c r="AO19" s="312"/>
      <c r="AP19" s="312"/>
      <c r="AQ19" s="312"/>
      <c r="AR19" s="312"/>
      <c r="AS19" s="312"/>
      <c r="AT19" s="312"/>
      <c r="AU19" s="311"/>
      <c r="AV19" s="312"/>
      <c r="AW19" s="312"/>
      <c r="AX19" s="312"/>
      <c r="AY19" s="312"/>
      <c r="AZ19" s="312"/>
      <c r="BA19" s="312"/>
      <c r="BB19" s="311"/>
      <c r="BC19" s="312"/>
      <c r="BD19" s="312"/>
      <c r="BE19" s="312"/>
      <c r="BF19" s="312"/>
      <c r="BG19" s="312"/>
      <c r="BH19" s="312"/>
      <c r="BI19" s="311"/>
      <c r="BJ19" s="312"/>
      <c r="BK19" s="312"/>
      <c r="BL19" s="312"/>
      <c r="BM19" s="312"/>
      <c r="BN19" s="312"/>
      <c r="BO19" s="312"/>
      <c r="BP19" s="311"/>
      <c r="BQ19" s="312"/>
      <c r="BR19" s="312"/>
      <c r="BS19" s="312"/>
      <c r="BT19" s="312"/>
      <c r="BU19" s="312"/>
      <c r="BV19" s="312"/>
      <c r="BW19" s="311"/>
      <c r="BX19" s="312"/>
      <c r="BY19" s="312"/>
      <c r="BZ19" s="312"/>
      <c r="CA19" s="312"/>
      <c r="CB19" s="312"/>
      <c r="CC19" s="312"/>
      <c r="CD19" s="311"/>
      <c r="CE19" s="312"/>
      <c r="CF19" s="312"/>
      <c r="CG19" s="312"/>
      <c r="CH19" s="312"/>
      <c r="CI19" s="312"/>
      <c r="CJ19" s="312"/>
      <c r="CK19" s="311"/>
      <c r="CL19" s="312"/>
      <c r="CM19" s="312"/>
      <c r="CN19" s="312"/>
      <c r="CO19" s="312"/>
      <c r="CP19" s="312"/>
      <c r="CQ19" s="312"/>
      <c r="CR19" s="311"/>
      <c r="CS19" s="312"/>
      <c r="CT19" s="312"/>
      <c r="CU19" s="312"/>
      <c r="CV19" s="312"/>
      <c r="CW19" s="312"/>
      <c r="CX19" s="312"/>
      <c r="CY19" s="311"/>
      <c r="CZ19" s="312"/>
      <c r="DA19" s="312"/>
      <c r="DB19" s="312"/>
      <c r="DC19" s="312"/>
      <c r="DD19" s="312"/>
      <c r="DE19" s="312"/>
      <c r="DF19" s="311"/>
      <c r="DG19" s="312"/>
      <c r="DH19" s="312"/>
      <c r="DI19" s="312"/>
      <c r="DJ19" s="312"/>
      <c r="DK19" s="312"/>
      <c r="DL19" s="312"/>
      <c r="DM19" s="311"/>
      <c r="DN19" s="312"/>
      <c r="DO19" s="312"/>
      <c r="DP19" s="312"/>
      <c r="DQ19" s="312"/>
      <c r="DR19" s="312"/>
      <c r="DS19" s="312"/>
      <c r="DT19" s="311"/>
      <c r="DU19" s="312"/>
      <c r="DV19" s="312"/>
      <c r="DW19" s="312"/>
      <c r="DX19" s="312"/>
      <c r="DY19" s="312"/>
      <c r="DZ19" s="312"/>
      <c r="EA19" s="311"/>
      <c r="EB19" s="312"/>
      <c r="EC19" s="312"/>
      <c r="ED19" s="312"/>
      <c r="EE19" s="312"/>
      <c r="EF19" s="312"/>
      <c r="EG19" s="312"/>
      <c r="EH19" s="311"/>
      <c r="EI19" s="312"/>
      <c r="EJ19" s="312"/>
      <c r="EK19" s="312"/>
      <c r="EL19" s="312"/>
      <c r="EM19" s="312"/>
      <c r="EN19" s="312"/>
      <c r="EO19" s="311"/>
      <c r="EP19" s="312"/>
      <c r="EQ19" s="312"/>
      <c r="ER19" s="312"/>
      <c r="ES19" s="312"/>
      <c r="ET19" s="312"/>
      <c r="EU19" s="312"/>
      <c r="EV19" s="311"/>
      <c r="EW19" s="312"/>
      <c r="EX19" s="312"/>
      <c r="EY19" s="312"/>
      <c r="EZ19" s="312"/>
      <c r="FA19" s="312"/>
      <c r="FB19" s="312"/>
      <c r="FC19" s="311"/>
      <c r="FD19" s="312"/>
      <c r="FE19" s="312"/>
      <c r="FF19" s="312"/>
      <c r="FG19" s="312"/>
      <c r="FH19" s="312"/>
      <c r="FI19" s="312"/>
      <c r="FJ19" s="311"/>
      <c r="FK19" s="312"/>
      <c r="FL19" s="312"/>
      <c r="FM19" s="312"/>
      <c r="FN19" s="312"/>
      <c r="FO19" s="312"/>
      <c r="FP19" s="312"/>
      <c r="FQ19" s="311"/>
      <c r="FR19" s="312"/>
      <c r="FS19" s="312"/>
      <c r="FT19" s="312"/>
      <c r="FU19" s="312"/>
      <c r="FV19" s="312"/>
      <c r="FW19" s="312"/>
      <c r="FX19" s="311"/>
      <c r="FY19" s="312"/>
      <c r="FZ19" s="312"/>
      <c r="GA19" s="312"/>
      <c r="GB19" s="312"/>
      <c r="GC19" s="312"/>
      <c r="GD19" s="312"/>
      <c r="GE19" s="311"/>
      <c r="GF19" s="312"/>
      <c r="GG19" s="312"/>
      <c r="GH19" s="312"/>
      <c r="GI19" s="312"/>
      <c r="GJ19" s="312"/>
      <c r="GK19" s="312"/>
      <c r="GL19" s="311"/>
      <c r="GM19" s="312"/>
      <c r="GN19" s="312"/>
      <c r="GO19" s="312"/>
      <c r="GP19" s="312"/>
      <c r="GQ19" s="312"/>
      <c r="GR19" s="312"/>
      <c r="GS19" s="311"/>
      <c r="GT19" s="312"/>
      <c r="GU19" s="312"/>
      <c r="GV19" s="312"/>
      <c r="GW19" s="312"/>
      <c r="GX19" s="312"/>
      <c r="GY19" s="312"/>
      <c r="GZ19" s="311"/>
      <c r="HA19" s="312"/>
      <c r="HB19" s="312"/>
      <c r="HC19" s="312"/>
      <c r="HD19" s="312"/>
      <c r="HE19" s="312"/>
      <c r="HF19" s="312"/>
      <c r="HG19" s="311"/>
      <c r="HH19" s="312"/>
      <c r="HI19" s="312"/>
      <c r="HJ19" s="312"/>
      <c r="HK19" s="312"/>
      <c r="HL19" s="312"/>
      <c r="HM19" s="312"/>
      <c r="HN19" s="311"/>
      <c r="HO19" s="312"/>
      <c r="HP19" s="312"/>
      <c r="HQ19" s="312"/>
      <c r="HR19" s="312"/>
      <c r="HS19" s="312"/>
      <c r="HT19" s="312"/>
      <c r="HU19" s="311"/>
      <c r="HV19" s="312"/>
      <c r="HW19" s="312"/>
      <c r="HX19" s="312"/>
      <c r="HY19" s="312"/>
      <c r="HZ19" s="312"/>
      <c r="IA19" s="312"/>
      <c r="IB19" s="311"/>
      <c r="IC19" s="312"/>
      <c r="ID19" s="312"/>
      <c r="IE19" s="312"/>
      <c r="IF19" s="312"/>
      <c r="IG19" s="312"/>
      <c r="IH19" s="312"/>
      <c r="II19" s="311"/>
      <c r="IJ19" s="312"/>
      <c r="IK19" s="312"/>
      <c r="IL19" s="312"/>
      <c r="IM19" s="312"/>
      <c r="IN19" s="312"/>
      <c r="IO19" s="312"/>
      <c r="IP19" s="311"/>
      <c r="IQ19" s="312"/>
      <c r="IR19" s="312"/>
      <c r="IS19" s="312"/>
      <c r="IT19" s="312"/>
      <c r="IU19" s="312"/>
      <c r="IV19" s="312"/>
      <c r="IW19" s="311"/>
      <c r="IX19" s="312"/>
      <c r="IY19" s="312"/>
      <c r="IZ19" s="312"/>
      <c r="JA19" s="312"/>
      <c r="JB19" s="312"/>
      <c r="JC19" s="312"/>
      <c r="JD19" s="311"/>
      <c r="JE19" s="312"/>
      <c r="JF19" s="312"/>
      <c r="JG19" s="312"/>
      <c r="JH19" s="312"/>
      <c r="JI19" s="312"/>
      <c r="JJ19" s="312"/>
      <c r="JK19" s="311"/>
      <c r="JL19" s="312"/>
      <c r="JM19" s="312"/>
      <c r="JN19" s="312"/>
      <c r="JO19" s="312"/>
      <c r="JP19" s="312"/>
      <c r="JQ19" s="312"/>
      <c r="JR19" s="311"/>
      <c r="JS19" s="312"/>
      <c r="JT19" s="312"/>
      <c r="JU19" s="312"/>
      <c r="JV19" s="312"/>
      <c r="JW19" s="312"/>
      <c r="JX19" s="312"/>
      <c r="JY19" s="311"/>
      <c r="JZ19" s="312"/>
      <c r="KA19" s="312"/>
      <c r="KB19" s="312"/>
      <c r="KC19" s="312"/>
      <c r="KD19" s="312"/>
      <c r="KE19" s="312"/>
      <c r="KF19" s="311"/>
      <c r="KG19" s="312"/>
      <c r="KH19" s="312"/>
      <c r="KI19" s="312"/>
      <c r="KJ19" s="312"/>
      <c r="KK19" s="312"/>
      <c r="KL19" s="312"/>
      <c r="KM19" s="304" t="str">
        <f t="shared" si="0"/>
        <v/>
      </c>
      <c r="KN19" s="305" t="str">
        <f t="shared" si="1"/>
        <v/>
      </c>
      <c r="KO19" s="305" t="str">
        <f t="shared" si="2"/>
        <v/>
      </c>
      <c r="KP19" s="305" t="str">
        <f t="shared" si="3"/>
        <v/>
      </c>
      <c r="KQ19" s="306" t="str">
        <f t="shared" si="4"/>
        <v/>
      </c>
      <c r="KR19" s="307" t="str">
        <f>IF(COUNTA(ข้อมูล!AM16),ข้อมูล!AM16," ")</f>
        <v>ปกติ</v>
      </c>
      <c r="KS19" s="308" t="str">
        <f t="shared" si="5"/>
        <v/>
      </c>
    </row>
    <row r="20" spans="1:305" s="309" customFormat="1" ht="16.5" customHeight="1" thickBot="1" x14ac:dyDescent="0.2">
      <c r="A20" s="298">
        <f>IF(COUNTA(ข้อมูล!C17),ข้อมูล!C17," ")</f>
        <v>15</v>
      </c>
      <c r="B20" s="299" t="str">
        <f>IF(COUNTA(ข้อมูล!D17),ข้อมูล!D17," ")</f>
        <v xml:space="preserve"> </v>
      </c>
      <c r="C20" s="300" t="str">
        <f>IF(COUNTA(ข้อมูล!E17),ข้อมูล!E17," ")</f>
        <v xml:space="preserve"> </v>
      </c>
      <c r="D20" s="310"/>
      <c r="E20" s="311"/>
      <c r="F20" s="312"/>
      <c r="G20" s="312"/>
      <c r="H20" s="312"/>
      <c r="I20" s="312"/>
      <c r="J20" s="312"/>
      <c r="K20" s="312"/>
      <c r="L20" s="311"/>
      <c r="M20" s="312"/>
      <c r="N20" s="312"/>
      <c r="O20" s="312"/>
      <c r="P20" s="312"/>
      <c r="Q20" s="312"/>
      <c r="R20" s="312"/>
      <c r="S20" s="311"/>
      <c r="T20" s="312"/>
      <c r="U20" s="312"/>
      <c r="V20" s="312"/>
      <c r="W20" s="312"/>
      <c r="X20" s="312"/>
      <c r="Y20" s="312"/>
      <c r="Z20" s="311"/>
      <c r="AA20" s="312"/>
      <c r="AB20" s="312"/>
      <c r="AC20" s="312"/>
      <c r="AD20" s="312"/>
      <c r="AE20" s="312"/>
      <c r="AF20" s="312"/>
      <c r="AG20" s="311"/>
      <c r="AH20" s="312"/>
      <c r="AI20" s="312"/>
      <c r="AJ20" s="312"/>
      <c r="AK20" s="312"/>
      <c r="AL20" s="312"/>
      <c r="AM20" s="312"/>
      <c r="AN20" s="311"/>
      <c r="AO20" s="312"/>
      <c r="AP20" s="312"/>
      <c r="AQ20" s="312"/>
      <c r="AR20" s="312"/>
      <c r="AS20" s="312"/>
      <c r="AT20" s="312"/>
      <c r="AU20" s="311"/>
      <c r="AV20" s="312"/>
      <c r="AW20" s="312"/>
      <c r="AX20" s="312"/>
      <c r="AY20" s="312"/>
      <c r="AZ20" s="312"/>
      <c r="BA20" s="312"/>
      <c r="BB20" s="311"/>
      <c r="BC20" s="312"/>
      <c r="BD20" s="312"/>
      <c r="BE20" s="312"/>
      <c r="BF20" s="312"/>
      <c r="BG20" s="312"/>
      <c r="BH20" s="312"/>
      <c r="BI20" s="311"/>
      <c r="BJ20" s="312"/>
      <c r="BK20" s="312"/>
      <c r="BL20" s="312"/>
      <c r="BM20" s="312"/>
      <c r="BN20" s="312"/>
      <c r="BO20" s="312"/>
      <c r="BP20" s="311"/>
      <c r="BQ20" s="312"/>
      <c r="BR20" s="312"/>
      <c r="BS20" s="312"/>
      <c r="BT20" s="312"/>
      <c r="BU20" s="312"/>
      <c r="BV20" s="312"/>
      <c r="BW20" s="311"/>
      <c r="BX20" s="312"/>
      <c r="BY20" s="312"/>
      <c r="BZ20" s="312"/>
      <c r="CA20" s="312"/>
      <c r="CB20" s="312"/>
      <c r="CC20" s="312"/>
      <c r="CD20" s="311"/>
      <c r="CE20" s="312"/>
      <c r="CF20" s="312"/>
      <c r="CG20" s="312"/>
      <c r="CH20" s="312"/>
      <c r="CI20" s="312"/>
      <c r="CJ20" s="312"/>
      <c r="CK20" s="311"/>
      <c r="CL20" s="312"/>
      <c r="CM20" s="312"/>
      <c r="CN20" s="312"/>
      <c r="CO20" s="312"/>
      <c r="CP20" s="312"/>
      <c r="CQ20" s="312"/>
      <c r="CR20" s="311"/>
      <c r="CS20" s="312"/>
      <c r="CT20" s="312"/>
      <c r="CU20" s="312"/>
      <c r="CV20" s="312"/>
      <c r="CW20" s="312"/>
      <c r="CX20" s="312"/>
      <c r="CY20" s="311"/>
      <c r="CZ20" s="312"/>
      <c r="DA20" s="312"/>
      <c r="DB20" s="312"/>
      <c r="DC20" s="312"/>
      <c r="DD20" s="312"/>
      <c r="DE20" s="312"/>
      <c r="DF20" s="311"/>
      <c r="DG20" s="312"/>
      <c r="DH20" s="312"/>
      <c r="DI20" s="312"/>
      <c r="DJ20" s="312"/>
      <c r="DK20" s="312"/>
      <c r="DL20" s="312"/>
      <c r="DM20" s="311"/>
      <c r="DN20" s="312"/>
      <c r="DO20" s="312"/>
      <c r="DP20" s="312"/>
      <c r="DQ20" s="312"/>
      <c r="DR20" s="312"/>
      <c r="DS20" s="312"/>
      <c r="DT20" s="311"/>
      <c r="DU20" s="312"/>
      <c r="DV20" s="312"/>
      <c r="DW20" s="312"/>
      <c r="DX20" s="312"/>
      <c r="DY20" s="312"/>
      <c r="DZ20" s="312"/>
      <c r="EA20" s="311"/>
      <c r="EB20" s="312"/>
      <c r="EC20" s="312"/>
      <c r="ED20" s="312"/>
      <c r="EE20" s="312"/>
      <c r="EF20" s="312"/>
      <c r="EG20" s="312"/>
      <c r="EH20" s="311"/>
      <c r="EI20" s="312"/>
      <c r="EJ20" s="312"/>
      <c r="EK20" s="312"/>
      <c r="EL20" s="312"/>
      <c r="EM20" s="312"/>
      <c r="EN20" s="312"/>
      <c r="EO20" s="311"/>
      <c r="EP20" s="312"/>
      <c r="EQ20" s="312"/>
      <c r="ER20" s="312"/>
      <c r="ES20" s="312"/>
      <c r="ET20" s="312"/>
      <c r="EU20" s="312"/>
      <c r="EV20" s="311"/>
      <c r="EW20" s="312"/>
      <c r="EX20" s="312"/>
      <c r="EY20" s="312"/>
      <c r="EZ20" s="312"/>
      <c r="FA20" s="312"/>
      <c r="FB20" s="312"/>
      <c r="FC20" s="311"/>
      <c r="FD20" s="312"/>
      <c r="FE20" s="312"/>
      <c r="FF20" s="312"/>
      <c r="FG20" s="312"/>
      <c r="FH20" s="312"/>
      <c r="FI20" s="312"/>
      <c r="FJ20" s="311"/>
      <c r="FK20" s="312"/>
      <c r="FL20" s="312"/>
      <c r="FM20" s="312"/>
      <c r="FN20" s="312"/>
      <c r="FO20" s="312"/>
      <c r="FP20" s="312"/>
      <c r="FQ20" s="311"/>
      <c r="FR20" s="312"/>
      <c r="FS20" s="312"/>
      <c r="FT20" s="312"/>
      <c r="FU20" s="312"/>
      <c r="FV20" s="312"/>
      <c r="FW20" s="312"/>
      <c r="FX20" s="311"/>
      <c r="FY20" s="312"/>
      <c r="FZ20" s="312"/>
      <c r="GA20" s="312"/>
      <c r="GB20" s="312"/>
      <c r="GC20" s="312"/>
      <c r="GD20" s="312"/>
      <c r="GE20" s="311"/>
      <c r="GF20" s="312"/>
      <c r="GG20" s="312"/>
      <c r="GH20" s="312"/>
      <c r="GI20" s="312"/>
      <c r="GJ20" s="312"/>
      <c r="GK20" s="312"/>
      <c r="GL20" s="311"/>
      <c r="GM20" s="312"/>
      <c r="GN20" s="312"/>
      <c r="GO20" s="312"/>
      <c r="GP20" s="312"/>
      <c r="GQ20" s="312"/>
      <c r="GR20" s="312"/>
      <c r="GS20" s="311"/>
      <c r="GT20" s="312"/>
      <c r="GU20" s="312"/>
      <c r="GV20" s="312"/>
      <c r="GW20" s="312"/>
      <c r="GX20" s="312"/>
      <c r="GY20" s="312"/>
      <c r="GZ20" s="311"/>
      <c r="HA20" s="312"/>
      <c r="HB20" s="312"/>
      <c r="HC20" s="312"/>
      <c r="HD20" s="312"/>
      <c r="HE20" s="312"/>
      <c r="HF20" s="312"/>
      <c r="HG20" s="311"/>
      <c r="HH20" s="312"/>
      <c r="HI20" s="312"/>
      <c r="HJ20" s="312"/>
      <c r="HK20" s="312"/>
      <c r="HL20" s="312"/>
      <c r="HM20" s="312"/>
      <c r="HN20" s="311"/>
      <c r="HO20" s="312"/>
      <c r="HP20" s="312"/>
      <c r="HQ20" s="312"/>
      <c r="HR20" s="312"/>
      <c r="HS20" s="312"/>
      <c r="HT20" s="312"/>
      <c r="HU20" s="311"/>
      <c r="HV20" s="312"/>
      <c r="HW20" s="312"/>
      <c r="HX20" s="312"/>
      <c r="HY20" s="312"/>
      <c r="HZ20" s="312"/>
      <c r="IA20" s="312"/>
      <c r="IB20" s="311"/>
      <c r="IC20" s="312"/>
      <c r="ID20" s="312"/>
      <c r="IE20" s="312"/>
      <c r="IF20" s="312"/>
      <c r="IG20" s="312"/>
      <c r="IH20" s="312"/>
      <c r="II20" s="311"/>
      <c r="IJ20" s="312"/>
      <c r="IK20" s="312"/>
      <c r="IL20" s="312"/>
      <c r="IM20" s="312"/>
      <c r="IN20" s="312"/>
      <c r="IO20" s="312"/>
      <c r="IP20" s="311"/>
      <c r="IQ20" s="312"/>
      <c r="IR20" s="312"/>
      <c r="IS20" s="312"/>
      <c r="IT20" s="312"/>
      <c r="IU20" s="312"/>
      <c r="IV20" s="312"/>
      <c r="IW20" s="311"/>
      <c r="IX20" s="312"/>
      <c r="IY20" s="312"/>
      <c r="IZ20" s="312"/>
      <c r="JA20" s="312"/>
      <c r="JB20" s="312"/>
      <c r="JC20" s="312"/>
      <c r="JD20" s="311"/>
      <c r="JE20" s="312"/>
      <c r="JF20" s="312"/>
      <c r="JG20" s="312"/>
      <c r="JH20" s="312"/>
      <c r="JI20" s="312"/>
      <c r="JJ20" s="312"/>
      <c r="JK20" s="311"/>
      <c r="JL20" s="312"/>
      <c r="JM20" s="312"/>
      <c r="JN20" s="312"/>
      <c r="JO20" s="312"/>
      <c r="JP20" s="312"/>
      <c r="JQ20" s="312"/>
      <c r="JR20" s="311"/>
      <c r="JS20" s="312"/>
      <c r="JT20" s="312"/>
      <c r="JU20" s="312"/>
      <c r="JV20" s="312"/>
      <c r="JW20" s="312"/>
      <c r="JX20" s="312"/>
      <c r="JY20" s="311"/>
      <c r="JZ20" s="312"/>
      <c r="KA20" s="312"/>
      <c r="KB20" s="312"/>
      <c r="KC20" s="312"/>
      <c r="KD20" s="312"/>
      <c r="KE20" s="312"/>
      <c r="KF20" s="311"/>
      <c r="KG20" s="312"/>
      <c r="KH20" s="312"/>
      <c r="KI20" s="312"/>
      <c r="KJ20" s="312"/>
      <c r="KK20" s="312"/>
      <c r="KL20" s="312"/>
      <c r="KM20" s="304" t="str">
        <f t="shared" si="0"/>
        <v/>
      </c>
      <c r="KN20" s="305" t="str">
        <f t="shared" si="1"/>
        <v/>
      </c>
      <c r="KO20" s="305" t="str">
        <f t="shared" si="2"/>
        <v/>
      </c>
      <c r="KP20" s="305" t="str">
        <f t="shared" si="3"/>
        <v/>
      </c>
      <c r="KQ20" s="306" t="str">
        <f t="shared" si="4"/>
        <v/>
      </c>
      <c r="KR20" s="307" t="str">
        <f>IF(COUNTA(ข้อมูล!AM17),ข้อมูล!AM17," ")</f>
        <v>ปกติ</v>
      </c>
      <c r="KS20" s="308" t="str">
        <f t="shared" si="5"/>
        <v/>
      </c>
    </row>
    <row r="21" spans="1:305" s="309" customFormat="1" ht="16.5" customHeight="1" thickBot="1" x14ac:dyDescent="0.2">
      <c r="A21" s="298">
        <f>IF(COUNTA(ข้อมูล!C18),ข้อมูล!C18," ")</f>
        <v>16</v>
      </c>
      <c r="B21" s="299" t="str">
        <f>IF(COUNTA(ข้อมูล!D18),ข้อมูล!D18," ")</f>
        <v xml:space="preserve"> </v>
      </c>
      <c r="C21" s="300" t="str">
        <f>IF(COUNTA(ข้อมูล!E18),ข้อมูล!E18," ")</f>
        <v xml:space="preserve"> </v>
      </c>
      <c r="D21" s="310"/>
      <c r="E21" s="311"/>
      <c r="F21" s="312"/>
      <c r="G21" s="312"/>
      <c r="H21" s="312"/>
      <c r="I21" s="312"/>
      <c r="J21" s="312"/>
      <c r="K21" s="312"/>
      <c r="L21" s="311"/>
      <c r="M21" s="312"/>
      <c r="N21" s="312"/>
      <c r="O21" s="312"/>
      <c r="P21" s="312"/>
      <c r="Q21" s="312"/>
      <c r="R21" s="312"/>
      <c r="S21" s="311"/>
      <c r="T21" s="312"/>
      <c r="U21" s="312"/>
      <c r="V21" s="312"/>
      <c r="W21" s="312"/>
      <c r="X21" s="312"/>
      <c r="Y21" s="312"/>
      <c r="Z21" s="311"/>
      <c r="AA21" s="312"/>
      <c r="AB21" s="312"/>
      <c r="AC21" s="312"/>
      <c r="AD21" s="312"/>
      <c r="AE21" s="312"/>
      <c r="AF21" s="312"/>
      <c r="AG21" s="311"/>
      <c r="AH21" s="312"/>
      <c r="AI21" s="312"/>
      <c r="AJ21" s="312"/>
      <c r="AK21" s="312"/>
      <c r="AL21" s="312"/>
      <c r="AM21" s="312"/>
      <c r="AN21" s="311"/>
      <c r="AO21" s="312"/>
      <c r="AP21" s="312"/>
      <c r="AQ21" s="312"/>
      <c r="AR21" s="312"/>
      <c r="AS21" s="312"/>
      <c r="AT21" s="312"/>
      <c r="AU21" s="311"/>
      <c r="AV21" s="312"/>
      <c r="AW21" s="312"/>
      <c r="AX21" s="312"/>
      <c r="AY21" s="312"/>
      <c r="AZ21" s="312"/>
      <c r="BA21" s="312"/>
      <c r="BB21" s="311"/>
      <c r="BC21" s="312"/>
      <c r="BD21" s="312"/>
      <c r="BE21" s="312"/>
      <c r="BF21" s="312"/>
      <c r="BG21" s="312"/>
      <c r="BH21" s="312"/>
      <c r="BI21" s="311"/>
      <c r="BJ21" s="312"/>
      <c r="BK21" s="312"/>
      <c r="BL21" s="312"/>
      <c r="BM21" s="312"/>
      <c r="BN21" s="312"/>
      <c r="BO21" s="312"/>
      <c r="BP21" s="311"/>
      <c r="BQ21" s="312"/>
      <c r="BR21" s="312"/>
      <c r="BS21" s="312"/>
      <c r="BT21" s="312"/>
      <c r="BU21" s="312"/>
      <c r="BV21" s="312"/>
      <c r="BW21" s="311"/>
      <c r="BX21" s="312"/>
      <c r="BY21" s="312"/>
      <c r="BZ21" s="312"/>
      <c r="CA21" s="312"/>
      <c r="CB21" s="312"/>
      <c r="CC21" s="312"/>
      <c r="CD21" s="311"/>
      <c r="CE21" s="312"/>
      <c r="CF21" s="312"/>
      <c r="CG21" s="312"/>
      <c r="CH21" s="312"/>
      <c r="CI21" s="312"/>
      <c r="CJ21" s="312"/>
      <c r="CK21" s="311"/>
      <c r="CL21" s="312"/>
      <c r="CM21" s="312"/>
      <c r="CN21" s="312"/>
      <c r="CO21" s="312"/>
      <c r="CP21" s="312"/>
      <c r="CQ21" s="312"/>
      <c r="CR21" s="311"/>
      <c r="CS21" s="312"/>
      <c r="CT21" s="312"/>
      <c r="CU21" s="312"/>
      <c r="CV21" s="312"/>
      <c r="CW21" s="312"/>
      <c r="CX21" s="312"/>
      <c r="CY21" s="311"/>
      <c r="CZ21" s="312"/>
      <c r="DA21" s="312"/>
      <c r="DB21" s="312"/>
      <c r="DC21" s="312"/>
      <c r="DD21" s="312"/>
      <c r="DE21" s="312"/>
      <c r="DF21" s="311"/>
      <c r="DG21" s="312"/>
      <c r="DH21" s="312"/>
      <c r="DI21" s="312"/>
      <c r="DJ21" s="312"/>
      <c r="DK21" s="312"/>
      <c r="DL21" s="312"/>
      <c r="DM21" s="311"/>
      <c r="DN21" s="312"/>
      <c r="DO21" s="312"/>
      <c r="DP21" s="312"/>
      <c r="DQ21" s="312"/>
      <c r="DR21" s="312"/>
      <c r="DS21" s="312"/>
      <c r="DT21" s="311"/>
      <c r="DU21" s="312"/>
      <c r="DV21" s="312"/>
      <c r="DW21" s="312"/>
      <c r="DX21" s="312"/>
      <c r="DY21" s="312"/>
      <c r="DZ21" s="312"/>
      <c r="EA21" s="311"/>
      <c r="EB21" s="312"/>
      <c r="EC21" s="312"/>
      <c r="ED21" s="312"/>
      <c r="EE21" s="312"/>
      <c r="EF21" s="312"/>
      <c r="EG21" s="312"/>
      <c r="EH21" s="311"/>
      <c r="EI21" s="312"/>
      <c r="EJ21" s="312"/>
      <c r="EK21" s="312"/>
      <c r="EL21" s="312"/>
      <c r="EM21" s="312"/>
      <c r="EN21" s="312"/>
      <c r="EO21" s="311"/>
      <c r="EP21" s="312"/>
      <c r="EQ21" s="312"/>
      <c r="ER21" s="312"/>
      <c r="ES21" s="312"/>
      <c r="ET21" s="312"/>
      <c r="EU21" s="312"/>
      <c r="EV21" s="311"/>
      <c r="EW21" s="312"/>
      <c r="EX21" s="312"/>
      <c r="EY21" s="312"/>
      <c r="EZ21" s="312"/>
      <c r="FA21" s="312"/>
      <c r="FB21" s="312"/>
      <c r="FC21" s="311"/>
      <c r="FD21" s="312"/>
      <c r="FE21" s="312"/>
      <c r="FF21" s="312"/>
      <c r="FG21" s="312"/>
      <c r="FH21" s="312"/>
      <c r="FI21" s="312"/>
      <c r="FJ21" s="311"/>
      <c r="FK21" s="312"/>
      <c r="FL21" s="312"/>
      <c r="FM21" s="312"/>
      <c r="FN21" s="312"/>
      <c r="FO21" s="312"/>
      <c r="FP21" s="312"/>
      <c r="FQ21" s="311"/>
      <c r="FR21" s="312"/>
      <c r="FS21" s="312"/>
      <c r="FT21" s="312"/>
      <c r="FU21" s="312"/>
      <c r="FV21" s="312"/>
      <c r="FW21" s="312"/>
      <c r="FX21" s="311"/>
      <c r="FY21" s="312"/>
      <c r="FZ21" s="312"/>
      <c r="GA21" s="312"/>
      <c r="GB21" s="312"/>
      <c r="GC21" s="312"/>
      <c r="GD21" s="312"/>
      <c r="GE21" s="311"/>
      <c r="GF21" s="312"/>
      <c r="GG21" s="312"/>
      <c r="GH21" s="312"/>
      <c r="GI21" s="312"/>
      <c r="GJ21" s="312"/>
      <c r="GK21" s="312"/>
      <c r="GL21" s="311"/>
      <c r="GM21" s="312"/>
      <c r="GN21" s="312"/>
      <c r="GO21" s="312"/>
      <c r="GP21" s="312"/>
      <c r="GQ21" s="312"/>
      <c r="GR21" s="312"/>
      <c r="GS21" s="311"/>
      <c r="GT21" s="312"/>
      <c r="GU21" s="312"/>
      <c r="GV21" s="312"/>
      <c r="GW21" s="312"/>
      <c r="GX21" s="312"/>
      <c r="GY21" s="312"/>
      <c r="GZ21" s="311"/>
      <c r="HA21" s="312"/>
      <c r="HB21" s="312"/>
      <c r="HC21" s="312"/>
      <c r="HD21" s="312"/>
      <c r="HE21" s="312"/>
      <c r="HF21" s="312"/>
      <c r="HG21" s="311"/>
      <c r="HH21" s="312"/>
      <c r="HI21" s="312"/>
      <c r="HJ21" s="312"/>
      <c r="HK21" s="312"/>
      <c r="HL21" s="312"/>
      <c r="HM21" s="312"/>
      <c r="HN21" s="311"/>
      <c r="HO21" s="312"/>
      <c r="HP21" s="312"/>
      <c r="HQ21" s="312"/>
      <c r="HR21" s="312"/>
      <c r="HS21" s="312"/>
      <c r="HT21" s="312"/>
      <c r="HU21" s="311"/>
      <c r="HV21" s="312"/>
      <c r="HW21" s="312"/>
      <c r="HX21" s="312"/>
      <c r="HY21" s="312"/>
      <c r="HZ21" s="312"/>
      <c r="IA21" s="312"/>
      <c r="IB21" s="311"/>
      <c r="IC21" s="312"/>
      <c r="ID21" s="312"/>
      <c r="IE21" s="312"/>
      <c r="IF21" s="312"/>
      <c r="IG21" s="312"/>
      <c r="IH21" s="312"/>
      <c r="II21" s="311"/>
      <c r="IJ21" s="312"/>
      <c r="IK21" s="312"/>
      <c r="IL21" s="312"/>
      <c r="IM21" s="312"/>
      <c r="IN21" s="312"/>
      <c r="IO21" s="312"/>
      <c r="IP21" s="311"/>
      <c r="IQ21" s="312"/>
      <c r="IR21" s="312"/>
      <c r="IS21" s="312"/>
      <c r="IT21" s="312"/>
      <c r="IU21" s="312"/>
      <c r="IV21" s="312"/>
      <c r="IW21" s="311"/>
      <c r="IX21" s="312"/>
      <c r="IY21" s="312"/>
      <c r="IZ21" s="312"/>
      <c r="JA21" s="312"/>
      <c r="JB21" s="312"/>
      <c r="JC21" s="312"/>
      <c r="JD21" s="311"/>
      <c r="JE21" s="312"/>
      <c r="JF21" s="312"/>
      <c r="JG21" s="312"/>
      <c r="JH21" s="312"/>
      <c r="JI21" s="312"/>
      <c r="JJ21" s="312"/>
      <c r="JK21" s="311"/>
      <c r="JL21" s="312"/>
      <c r="JM21" s="312"/>
      <c r="JN21" s="312"/>
      <c r="JO21" s="312"/>
      <c r="JP21" s="312"/>
      <c r="JQ21" s="312"/>
      <c r="JR21" s="311"/>
      <c r="JS21" s="312"/>
      <c r="JT21" s="312"/>
      <c r="JU21" s="312"/>
      <c r="JV21" s="312"/>
      <c r="JW21" s="312"/>
      <c r="JX21" s="312"/>
      <c r="JY21" s="311"/>
      <c r="JZ21" s="312"/>
      <c r="KA21" s="312"/>
      <c r="KB21" s="312"/>
      <c r="KC21" s="312"/>
      <c r="KD21" s="312"/>
      <c r="KE21" s="312"/>
      <c r="KF21" s="311"/>
      <c r="KG21" s="312"/>
      <c r="KH21" s="312"/>
      <c r="KI21" s="312"/>
      <c r="KJ21" s="312"/>
      <c r="KK21" s="312"/>
      <c r="KL21" s="312"/>
      <c r="KM21" s="304" t="str">
        <f t="shared" si="0"/>
        <v/>
      </c>
      <c r="KN21" s="305" t="str">
        <f t="shared" si="1"/>
        <v/>
      </c>
      <c r="KO21" s="305" t="str">
        <f t="shared" si="2"/>
        <v/>
      </c>
      <c r="KP21" s="305" t="str">
        <f t="shared" si="3"/>
        <v/>
      </c>
      <c r="KQ21" s="306" t="str">
        <f t="shared" si="4"/>
        <v/>
      </c>
      <c r="KR21" s="307" t="str">
        <f>IF(COUNTA(ข้อมูล!AM18),ข้อมูล!AM18," ")</f>
        <v>ปกติ</v>
      </c>
      <c r="KS21" s="308" t="str">
        <f t="shared" si="5"/>
        <v/>
      </c>
    </row>
    <row r="22" spans="1:305" s="309" customFormat="1" ht="16.5" customHeight="1" thickBot="1" x14ac:dyDescent="0.2">
      <c r="A22" s="298">
        <f>IF(COUNTA(ข้อมูล!C19),ข้อมูล!C19," ")</f>
        <v>17</v>
      </c>
      <c r="B22" s="299" t="str">
        <f>IF(COUNTA(ข้อมูล!D19),ข้อมูล!D19," ")</f>
        <v xml:space="preserve"> </v>
      </c>
      <c r="C22" s="300" t="str">
        <f>IF(COUNTA(ข้อมูล!E19),ข้อมูล!E19," ")</f>
        <v xml:space="preserve"> </v>
      </c>
      <c r="D22" s="310"/>
      <c r="E22" s="311"/>
      <c r="F22" s="312"/>
      <c r="G22" s="312"/>
      <c r="H22" s="312"/>
      <c r="I22" s="312"/>
      <c r="J22" s="312"/>
      <c r="K22" s="312"/>
      <c r="L22" s="311"/>
      <c r="M22" s="312"/>
      <c r="N22" s="312"/>
      <c r="O22" s="312"/>
      <c r="P22" s="312"/>
      <c r="Q22" s="312"/>
      <c r="R22" s="312"/>
      <c r="S22" s="311"/>
      <c r="T22" s="312"/>
      <c r="U22" s="312"/>
      <c r="V22" s="312"/>
      <c r="W22" s="312"/>
      <c r="X22" s="312"/>
      <c r="Y22" s="312"/>
      <c r="Z22" s="311"/>
      <c r="AA22" s="312"/>
      <c r="AB22" s="312"/>
      <c r="AC22" s="312"/>
      <c r="AD22" s="312"/>
      <c r="AE22" s="312"/>
      <c r="AF22" s="312"/>
      <c r="AG22" s="311"/>
      <c r="AH22" s="312"/>
      <c r="AI22" s="312"/>
      <c r="AJ22" s="312"/>
      <c r="AK22" s="312"/>
      <c r="AL22" s="312"/>
      <c r="AM22" s="312"/>
      <c r="AN22" s="311"/>
      <c r="AO22" s="312"/>
      <c r="AP22" s="312"/>
      <c r="AQ22" s="312"/>
      <c r="AR22" s="312"/>
      <c r="AS22" s="312"/>
      <c r="AT22" s="312"/>
      <c r="AU22" s="311"/>
      <c r="AV22" s="312"/>
      <c r="AW22" s="312"/>
      <c r="AX22" s="312"/>
      <c r="AY22" s="312"/>
      <c r="AZ22" s="312"/>
      <c r="BA22" s="312"/>
      <c r="BB22" s="311"/>
      <c r="BC22" s="312"/>
      <c r="BD22" s="312"/>
      <c r="BE22" s="312"/>
      <c r="BF22" s="312"/>
      <c r="BG22" s="312"/>
      <c r="BH22" s="312"/>
      <c r="BI22" s="311"/>
      <c r="BJ22" s="312"/>
      <c r="BK22" s="312"/>
      <c r="BL22" s="312"/>
      <c r="BM22" s="312"/>
      <c r="BN22" s="312"/>
      <c r="BO22" s="312"/>
      <c r="BP22" s="311"/>
      <c r="BQ22" s="312"/>
      <c r="BR22" s="312"/>
      <c r="BS22" s="312"/>
      <c r="BT22" s="312"/>
      <c r="BU22" s="312"/>
      <c r="BV22" s="312"/>
      <c r="BW22" s="311"/>
      <c r="BX22" s="312"/>
      <c r="BY22" s="312"/>
      <c r="BZ22" s="312"/>
      <c r="CA22" s="312"/>
      <c r="CB22" s="312"/>
      <c r="CC22" s="312"/>
      <c r="CD22" s="311"/>
      <c r="CE22" s="312"/>
      <c r="CF22" s="312"/>
      <c r="CG22" s="312"/>
      <c r="CH22" s="312"/>
      <c r="CI22" s="312"/>
      <c r="CJ22" s="312"/>
      <c r="CK22" s="311"/>
      <c r="CL22" s="312"/>
      <c r="CM22" s="312"/>
      <c r="CN22" s="312"/>
      <c r="CO22" s="312"/>
      <c r="CP22" s="312"/>
      <c r="CQ22" s="312"/>
      <c r="CR22" s="311"/>
      <c r="CS22" s="312"/>
      <c r="CT22" s="312"/>
      <c r="CU22" s="312"/>
      <c r="CV22" s="312"/>
      <c r="CW22" s="312"/>
      <c r="CX22" s="312"/>
      <c r="CY22" s="311"/>
      <c r="CZ22" s="312"/>
      <c r="DA22" s="312"/>
      <c r="DB22" s="312"/>
      <c r="DC22" s="312"/>
      <c r="DD22" s="312"/>
      <c r="DE22" s="312"/>
      <c r="DF22" s="311"/>
      <c r="DG22" s="312"/>
      <c r="DH22" s="312"/>
      <c r="DI22" s="312"/>
      <c r="DJ22" s="312"/>
      <c r="DK22" s="312"/>
      <c r="DL22" s="312"/>
      <c r="DM22" s="311"/>
      <c r="DN22" s="312"/>
      <c r="DO22" s="312"/>
      <c r="DP22" s="312"/>
      <c r="DQ22" s="312"/>
      <c r="DR22" s="312"/>
      <c r="DS22" s="312"/>
      <c r="DT22" s="311"/>
      <c r="DU22" s="312"/>
      <c r="DV22" s="312"/>
      <c r="DW22" s="312"/>
      <c r="DX22" s="312"/>
      <c r="DY22" s="312"/>
      <c r="DZ22" s="312"/>
      <c r="EA22" s="311"/>
      <c r="EB22" s="312"/>
      <c r="EC22" s="312"/>
      <c r="ED22" s="312"/>
      <c r="EE22" s="312"/>
      <c r="EF22" s="312"/>
      <c r="EG22" s="312"/>
      <c r="EH22" s="311"/>
      <c r="EI22" s="312"/>
      <c r="EJ22" s="312"/>
      <c r="EK22" s="312"/>
      <c r="EL22" s="312"/>
      <c r="EM22" s="312"/>
      <c r="EN22" s="312"/>
      <c r="EO22" s="311"/>
      <c r="EP22" s="312"/>
      <c r="EQ22" s="312"/>
      <c r="ER22" s="312"/>
      <c r="ES22" s="312"/>
      <c r="ET22" s="312"/>
      <c r="EU22" s="312"/>
      <c r="EV22" s="311"/>
      <c r="EW22" s="312"/>
      <c r="EX22" s="312"/>
      <c r="EY22" s="312"/>
      <c r="EZ22" s="312"/>
      <c r="FA22" s="312"/>
      <c r="FB22" s="312"/>
      <c r="FC22" s="311"/>
      <c r="FD22" s="312"/>
      <c r="FE22" s="312"/>
      <c r="FF22" s="312"/>
      <c r="FG22" s="312"/>
      <c r="FH22" s="312"/>
      <c r="FI22" s="312"/>
      <c r="FJ22" s="311"/>
      <c r="FK22" s="312"/>
      <c r="FL22" s="312"/>
      <c r="FM22" s="312"/>
      <c r="FN22" s="312"/>
      <c r="FO22" s="312"/>
      <c r="FP22" s="312"/>
      <c r="FQ22" s="311"/>
      <c r="FR22" s="312"/>
      <c r="FS22" s="312"/>
      <c r="FT22" s="312"/>
      <c r="FU22" s="312"/>
      <c r="FV22" s="312"/>
      <c r="FW22" s="312"/>
      <c r="FX22" s="311"/>
      <c r="FY22" s="312"/>
      <c r="FZ22" s="312"/>
      <c r="GA22" s="312"/>
      <c r="GB22" s="312"/>
      <c r="GC22" s="312"/>
      <c r="GD22" s="312"/>
      <c r="GE22" s="311"/>
      <c r="GF22" s="312"/>
      <c r="GG22" s="312"/>
      <c r="GH22" s="312"/>
      <c r="GI22" s="312"/>
      <c r="GJ22" s="312"/>
      <c r="GK22" s="312"/>
      <c r="GL22" s="311"/>
      <c r="GM22" s="312"/>
      <c r="GN22" s="312"/>
      <c r="GO22" s="312"/>
      <c r="GP22" s="312"/>
      <c r="GQ22" s="312"/>
      <c r="GR22" s="312"/>
      <c r="GS22" s="311"/>
      <c r="GT22" s="312"/>
      <c r="GU22" s="312"/>
      <c r="GV22" s="312"/>
      <c r="GW22" s="312"/>
      <c r="GX22" s="312"/>
      <c r="GY22" s="312"/>
      <c r="GZ22" s="311"/>
      <c r="HA22" s="312"/>
      <c r="HB22" s="312"/>
      <c r="HC22" s="312"/>
      <c r="HD22" s="312"/>
      <c r="HE22" s="312"/>
      <c r="HF22" s="312"/>
      <c r="HG22" s="311"/>
      <c r="HH22" s="312"/>
      <c r="HI22" s="312"/>
      <c r="HJ22" s="312"/>
      <c r="HK22" s="312"/>
      <c r="HL22" s="312"/>
      <c r="HM22" s="312"/>
      <c r="HN22" s="311"/>
      <c r="HO22" s="312"/>
      <c r="HP22" s="312"/>
      <c r="HQ22" s="312"/>
      <c r="HR22" s="312"/>
      <c r="HS22" s="312"/>
      <c r="HT22" s="312"/>
      <c r="HU22" s="311"/>
      <c r="HV22" s="312"/>
      <c r="HW22" s="312"/>
      <c r="HX22" s="312"/>
      <c r="HY22" s="312"/>
      <c r="HZ22" s="312"/>
      <c r="IA22" s="312"/>
      <c r="IB22" s="311"/>
      <c r="IC22" s="312"/>
      <c r="ID22" s="312"/>
      <c r="IE22" s="312"/>
      <c r="IF22" s="312"/>
      <c r="IG22" s="312"/>
      <c r="IH22" s="312"/>
      <c r="II22" s="311"/>
      <c r="IJ22" s="312"/>
      <c r="IK22" s="312"/>
      <c r="IL22" s="312"/>
      <c r="IM22" s="312"/>
      <c r="IN22" s="312"/>
      <c r="IO22" s="312"/>
      <c r="IP22" s="311"/>
      <c r="IQ22" s="312"/>
      <c r="IR22" s="312"/>
      <c r="IS22" s="312"/>
      <c r="IT22" s="312"/>
      <c r="IU22" s="312"/>
      <c r="IV22" s="312"/>
      <c r="IW22" s="311"/>
      <c r="IX22" s="312"/>
      <c r="IY22" s="312"/>
      <c r="IZ22" s="312"/>
      <c r="JA22" s="312"/>
      <c r="JB22" s="312"/>
      <c r="JC22" s="312"/>
      <c r="JD22" s="311"/>
      <c r="JE22" s="312"/>
      <c r="JF22" s="312"/>
      <c r="JG22" s="312"/>
      <c r="JH22" s="312"/>
      <c r="JI22" s="312"/>
      <c r="JJ22" s="312"/>
      <c r="JK22" s="311"/>
      <c r="JL22" s="312"/>
      <c r="JM22" s="312"/>
      <c r="JN22" s="312"/>
      <c r="JO22" s="312"/>
      <c r="JP22" s="312"/>
      <c r="JQ22" s="312"/>
      <c r="JR22" s="311"/>
      <c r="JS22" s="312"/>
      <c r="JT22" s="312"/>
      <c r="JU22" s="312"/>
      <c r="JV22" s="312"/>
      <c r="JW22" s="312"/>
      <c r="JX22" s="312"/>
      <c r="JY22" s="311"/>
      <c r="JZ22" s="312"/>
      <c r="KA22" s="312"/>
      <c r="KB22" s="312"/>
      <c r="KC22" s="312"/>
      <c r="KD22" s="312"/>
      <c r="KE22" s="312"/>
      <c r="KF22" s="311"/>
      <c r="KG22" s="312"/>
      <c r="KH22" s="312"/>
      <c r="KI22" s="312"/>
      <c r="KJ22" s="312"/>
      <c r="KK22" s="312"/>
      <c r="KL22" s="312"/>
      <c r="KM22" s="304" t="str">
        <f t="shared" si="0"/>
        <v/>
      </c>
      <c r="KN22" s="305" t="str">
        <f t="shared" si="1"/>
        <v/>
      </c>
      <c r="KO22" s="305" t="str">
        <f t="shared" si="2"/>
        <v/>
      </c>
      <c r="KP22" s="305" t="str">
        <f t="shared" si="3"/>
        <v/>
      </c>
      <c r="KQ22" s="306" t="str">
        <f t="shared" si="4"/>
        <v/>
      </c>
      <c r="KR22" s="307" t="str">
        <f>IF(COUNTA(ข้อมูล!AM19),ข้อมูล!AM19," ")</f>
        <v>ปกติ</v>
      </c>
      <c r="KS22" s="308" t="str">
        <f t="shared" si="5"/>
        <v/>
      </c>
    </row>
    <row r="23" spans="1:305" s="309" customFormat="1" ht="16.5" customHeight="1" thickBot="1" x14ac:dyDescent="0.2">
      <c r="A23" s="298">
        <f>IF(COUNTA(ข้อมูล!C20),ข้อมูล!C20," ")</f>
        <v>18</v>
      </c>
      <c r="B23" s="299" t="str">
        <f>IF(COUNTA(ข้อมูล!D20),ข้อมูล!D20," ")</f>
        <v xml:space="preserve"> </v>
      </c>
      <c r="C23" s="300" t="str">
        <f>IF(COUNTA(ข้อมูล!E20),ข้อมูล!E20," ")</f>
        <v xml:space="preserve"> </v>
      </c>
      <c r="D23" s="310"/>
      <c r="E23" s="311"/>
      <c r="F23" s="312"/>
      <c r="G23" s="312"/>
      <c r="H23" s="312"/>
      <c r="I23" s="312"/>
      <c r="J23" s="312"/>
      <c r="K23" s="312"/>
      <c r="L23" s="311"/>
      <c r="M23" s="312"/>
      <c r="N23" s="312"/>
      <c r="O23" s="312"/>
      <c r="P23" s="312"/>
      <c r="Q23" s="312"/>
      <c r="R23" s="312"/>
      <c r="S23" s="311"/>
      <c r="T23" s="312"/>
      <c r="U23" s="312"/>
      <c r="V23" s="312"/>
      <c r="W23" s="312"/>
      <c r="X23" s="312"/>
      <c r="Y23" s="312"/>
      <c r="Z23" s="311"/>
      <c r="AA23" s="312"/>
      <c r="AB23" s="312"/>
      <c r="AC23" s="312"/>
      <c r="AD23" s="312"/>
      <c r="AE23" s="312"/>
      <c r="AF23" s="312"/>
      <c r="AG23" s="311"/>
      <c r="AH23" s="312"/>
      <c r="AI23" s="312"/>
      <c r="AJ23" s="312"/>
      <c r="AK23" s="312"/>
      <c r="AL23" s="312"/>
      <c r="AM23" s="312"/>
      <c r="AN23" s="311"/>
      <c r="AO23" s="312"/>
      <c r="AP23" s="312"/>
      <c r="AQ23" s="312"/>
      <c r="AR23" s="312"/>
      <c r="AS23" s="312"/>
      <c r="AT23" s="312"/>
      <c r="AU23" s="311"/>
      <c r="AV23" s="312"/>
      <c r="AW23" s="312"/>
      <c r="AX23" s="312"/>
      <c r="AY23" s="312"/>
      <c r="AZ23" s="312"/>
      <c r="BA23" s="312"/>
      <c r="BB23" s="311"/>
      <c r="BC23" s="312"/>
      <c r="BD23" s="312"/>
      <c r="BE23" s="312"/>
      <c r="BF23" s="312"/>
      <c r="BG23" s="312"/>
      <c r="BH23" s="312"/>
      <c r="BI23" s="311"/>
      <c r="BJ23" s="312"/>
      <c r="BK23" s="312"/>
      <c r="BL23" s="312"/>
      <c r="BM23" s="312"/>
      <c r="BN23" s="312"/>
      <c r="BO23" s="312"/>
      <c r="BP23" s="311"/>
      <c r="BQ23" s="312"/>
      <c r="BR23" s="312"/>
      <c r="BS23" s="312"/>
      <c r="BT23" s="312"/>
      <c r="BU23" s="312"/>
      <c r="BV23" s="312"/>
      <c r="BW23" s="311"/>
      <c r="BX23" s="312"/>
      <c r="BY23" s="312"/>
      <c r="BZ23" s="312"/>
      <c r="CA23" s="312"/>
      <c r="CB23" s="312"/>
      <c r="CC23" s="312"/>
      <c r="CD23" s="311"/>
      <c r="CE23" s="312"/>
      <c r="CF23" s="312"/>
      <c r="CG23" s="312"/>
      <c r="CH23" s="312"/>
      <c r="CI23" s="312"/>
      <c r="CJ23" s="312"/>
      <c r="CK23" s="311"/>
      <c r="CL23" s="312"/>
      <c r="CM23" s="312"/>
      <c r="CN23" s="312"/>
      <c r="CO23" s="312"/>
      <c r="CP23" s="312"/>
      <c r="CQ23" s="312"/>
      <c r="CR23" s="311"/>
      <c r="CS23" s="312"/>
      <c r="CT23" s="312"/>
      <c r="CU23" s="312"/>
      <c r="CV23" s="312"/>
      <c r="CW23" s="312"/>
      <c r="CX23" s="312"/>
      <c r="CY23" s="311"/>
      <c r="CZ23" s="312"/>
      <c r="DA23" s="312"/>
      <c r="DB23" s="312"/>
      <c r="DC23" s="312"/>
      <c r="DD23" s="312"/>
      <c r="DE23" s="312"/>
      <c r="DF23" s="311"/>
      <c r="DG23" s="312"/>
      <c r="DH23" s="312"/>
      <c r="DI23" s="312"/>
      <c r="DJ23" s="312"/>
      <c r="DK23" s="312"/>
      <c r="DL23" s="312"/>
      <c r="DM23" s="311"/>
      <c r="DN23" s="312"/>
      <c r="DO23" s="312"/>
      <c r="DP23" s="312"/>
      <c r="DQ23" s="312"/>
      <c r="DR23" s="312"/>
      <c r="DS23" s="312"/>
      <c r="DT23" s="311"/>
      <c r="DU23" s="312"/>
      <c r="DV23" s="312"/>
      <c r="DW23" s="312"/>
      <c r="DX23" s="312"/>
      <c r="DY23" s="312"/>
      <c r="DZ23" s="312"/>
      <c r="EA23" s="311"/>
      <c r="EB23" s="312"/>
      <c r="EC23" s="312"/>
      <c r="ED23" s="312"/>
      <c r="EE23" s="312"/>
      <c r="EF23" s="312"/>
      <c r="EG23" s="312"/>
      <c r="EH23" s="311"/>
      <c r="EI23" s="312"/>
      <c r="EJ23" s="312"/>
      <c r="EK23" s="312"/>
      <c r="EL23" s="312"/>
      <c r="EM23" s="312"/>
      <c r="EN23" s="312"/>
      <c r="EO23" s="311"/>
      <c r="EP23" s="312"/>
      <c r="EQ23" s="312"/>
      <c r="ER23" s="312"/>
      <c r="ES23" s="312"/>
      <c r="ET23" s="312"/>
      <c r="EU23" s="312"/>
      <c r="EV23" s="311"/>
      <c r="EW23" s="312"/>
      <c r="EX23" s="312"/>
      <c r="EY23" s="312"/>
      <c r="EZ23" s="312"/>
      <c r="FA23" s="312"/>
      <c r="FB23" s="312"/>
      <c r="FC23" s="311"/>
      <c r="FD23" s="312"/>
      <c r="FE23" s="312"/>
      <c r="FF23" s="312"/>
      <c r="FG23" s="312"/>
      <c r="FH23" s="312"/>
      <c r="FI23" s="312"/>
      <c r="FJ23" s="311"/>
      <c r="FK23" s="312"/>
      <c r="FL23" s="312"/>
      <c r="FM23" s="312"/>
      <c r="FN23" s="312"/>
      <c r="FO23" s="312"/>
      <c r="FP23" s="312"/>
      <c r="FQ23" s="311"/>
      <c r="FR23" s="312"/>
      <c r="FS23" s="312"/>
      <c r="FT23" s="312"/>
      <c r="FU23" s="312"/>
      <c r="FV23" s="312"/>
      <c r="FW23" s="312"/>
      <c r="FX23" s="311"/>
      <c r="FY23" s="312"/>
      <c r="FZ23" s="312"/>
      <c r="GA23" s="312"/>
      <c r="GB23" s="312"/>
      <c r="GC23" s="312"/>
      <c r="GD23" s="312"/>
      <c r="GE23" s="311"/>
      <c r="GF23" s="312"/>
      <c r="GG23" s="312"/>
      <c r="GH23" s="312"/>
      <c r="GI23" s="312"/>
      <c r="GJ23" s="312"/>
      <c r="GK23" s="312"/>
      <c r="GL23" s="311"/>
      <c r="GM23" s="312"/>
      <c r="GN23" s="312"/>
      <c r="GO23" s="312"/>
      <c r="GP23" s="312"/>
      <c r="GQ23" s="312"/>
      <c r="GR23" s="312"/>
      <c r="GS23" s="311"/>
      <c r="GT23" s="312"/>
      <c r="GU23" s="312"/>
      <c r="GV23" s="312"/>
      <c r="GW23" s="312"/>
      <c r="GX23" s="312"/>
      <c r="GY23" s="312"/>
      <c r="GZ23" s="311"/>
      <c r="HA23" s="312"/>
      <c r="HB23" s="312"/>
      <c r="HC23" s="312"/>
      <c r="HD23" s="312"/>
      <c r="HE23" s="312"/>
      <c r="HF23" s="312"/>
      <c r="HG23" s="311"/>
      <c r="HH23" s="312"/>
      <c r="HI23" s="312"/>
      <c r="HJ23" s="312"/>
      <c r="HK23" s="312"/>
      <c r="HL23" s="312"/>
      <c r="HM23" s="312"/>
      <c r="HN23" s="311"/>
      <c r="HO23" s="312"/>
      <c r="HP23" s="312"/>
      <c r="HQ23" s="312"/>
      <c r="HR23" s="312"/>
      <c r="HS23" s="312"/>
      <c r="HT23" s="312"/>
      <c r="HU23" s="311"/>
      <c r="HV23" s="312"/>
      <c r="HW23" s="312"/>
      <c r="HX23" s="312"/>
      <c r="HY23" s="312"/>
      <c r="HZ23" s="312"/>
      <c r="IA23" s="312"/>
      <c r="IB23" s="311"/>
      <c r="IC23" s="312"/>
      <c r="ID23" s="312"/>
      <c r="IE23" s="312"/>
      <c r="IF23" s="312"/>
      <c r="IG23" s="312"/>
      <c r="IH23" s="312"/>
      <c r="II23" s="311"/>
      <c r="IJ23" s="312"/>
      <c r="IK23" s="312"/>
      <c r="IL23" s="312"/>
      <c r="IM23" s="312"/>
      <c r="IN23" s="312"/>
      <c r="IO23" s="312"/>
      <c r="IP23" s="311"/>
      <c r="IQ23" s="312"/>
      <c r="IR23" s="312"/>
      <c r="IS23" s="312"/>
      <c r="IT23" s="312"/>
      <c r="IU23" s="312"/>
      <c r="IV23" s="312"/>
      <c r="IW23" s="311"/>
      <c r="IX23" s="312"/>
      <c r="IY23" s="312"/>
      <c r="IZ23" s="312"/>
      <c r="JA23" s="312"/>
      <c r="JB23" s="312"/>
      <c r="JC23" s="312"/>
      <c r="JD23" s="311"/>
      <c r="JE23" s="312"/>
      <c r="JF23" s="312"/>
      <c r="JG23" s="312"/>
      <c r="JH23" s="312"/>
      <c r="JI23" s="312"/>
      <c r="JJ23" s="312"/>
      <c r="JK23" s="311"/>
      <c r="JL23" s="312"/>
      <c r="JM23" s="312"/>
      <c r="JN23" s="312"/>
      <c r="JO23" s="312"/>
      <c r="JP23" s="312"/>
      <c r="JQ23" s="312"/>
      <c r="JR23" s="311"/>
      <c r="JS23" s="312"/>
      <c r="JT23" s="312"/>
      <c r="JU23" s="312"/>
      <c r="JV23" s="312"/>
      <c r="JW23" s="312"/>
      <c r="JX23" s="312"/>
      <c r="JY23" s="311"/>
      <c r="JZ23" s="312"/>
      <c r="KA23" s="312"/>
      <c r="KB23" s="312"/>
      <c r="KC23" s="312"/>
      <c r="KD23" s="312"/>
      <c r="KE23" s="312"/>
      <c r="KF23" s="311"/>
      <c r="KG23" s="312"/>
      <c r="KH23" s="312"/>
      <c r="KI23" s="312"/>
      <c r="KJ23" s="312"/>
      <c r="KK23" s="312"/>
      <c r="KL23" s="312"/>
      <c r="KM23" s="304" t="str">
        <f t="shared" si="0"/>
        <v/>
      </c>
      <c r="KN23" s="305" t="str">
        <f t="shared" si="1"/>
        <v/>
      </c>
      <c r="KO23" s="305" t="str">
        <f t="shared" si="2"/>
        <v/>
      </c>
      <c r="KP23" s="305" t="str">
        <f t="shared" si="3"/>
        <v/>
      </c>
      <c r="KQ23" s="306" t="str">
        <f t="shared" si="4"/>
        <v/>
      </c>
      <c r="KR23" s="307" t="str">
        <f>IF(COUNTA(ข้อมูล!AM20),ข้อมูล!AM20," ")</f>
        <v>ปกติ</v>
      </c>
      <c r="KS23" s="308" t="str">
        <f t="shared" si="5"/>
        <v/>
      </c>
    </row>
    <row r="24" spans="1:305" s="309" customFormat="1" ht="16.5" customHeight="1" thickBot="1" x14ac:dyDescent="0.2">
      <c r="A24" s="298">
        <f>IF(COUNTA(ข้อมูล!C21),ข้อมูล!C21," ")</f>
        <v>19</v>
      </c>
      <c r="B24" s="299" t="str">
        <f>IF(COUNTA(ข้อมูล!D21),ข้อมูล!D21," ")</f>
        <v xml:space="preserve"> </v>
      </c>
      <c r="C24" s="300" t="str">
        <f>IF(COUNTA(ข้อมูล!E21),ข้อมูล!E21," ")</f>
        <v xml:space="preserve"> </v>
      </c>
      <c r="D24" s="310"/>
      <c r="E24" s="311"/>
      <c r="F24" s="312"/>
      <c r="G24" s="312"/>
      <c r="H24" s="312"/>
      <c r="I24" s="312"/>
      <c r="J24" s="312"/>
      <c r="K24" s="312"/>
      <c r="L24" s="311"/>
      <c r="M24" s="312"/>
      <c r="N24" s="312"/>
      <c r="O24" s="312"/>
      <c r="P24" s="312"/>
      <c r="Q24" s="312"/>
      <c r="R24" s="312"/>
      <c r="S24" s="311"/>
      <c r="T24" s="312"/>
      <c r="U24" s="312"/>
      <c r="V24" s="312"/>
      <c r="W24" s="312"/>
      <c r="X24" s="312"/>
      <c r="Y24" s="312"/>
      <c r="Z24" s="311"/>
      <c r="AA24" s="312"/>
      <c r="AB24" s="312"/>
      <c r="AC24" s="312"/>
      <c r="AD24" s="312"/>
      <c r="AE24" s="312"/>
      <c r="AF24" s="312"/>
      <c r="AG24" s="311"/>
      <c r="AH24" s="312"/>
      <c r="AI24" s="312"/>
      <c r="AJ24" s="312"/>
      <c r="AK24" s="312"/>
      <c r="AL24" s="312"/>
      <c r="AM24" s="312"/>
      <c r="AN24" s="311"/>
      <c r="AO24" s="312"/>
      <c r="AP24" s="312"/>
      <c r="AQ24" s="312"/>
      <c r="AR24" s="312"/>
      <c r="AS24" s="312"/>
      <c r="AT24" s="312"/>
      <c r="AU24" s="311"/>
      <c r="AV24" s="312"/>
      <c r="AW24" s="312"/>
      <c r="AX24" s="312"/>
      <c r="AY24" s="312"/>
      <c r="AZ24" s="312"/>
      <c r="BA24" s="312"/>
      <c r="BB24" s="311"/>
      <c r="BC24" s="312"/>
      <c r="BD24" s="312"/>
      <c r="BE24" s="312"/>
      <c r="BF24" s="312"/>
      <c r="BG24" s="312"/>
      <c r="BH24" s="312"/>
      <c r="BI24" s="311"/>
      <c r="BJ24" s="312"/>
      <c r="BK24" s="312"/>
      <c r="BL24" s="312"/>
      <c r="BM24" s="312"/>
      <c r="BN24" s="312"/>
      <c r="BO24" s="312"/>
      <c r="BP24" s="311"/>
      <c r="BQ24" s="312"/>
      <c r="BR24" s="312"/>
      <c r="BS24" s="312"/>
      <c r="BT24" s="312"/>
      <c r="BU24" s="312"/>
      <c r="BV24" s="312"/>
      <c r="BW24" s="311"/>
      <c r="BX24" s="312"/>
      <c r="BY24" s="312"/>
      <c r="BZ24" s="312"/>
      <c r="CA24" s="312"/>
      <c r="CB24" s="312"/>
      <c r="CC24" s="312"/>
      <c r="CD24" s="311"/>
      <c r="CE24" s="312"/>
      <c r="CF24" s="312"/>
      <c r="CG24" s="312"/>
      <c r="CH24" s="312"/>
      <c r="CI24" s="312"/>
      <c r="CJ24" s="312"/>
      <c r="CK24" s="311"/>
      <c r="CL24" s="312"/>
      <c r="CM24" s="312"/>
      <c r="CN24" s="312"/>
      <c r="CO24" s="312"/>
      <c r="CP24" s="312"/>
      <c r="CQ24" s="312"/>
      <c r="CR24" s="311"/>
      <c r="CS24" s="312"/>
      <c r="CT24" s="312"/>
      <c r="CU24" s="312"/>
      <c r="CV24" s="312"/>
      <c r="CW24" s="312"/>
      <c r="CX24" s="312"/>
      <c r="CY24" s="311"/>
      <c r="CZ24" s="312"/>
      <c r="DA24" s="312"/>
      <c r="DB24" s="312"/>
      <c r="DC24" s="312"/>
      <c r="DD24" s="312"/>
      <c r="DE24" s="312"/>
      <c r="DF24" s="311"/>
      <c r="DG24" s="312"/>
      <c r="DH24" s="312"/>
      <c r="DI24" s="312"/>
      <c r="DJ24" s="312"/>
      <c r="DK24" s="312"/>
      <c r="DL24" s="312"/>
      <c r="DM24" s="311"/>
      <c r="DN24" s="312"/>
      <c r="DO24" s="312"/>
      <c r="DP24" s="312"/>
      <c r="DQ24" s="312"/>
      <c r="DR24" s="312"/>
      <c r="DS24" s="312"/>
      <c r="DT24" s="311"/>
      <c r="DU24" s="312"/>
      <c r="DV24" s="312"/>
      <c r="DW24" s="312"/>
      <c r="DX24" s="312"/>
      <c r="DY24" s="312"/>
      <c r="DZ24" s="312"/>
      <c r="EA24" s="311"/>
      <c r="EB24" s="312"/>
      <c r="EC24" s="312"/>
      <c r="ED24" s="312"/>
      <c r="EE24" s="312"/>
      <c r="EF24" s="312"/>
      <c r="EG24" s="312"/>
      <c r="EH24" s="311"/>
      <c r="EI24" s="312"/>
      <c r="EJ24" s="312"/>
      <c r="EK24" s="312"/>
      <c r="EL24" s="312"/>
      <c r="EM24" s="312"/>
      <c r="EN24" s="312"/>
      <c r="EO24" s="311"/>
      <c r="EP24" s="312"/>
      <c r="EQ24" s="312"/>
      <c r="ER24" s="312"/>
      <c r="ES24" s="312"/>
      <c r="ET24" s="312"/>
      <c r="EU24" s="312"/>
      <c r="EV24" s="311"/>
      <c r="EW24" s="312"/>
      <c r="EX24" s="312"/>
      <c r="EY24" s="312"/>
      <c r="EZ24" s="312"/>
      <c r="FA24" s="312"/>
      <c r="FB24" s="312"/>
      <c r="FC24" s="311"/>
      <c r="FD24" s="312"/>
      <c r="FE24" s="312"/>
      <c r="FF24" s="312"/>
      <c r="FG24" s="312"/>
      <c r="FH24" s="312"/>
      <c r="FI24" s="312"/>
      <c r="FJ24" s="311"/>
      <c r="FK24" s="312"/>
      <c r="FL24" s="312"/>
      <c r="FM24" s="312"/>
      <c r="FN24" s="312"/>
      <c r="FO24" s="312"/>
      <c r="FP24" s="312"/>
      <c r="FQ24" s="311"/>
      <c r="FR24" s="312"/>
      <c r="FS24" s="312"/>
      <c r="FT24" s="312"/>
      <c r="FU24" s="312"/>
      <c r="FV24" s="312"/>
      <c r="FW24" s="312"/>
      <c r="FX24" s="311"/>
      <c r="FY24" s="312"/>
      <c r="FZ24" s="312"/>
      <c r="GA24" s="312"/>
      <c r="GB24" s="312"/>
      <c r="GC24" s="312"/>
      <c r="GD24" s="312"/>
      <c r="GE24" s="311"/>
      <c r="GF24" s="312"/>
      <c r="GG24" s="312"/>
      <c r="GH24" s="312"/>
      <c r="GI24" s="312"/>
      <c r="GJ24" s="312"/>
      <c r="GK24" s="312"/>
      <c r="GL24" s="311"/>
      <c r="GM24" s="312"/>
      <c r="GN24" s="312"/>
      <c r="GO24" s="312"/>
      <c r="GP24" s="312"/>
      <c r="GQ24" s="312"/>
      <c r="GR24" s="312"/>
      <c r="GS24" s="311"/>
      <c r="GT24" s="312"/>
      <c r="GU24" s="312"/>
      <c r="GV24" s="312"/>
      <c r="GW24" s="312"/>
      <c r="GX24" s="312"/>
      <c r="GY24" s="312"/>
      <c r="GZ24" s="311"/>
      <c r="HA24" s="312"/>
      <c r="HB24" s="312"/>
      <c r="HC24" s="312"/>
      <c r="HD24" s="312"/>
      <c r="HE24" s="312"/>
      <c r="HF24" s="312"/>
      <c r="HG24" s="311"/>
      <c r="HH24" s="312"/>
      <c r="HI24" s="312"/>
      <c r="HJ24" s="312"/>
      <c r="HK24" s="312"/>
      <c r="HL24" s="312"/>
      <c r="HM24" s="312"/>
      <c r="HN24" s="311"/>
      <c r="HO24" s="312"/>
      <c r="HP24" s="312"/>
      <c r="HQ24" s="312"/>
      <c r="HR24" s="312"/>
      <c r="HS24" s="312"/>
      <c r="HT24" s="312"/>
      <c r="HU24" s="311"/>
      <c r="HV24" s="312"/>
      <c r="HW24" s="312"/>
      <c r="HX24" s="312"/>
      <c r="HY24" s="312"/>
      <c r="HZ24" s="312"/>
      <c r="IA24" s="312"/>
      <c r="IB24" s="311"/>
      <c r="IC24" s="312"/>
      <c r="ID24" s="312"/>
      <c r="IE24" s="312"/>
      <c r="IF24" s="312"/>
      <c r="IG24" s="312"/>
      <c r="IH24" s="312"/>
      <c r="II24" s="311"/>
      <c r="IJ24" s="312"/>
      <c r="IK24" s="312"/>
      <c r="IL24" s="312"/>
      <c r="IM24" s="312"/>
      <c r="IN24" s="312"/>
      <c r="IO24" s="312"/>
      <c r="IP24" s="311"/>
      <c r="IQ24" s="312"/>
      <c r="IR24" s="312"/>
      <c r="IS24" s="312"/>
      <c r="IT24" s="312"/>
      <c r="IU24" s="312"/>
      <c r="IV24" s="312"/>
      <c r="IW24" s="311"/>
      <c r="IX24" s="312"/>
      <c r="IY24" s="312"/>
      <c r="IZ24" s="312"/>
      <c r="JA24" s="312"/>
      <c r="JB24" s="312"/>
      <c r="JC24" s="312"/>
      <c r="JD24" s="311"/>
      <c r="JE24" s="312"/>
      <c r="JF24" s="312"/>
      <c r="JG24" s="312"/>
      <c r="JH24" s="312"/>
      <c r="JI24" s="312"/>
      <c r="JJ24" s="312"/>
      <c r="JK24" s="311"/>
      <c r="JL24" s="312"/>
      <c r="JM24" s="312"/>
      <c r="JN24" s="312"/>
      <c r="JO24" s="312"/>
      <c r="JP24" s="312"/>
      <c r="JQ24" s="312"/>
      <c r="JR24" s="311"/>
      <c r="JS24" s="312"/>
      <c r="JT24" s="312"/>
      <c r="JU24" s="312"/>
      <c r="JV24" s="312"/>
      <c r="JW24" s="312"/>
      <c r="JX24" s="312"/>
      <c r="JY24" s="311"/>
      <c r="JZ24" s="312"/>
      <c r="KA24" s="312"/>
      <c r="KB24" s="312"/>
      <c r="KC24" s="312"/>
      <c r="KD24" s="312"/>
      <c r="KE24" s="312"/>
      <c r="KF24" s="311"/>
      <c r="KG24" s="312"/>
      <c r="KH24" s="312"/>
      <c r="KI24" s="312"/>
      <c r="KJ24" s="312"/>
      <c r="KK24" s="312"/>
      <c r="KL24" s="312"/>
      <c r="KM24" s="304" t="str">
        <f t="shared" si="0"/>
        <v/>
      </c>
      <c r="KN24" s="305" t="str">
        <f t="shared" si="1"/>
        <v/>
      </c>
      <c r="KO24" s="305" t="str">
        <f t="shared" si="2"/>
        <v/>
      </c>
      <c r="KP24" s="305" t="str">
        <f t="shared" si="3"/>
        <v/>
      </c>
      <c r="KQ24" s="306" t="str">
        <f t="shared" si="4"/>
        <v/>
      </c>
      <c r="KR24" s="307" t="str">
        <f>IF(COUNTA(ข้อมูล!AM21),ข้อมูล!AM21," ")</f>
        <v>ปกติ</v>
      </c>
      <c r="KS24" s="308" t="str">
        <f t="shared" si="5"/>
        <v/>
      </c>
    </row>
    <row r="25" spans="1:305" s="309" customFormat="1" ht="16.5" customHeight="1" thickBot="1" x14ac:dyDescent="0.2">
      <c r="A25" s="298">
        <f>IF(COUNTA(ข้อมูล!C22),ข้อมูล!C22," ")</f>
        <v>20</v>
      </c>
      <c r="B25" s="299" t="str">
        <f>IF(COUNTA(ข้อมูล!D22),ข้อมูล!D22," ")</f>
        <v xml:space="preserve"> </v>
      </c>
      <c r="C25" s="300" t="str">
        <f>IF(COUNTA(ข้อมูล!E22),ข้อมูล!E22," ")</f>
        <v xml:space="preserve"> </v>
      </c>
      <c r="D25" s="310"/>
      <c r="E25" s="311"/>
      <c r="F25" s="312"/>
      <c r="G25" s="312"/>
      <c r="H25" s="312"/>
      <c r="I25" s="312"/>
      <c r="J25" s="312"/>
      <c r="K25" s="312"/>
      <c r="L25" s="311"/>
      <c r="M25" s="312"/>
      <c r="N25" s="312"/>
      <c r="O25" s="312"/>
      <c r="P25" s="312"/>
      <c r="Q25" s="312"/>
      <c r="R25" s="312"/>
      <c r="S25" s="311"/>
      <c r="T25" s="312"/>
      <c r="U25" s="312"/>
      <c r="V25" s="312"/>
      <c r="W25" s="312"/>
      <c r="X25" s="312"/>
      <c r="Y25" s="312"/>
      <c r="Z25" s="311"/>
      <c r="AA25" s="312"/>
      <c r="AB25" s="312"/>
      <c r="AC25" s="312"/>
      <c r="AD25" s="312"/>
      <c r="AE25" s="312"/>
      <c r="AF25" s="312"/>
      <c r="AG25" s="311"/>
      <c r="AH25" s="312"/>
      <c r="AI25" s="312"/>
      <c r="AJ25" s="312"/>
      <c r="AK25" s="312"/>
      <c r="AL25" s="312"/>
      <c r="AM25" s="312"/>
      <c r="AN25" s="311"/>
      <c r="AO25" s="312"/>
      <c r="AP25" s="312"/>
      <c r="AQ25" s="312"/>
      <c r="AR25" s="312"/>
      <c r="AS25" s="312"/>
      <c r="AT25" s="312"/>
      <c r="AU25" s="311"/>
      <c r="AV25" s="312"/>
      <c r="AW25" s="312"/>
      <c r="AX25" s="312"/>
      <c r="AY25" s="312"/>
      <c r="AZ25" s="312"/>
      <c r="BA25" s="312"/>
      <c r="BB25" s="311"/>
      <c r="BC25" s="312"/>
      <c r="BD25" s="312"/>
      <c r="BE25" s="312"/>
      <c r="BF25" s="312"/>
      <c r="BG25" s="312"/>
      <c r="BH25" s="312"/>
      <c r="BI25" s="311"/>
      <c r="BJ25" s="312"/>
      <c r="BK25" s="312"/>
      <c r="BL25" s="312"/>
      <c r="BM25" s="312"/>
      <c r="BN25" s="312"/>
      <c r="BO25" s="312"/>
      <c r="BP25" s="311"/>
      <c r="BQ25" s="312"/>
      <c r="BR25" s="312"/>
      <c r="BS25" s="312"/>
      <c r="BT25" s="312"/>
      <c r="BU25" s="312"/>
      <c r="BV25" s="312"/>
      <c r="BW25" s="311"/>
      <c r="BX25" s="312"/>
      <c r="BY25" s="312"/>
      <c r="BZ25" s="312"/>
      <c r="CA25" s="312"/>
      <c r="CB25" s="312"/>
      <c r="CC25" s="312"/>
      <c r="CD25" s="311"/>
      <c r="CE25" s="312"/>
      <c r="CF25" s="312"/>
      <c r="CG25" s="312"/>
      <c r="CH25" s="312"/>
      <c r="CI25" s="312"/>
      <c r="CJ25" s="312"/>
      <c r="CK25" s="311"/>
      <c r="CL25" s="312"/>
      <c r="CM25" s="312"/>
      <c r="CN25" s="312"/>
      <c r="CO25" s="312"/>
      <c r="CP25" s="312"/>
      <c r="CQ25" s="312"/>
      <c r="CR25" s="311"/>
      <c r="CS25" s="312"/>
      <c r="CT25" s="312"/>
      <c r="CU25" s="312"/>
      <c r="CV25" s="312"/>
      <c r="CW25" s="312"/>
      <c r="CX25" s="312"/>
      <c r="CY25" s="311"/>
      <c r="CZ25" s="312"/>
      <c r="DA25" s="312"/>
      <c r="DB25" s="312"/>
      <c r="DC25" s="312"/>
      <c r="DD25" s="312"/>
      <c r="DE25" s="312"/>
      <c r="DF25" s="311"/>
      <c r="DG25" s="312"/>
      <c r="DH25" s="312"/>
      <c r="DI25" s="312"/>
      <c r="DJ25" s="312"/>
      <c r="DK25" s="312"/>
      <c r="DL25" s="312"/>
      <c r="DM25" s="311"/>
      <c r="DN25" s="312"/>
      <c r="DO25" s="312"/>
      <c r="DP25" s="312"/>
      <c r="DQ25" s="312"/>
      <c r="DR25" s="312"/>
      <c r="DS25" s="312"/>
      <c r="DT25" s="311"/>
      <c r="DU25" s="312"/>
      <c r="DV25" s="312"/>
      <c r="DW25" s="312"/>
      <c r="DX25" s="312"/>
      <c r="DY25" s="312"/>
      <c r="DZ25" s="312"/>
      <c r="EA25" s="311"/>
      <c r="EB25" s="312"/>
      <c r="EC25" s="312"/>
      <c r="ED25" s="312"/>
      <c r="EE25" s="312"/>
      <c r="EF25" s="312"/>
      <c r="EG25" s="312"/>
      <c r="EH25" s="311"/>
      <c r="EI25" s="312"/>
      <c r="EJ25" s="312"/>
      <c r="EK25" s="312"/>
      <c r="EL25" s="312"/>
      <c r="EM25" s="312"/>
      <c r="EN25" s="312"/>
      <c r="EO25" s="311"/>
      <c r="EP25" s="312"/>
      <c r="EQ25" s="312"/>
      <c r="ER25" s="312"/>
      <c r="ES25" s="312"/>
      <c r="ET25" s="312"/>
      <c r="EU25" s="312"/>
      <c r="EV25" s="311"/>
      <c r="EW25" s="312"/>
      <c r="EX25" s="312"/>
      <c r="EY25" s="312"/>
      <c r="EZ25" s="312"/>
      <c r="FA25" s="312"/>
      <c r="FB25" s="312"/>
      <c r="FC25" s="311"/>
      <c r="FD25" s="312"/>
      <c r="FE25" s="312"/>
      <c r="FF25" s="312"/>
      <c r="FG25" s="312"/>
      <c r="FH25" s="312"/>
      <c r="FI25" s="312"/>
      <c r="FJ25" s="311"/>
      <c r="FK25" s="312"/>
      <c r="FL25" s="312"/>
      <c r="FM25" s="312"/>
      <c r="FN25" s="312"/>
      <c r="FO25" s="312"/>
      <c r="FP25" s="312"/>
      <c r="FQ25" s="311"/>
      <c r="FR25" s="312"/>
      <c r="FS25" s="312"/>
      <c r="FT25" s="312"/>
      <c r="FU25" s="312"/>
      <c r="FV25" s="312"/>
      <c r="FW25" s="312"/>
      <c r="FX25" s="311"/>
      <c r="FY25" s="312"/>
      <c r="FZ25" s="312"/>
      <c r="GA25" s="312"/>
      <c r="GB25" s="312"/>
      <c r="GC25" s="312"/>
      <c r="GD25" s="312"/>
      <c r="GE25" s="311"/>
      <c r="GF25" s="312"/>
      <c r="GG25" s="312"/>
      <c r="GH25" s="312"/>
      <c r="GI25" s="312"/>
      <c r="GJ25" s="312"/>
      <c r="GK25" s="312"/>
      <c r="GL25" s="311"/>
      <c r="GM25" s="312"/>
      <c r="GN25" s="312"/>
      <c r="GO25" s="312"/>
      <c r="GP25" s="312"/>
      <c r="GQ25" s="312"/>
      <c r="GR25" s="312"/>
      <c r="GS25" s="311"/>
      <c r="GT25" s="312"/>
      <c r="GU25" s="312"/>
      <c r="GV25" s="312"/>
      <c r="GW25" s="312"/>
      <c r="GX25" s="312"/>
      <c r="GY25" s="312"/>
      <c r="GZ25" s="311"/>
      <c r="HA25" s="312"/>
      <c r="HB25" s="312"/>
      <c r="HC25" s="312"/>
      <c r="HD25" s="312"/>
      <c r="HE25" s="312"/>
      <c r="HF25" s="312"/>
      <c r="HG25" s="311"/>
      <c r="HH25" s="312"/>
      <c r="HI25" s="312"/>
      <c r="HJ25" s="312"/>
      <c r="HK25" s="312"/>
      <c r="HL25" s="312"/>
      <c r="HM25" s="312"/>
      <c r="HN25" s="311"/>
      <c r="HO25" s="312"/>
      <c r="HP25" s="312"/>
      <c r="HQ25" s="312"/>
      <c r="HR25" s="312"/>
      <c r="HS25" s="312"/>
      <c r="HT25" s="312"/>
      <c r="HU25" s="311"/>
      <c r="HV25" s="312"/>
      <c r="HW25" s="312"/>
      <c r="HX25" s="312"/>
      <c r="HY25" s="312"/>
      <c r="HZ25" s="312"/>
      <c r="IA25" s="312"/>
      <c r="IB25" s="311"/>
      <c r="IC25" s="312"/>
      <c r="ID25" s="312"/>
      <c r="IE25" s="312"/>
      <c r="IF25" s="312"/>
      <c r="IG25" s="312"/>
      <c r="IH25" s="312"/>
      <c r="II25" s="311"/>
      <c r="IJ25" s="312"/>
      <c r="IK25" s="312"/>
      <c r="IL25" s="312"/>
      <c r="IM25" s="312"/>
      <c r="IN25" s="312"/>
      <c r="IO25" s="312"/>
      <c r="IP25" s="311"/>
      <c r="IQ25" s="312"/>
      <c r="IR25" s="312"/>
      <c r="IS25" s="312"/>
      <c r="IT25" s="312"/>
      <c r="IU25" s="312"/>
      <c r="IV25" s="312"/>
      <c r="IW25" s="311"/>
      <c r="IX25" s="312"/>
      <c r="IY25" s="312"/>
      <c r="IZ25" s="312"/>
      <c r="JA25" s="312"/>
      <c r="JB25" s="312"/>
      <c r="JC25" s="312"/>
      <c r="JD25" s="311"/>
      <c r="JE25" s="312"/>
      <c r="JF25" s="312"/>
      <c r="JG25" s="312"/>
      <c r="JH25" s="312"/>
      <c r="JI25" s="312"/>
      <c r="JJ25" s="312"/>
      <c r="JK25" s="311"/>
      <c r="JL25" s="312"/>
      <c r="JM25" s="312"/>
      <c r="JN25" s="312"/>
      <c r="JO25" s="312"/>
      <c r="JP25" s="312"/>
      <c r="JQ25" s="312"/>
      <c r="JR25" s="311"/>
      <c r="JS25" s="312"/>
      <c r="JT25" s="312"/>
      <c r="JU25" s="312"/>
      <c r="JV25" s="312"/>
      <c r="JW25" s="312"/>
      <c r="JX25" s="312"/>
      <c r="JY25" s="311"/>
      <c r="JZ25" s="312"/>
      <c r="KA25" s="312"/>
      <c r="KB25" s="312"/>
      <c r="KC25" s="312"/>
      <c r="KD25" s="312"/>
      <c r="KE25" s="312"/>
      <c r="KF25" s="311"/>
      <c r="KG25" s="312"/>
      <c r="KH25" s="312"/>
      <c r="KI25" s="312"/>
      <c r="KJ25" s="312"/>
      <c r="KK25" s="312"/>
      <c r="KL25" s="312"/>
      <c r="KM25" s="304" t="str">
        <f t="shared" si="0"/>
        <v/>
      </c>
      <c r="KN25" s="305" t="str">
        <f t="shared" si="1"/>
        <v/>
      </c>
      <c r="KO25" s="305" t="str">
        <f t="shared" si="2"/>
        <v/>
      </c>
      <c r="KP25" s="305" t="str">
        <f t="shared" si="3"/>
        <v/>
      </c>
      <c r="KQ25" s="306" t="str">
        <f t="shared" si="4"/>
        <v/>
      </c>
      <c r="KR25" s="307" t="str">
        <f>IF(COUNTA(ข้อมูล!AM22),ข้อมูล!AM22," ")</f>
        <v>ปกติ</v>
      </c>
      <c r="KS25" s="308" t="str">
        <f t="shared" si="5"/>
        <v/>
      </c>
    </row>
    <row r="26" spans="1:305" s="309" customFormat="1" ht="16.5" customHeight="1" thickBot="1" x14ac:dyDescent="0.2">
      <c r="A26" s="298">
        <f>IF(COUNTA(ข้อมูล!C23),ข้อมูล!C23," ")</f>
        <v>21</v>
      </c>
      <c r="B26" s="299" t="str">
        <f>IF(COUNTA(ข้อมูล!D23),ข้อมูล!D23," ")</f>
        <v xml:space="preserve"> </v>
      </c>
      <c r="C26" s="300" t="str">
        <f>IF(COUNTA(ข้อมูล!E23),ข้อมูล!E23," ")</f>
        <v xml:space="preserve"> </v>
      </c>
      <c r="D26" s="310"/>
      <c r="E26" s="311"/>
      <c r="F26" s="312"/>
      <c r="G26" s="312"/>
      <c r="H26" s="312"/>
      <c r="I26" s="312"/>
      <c r="J26" s="312"/>
      <c r="K26" s="312"/>
      <c r="L26" s="311"/>
      <c r="M26" s="312"/>
      <c r="N26" s="312"/>
      <c r="O26" s="312"/>
      <c r="P26" s="312"/>
      <c r="Q26" s="312"/>
      <c r="R26" s="312"/>
      <c r="S26" s="311"/>
      <c r="T26" s="312"/>
      <c r="U26" s="312"/>
      <c r="V26" s="312"/>
      <c r="W26" s="312"/>
      <c r="X26" s="312"/>
      <c r="Y26" s="312"/>
      <c r="Z26" s="311"/>
      <c r="AA26" s="312"/>
      <c r="AB26" s="312"/>
      <c r="AC26" s="312"/>
      <c r="AD26" s="312"/>
      <c r="AE26" s="312"/>
      <c r="AF26" s="312"/>
      <c r="AG26" s="311"/>
      <c r="AH26" s="312"/>
      <c r="AI26" s="312"/>
      <c r="AJ26" s="312"/>
      <c r="AK26" s="312"/>
      <c r="AL26" s="312"/>
      <c r="AM26" s="312"/>
      <c r="AN26" s="311"/>
      <c r="AO26" s="312"/>
      <c r="AP26" s="312"/>
      <c r="AQ26" s="312"/>
      <c r="AR26" s="312"/>
      <c r="AS26" s="312"/>
      <c r="AT26" s="312"/>
      <c r="AU26" s="311"/>
      <c r="AV26" s="312"/>
      <c r="AW26" s="312"/>
      <c r="AX26" s="312"/>
      <c r="AY26" s="312"/>
      <c r="AZ26" s="312"/>
      <c r="BA26" s="312"/>
      <c r="BB26" s="311"/>
      <c r="BC26" s="312"/>
      <c r="BD26" s="312"/>
      <c r="BE26" s="312"/>
      <c r="BF26" s="312"/>
      <c r="BG26" s="312"/>
      <c r="BH26" s="312"/>
      <c r="BI26" s="311"/>
      <c r="BJ26" s="312"/>
      <c r="BK26" s="312"/>
      <c r="BL26" s="312"/>
      <c r="BM26" s="312"/>
      <c r="BN26" s="312"/>
      <c r="BO26" s="312"/>
      <c r="BP26" s="311"/>
      <c r="BQ26" s="312"/>
      <c r="BR26" s="312"/>
      <c r="BS26" s="312"/>
      <c r="BT26" s="312"/>
      <c r="BU26" s="312"/>
      <c r="BV26" s="312"/>
      <c r="BW26" s="311"/>
      <c r="BX26" s="312"/>
      <c r="BY26" s="312"/>
      <c r="BZ26" s="312"/>
      <c r="CA26" s="312"/>
      <c r="CB26" s="312"/>
      <c r="CC26" s="312"/>
      <c r="CD26" s="311"/>
      <c r="CE26" s="312"/>
      <c r="CF26" s="312"/>
      <c r="CG26" s="312"/>
      <c r="CH26" s="312"/>
      <c r="CI26" s="312"/>
      <c r="CJ26" s="312"/>
      <c r="CK26" s="311"/>
      <c r="CL26" s="312"/>
      <c r="CM26" s="312"/>
      <c r="CN26" s="312"/>
      <c r="CO26" s="312"/>
      <c r="CP26" s="312"/>
      <c r="CQ26" s="312"/>
      <c r="CR26" s="311"/>
      <c r="CS26" s="312"/>
      <c r="CT26" s="312"/>
      <c r="CU26" s="312"/>
      <c r="CV26" s="312"/>
      <c r="CW26" s="312"/>
      <c r="CX26" s="312"/>
      <c r="CY26" s="311"/>
      <c r="CZ26" s="312"/>
      <c r="DA26" s="312"/>
      <c r="DB26" s="312"/>
      <c r="DC26" s="312"/>
      <c r="DD26" s="312"/>
      <c r="DE26" s="312"/>
      <c r="DF26" s="311"/>
      <c r="DG26" s="312"/>
      <c r="DH26" s="312"/>
      <c r="DI26" s="312"/>
      <c r="DJ26" s="312"/>
      <c r="DK26" s="312"/>
      <c r="DL26" s="312"/>
      <c r="DM26" s="311"/>
      <c r="DN26" s="312"/>
      <c r="DO26" s="312"/>
      <c r="DP26" s="312"/>
      <c r="DQ26" s="312"/>
      <c r="DR26" s="312"/>
      <c r="DS26" s="312"/>
      <c r="DT26" s="311"/>
      <c r="DU26" s="312"/>
      <c r="DV26" s="312"/>
      <c r="DW26" s="312"/>
      <c r="DX26" s="312"/>
      <c r="DY26" s="312"/>
      <c r="DZ26" s="312"/>
      <c r="EA26" s="311"/>
      <c r="EB26" s="312"/>
      <c r="EC26" s="312"/>
      <c r="ED26" s="312"/>
      <c r="EE26" s="312"/>
      <c r="EF26" s="312"/>
      <c r="EG26" s="312"/>
      <c r="EH26" s="311"/>
      <c r="EI26" s="312"/>
      <c r="EJ26" s="312"/>
      <c r="EK26" s="312"/>
      <c r="EL26" s="312"/>
      <c r="EM26" s="312"/>
      <c r="EN26" s="312"/>
      <c r="EO26" s="311"/>
      <c r="EP26" s="312"/>
      <c r="EQ26" s="312"/>
      <c r="ER26" s="312"/>
      <c r="ES26" s="312"/>
      <c r="ET26" s="312"/>
      <c r="EU26" s="312"/>
      <c r="EV26" s="311"/>
      <c r="EW26" s="312"/>
      <c r="EX26" s="312"/>
      <c r="EY26" s="312"/>
      <c r="EZ26" s="312"/>
      <c r="FA26" s="312"/>
      <c r="FB26" s="312"/>
      <c r="FC26" s="311"/>
      <c r="FD26" s="312"/>
      <c r="FE26" s="312"/>
      <c r="FF26" s="312"/>
      <c r="FG26" s="312"/>
      <c r="FH26" s="312"/>
      <c r="FI26" s="312"/>
      <c r="FJ26" s="311"/>
      <c r="FK26" s="312"/>
      <c r="FL26" s="312"/>
      <c r="FM26" s="312"/>
      <c r="FN26" s="312"/>
      <c r="FO26" s="312"/>
      <c r="FP26" s="312"/>
      <c r="FQ26" s="311"/>
      <c r="FR26" s="312"/>
      <c r="FS26" s="312"/>
      <c r="FT26" s="312"/>
      <c r="FU26" s="312"/>
      <c r="FV26" s="312"/>
      <c r="FW26" s="312"/>
      <c r="FX26" s="311"/>
      <c r="FY26" s="312"/>
      <c r="FZ26" s="312"/>
      <c r="GA26" s="312"/>
      <c r="GB26" s="312"/>
      <c r="GC26" s="312"/>
      <c r="GD26" s="312"/>
      <c r="GE26" s="311"/>
      <c r="GF26" s="312"/>
      <c r="GG26" s="312"/>
      <c r="GH26" s="312"/>
      <c r="GI26" s="312"/>
      <c r="GJ26" s="312"/>
      <c r="GK26" s="312"/>
      <c r="GL26" s="311"/>
      <c r="GM26" s="312"/>
      <c r="GN26" s="312"/>
      <c r="GO26" s="312"/>
      <c r="GP26" s="312"/>
      <c r="GQ26" s="312"/>
      <c r="GR26" s="312"/>
      <c r="GS26" s="311"/>
      <c r="GT26" s="312"/>
      <c r="GU26" s="312"/>
      <c r="GV26" s="312"/>
      <c r="GW26" s="312"/>
      <c r="GX26" s="312"/>
      <c r="GY26" s="312"/>
      <c r="GZ26" s="311"/>
      <c r="HA26" s="312"/>
      <c r="HB26" s="312"/>
      <c r="HC26" s="312"/>
      <c r="HD26" s="312"/>
      <c r="HE26" s="312"/>
      <c r="HF26" s="312"/>
      <c r="HG26" s="311"/>
      <c r="HH26" s="312"/>
      <c r="HI26" s="312"/>
      <c r="HJ26" s="312"/>
      <c r="HK26" s="312"/>
      <c r="HL26" s="312"/>
      <c r="HM26" s="312"/>
      <c r="HN26" s="311"/>
      <c r="HO26" s="312"/>
      <c r="HP26" s="312"/>
      <c r="HQ26" s="312"/>
      <c r="HR26" s="312"/>
      <c r="HS26" s="312"/>
      <c r="HT26" s="312"/>
      <c r="HU26" s="311"/>
      <c r="HV26" s="312"/>
      <c r="HW26" s="312"/>
      <c r="HX26" s="312"/>
      <c r="HY26" s="312"/>
      <c r="HZ26" s="312"/>
      <c r="IA26" s="312"/>
      <c r="IB26" s="311"/>
      <c r="IC26" s="312"/>
      <c r="ID26" s="312"/>
      <c r="IE26" s="312"/>
      <c r="IF26" s="312"/>
      <c r="IG26" s="312"/>
      <c r="IH26" s="312"/>
      <c r="II26" s="311"/>
      <c r="IJ26" s="312"/>
      <c r="IK26" s="312"/>
      <c r="IL26" s="312"/>
      <c r="IM26" s="312"/>
      <c r="IN26" s="312"/>
      <c r="IO26" s="312"/>
      <c r="IP26" s="311"/>
      <c r="IQ26" s="312"/>
      <c r="IR26" s="312"/>
      <c r="IS26" s="312"/>
      <c r="IT26" s="312"/>
      <c r="IU26" s="312"/>
      <c r="IV26" s="312"/>
      <c r="IW26" s="311"/>
      <c r="IX26" s="312"/>
      <c r="IY26" s="312"/>
      <c r="IZ26" s="312"/>
      <c r="JA26" s="312"/>
      <c r="JB26" s="312"/>
      <c r="JC26" s="312"/>
      <c r="JD26" s="311"/>
      <c r="JE26" s="312"/>
      <c r="JF26" s="312"/>
      <c r="JG26" s="312"/>
      <c r="JH26" s="312"/>
      <c r="JI26" s="312"/>
      <c r="JJ26" s="312"/>
      <c r="JK26" s="311"/>
      <c r="JL26" s="312"/>
      <c r="JM26" s="312"/>
      <c r="JN26" s="312"/>
      <c r="JO26" s="312"/>
      <c r="JP26" s="312"/>
      <c r="JQ26" s="312"/>
      <c r="JR26" s="311"/>
      <c r="JS26" s="312"/>
      <c r="JT26" s="312"/>
      <c r="JU26" s="312"/>
      <c r="JV26" s="312"/>
      <c r="JW26" s="312"/>
      <c r="JX26" s="312"/>
      <c r="JY26" s="311"/>
      <c r="JZ26" s="312"/>
      <c r="KA26" s="312"/>
      <c r="KB26" s="312"/>
      <c r="KC26" s="312"/>
      <c r="KD26" s="312"/>
      <c r="KE26" s="312"/>
      <c r="KF26" s="311"/>
      <c r="KG26" s="312"/>
      <c r="KH26" s="312"/>
      <c r="KI26" s="312"/>
      <c r="KJ26" s="312"/>
      <c r="KK26" s="312"/>
      <c r="KL26" s="312"/>
      <c r="KM26" s="304" t="str">
        <f t="shared" si="0"/>
        <v/>
      </c>
      <c r="KN26" s="305" t="str">
        <f t="shared" si="1"/>
        <v/>
      </c>
      <c r="KO26" s="305" t="str">
        <f t="shared" si="2"/>
        <v/>
      </c>
      <c r="KP26" s="305" t="str">
        <f t="shared" si="3"/>
        <v/>
      </c>
      <c r="KQ26" s="306" t="str">
        <f t="shared" si="4"/>
        <v/>
      </c>
      <c r="KR26" s="307" t="str">
        <f>IF(COUNTA(ข้อมูล!AM23),ข้อมูล!AM23," ")</f>
        <v>ปกติ</v>
      </c>
      <c r="KS26" s="308" t="str">
        <f t="shared" si="5"/>
        <v/>
      </c>
    </row>
    <row r="27" spans="1:305" s="309" customFormat="1" ht="16.5" customHeight="1" thickBot="1" x14ac:dyDescent="0.2">
      <c r="A27" s="298">
        <f>IF(COUNTA(ข้อมูล!C24),ข้อมูล!C24," ")</f>
        <v>22</v>
      </c>
      <c r="B27" s="299" t="str">
        <f>IF(COUNTA(ข้อมูล!D24),ข้อมูล!D24," ")</f>
        <v xml:space="preserve"> </v>
      </c>
      <c r="C27" s="300" t="str">
        <f>IF(COUNTA(ข้อมูล!E24),ข้อมูล!E24," ")</f>
        <v xml:space="preserve"> </v>
      </c>
      <c r="D27" s="310"/>
      <c r="E27" s="311"/>
      <c r="F27" s="312"/>
      <c r="G27" s="312"/>
      <c r="H27" s="312"/>
      <c r="I27" s="312"/>
      <c r="J27" s="312"/>
      <c r="K27" s="312"/>
      <c r="L27" s="311"/>
      <c r="M27" s="312"/>
      <c r="N27" s="312"/>
      <c r="O27" s="312"/>
      <c r="P27" s="312"/>
      <c r="Q27" s="312"/>
      <c r="R27" s="312"/>
      <c r="S27" s="311"/>
      <c r="T27" s="312"/>
      <c r="U27" s="312"/>
      <c r="V27" s="312"/>
      <c r="W27" s="312"/>
      <c r="X27" s="312"/>
      <c r="Y27" s="312"/>
      <c r="Z27" s="311"/>
      <c r="AA27" s="312"/>
      <c r="AB27" s="312"/>
      <c r="AC27" s="312"/>
      <c r="AD27" s="312"/>
      <c r="AE27" s="312"/>
      <c r="AF27" s="312"/>
      <c r="AG27" s="311"/>
      <c r="AH27" s="312"/>
      <c r="AI27" s="312"/>
      <c r="AJ27" s="312"/>
      <c r="AK27" s="312"/>
      <c r="AL27" s="312"/>
      <c r="AM27" s="312"/>
      <c r="AN27" s="311"/>
      <c r="AO27" s="312"/>
      <c r="AP27" s="312"/>
      <c r="AQ27" s="312"/>
      <c r="AR27" s="312"/>
      <c r="AS27" s="312"/>
      <c r="AT27" s="312"/>
      <c r="AU27" s="311"/>
      <c r="AV27" s="312"/>
      <c r="AW27" s="312"/>
      <c r="AX27" s="312"/>
      <c r="AY27" s="312"/>
      <c r="AZ27" s="312"/>
      <c r="BA27" s="312"/>
      <c r="BB27" s="311"/>
      <c r="BC27" s="312"/>
      <c r="BD27" s="312"/>
      <c r="BE27" s="312"/>
      <c r="BF27" s="312"/>
      <c r="BG27" s="312"/>
      <c r="BH27" s="312"/>
      <c r="BI27" s="311"/>
      <c r="BJ27" s="312"/>
      <c r="BK27" s="312"/>
      <c r="BL27" s="312"/>
      <c r="BM27" s="312"/>
      <c r="BN27" s="312"/>
      <c r="BO27" s="312"/>
      <c r="BP27" s="311"/>
      <c r="BQ27" s="312"/>
      <c r="BR27" s="312"/>
      <c r="BS27" s="312"/>
      <c r="BT27" s="312"/>
      <c r="BU27" s="312"/>
      <c r="BV27" s="312"/>
      <c r="BW27" s="311"/>
      <c r="BX27" s="312"/>
      <c r="BY27" s="312"/>
      <c r="BZ27" s="312"/>
      <c r="CA27" s="312"/>
      <c r="CB27" s="312"/>
      <c r="CC27" s="312"/>
      <c r="CD27" s="311"/>
      <c r="CE27" s="312"/>
      <c r="CF27" s="312"/>
      <c r="CG27" s="312"/>
      <c r="CH27" s="312"/>
      <c r="CI27" s="312"/>
      <c r="CJ27" s="312"/>
      <c r="CK27" s="311"/>
      <c r="CL27" s="312"/>
      <c r="CM27" s="312"/>
      <c r="CN27" s="312"/>
      <c r="CO27" s="312"/>
      <c r="CP27" s="312"/>
      <c r="CQ27" s="312"/>
      <c r="CR27" s="311"/>
      <c r="CS27" s="312"/>
      <c r="CT27" s="312"/>
      <c r="CU27" s="312"/>
      <c r="CV27" s="312"/>
      <c r="CW27" s="312"/>
      <c r="CX27" s="312"/>
      <c r="CY27" s="311"/>
      <c r="CZ27" s="312"/>
      <c r="DA27" s="312"/>
      <c r="DB27" s="312"/>
      <c r="DC27" s="312"/>
      <c r="DD27" s="312"/>
      <c r="DE27" s="312"/>
      <c r="DF27" s="311"/>
      <c r="DG27" s="312"/>
      <c r="DH27" s="312"/>
      <c r="DI27" s="312"/>
      <c r="DJ27" s="312"/>
      <c r="DK27" s="312"/>
      <c r="DL27" s="312"/>
      <c r="DM27" s="311"/>
      <c r="DN27" s="312"/>
      <c r="DO27" s="312"/>
      <c r="DP27" s="312"/>
      <c r="DQ27" s="312"/>
      <c r="DR27" s="312"/>
      <c r="DS27" s="312"/>
      <c r="DT27" s="311"/>
      <c r="DU27" s="312"/>
      <c r="DV27" s="312"/>
      <c r="DW27" s="312"/>
      <c r="DX27" s="312"/>
      <c r="DY27" s="312"/>
      <c r="DZ27" s="312"/>
      <c r="EA27" s="311"/>
      <c r="EB27" s="312"/>
      <c r="EC27" s="312"/>
      <c r="ED27" s="312"/>
      <c r="EE27" s="312"/>
      <c r="EF27" s="312"/>
      <c r="EG27" s="312"/>
      <c r="EH27" s="311"/>
      <c r="EI27" s="312"/>
      <c r="EJ27" s="312"/>
      <c r="EK27" s="312"/>
      <c r="EL27" s="312"/>
      <c r="EM27" s="312"/>
      <c r="EN27" s="312"/>
      <c r="EO27" s="311"/>
      <c r="EP27" s="312"/>
      <c r="EQ27" s="312"/>
      <c r="ER27" s="312"/>
      <c r="ES27" s="312"/>
      <c r="ET27" s="312"/>
      <c r="EU27" s="312"/>
      <c r="EV27" s="311"/>
      <c r="EW27" s="312"/>
      <c r="EX27" s="312"/>
      <c r="EY27" s="312"/>
      <c r="EZ27" s="312"/>
      <c r="FA27" s="312"/>
      <c r="FB27" s="312"/>
      <c r="FC27" s="311"/>
      <c r="FD27" s="312"/>
      <c r="FE27" s="312"/>
      <c r="FF27" s="312"/>
      <c r="FG27" s="312"/>
      <c r="FH27" s="312"/>
      <c r="FI27" s="312"/>
      <c r="FJ27" s="311"/>
      <c r="FK27" s="312"/>
      <c r="FL27" s="312"/>
      <c r="FM27" s="312"/>
      <c r="FN27" s="312"/>
      <c r="FO27" s="312"/>
      <c r="FP27" s="312"/>
      <c r="FQ27" s="311"/>
      <c r="FR27" s="312"/>
      <c r="FS27" s="312"/>
      <c r="FT27" s="312"/>
      <c r="FU27" s="312"/>
      <c r="FV27" s="312"/>
      <c r="FW27" s="312"/>
      <c r="FX27" s="311"/>
      <c r="FY27" s="312"/>
      <c r="FZ27" s="312"/>
      <c r="GA27" s="312"/>
      <c r="GB27" s="312"/>
      <c r="GC27" s="312"/>
      <c r="GD27" s="312"/>
      <c r="GE27" s="311"/>
      <c r="GF27" s="312"/>
      <c r="GG27" s="312"/>
      <c r="GH27" s="312"/>
      <c r="GI27" s="312"/>
      <c r="GJ27" s="312"/>
      <c r="GK27" s="312"/>
      <c r="GL27" s="311"/>
      <c r="GM27" s="312"/>
      <c r="GN27" s="312"/>
      <c r="GO27" s="312"/>
      <c r="GP27" s="312"/>
      <c r="GQ27" s="312"/>
      <c r="GR27" s="312"/>
      <c r="GS27" s="311"/>
      <c r="GT27" s="312"/>
      <c r="GU27" s="312"/>
      <c r="GV27" s="312"/>
      <c r="GW27" s="312"/>
      <c r="GX27" s="312"/>
      <c r="GY27" s="312"/>
      <c r="GZ27" s="311"/>
      <c r="HA27" s="312"/>
      <c r="HB27" s="312"/>
      <c r="HC27" s="312"/>
      <c r="HD27" s="312"/>
      <c r="HE27" s="312"/>
      <c r="HF27" s="312"/>
      <c r="HG27" s="311"/>
      <c r="HH27" s="312"/>
      <c r="HI27" s="312"/>
      <c r="HJ27" s="312"/>
      <c r="HK27" s="312"/>
      <c r="HL27" s="312"/>
      <c r="HM27" s="312"/>
      <c r="HN27" s="311"/>
      <c r="HO27" s="312"/>
      <c r="HP27" s="312"/>
      <c r="HQ27" s="312"/>
      <c r="HR27" s="312"/>
      <c r="HS27" s="312"/>
      <c r="HT27" s="312"/>
      <c r="HU27" s="311"/>
      <c r="HV27" s="312"/>
      <c r="HW27" s="312"/>
      <c r="HX27" s="312"/>
      <c r="HY27" s="312"/>
      <c r="HZ27" s="312"/>
      <c r="IA27" s="312"/>
      <c r="IB27" s="311"/>
      <c r="IC27" s="312"/>
      <c r="ID27" s="312"/>
      <c r="IE27" s="312"/>
      <c r="IF27" s="312"/>
      <c r="IG27" s="312"/>
      <c r="IH27" s="312"/>
      <c r="II27" s="311"/>
      <c r="IJ27" s="312"/>
      <c r="IK27" s="312"/>
      <c r="IL27" s="312"/>
      <c r="IM27" s="312"/>
      <c r="IN27" s="312"/>
      <c r="IO27" s="312"/>
      <c r="IP27" s="311"/>
      <c r="IQ27" s="312"/>
      <c r="IR27" s="312"/>
      <c r="IS27" s="312"/>
      <c r="IT27" s="312"/>
      <c r="IU27" s="312"/>
      <c r="IV27" s="312"/>
      <c r="IW27" s="311"/>
      <c r="IX27" s="312"/>
      <c r="IY27" s="312"/>
      <c r="IZ27" s="312"/>
      <c r="JA27" s="312"/>
      <c r="JB27" s="312"/>
      <c r="JC27" s="312"/>
      <c r="JD27" s="311"/>
      <c r="JE27" s="312"/>
      <c r="JF27" s="312"/>
      <c r="JG27" s="312"/>
      <c r="JH27" s="312"/>
      <c r="JI27" s="312"/>
      <c r="JJ27" s="312"/>
      <c r="JK27" s="311"/>
      <c r="JL27" s="312"/>
      <c r="JM27" s="312"/>
      <c r="JN27" s="312"/>
      <c r="JO27" s="312"/>
      <c r="JP27" s="312"/>
      <c r="JQ27" s="312"/>
      <c r="JR27" s="311"/>
      <c r="JS27" s="312"/>
      <c r="JT27" s="312"/>
      <c r="JU27" s="312"/>
      <c r="JV27" s="312"/>
      <c r="JW27" s="312"/>
      <c r="JX27" s="312"/>
      <c r="JY27" s="311"/>
      <c r="JZ27" s="312"/>
      <c r="KA27" s="312"/>
      <c r="KB27" s="312"/>
      <c r="KC27" s="312"/>
      <c r="KD27" s="312"/>
      <c r="KE27" s="312"/>
      <c r="KF27" s="311"/>
      <c r="KG27" s="312"/>
      <c r="KH27" s="312"/>
      <c r="KI27" s="312"/>
      <c r="KJ27" s="312"/>
      <c r="KK27" s="312"/>
      <c r="KL27" s="312"/>
      <c r="KM27" s="304" t="str">
        <f t="shared" si="0"/>
        <v/>
      </c>
      <c r="KN27" s="305" t="str">
        <f t="shared" si="1"/>
        <v/>
      </c>
      <c r="KO27" s="305" t="str">
        <f t="shared" si="2"/>
        <v/>
      </c>
      <c r="KP27" s="305" t="str">
        <f t="shared" si="3"/>
        <v/>
      </c>
      <c r="KQ27" s="306" t="str">
        <f t="shared" si="4"/>
        <v/>
      </c>
      <c r="KR27" s="307" t="str">
        <f>IF(COUNTA(ข้อมูล!AM24),ข้อมูล!AM24," ")</f>
        <v>ปกติ</v>
      </c>
      <c r="KS27" s="308" t="str">
        <f t="shared" si="5"/>
        <v/>
      </c>
    </row>
    <row r="28" spans="1:305" s="309" customFormat="1" ht="16.5" customHeight="1" thickBot="1" x14ac:dyDescent="0.2">
      <c r="A28" s="298">
        <f>IF(COUNTA(ข้อมูล!C25),ข้อมูล!C25," ")</f>
        <v>23</v>
      </c>
      <c r="B28" s="299" t="str">
        <f>IF(COUNTA(ข้อมูล!D25),ข้อมูล!D25," ")</f>
        <v xml:space="preserve"> </v>
      </c>
      <c r="C28" s="300" t="str">
        <f>IF(COUNTA(ข้อมูล!E25),ข้อมูล!E25," ")</f>
        <v xml:space="preserve"> </v>
      </c>
      <c r="D28" s="310"/>
      <c r="E28" s="311"/>
      <c r="F28" s="312"/>
      <c r="G28" s="312"/>
      <c r="H28" s="312"/>
      <c r="I28" s="312"/>
      <c r="J28" s="312"/>
      <c r="K28" s="312"/>
      <c r="L28" s="311"/>
      <c r="M28" s="312"/>
      <c r="N28" s="312"/>
      <c r="O28" s="312"/>
      <c r="P28" s="312"/>
      <c r="Q28" s="312"/>
      <c r="R28" s="312"/>
      <c r="S28" s="311"/>
      <c r="T28" s="312"/>
      <c r="U28" s="312"/>
      <c r="V28" s="312"/>
      <c r="W28" s="312"/>
      <c r="X28" s="312"/>
      <c r="Y28" s="312"/>
      <c r="Z28" s="311"/>
      <c r="AA28" s="312"/>
      <c r="AB28" s="312"/>
      <c r="AC28" s="312"/>
      <c r="AD28" s="312"/>
      <c r="AE28" s="312"/>
      <c r="AF28" s="312"/>
      <c r="AG28" s="311"/>
      <c r="AH28" s="312"/>
      <c r="AI28" s="312"/>
      <c r="AJ28" s="312"/>
      <c r="AK28" s="312"/>
      <c r="AL28" s="312"/>
      <c r="AM28" s="312"/>
      <c r="AN28" s="311"/>
      <c r="AO28" s="312"/>
      <c r="AP28" s="312"/>
      <c r="AQ28" s="312"/>
      <c r="AR28" s="312"/>
      <c r="AS28" s="312"/>
      <c r="AT28" s="312"/>
      <c r="AU28" s="311"/>
      <c r="AV28" s="312"/>
      <c r="AW28" s="312"/>
      <c r="AX28" s="312"/>
      <c r="AY28" s="312"/>
      <c r="AZ28" s="312"/>
      <c r="BA28" s="312"/>
      <c r="BB28" s="311"/>
      <c r="BC28" s="312"/>
      <c r="BD28" s="312"/>
      <c r="BE28" s="312"/>
      <c r="BF28" s="312"/>
      <c r="BG28" s="312"/>
      <c r="BH28" s="312"/>
      <c r="BI28" s="311"/>
      <c r="BJ28" s="312"/>
      <c r="BK28" s="312"/>
      <c r="BL28" s="312"/>
      <c r="BM28" s="312"/>
      <c r="BN28" s="312"/>
      <c r="BO28" s="312"/>
      <c r="BP28" s="311"/>
      <c r="BQ28" s="312"/>
      <c r="BR28" s="312"/>
      <c r="BS28" s="312"/>
      <c r="BT28" s="312"/>
      <c r="BU28" s="312"/>
      <c r="BV28" s="312"/>
      <c r="BW28" s="311"/>
      <c r="BX28" s="312"/>
      <c r="BY28" s="312"/>
      <c r="BZ28" s="312"/>
      <c r="CA28" s="312"/>
      <c r="CB28" s="312"/>
      <c r="CC28" s="312"/>
      <c r="CD28" s="311"/>
      <c r="CE28" s="312"/>
      <c r="CF28" s="312"/>
      <c r="CG28" s="312"/>
      <c r="CH28" s="312"/>
      <c r="CI28" s="312"/>
      <c r="CJ28" s="312"/>
      <c r="CK28" s="311"/>
      <c r="CL28" s="312"/>
      <c r="CM28" s="312"/>
      <c r="CN28" s="312"/>
      <c r="CO28" s="312"/>
      <c r="CP28" s="312"/>
      <c r="CQ28" s="312"/>
      <c r="CR28" s="311"/>
      <c r="CS28" s="312"/>
      <c r="CT28" s="312"/>
      <c r="CU28" s="312"/>
      <c r="CV28" s="312"/>
      <c r="CW28" s="312"/>
      <c r="CX28" s="312"/>
      <c r="CY28" s="311"/>
      <c r="CZ28" s="312"/>
      <c r="DA28" s="312"/>
      <c r="DB28" s="312"/>
      <c r="DC28" s="312"/>
      <c r="DD28" s="312"/>
      <c r="DE28" s="312"/>
      <c r="DF28" s="311"/>
      <c r="DG28" s="312"/>
      <c r="DH28" s="312"/>
      <c r="DI28" s="312"/>
      <c r="DJ28" s="312"/>
      <c r="DK28" s="312"/>
      <c r="DL28" s="312"/>
      <c r="DM28" s="311"/>
      <c r="DN28" s="312"/>
      <c r="DO28" s="312"/>
      <c r="DP28" s="312"/>
      <c r="DQ28" s="312"/>
      <c r="DR28" s="312"/>
      <c r="DS28" s="312"/>
      <c r="DT28" s="311"/>
      <c r="DU28" s="312"/>
      <c r="DV28" s="312"/>
      <c r="DW28" s="312"/>
      <c r="DX28" s="312"/>
      <c r="DY28" s="312"/>
      <c r="DZ28" s="312"/>
      <c r="EA28" s="311"/>
      <c r="EB28" s="312"/>
      <c r="EC28" s="312"/>
      <c r="ED28" s="312"/>
      <c r="EE28" s="312"/>
      <c r="EF28" s="312"/>
      <c r="EG28" s="312"/>
      <c r="EH28" s="311"/>
      <c r="EI28" s="312"/>
      <c r="EJ28" s="312"/>
      <c r="EK28" s="312"/>
      <c r="EL28" s="312"/>
      <c r="EM28" s="312"/>
      <c r="EN28" s="312"/>
      <c r="EO28" s="311"/>
      <c r="EP28" s="312"/>
      <c r="EQ28" s="312"/>
      <c r="ER28" s="312"/>
      <c r="ES28" s="312"/>
      <c r="ET28" s="312"/>
      <c r="EU28" s="312"/>
      <c r="EV28" s="311"/>
      <c r="EW28" s="312"/>
      <c r="EX28" s="312"/>
      <c r="EY28" s="312"/>
      <c r="EZ28" s="312"/>
      <c r="FA28" s="312"/>
      <c r="FB28" s="312"/>
      <c r="FC28" s="311"/>
      <c r="FD28" s="312"/>
      <c r="FE28" s="312"/>
      <c r="FF28" s="312"/>
      <c r="FG28" s="312"/>
      <c r="FH28" s="312"/>
      <c r="FI28" s="312"/>
      <c r="FJ28" s="311"/>
      <c r="FK28" s="312"/>
      <c r="FL28" s="312"/>
      <c r="FM28" s="312"/>
      <c r="FN28" s="312"/>
      <c r="FO28" s="312"/>
      <c r="FP28" s="312"/>
      <c r="FQ28" s="311"/>
      <c r="FR28" s="312"/>
      <c r="FS28" s="312"/>
      <c r="FT28" s="312"/>
      <c r="FU28" s="312"/>
      <c r="FV28" s="312"/>
      <c r="FW28" s="312"/>
      <c r="FX28" s="311"/>
      <c r="FY28" s="312"/>
      <c r="FZ28" s="312"/>
      <c r="GA28" s="312"/>
      <c r="GB28" s="312"/>
      <c r="GC28" s="312"/>
      <c r="GD28" s="312"/>
      <c r="GE28" s="311"/>
      <c r="GF28" s="312"/>
      <c r="GG28" s="312"/>
      <c r="GH28" s="312"/>
      <c r="GI28" s="312"/>
      <c r="GJ28" s="312"/>
      <c r="GK28" s="312"/>
      <c r="GL28" s="311"/>
      <c r="GM28" s="312"/>
      <c r="GN28" s="312"/>
      <c r="GO28" s="312"/>
      <c r="GP28" s="312"/>
      <c r="GQ28" s="312"/>
      <c r="GR28" s="312"/>
      <c r="GS28" s="311"/>
      <c r="GT28" s="312"/>
      <c r="GU28" s="312"/>
      <c r="GV28" s="312"/>
      <c r="GW28" s="312"/>
      <c r="GX28" s="312"/>
      <c r="GY28" s="312"/>
      <c r="GZ28" s="311"/>
      <c r="HA28" s="312"/>
      <c r="HB28" s="312"/>
      <c r="HC28" s="312"/>
      <c r="HD28" s="312"/>
      <c r="HE28" s="312"/>
      <c r="HF28" s="312"/>
      <c r="HG28" s="311"/>
      <c r="HH28" s="312"/>
      <c r="HI28" s="312"/>
      <c r="HJ28" s="312"/>
      <c r="HK28" s="312"/>
      <c r="HL28" s="312"/>
      <c r="HM28" s="312"/>
      <c r="HN28" s="311"/>
      <c r="HO28" s="312"/>
      <c r="HP28" s="312"/>
      <c r="HQ28" s="312"/>
      <c r="HR28" s="312"/>
      <c r="HS28" s="312"/>
      <c r="HT28" s="312"/>
      <c r="HU28" s="311"/>
      <c r="HV28" s="312"/>
      <c r="HW28" s="312"/>
      <c r="HX28" s="312"/>
      <c r="HY28" s="312"/>
      <c r="HZ28" s="312"/>
      <c r="IA28" s="312"/>
      <c r="IB28" s="311"/>
      <c r="IC28" s="312"/>
      <c r="ID28" s="312"/>
      <c r="IE28" s="312"/>
      <c r="IF28" s="312"/>
      <c r="IG28" s="312"/>
      <c r="IH28" s="312"/>
      <c r="II28" s="311"/>
      <c r="IJ28" s="312"/>
      <c r="IK28" s="312"/>
      <c r="IL28" s="312"/>
      <c r="IM28" s="312"/>
      <c r="IN28" s="312"/>
      <c r="IO28" s="312"/>
      <c r="IP28" s="311"/>
      <c r="IQ28" s="312"/>
      <c r="IR28" s="312"/>
      <c r="IS28" s="312"/>
      <c r="IT28" s="312"/>
      <c r="IU28" s="312"/>
      <c r="IV28" s="312"/>
      <c r="IW28" s="311"/>
      <c r="IX28" s="312"/>
      <c r="IY28" s="312"/>
      <c r="IZ28" s="312"/>
      <c r="JA28" s="312"/>
      <c r="JB28" s="312"/>
      <c r="JC28" s="312"/>
      <c r="JD28" s="311"/>
      <c r="JE28" s="312"/>
      <c r="JF28" s="312"/>
      <c r="JG28" s="312"/>
      <c r="JH28" s="312"/>
      <c r="JI28" s="312"/>
      <c r="JJ28" s="312"/>
      <c r="JK28" s="311"/>
      <c r="JL28" s="312"/>
      <c r="JM28" s="312"/>
      <c r="JN28" s="312"/>
      <c r="JO28" s="312"/>
      <c r="JP28" s="312"/>
      <c r="JQ28" s="312"/>
      <c r="JR28" s="311"/>
      <c r="JS28" s="312"/>
      <c r="JT28" s="312"/>
      <c r="JU28" s="312"/>
      <c r="JV28" s="312"/>
      <c r="JW28" s="312"/>
      <c r="JX28" s="312"/>
      <c r="JY28" s="311"/>
      <c r="JZ28" s="312"/>
      <c r="KA28" s="312"/>
      <c r="KB28" s="312"/>
      <c r="KC28" s="312"/>
      <c r="KD28" s="312"/>
      <c r="KE28" s="312"/>
      <c r="KF28" s="311"/>
      <c r="KG28" s="312"/>
      <c r="KH28" s="312"/>
      <c r="KI28" s="312"/>
      <c r="KJ28" s="312"/>
      <c r="KK28" s="312"/>
      <c r="KL28" s="312"/>
      <c r="KM28" s="304" t="str">
        <f t="shared" si="0"/>
        <v/>
      </c>
      <c r="KN28" s="305" t="str">
        <f t="shared" si="1"/>
        <v/>
      </c>
      <c r="KO28" s="305" t="str">
        <f t="shared" si="2"/>
        <v/>
      </c>
      <c r="KP28" s="305" t="str">
        <f t="shared" si="3"/>
        <v/>
      </c>
      <c r="KQ28" s="306" t="str">
        <f t="shared" si="4"/>
        <v/>
      </c>
      <c r="KR28" s="307" t="str">
        <f>IF(COUNTA(ข้อมูล!AM25),ข้อมูล!AM25," ")</f>
        <v>ปกติ</v>
      </c>
      <c r="KS28" s="308" t="str">
        <f t="shared" si="5"/>
        <v/>
      </c>
    </row>
    <row r="29" spans="1:305" s="309" customFormat="1" ht="16.5" customHeight="1" thickBot="1" x14ac:dyDescent="0.2">
      <c r="A29" s="298">
        <f>IF(COUNTA(ข้อมูล!C26),ข้อมูล!C26," ")</f>
        <v>24</v>
      </c>
      <c r="B29" s="299" t="str">
        <f>IF(COUNTA(ข้อมูล!D26),ข้อมูล!D26," ")</f>
        <v xml:space="preserve"> </v>
      </c>
      <c r="C29" s="300" t="str">
        <f>IF(COUNTA(ข้อมูล!E26),ข้อมูล!E26," ")</f>
        <v xml:space="preserve"> </v>
      </c>
      <c r="D29" s="310"/>
      <c r="E29" s="311"/>
      <c r="F29" s="312"/>
      <c r="G29" s="312"/>
      <c r="H29" s="312"/>
      <c r="I29" s="312"/>
      <c r="J29" s="312"/>
      <c r="K29" s="312"/>
      <c r="L29" s="311"/>
      <c r="M29" s="312"/>
      <c r="N29" s="312"/>
      <c r="O29" s="312"/>
      <c r="P29" s="312"/>
      <c r="Q29" s="312"/>
      <c r="R29" s="312"/>
      <c r="S29" s="311"/>
      <c r="T29" s="312"/>
      <c r="U29" s="312"/>
      <c r="V29" s="312"/>
      <c r="W29" s="312"/>
      <c r="X29" s="312"/>
      <c r="Y29" s="312"/>
      <c r="Z29" s="311"/>
      <c r="AA29" s="312"/>
      <c r="AB29" s="312"/>
      <c r="AC29" s="312"/>
      <c r="AD29" s="312"/>
      <c r="AE29" s="312"/>
      <c r="AF29" s="312"/>
      <c r="AG29" s="311"/>
      <c r="AH29" s="312"/>
      <c r="AI29" s="312"/>
      <c r="AJ29" s="312"/>
      <c r="AK29" s="312"/>
      <c r="AL29" s="312"/>
      <c r="AM29" s="312"/>
      <c r="AN29" s="311"/>
      <c r="AO29" s="312"/>
      <c r="AP29" s="312"/>
      <c r="AQ29" s="312"/>
      <c r="AR29" s="312"/>
      <c r="AS29" s="312"/>
      <c r="AT29" s="312"/>
      <c r="AU29" s="311"/>
      <c r="AV29" s="312"/>
      <c r="AW29" s="312"/>
      <c r="AX29" s="312"/>
      <c r="AY29" s="312"/>
      <c r="AZ29" s="312"/>
      <c r="BA29" s="312"/>
      <c r="BB29" s="311"/>
      <c r="BC29" s="312"/>
      <c r="BD29" s="312"/>
      <c r="BE29" s="312"/>
      <c r="BF29" s="312"/>
      <c r="BG29" s="312"/>
      <c r="BH29" s="312"/>
      <c r="BI29" s="311"/>
      <c r="BJ29" s="312"/>
      <c r="BK29" s="312"/>
      <c r="BL29" s="312"/>
      <c r="BM29" s="312"/>
      <c r="BN29" s="312"/>
      <c r="BO29" s="312"/>
      <c r="BP29" s="311"/>
      <c r="BQ29" s="312"/>
      <c r="BR29" s="312"/>
      <c r="BS29" s="312"/>
      <c r="BT29" s="312"/>
      <c r="BU29" s="312"/>
      <c r="BV29" s="312"/>
      <c r="BW29" s="311"/>
      <c r="BX29" s="312"/>
      <c r="BY29" s="312"/>
      <c r="BZ29" s="312"/>
      <c r="CA29" s="312"/>
      <c r="CB29" s="312"/>
      <c r="CC29" s="312"/>
      <c r="CD29" s="311"/>
      <c r="CE29" s="312"/>
      <c r="CF29" s="312"/>
      <c r="CG29" s="312"/>
      <c r="CH29" s="312"/>
      <c r="CI29" s="312"/>
      <c r="CJ29" s="312"/>
      <c r="CK29" s="311"/>
      <c r="CL29" s="312"/>
      <c r="CM29" s="312"/>
      <c r="CN29" s="312"/>
      <c r="CO29" s="312"/>
      <c r="CP29" s="312"/>
      <c r="CQ29" s="312"/>
      <c r="CR29" s="311"/>
      <c r="CS29" s="312"/>
      <c r="CT29" s="312"/>
      <c r="CU29" s="312"/>
      <c r="CV29" s="312"/>
      <c r="CW29" s="312"/>
      <c r="CX29" s="312"/>
      <c r="CY29" s="311"/>
      <c r="CZ29" s="312"/>
      <c r="DA29" s="312"/>
      <c r="DB29" s="312"/>
      <c r="DC29" s="312"/>
      <c r="DD29" s="312"/>
      <c r="DE29" s="312"/>
      <c r="DF29" s="311"/>
      <c r="DG29" s="312"/>
      <c r="DH29" s="312"/>
      <c r="DI29" s="312"/>
      <c r="DJ29" s="312"/>
      <c r="DK29" s="312"/>
      <c r="DL29" s="312"/>
      <c r="DM29" s="311"/>
      <c r="DN29" s="312"/>
      <c r="DO29" s="312"/>
      <c r="DP29" s="312"/>
      <c r="DQ29" s="312"/>
      <c r="DR29" s="312"/>
      <c r="DS29" s="312"/>
      <c r="DT29" s="311"/>
      <c r="DU29" s="312"/>
      <c r="DV29" s="312"/>
      <c r="DW29" s="312"/>
      <c r="DX29" s="312"/>
      <c r="DY29" s="312"/>
      <c r="DZ29" s="312"/>
      <c r="EA29" s="311"/>
      <c r="EB29" s="312"/>
      <c r="EC29" s="312"/>
      <c r="ED29" s="312"/>
      <c r="EE29" s="312"/>
      <c r="EF29" s="312"/>
      <c r="EG29" s="312"/>
      <c r="EH29" s="311"/>
      <c r="EI29" s="312"/>
      <c r="EJ29" s="312"/>
      <c r="EK29" s="312"/>
      <c r="EL29" s="312"/>
      <c r="EM29" s="312"/>
      <c r="EN29" s="312"/>
      <c r="EO29" s="311"/>
      <c r="EP29" s="312"/>
      <c r="EQ29" s="312"/>
      <c r="ER29" s="312"/>
      <c r="ES29" s="312"/>
      <c r="ET29" s="312"/>
      <c r="EU29" s="312"/>
      <c r="EV29" s="311"/>
      <c r="EW29" s="312"/>
      <c r="EX29" s="312"/>
      <c r="EY29" s="312"/>
      <c r="EZ29" s="312"/>
      <c r="FA29" s="312"/>
      <c r="FB29" s="312"/>
      <c r="FC29" s="311"/>
      <c r="FD29" s="312"/>
      <c r="FE29" s="312"/>
      <c r="FF29" s="312"/>
      <c r="FG29" s="312"/>
      <c r="FH29" s="312"/>
      <c r="FI29" s="312"/>
      <c r="FJ29" s="311"/>
      <c r="FK29" s="312"/>
      <c r="FL29" s="312"/>
      <c r="FM29" s="312"/>
      <c r="FN29" s="312"/>
      <c r="FO29" s="312"/>
      <c r="FP29" s="312"/>
      <c r="FQ29" s="311"/>
      <c r="FR29" s="312"/>
      <c r="FS29" s="312"/>
      <c r="FT29" s="312"/>
      <c r="FU29" s="312"/>
      <c r="FV29" s="312"/>
      <c r="FW29" s="312"/>
      <c r="FX29" s="311"/>
      <c r="FY29" s="312"/>
      <c r="FZ29" s="312"/>
      <c r="GA29" s="312"/>
      <c r="GB29" s="312"/>
      <c r="GC29" s="312"/>
      <c r="GD29" s="312"/>
      <c r="GE29" s="311"/>
      <c r="GF29" s="312"/>
      <c r="GG29" s="312"/>
      <c r="GH29" s="312"/>
      <c r="GI29" s="312"/>
      <c r="GJ29" s="312"/>
      <c r="GK29" s="312"/>
      <c r="GL29" s="311"/>
      <c r="GM29" s="312"/>
      <c r="GN29" s="312"/>
      <c r="GO29" s="312"/>
      <c r="GP29" s="312"/>
      <c r="GQ29" s="312"/>
      <c r="GR29" s="312"/>
      <c r="GS29" s="311"/>
      <c r="GT29" s="312"/>
      <c r="GU29" s="312"/>
      <c r="GV29" s="312"/>
      <c r="GW29" s="312"/>
      <c r="GX29" s="312"/>
      <c r="GY29" s="312"/>
      <c r="GZ29" s="311"/>
      <c r="HA29" s="312"/>
      <c r="HB29" s="312"/>
      <c r="HC29" s="312"/>
      <c r="HD29" s="312"/>
      <c r="HE29" s="312"/>
      <c r="HF29" s="312"/>
      <c r="HG29" s="311"/>
      <c r="HH29" s="312"/>
      <c r="HI29" s="312"/>
      <c r="HJ29" s="312"/>
      <c r="HK29" s="312"/>
      <c r="HL29" s="312"/>
      <c r="HM29" s="312"/>
      <c r="HN29" s="311"/>
      <c r="HO29" s="312"/>
      <c r="HP29" s="312"/>
      <c r="HQ29" s="312"/>
      <c r="HR29" s="312"/>
      <c r="HS29" s="312"/>
      <c r="HT29" s="312"/>
      <c r="HU29" s="311"/>
      <c r="HV29" s="312"/>
      <c r="HW29" s="312"/>
      <c r="HX29" s="312"/>
      <c r="HY29" s="312"/>
      <c r="HZ29" s="312"/>
      <c r="IA29" s="312"/>
      <c r="IB29" s="311"/>
      <c r="IC29" s="312"/>
      <c r="ID29" s="312"/>
      <c r="IE29" s="312"/>
      <c r="IF29" s="312"/>
      <c r="IG29" s="312"/>
      <c r="IH29" s="312"/>
      <c r="II29" s="311"/>
      <c r="IJ29" s="312"/>
      <c r="IK29" s="312"/>
      <c r="IL29" s="312"/>
      <c r="IM29" s="312"/>
      <c r="IN29" s="312"/>
      <c r="IO29" s="312"/>
      <c r="IP29" s="311"/>
      <c r="IQ29" s="312"/>
      <c r="IR29" s="312"/>
      <c r="IS29" s="312"/>
      <c r="IT29" s="312"/>
      <c r="IU29" s="312"/>
      <c r="IV29" s="312"/>
      <c r="IW29" s="311"/>
      <c r="IX29" s="312"/>
      <c r="IY29" s="312"/>
      <c r="IZ29" s="312"/>
      <c r="JA29" s="312"/>
      <c r="JB29" s="312"/>
      <c r="JC29" s="312"/>
      <c r="JD29" s="311"/>
      <c r="JE29" s="312"/>
      <c r="JF29" s="312"/>
      <c r="JG29" s="312"/>
      <c r="JH29" s="312"/>
      <c r="JI29" s="312"/>
      <c r="JJ29" s="312"/>
      <c r="JK29" s="311"/>
      <c r="JL29" s="312"/>
      <c r="JM29" s="312"/>
      <c r="JN29" s="312"/>
      <c r="JO29" s="312"/>
      <c r="JP29" s="312"/>
      <c r="JQ29" s="312"/>
      <c r="JR29" s="311"/>
      <c r="JS29" s="312"/>
      <c r="JT29" s="312"/>
      <c r="JU29" s="312"/>
      <c r="JV29" s="312"/>
      <c r="JW29" s="312"/>
      <c r="JX29" s="312"/>
      <c r="JY29" s="311"/>
      <c r="JZ29" s="312"/>
      <c r="KA29" s="312"/>
      <c r="KB29" s="312"/>
      <c r="KC29" s="312"/>
      <c r="KD29" s="312"/>
      <c r="KE29" s="312"/>
      <c r="KF29" s="311"/>
      <c r="KG29" s="312"/>
      <c r="KH29" s="312"/>
      <c r="KI29" s="312"/>
      <c r="KJ29" s="312"/>
      <c r="KK29" s="312"/>
      <c r="KL29" s="312"/>
      <c r="KM29" s="304" t="str">
        <f t="shared" si="0"/>
        <v/>
      </c>
      <c r="KN29" s="305" t="str">
        <f t="shared" si="1"/>
        <v/>
      </c>
      <c r="KO29" s="305" t="str">
        <f t="shared" si="2"/>
        <v/>
      </c>
      <c r="KP29" s="305" t="str">
        <f t="shared" si="3"/>
        <v/>
      </c>
      <c r="KQ29" s="306" t="str">
        <f t="shared" si="4"/>
        <v/>
      </c>
      <c r="KR29" s="307" t="str">
        <f>IF(COUNTA(ข้อมูล!AM26),ข้อมูล!AM26," ")</f>
        <v>ปกติ</v>
      </c>
      <c r="KS29" s="308" t="str">
        <f t="shared" si="5"/>
        <v/>
      </c>
    </row>
    <row r="30" spans="1:305" s="309" customFormat="1" ht="16.5" customHeight="1" thickBot="1" x14ac:dyDescent="0.2">
      <c r="A30" s="298">
        <f>IF(COUNTA(ข้อมูล!C27),ข้อมูล!C27," ")</f>
        <v>25</v>
      </c>
      <c r="B30" s="299" t="str">
        <f>IF(COUNTA(ข้อมูล!D27),ข้อมูล!D27," ")</f>
        <v xml:space="preserve"> </v>
      </c>
      <c r="C30" s="300" t="str">
        <f>IF(COUNTA(ข้อมูล!E27),ข้อมูล!E27," ")</f>
        <v xml:space="preserve"> </v>
      </c>
      <c r="D30" s="310"/>
      <c r="E30" s="311"/>
      <c r="F30" s="312"/>
      <c r="G30" s="312"/>
      <c r="H30" s="312"/>
      <c r="I30" s="312"/>
      <c r="J30" s="312"/>
      <c r="K30" s="312"/>
      <c r="L30" s="311"/>
      <c r="M30" s="312"/>
      <c r="N30" s="312"/>
      <c r="O30" s="312"/>
      <c r="P30" s="312"/>
      <c r="Q30" s="312"/>
      <c r="R30" s="312"/>
      <c r="S30" s="311"/>
      <c r="T30" s="312"/>
      <c r="U30" s="312"/>
      <c r="V30" s="312"/>
      <c r="W30" s="312"/>
      <c r="X30" s="312"/>
      <c r="Y30" s="312"/>
      <c r="Z30" s="311"/>
      <c r="AA30" s="312"/>
      <c r="AB30" s="312"/>
      <c r="AC30" s="312"/>
      <c r="AD30" s="312"/>
      <c r="AE30" s="312"/>
      <c r="AF30" s="312"/>
      <c r="AG30" s="311"/>
      <c r="AH30" s="312"/>
      <c r="AI30" s="312"/>
      <c r="AJ30" s="312"/>
      <c r="AK30" s="312"/>
      <c r="AL30" s="312"/>
      <c r="AM30" s="312"/>
      <c r="AN30" s="311"/>
      <c r="AO30" s="312"/>
      <c r="AP30" s="312"/>
      <c r="AQ30" s="312"/>
      <c r="AR30" s="312"/>
      <c r="AS30" s="312"/>
      <c r="AT30" s="312"/>
      <c r="AU30" s="311"/>
      <c r="AV30" s="312"/>
      <c r="AW30" s="312"/>
      <c r="AX30" s="312"/>
      <c r="AY30" s="312"/>
      <c r="AZ30" s="312"/>
      <c r="BA30" s="312"/>
      <c r="BB30" s="311"/>
      <c r="BC30" s="312"/>
      <c r="BD30" s="312"/>
      <c r="BE30" s="312"/>
      <c r="BF30" s="312"/>
      <c r="BG30" s="312"/>
      <c r="BH30" s="312"/>
      <c r="BI30" s="311"/>
      <c r="BJ30" s="312"/>
      <c r="BK30" s="312"/>
      <c r="BL30" s="312"/>
      <c r="BM30" s="312"/>
      <c r="BN30" s="312"/>
      <c r="BO30" s="312"/>
      <c r="BP30" s="311"/>
      <c r="BQ30" s="312"/>
      <c r="BR30" s="312"/>
      <c r="BS30" s="312"/>
      <c r="BT30" s="312"/>
      <c r="BU30" s="312"/>
      <c r="BV30" s="312"/>
      <c r="BW30" s="311"/>
      <c r="BX30" s="312"/>
      <c r="BY30" s="312"/>
      <c r="BZ30" s="312"/>
      <c r="CA30" s="312"/>
      <c r="CB30" s="312"/>
      <c r="CC30" s="312"/>
      <c r="CD30" s="311"/>
      <c r="CE30" s="312"/>
      <c r="CF30" s="312"/>
      <c r="CG30" s="312"/>
      <c r="CH30" s="312"/>
      <c r="CI30" s="312"/>
      <c r="CJ30" s="312"/>
      <c r="CK30" s="311"/>
      <c r="CL30" s="312"/>
      <c r="CM30" s="312"/>
      <c r="CN30" s="312"/>
      <c r="CO30" s="312"/>
      <c r="CP30" s="312"/>
      <c r="CQ30" s="312"/>
      <c r="CR30" s="311"/>
      <c r="CS30" s="312"/>
      <c r="CT30" s="312"/>
      <c r="CU30" s="312"/>
      <c r="CV30" s="312"/>
      <c r="CW30" s="312"/>
      <c r="CX30" s="312"/>
      <c r="CY30" s="311"/>
      <c r="CZ30" s="312"/>
      <c r="DA30" s="312"/>
      <c r="DB30" s="312"/>
      <c r="DC30" s="312"/>
      <c r="DD30" s="312"/>
      <c r="DE30" s="312"/>
      <c r="DF30" s="311"/>
      <c r="DG30" s="312"/>
      <c r="DH30" s="312"/>
      <c r="DI30" s="312"/>
      <c r="DJ30" s="312"/>
      <c r="DK30" s="312"/>
      <c r="DL30" s="312"/>
      <c r="DM30" s="311"/>
      <c r="DN30" s="312"/>
      <c r="DO30" s="312"/>
      <c r="DP30" s="312"/>
      <c r="DQ30" s="312"/>
      <c r="DR30" s="312"/>
      <c r="DS30" s="312"/>
      <c r="DT30" s="311"/>
      <c r="DU30" s="312"/>
      <c r="DV30" s="312"/>
      <c r="DW30" s="312"/>
      <c r="DX30" s="312"/>
      <c r="DY30" s="312"/>
      <c r="DZ30" s="312"/>
      <c r="EA30" s="311"/>
      <c r="EB30" s="312"/>
      <c r="EC30" s="312"/>
      <c r="ED30" s="312"/>
      <c r="EE30" s="312"/>
      <c r="EF30" s="312"/>
      <c r="EG30" s="312"/>
      <c r="EH30" s="311"/>
      <c r="EI30" s="312"/>
      <c r="EJ30" s="312"/>
      <c r="EK30" s="312"/>
      <c r="EL30" s="312"/>
      <c r="EM30" s="312"/>
      <c r="EN30" s="312"/>
      <c r="EO30" s="311"/>
      <c r="EP30" s="312"/>
      <c r="EQ30" s="312"/>
      <c r="ER30" s="312"/>
      <c r="ES30" s="312"/>
      <c r="ET30" s="312"/>
      <c r="EU30" s="312"/>
      <c r="EV30" s="311"/>
      <c r="EW30" s="312"/>
      <c r="EX30" s="312"/>
      <c r="EY30" s="312"/>
      <c r="EZ30" s="312"/>
      <c r="FA30" s="312"/>
      <c r="FB30" s="312"/>
      <c r="FC30" s="311"/>
      <c r="FD30" s="312"/>
      <c r="FE30" s="312"/>
      <c r="FF30" s="312"/>
      <c r="FG30" s="312"/>
      <c r="FH30" s="312"/>
      <c r="FI30" s="312"/>
      <c r="FJ30" s="311"/>
      <c r="FK30" s="312"/>
      <c r="FL30" s="312"/>
      <c r="FM30" s="312"/>
      <c r="FN30" s="312"/>
      <c r="FO30" s="312"/>
      <c r="FP30" s="312"/>
      <c r="FQ30" s="311"/>
      <c r="FR30" s="312"/>
      <c r="FS30" s="312"/>
      <c r="FT30" s="312"/>
      <c r="FU30" s="312"/>
      <c r="FV30" s="312"/>
      <c r="FW30" s="312"/>
      <c r="FX30" s="311"/>
      <c r="FY30" s="312"/>
      <c r="FZ30" s="312"/>
      <c r="GA30" s="312"/>
      <c r="GB30" s="312"/>
      <c r="GC30" s="312"/>
      <c r="GD30" s="312"/>
      <c r="GE30" s="311"/>
      <c r="GF30" s="312"/>
      <c r="GG30" s="312"/>
      <c r="GH30" s="312"/>
      <c r="GI30" s="312"/>
      <c r="GJ30" s="312"/>
      <c r="GK30" s="312"/>
      <c r="GL30" s="311"/>
      <c r="GM30" s="312"/>
      <c r="GN30" s="312"/>
      <c r="GO30" s="312"/>
      <c r="GP30" s="312"/>
      <c r="GQ30" s="312"/>
      <c r="GR30" s="312"/>
      <c r="GS30" s="311"/>
      <c r="GT30" s="312"/>
      <c r="GU30" s="312"/>
      <c r="GV30" s="312"/>
      <c r="GW30" s="312"/>
      <c r="GX30" s="312"/>
      <c r="GY30" s="312"/>
      <c r="GZ30" s="311"/>
      <c r="HA30" s="312"/>
      <c r="HB30" s="312"/>
      <c r="HC30" s="312"/>
      <c r="HD30" s="312"/>
      <c r="HE30" s="312"/>
      <c r="HF30" s="312"/>
      <c r="HG30" s="311"/>
      <c r="HH30" s="312"/>
      <c r="HI30" s="312"/>
      <c r="HJ30" s="312"/>
      <c r="HK30" s="312"/>
      <c r="HL30" s="312"/>
      <c r="HM30" s="312"/>
      <c r="HN30" s="311"/>
      <c r="HO30" s="312"/>
      <c r="HP30" s="312"/>
      <c r="HQ30" s="312"/>
      <c r="HR30" s="312"/>
      <c r="HS30" s="312"/>
      <c r="HT30" s="312"/>
      <c r="HU30" s="311"/>
      <c r="HV30" s="312"/>
      <c r="HW30" s="312"/>
      <c r="HX30" s="312"/>
      <c r="HY30" s="312"/>
      <c r="HZ30" s="312"/>
      <c r="IA30" s="312"/>
      <c r="IB30" s="311"/>
      <c r="IC30" s="312"/>
      <c r="ID30" s="312"/>
      <c r="IE30" s="312"/>
      <c r="IF30" s="312"/>
      <c r="IG30" s="312"/>
      <c r="IH30" s="312"/>
      <c r="II30" s="311"/>
      <c r="IJ30" s="312"/>
      <c r="IK30" s="312"/>
      <c r="IL30" s="312"/>
      <c r="IM30" s="312"/>
      <c r="IN30" s="312"/>
      <c r="IO30" s="312"/>
      <c r="IP30" s="311"/>
      <c r="IQ30" s="312"/>
      <c r="IR30" s="312"/>
      <c r="IS30" s="312"/>
      <c r="IT30" s="312"/>
      <c r="IU30" s="312"/>
      <c r="IV30" s="312"/>
      <c r="IW30" s="311"/>
      <c r="IX30" s="312"/>
      <c r="IY30" s="312"/>
      <c r="IZ30" s="312"/>
      <c r="JA30" s="312"/>
      <c r="JB30" s="312"/>
      <c r="JC30" s="312"/>
      <c r="JD30" s="311"/>
      <c r="JE30" s="312"/>
      <c r="JF30" s="312"/>
      <c r="JG30" s="312"/>
      <c r="JH30" s="312"/>
      <c r="JI30" s="312"/>
      <c r="JJ30" s="312"/>
      <c r="JK30" s="311"/>
      <c r="JL30" s="312"/>
      <c r="JM30" s="312"/>
      <c r="JN30" s="312"/>
      <c r="JO30" s="312"/>
      <c r="JP30" s="312"/>
      <c r="JQ30" s="312"/>
      <c r="JR30" s="311"/>
      <c r="JS30" s="312"/>
      <c r="JT30" s="312"/>
      <c r="JU30" s="312"/>
      <c r="JV30" s="312"/>
      <c r="JW30" s="312"/>
      <c r="JX30" s="312"/>
      <c r="JY30" s="311"/>
      <c r="JZ30" s="312"/>
      <c r="KA30" s="312"/>
      <c r="KB30" s="312"/>
      <c r="KC30" s="312"/>
      <c r="KD30" s="312"/>
      <c r="KE30" s="312"/>
      <c r="KF30" s="311"/>
      <c r="KG30" s="312"/>
      <c r="KH30" s="312"/>
      <c r="KI30" s="312"/>
      <c r="KJ30" s="312"/>
      <c r="KK30" s="312"/>
      <c r="KL30" s="312"/>
      <c r="KM30" s="304" t="str">
        <f t="shared" si="0"/>
        <v/>
      </c>
      <c r="KN30" s="305" t="str">
        <f t="shared" si="1"/>
        <v/>
      </c>
      <c r="KO30" s="305" t="str">
        <f t="shared" si="2"/>
        <v/>
      </c>
      <c r="KP30" s="305" t="str">
        <f t="shared" si="3"/>
        <v/>
      </c>
      <c r="KQ30" s="306" t="str">
        <f t="shared" si="4"/>
        <v/>
      </c>
      <c r="KR30" s="307" t="str">
        <f>IF(COUNTA(ข้อมูล!AM27),ข้อมูล!AM27," ")</f>
        <v>ปกติ</v>
      </c>
      <c r="KS30" s="308" t="str">
        <f t="shared" si="5"/>
        <v/>
      </c>
    </row>
    <row r="31" spans="1:305" s="309" customFormat="1" ht="16.5" customHeight="1" thickBot="1" x14ac:dyDescent="0.2">
      <c r="A31" s="298">
        <f>IF(COUNTA(ข้อมูล!C28),ข้อมูล!C28," ")</f>
        <v>26</v>
      </c>
      <c r="B31" s="299" t="str">
        <f>IF(COUNTA(ข้อมูล!D28),ข้อมูล!D28," ")</f>
        <v xml:space="preserve"> </v>
      </c>
      <c r="C31" s="300" t="str">
        <f>IF(COUNTA(ข้อมูล!E28),ข้อมูล!E28," ")</f>
        <v xml:space="preserve"> </v>
      </c>
      <c r="D31" s="310"/>
      <c r="E31" s="311"/>
      <c r="F31" s="312"/>
      <c r="G31" s="312"/>
      <c r="H31" s="312"/>
      <c r="I31" s="312"/>
      <c r="J31" s="312"/>
      <c r="K31" s="312"/>
      <c r="L31" s="311"/>
      <c r="M31" s="312"/>
      <c r="N31" s="312"/>
      <c r="O31" s="312"/>
      <c r="P31" s="312"/>
      <c r="Q31" s="312"/>
      <c r="R31" s="312"/>
      <c r="S31" s="311"/>
      <c r="T31" s="312"/>
      <c r="U31" s="312"/>
      <c r="V31" s="312"/>
      <c r="W31" s="312"/>
      <c r="X31" s="312"/>
      <c r="Y31" s="312"/>
      <c r="Z31" s="311"/>
      <c r="AA31" s="312"/>
      <c r="AB31" s="312"/>
      <c r="AC31" s="312"/>
      <c r="AD31" s="312"/>
      <c r="AE31" s="312"/>
      <c r="AF31" s="312"/>
      <c r="AG31" s="311"/>
      <c r="AH31" s="312"/>
      <c r="AI31" s="312"/>
      <c r="AJ31" s="312"/>
      <c r="AK31" s="312"/>
      <c r="AL31" s="312"/>
      <c r="AM31" s="312"/>
      <c r="AN31" s="311"/>
      <c r="AO31" s="312"/>
      <c r="AP31" s="312"/>
      <c r="AQ31" s="312"/>
      <c r="AR31" s="312"/>
      <c r="AS31" s="312"/>
      <c r="AT31" s="312"/>
      <c r="AU31" s="311"/>
      <c r="AV31" s="312"/>
      <c r="AW31" s="312"/>
      <c r="AX31" s="312"/>
      <c r="AY31" s="312"/>
      <c r="AZ31" s="312"/>
      <c r="BA31" s="312"/>
      <c r="BB31" s="311"/>
      <c r="BC31" s="312"/>
      <c r="BD31" s="312"/>
      <c r="BE31" s="312"/>
      <c r="BF31" s="312"/>
      <c r="BG31" s="312"/>
      <c r="BH31" s="312"/>
      <c r="BI31" s="311"/>
      <c r="BJ31" s="312"/>
      <c r="BK31" s="312"/>
      <c r="BL31" s="312"/>
      <c r="BM31" s="312"/>
      <c r="BN31" s="312"/>
      <c r="BO31" s="312"/>
      <c r="BP31" s="311"/>
      <c r="BQ31" s="312"/>
      <c r="BR31" s="312"/>
      <c r="BS31" s="312"/>
      <c r="BT31" s="312"/>
      <c r="BU31" s="312"/>
      <c r="BV31" s="312"/>
      <c r="BW31" s="311"/>
      <c r="BX31" s="312"/>
      <c r="BY31" s="312"/>
      <c r="BZ31" s="312"/>
      <c r="CA31" s="312"/>
      <c r="CB31" s="312"/>
      <c r="CC31" s="312"/>
      <c r="CD31" s="311"/>
      <c r="CE31" s="312"/>
      <c r="CF31" s="312"/>
      <c r="CG31" s="312"/>
      <c r="CH31" s="312"/>
      <c r="CI31" s="312"/>
      <c r="CJ31" s="312"/>
      <c r="CK31" s="311"/>
      <c r="CL31" s="312"/>
      <c r="CM31" s="312"/>
      <c r="CN31" s="312"/>
      <c r="CO31" s="312"/>
      <c r="CP31" s="312"/>
      <c r="CQ31" s="312"/>
      <c r="CR31" s="311"/>
      <c r="CS31" s="312"/>
      <c r="CT31" s="312"/>
      <c r="CU31" s="312"/>
      <c r="CV31" s="312"/>
      <c r="CW31" s="312"/>
      <c r="CX31" s="312"/>
      <c r="CY31" s="311"/>
      <c r="CZ31" s="312"/>
      <c r="DA31" s="312"/>
      <c r="DB31" s="312"/>
      <c r="DC31" s="312"/>
      <c r="DD31" s="312"/>
      <c r="DE31" s="312"/>
      <c r="DF31" s="311"/>
      <c r="DG31" s="312"/>
      <c r="DH31" s="312"/>
      <c r="DI31" s="312"/>
      <c r="DJ31" s="312"/>
      <c r="DK31" s="312"/>
      <c r="DL31" s="312"/>
      <c r="DM31" s="311"/>
      <c r="DN31" s="312"/>
      <c r="DO31" s="312"/>
      <c r="DP31" s="312"/>
      <c r="DQ31" s="312"/>
      <c r="DR31" s="312"/>
      <c r="DS31" s="312"/>
      <c r="DT31" s="311"/>
      <c r="DU31" s="312"/>
      <c r="DV31" s="312"/>
      <c r="DW31" s="312"/>
      <c r="DX31" s="312"/>
      <c r="DY31" s="312"/>
      <c r="DZ31" s="312"/>
      <c r="EA31" s="311"/>
      <c r="EB31" s="312"/>
      <c r="EC31" s="312"/>
      <c r="ED31" s="312"/>
      <c r="EE31" s="312"/>
      <c r="EF31" s="312"/>
      <c r="EG31" s="312"/>
      <c r="EH31" s="311"/>
      <c r="EI31" s="312"/>
      <c r="EJ31" s="312"/>
      <c r="EK31" s="312"/>
      <c r="EL31" s="312"/>
      <c r="EM31" s="312"/>
      <c r="EN31" s="312"/>
      <c r="EO31" s="311"/>
      <c r="EP31" s="312"/>
      <c r="EQ31" s="312"/>
      <c r="ER31" s="312"/>
      <c r="ES31" s="312"/>
      <c r="ET31" s="312"/>
      <c r="EU31" s="312"/>
      <c r="EV31" s="311"/>
      <c r="EW31" s="312"/>
      <c r="EX31" s="312"/>
      <c r="EY31" s="312"/>
      <c r="EZ31" s="312"/>
      <c r="FA31" s="312"/>
      <c r="FB31" s="312"/>
      <c r="FC31" s="311"/>
      <c r="FD31" s="312"/>
      <c r="FE31" s="312"/>
      <c r="FF31" s="312"/>
      <c r="FG31" s="312"/>
      <c r="FH31" s="312"/>
      <c r="FI31" s="312"/>
      <c r="FJ31" s="311"/>
      <c r="FK31" s="312"/>
      <c r="FL31" s="312"/>
      <c r="FM31" s="312"/>
      <c r="FN31" s="312"/>
      <c r="FO31" s="312"/>
      <c r="FP31" s="312"/>
      <c r="FQ31" s="311"/>
      <c r="FR31" s="312"/>
      <c r="FS31" s="312"/>
      <c r="FT31" s="312"/>
      <c r="FU31" s="312"/>
      <c r="FV31" s="312"/>
      <c r="FW31" s="312"/>
      <c r="FX31" s="311"/>
      <c r="FY31" s="312"/>
      <c r="FZ31" s="312"/>
      <c r="GA31" s="312"/>
      <c r="GB31" s="312"/>
      <c r="GC31" s="312"/>
      <c r="GD31" s="312"/>
      <c r="GE31" s="311"/>
      <c r="GF31" s="312"/>
      <c r="GG31" s="312"/>
      <c r="GH31" s="312"/>
      <c r="GI31" s="312"/>
      <c r="GJ31" s="312"/>
      <c r="GK31" s="312"/>
      <c r="GL31" s="311"/>
      <c r="GM31" s="312"/>
      <c r="GN31" s="312"/>
      <c r="GO31" s="312"/>
      <c r="GP31" s="312"/>
      <c r="GQ31" s="312"/>
      <c r="GR31" s="312"/>
      <c r="GS31" s="311"/>
      <c r="GT31" s="312"/>
      <c r="GU31" s="312"/>
      <c r="GV31" s="312"/>
      <c r="GW31" s="312"/>
      <c r="GX31" s="312"/>
      <c r="GY31" s="312"/>
      <c r="GZ31" s="311"/>
      <c r="HA31" s="312"/>
      <c r="HB31" s="312"/>
      <c r="HC31" s="312"/>
      <c r="HD31" s="312"/>
      <c r="HE31" s="312"/>
      <c r="HF31" s="312"/>
      <c r="HG31" s="311"/>
      <c r="HH31" s="312"/>
      <c r="HI31" s="312"/>
      <c r="HJ31" s="312"/>
      <c r="HK31" s="312"/>
      <c r="HL31" s="312"/>
      <c r="HM31" s="312"/>
      <c r="HN31" s="311"/>
      <c r="HO31" s="312"/>
      <c r="HP31" s="312"/>
      <c r="HQ31" s="312"/>
      <c r="HR31" s="312"/>
      <c r="HS31" s="312"/>
      <c r="HT31" s="312"/>
      <c r="HU31" s="311"/>
      <c r="HV31" s="312"/>
      <c r="HW31" s="312"/>
      <c r="HX31" s="312"/>
      <c r="HY31" s="312"/>
      <c r="HZ31" s="312"/>
      <c r="IA31" s="312"/>
      <c r="IB31" s="311"/>
      <c r="IC31" s="312"/>
      <c r="ID31" s="312"/>
      <c r="IE31" s="312"/>
      <c r="IF31" s="312"/>
      <c r="IG31" s="312"/>
      <c r="IH31" s="312"/>
      <c r="II31" s="311"/>
      <c r="IJ31" s="312"/>
      <c r="IK31" s="312"/>
      <c r="IL31" s="312"/>
      <c r="IM31" s="312"/>
      <c r="IN31" s="312"/>
      <c r="IO31" s="312"/>
      <c r="IP31" s="311"/>
      <c r="IQ31" s="312"/>
      <c r="IR31" s="312"/>
      <c r="IS31" s="312"/>
      <c r="IT31" s="312"/>
      <c r="IU31" s="312"/>
      <c r="IV31" s="312"/>
      <c r="IW31" s="311"/>
      <c r="IX31" s="312"/>
      <c r="IY31" s="312"/>
      <c r="IZ31" s="312"/>
      <c r="JA31" s="312"/>
      <c r="JB31" s="312"/>
      <c r="JC31" s="312"/>
      <c r="JD31" s="311"/>
      <c r="JE31" s="312"/>
      <c r="JF31" s="312"/>
      <c r="JG31" s="312"/>
      <c r="JH31" s="312"/>
      <c r="JI31" s="312"/>
      <c r="JJ31" s="312"/>
      <c r="JK31" s="311"/>
      <c r="JL31" s="312"/>
      <c r="JM31" s="312"/>
      <c r="JN31" s="312"/>
      <c r="JO31" s="312"/>
      <c r="JP31" s="312"/>
      <c r="JQ31" s="312"/>
      <c r="JR31" s="311"/>
      <c r="JS31" s="312"/>
      <c r="JT31" s="312"/>
      <c r="JU31" s="312"/>
      <c r="JV31" s="312"/>
      <c r="JW31" s="312"/>
      <c r="JX31" s="312"/>
      <c r="JY31" s="311"/>
      <c r="JZ31" s="312"/>
      <c r="KA31" s="312"/>
      <c r="KB31" s="312"/>
      <c r="KC31" s="312"/>
      <c r="KD31" s="312"/>
      <c r="KE31" s="312"/>
      <c r="KF31" s="311"/>
      <c r="KG31" s="312"/>
      <c r="KH31" s="312"/>
      <c r="KI31" s="312"/>
      <c r="KJ31" s="312"/>
      <c r="KK31" s="312"/>
      <c r="KL31" s="312"/>
      <c r="KM31" s="304" t="str">
        <f t="shared" si="0"/>
        <v/>
      </c>
      <c r="KN31" s="305" t="str">
        <f t="shared" si="1"/>
        <v/>
      </c>
      <c r="KO31" s="305" t="str">
        <f t="shared" si="2"/>
        <v/>
      </c>
      <c r="KP31" s="305" t="str">
        <f t="shared" si="3"/>
        <v/>
      </c>
      <c r="KQ31" s="306" t="str">
        <f t="shared" si="4"/>
        <v/>
      </c>
      <c r="KR31" s="307" t="str">
        <f>IF(COUNTA(ข้อมูล!AM28),ข้อมูล!AM28," ")</f>
        <v>ปกติ</v>
      </c>
      <c r="KS31" s="308" t="str">
        <f t="shared" si="5"/>
        <v/>
      </c>
    </row>
    <row r="32" spans="1:305" s="309" customFormat="1" ht="16.5" customHeight="1" thickBot="1" x14ac:dyDescent="0.2">
      <c r="A32" s="298">
        <f>IF(COUNTA(ข้อมูล!C29),ข้อมูล!C29," ")</f>
        <v>27</v>
      </c>
      <c r="B32" s="299" t="str">
        <f>IF(COUNTA(ข้อมูล!D29),ข้อมูล!D29," ")</f>
        <v xml:space="preserve"> </v>
      </c>
      <c r="C32" s="300" t="str">
        <f>IF(COUNTA(ข้อมูล!E29),ข้อมูล!E29," ")</f>
        <v xml:space="preserve"> </v>
      </c>
      <c r="D32" s="310"/>
      <c r="E32" s="311"/>
      <c r="F32" s="312"/>
      <c r="G32" s="312"/>
      <c r="H32" s="312"/>
      <c r="I32" s="312"/>
      <c r="J32" s="312"/>
      <c r="K32" s="312"/>
      <c r="L32" s="311"/>
      <c r="M32" s="312"/>
      <c r="N32" s="312"/>
      <c r="O32" s="312"/>
      <c r="P32" s="312"/>
      <c r="Q32" s="312"/>
      <c r="R32" s="312"/>
      <c r="S32" s="311"/>
      <c r="T32" s="312"/>
      <c r="U32" s="312"/>
      <c r="V32" s="312"/>
      <c r="W32" s="312"/>
      <c r="X32" s="312"/>
      <c r="Y32" s="312"/>
      <c r="Z32" s="311"/>
      <c r="AA32" s="312"/>
      <c r="AB32" s="312"/>
      <c r="AC32" s="312"/>
      <c r="AD32" s="312"/>
      <c r="AE32" s="312"/>
      <c r="AF32" s="312"/>
      <c r="AG32" s="311"/>
      <c r="AH32" s="312"/>
      <c r="AI32" s="312"/>
      <c r="AJ32" s="312"/>
      <c r="AK32" s="312"/>
      <c r="AL32" s="312"/>
      <c r="AM32" s="312"/>
      <c r="AN32" s="311"/>
      <c r="AO32" s="312"/>
      <c r="AP32" s="312"/>
      <c r="AQ32" s="312"/>
      <c r="AR32" s="312"/>
      <c r="AS32" s="312"/>
      <c r="AT32" s="312"/>
      <c r="AU32" s="311"/>
      <c r="AV32" s="312"/>
      <c r="AW32" s="312"/>
      <c r="AX32" s="312"/>
      <c r="AY32" s="312"/>
      <c r="AZ32" s="312"/>
      <c r="BA32" s="312"/>
      <c r="BB32" s="311"/>
      <c r="BC32" s="312"/>
      <c r="BD32" s="312"/>
      <c r="BE32" s="312"/>
      <c r="BF32" s="312"/>
      <c r="BG32" s="312"/>
      <c r="BH32" s="312"/>
      <c r="BI32" s="311"/>
      <c r="BJ32" s="312"/>
      <c r="BK32" s="312"/>
      <c r="BL32" s="312"/>
      <c r="BM32" s="312"/>
      <c r="BN32" s="312"/>
      <c r="BO32" s="312"/>
      <c r="BP32" s="311"/>
      <c r="BQ32" s="312"/>
      <c r="BR32" s="312"/>
      <c r="BS32" s="312"/>
      <c r="BT32" s="312"/>
      <c r="BU32" s="312"/>
      <c r="BV32" s="312"/>
      <c r="BW32" s="311"/>
      <c r="BX32" s="312"/>
      <c r="BY32" s="312"/>
      <c r="BZ32" s="312"/>
      <c r="CA32" s="312"/>
      <c r="CB32" s="312"/>
      <c r="CC32" s="312"/>
      <c r="CD32" s="311"/>
      <c r="CE32" s="312"/>
      <c r="CF32" s="312"/>
      <c r="CG32" s="312"/>
      <c r="CH32" s="312"/>
      <c r="CI32" s="312"/>
      <c r="CJ32" s="312"/>
      <c r="CK32" s="311"/>
      <c r="CL32" s="312"/>
      <c r="CM32" s="312"/>
      <c r="CN32" s="312"/>
      <c r="CO32" s="312"/>
      <c r="CP32" s="312"/>
      <c r="CQ32" s="312"/>
      <c r="CR32" s="311"/>
      <c r="CS32" s="312"/>
      <c r="CT32" s="312"/>
      <c r="CU32" s="312"/>
      <c r="CV32" s="312"/>
      <c r="CW32" s="312"/>
      <c r="CX32" s="312"/>
      <c r="CY32" s="311"/>
      <c r="CZ32" s="312"/>
      <c r="DA32" s="312"/>
      <c r="DB32" s="312"/>
      <c r="DC32" s="312"/>
      <c r="DD32" s="312"/>
      <c r="DE32" s="312"/>
      <c r="DF32" s="311"/>
      <c r="DG32" s="312"/>
      <c r="DH32" s="312"/>
      <c r="DI32" s="312"/>
      <c r="DJ32" s="312"/>
      <c r="DK32" s="312"/>
      <c r="DL32" s="312"/>
      <c r="DM32" s="311"/>
      <c r="DN32" s="312"/>
      <c r="DO32" s="312"/>
      <c r="DP32" s="312"/>
      <c r="DQ32" s="312"/>
      <c r="DR32" s="312"/>
      <c r="DS32" s="312"/>
      <c r="DT32" s="311"/>
      <c r="DU32" s="312"/>
      <c r="DV32" s="312"/>
      <c r="DW32" s="312"/>
      <c r="DX32" s="312"/>
      <c r="DY32" s="312"/>
      <c r="DZ32" s="312"/>
      <c r="EA32" s="311"/>
      <c r="EB32" s="312"/>
      <c r="EC32" s="312"/>
      <c r="ED32" s="312"/>
      <c r="EE32" s="312"/>
      <c r="EF32" s="312"/>
      <c r="EG32" s="312"/>
      <c r="EH32" s="311"/>
      <c r="EI32" s="312"/>
      <c r="EJ32" s="312"/>
      <c r="EK32" s="312"/>
      <c r="EL32" s="312"/>
      <c r="EM32" s="312"/>
      <c r="EN32" s="312"/>
      <c r="EO32" s="311"/>
      <c r="EP32" s="312"/>
      <c r="EQ32" s="312"/>
      <c r="ER32" s="312"/>
      <c r="ES32" s="312"/>
      <c r="ET32" s="312"/>
      <c r="EU32" s="312"/>
      <c r="EV32" s="311"/>
      <c r="EW32" s="312"/>
      <c r="EX32" s="312"/>
      <c r="EY32" s="312"/>
      <c r="EZ32" s="312"/>
      <c r="FA32" s="312"/>
      <c r="FB32" s="312"/>
      <c r="FC32" s="311"/>
      <c r="FD32" s="312"/>
      <c r="FE32" s="312"/>
      <c r="FF32" s="312"/>
      <c r="FG32" s="312"/>
      <c r="FH32" s="312"/>
      <c r="FI32" s="312"/>
      <c r="FJ32" s="311"/>
      <c r="FK32" s="312"/>
      <c r="FL32" s="312"/>
      <c r="FM32" s="312"/>
      <c r="FN32" s="312"/>
      <c r="FO32" s="312"/>
      <c r="FP32" s="312"/>
      <c r="FQ32" s="311"/>
      <c r="FR32" s="312"/>
      <c r="FS32" s="312"/>
      <c r="FT32" s="312"/>
      <c r="FU32" s="312"/>
      <c r="FV32" s="312"/>
      <c r="FW32" s="312"/>
      <c r="FX32" s="311"/>
      <c r="FY32" s="312"/>
      <c r="FZ32" s="312"/>
      <c r="GA32" s="312"/>
      <c r="GB32" s="312"/>
      <c r="GC32" s="312"/>
      <c r="GD32" s="312"/>
      <c r="GE32" s="311"/>
      <c r="GF32" s="312"/>
      <c r="GG32" s="312"/>
      <c r="GH32" s="312"/>
      <c r="GI32" s="312"/>
      <c r="GJ32" s="312"/>
      <c r="GK32" s="312"/>
      <c r="GL32" s="311"/>
      <c r="GM32" s="312"/>
      <c r="GN32" s="312"/>
      <c r="GO32" s="312"/>
      <c r="GP32" s="312"/>
      <c r="GQ32" s="312"/>
      <c r="GR32" s="312"/>
      <c r="GS32" s="311"/>
      <c r="GT32" s="312"/>
      <c r="GU32" s="312"/>
      <c r="GV32" s="312"/>
      <c r="GW32" s="312"/>
      <c r="GX32" s="312"/>
      <c r="GY32" s="312"/>
      <c r="GZ32" s="311"/>
      <c r="HA32" s="312"/>
      <c r="HB32" s="312"/>
      <c r="HC32" s="312"/>
      <c r="HD32" s="312"/>
      <c r="HE32" s="312"/>
      <c r="HF32" s="312"/>
      <c r="HG32" s="311"/>
      <c r="HH32" s="312"/>
      <c r="HI32" s="312"/>
      <c r="HJ32" s="312"/>
      <c r="HK32" s="312"/>
      <c r="HL32" s="312"/>
      <c r="HM32" s="312"/>
      <c r="HN32" s="311"/>
      <c r="HO32" s="312"/>
      <c r="HP32" s="312"/>
      <c r="HQ32" s="312"/>
      <c r="HR32" s="312"/>
      <c r="HS32" s="312"/>
      <c r="HT32" s="312"/>
      <c r="HU32" s="311"/>
      <c r="HV32" s="312"/>
      <c r="HW32" s="312"/>
      <c r="HX32" s="312"/>
      <c r="HY32" s="312"/>
      <c r="HZ32" s="312"/>
      <c r="IA32" s="312"/>
      <c r="IB32" s="311"/>
      <c r="IC32" s="312"/>
      <c r="ID32" s="312"/>
      <c r="IE32" s="312"/>
      <c r="IF32" s="312"/>
      <c r="IG32" s="312"/>
      <c r="IH32" s="312"/>
      <c r="II32" s="311"/>
      <c r="IJ32" s="312"/>
      <c r="IK32" s="312"/>
      <c r="IL32" s="312"/>
      <c r="IM32" s="312"/>
      <c r="IN32" s="312"/>
      <c r="IO32" s="312"/>
      <c r="IP32" s="311"/>
      <c r="IQ32" s="312"/>
      <c r="IR32" s="312"/>
      <c r="IS32" s="312"/>
      <c r="IT32" s="312"/>
      <c r="IU32" s="312"/>
      <c r="IV32" s="312"/>
      <c r="IW32" s="311"/>
      <c r="IX32" s="312"/>
      <c r="IY32" s="312"/>
      <c r="IZ32" s="312"/>
      <c r="JA32" s="312"/>
      <c r="JB32" s="312"/>
      <c r="JC32" s="312"/>
      <c r="JD32" s="311"/>
      <c r="JE32" s="312"/>
      <c r="JF32" s="312"/>
      <c r="JG32" s="312"/>
      <c r="JH32" s="312"/>
      <c r="JI32" s="312"/>
      <c r="JJ32" s="312"/>
      <c r="JK32" s="311"/>
      <c r="JL32" s="312"/>
      <c r="JM32" s="312"/>
      <c r="JN32" s="312"/>
      <c r="JO32" s="312"/>
      <c r="JP32" s="312"/>
      <c r="JQ32" s="312"/>
      <c r="JR32" s="311"/>
      <c r="JS32" s="312"/>
      <c r="JT32" s="312"/>
      <c r="JU32" s="312"/>
      <c r="JV32" s="312"/>
      <c r="JW32" s="312"/>
      <c r="JX32" s="312"/>
      <c r="JY32" s="311"/>
      <c r="JZ32" s="312"/>
      <c r="KA32" s="312"/>
      <c r="KB32" s="312"/>
      <c r="KC32" s="312"/>
      <c r="KD32" s="312"/>
      <c r="KE32" s="312"/>
      <c r="KF32" s="311"/>
      <c r="KG32" s="312"/>
      <c r="KH32" s="312"/>
      <c r="KI32" s="312"/>
      <c r="KJ32" s="312"/>
      <c r="KK32" s="312"/>
      <c r="KL32" s="312"/>
      <c r="KM32" s="304" t="str">
        <f t="shared" si="0"/>
        <v/>
      </c>
      <c r="KN32" s="305" t="str">
        <f t="shared" si="1"/>
        <v/>
      </c>
      <c r="KO32" s="305" t="str">
        <f t="shared" si="2"/>
        <v/>
      </c>
      <c r="KP32" s="305" t="str">
        <f t="shared" si="3"/>
        <v/>
      </c>
      <c r="KQ32" s="306" t="str">
        <f t="shared" si="4"/>
        <v/>
      </c>
      <c r="KR32" s="307" t="str">
        <f>IF(COUNTA(ข้อมูล!AM29),ข้อมูล!AM29," ")</f>
        <v>ปกติ</v>
      </c>
      <c r="KS32" s="308" t="str">
        <f t="shared" si="5"/>
        <v/>
      </c>
    </row>
    <row r="33" spans="1:305" s="309" customFormat="1" ht="16.5" customHeight="1" thickBot="1" x14ac:dyDescent="0.2">
      <c r="A33" s="298">
        <f>IF(COUNTA(ข้อมูล!C30),ข้อมูล!C30," ")</f>
        <v>28</v>
      </c>
      <c r="B33" s="299" t="str">
        <f>IF(COUNTA(ข้อมูล!D30),ข้อมูล!D30," ")</f>
        <v xml:space="preserve"> </v>
      </c>
      <c r="C33" s="300" t="str">
        <f>IF(COUNTA(ข้อมูล!E30),ข้อมูล!E30," ")</f>
        <v xml:space="preserve"> </v>
      </c>
      <c r="D33" s="310"/>
      <c r="E33" s="311"/>
      <c r="F33" s="312"/>
      <c r="G33" s="312"/>
      <c r="H33" s="312"/>
      <c r="I33" s="312"/>
      <c r="J33" s="312"/>
      <c r="K33" s="312"/>
      <c r="L33" s="311"/>
      <c r="M33" s="312"/>
      <c r="N33" s="312"/>
      <c r="O33" s="312"/>
      <c r="P33" s="312"/>
      <c r="Q33" s="312"/>
      <c r="R33" s="312"/>
      <c r="S33" s="311"/>
      <c r="T33" s="312"/>
      <c r="U33" s="312"/>
      <c r="V33" s="312"/>
      <c r="W33" s="312"/>
      <c r="X33" s="312"/>
      <c r="Y33" s="312"/>
      <c r="Z33" s="311"/>
      <c r="AA33" s="312"/>
      <c r="AB33" s="312"/>
      <c r="AC33" s="312"/>
      <c r="AD33" s="312"/>
      <c r="AE33" s="312"/>
      <c r="AF33" s="312"/>
      <c r="AG33" s="311"/>
      <c r="AH33" s="312"/>
      <c r="AI33" s="312"/>
      <c r="AJ33" s="312"/>
      <c r="AK33" s="312"/>
      <c r="AL33" s="312"/>
      <c r="AM33" s="312"/>
      <c r="AN33" s="311"/>
      <c r="AO33" s="312"/>
      <c r="AP33" s="312"/>
      <c r="AQ33" s="312"/>
      <c r="AR33" s="312"/>
      <c r="AS33" s="312"/>
      <c r="AT33" s="312"/>
      <c r="AU33" s="311"/>
      <c r="AV33" s="312"/>
      <c r="AW33" s="312"/>
      <c r="AX33" s="312"/>
      <c r="AY33" s="312"/>
      <c r="AZ33" s="312"/>
      <c r="BA33" s="312"/>
      <c r="BB33" s="311"/>
      <c r="BC33" s="312"/>
      <c r="BD33" s="312"/>
      <c r="BE33" s="312"/>
      <c r="BF33" s="312"/>
      <c r="BG33" s="312"/>
      <c r="BH33" s="312"/>
      <c r="BI33" s="311"/>
      <c r="BJ33" s="312"/>
      <c r="BK33" s="312"/>
      <c r="BL33" s="312"/>
      <c r="BM33" s="312"/>
      <c r="BN33" s="312"/>
      <c r="BO33" s="312"/>
      <c r="BP33" s="311"/>
      <c r="BQ33" s="312"/>
      <c r="BR33" s="312"/>
      <c r="BS33" s="312"/>
      <c r="BT33" s="312"/>
      <c r="BU33" s="312"/>
      <c r="BV33" s="312"/>
      <c r="BW33" s="311"/>
      <c r="BX33" s="312"/>
      <c r="BY33" s="312"/>
      <c r="BZ33" s="312"/>
      <c r="CA33" s="312"/>
      <c r="CB33" s="312"/>
      <c r="CC33" s="312"/>
      <c r="CD33" s="311"/>
      <c r="CE33" s="312"/>
      <c r="CF33" s="312"/>
      <c r="CG33" s="312"/>
      <c r="CH33" s="312"/>
      <c r="CI33" s="312"/>
      <c r="CJ33" s="312"/>
      <c r="CK33" s="311"/>
      <c r="CL33" s="312"/>
      <c r="CM33" s="312"/>
      <c r="CN33" s="312"/>
      <c r="CO33" s="312"/>
      <c r="CP33" s="312"/>
      <c r="CQ33" s="312"/>
      <c r="CR33" s="311"/>
      <c r="CS33" s="312"/>
      <c r="CT33" s="312"/>
      <c r="CU33" s="312"/>
      <c r="CV33" s="312"/>
      <c r="CW33" s="312"/>
      <c r="CX33" s="312"/>
      <c r="CY33" s="311"/>
      <c r="CZ33" s="312"/>
      <c r="DA33" s="312"/>
      <c r="DB33" s="312"/>
      <c r="DC33" s="312"/>
      <c r="DD33" s="312"/>
      <c r="DE33" s="312"/>
      <c r="DF33" s="311"/>
      <c r="DG33" s="312"/>
      <c r="DH33" s="312"/>
      <c r="DI33" s="312"/>
      <c r="DJ33" s="312"/>
      <c r="DK33" s="312"/>
      <c r="DL33" s="312"/>
      <c r="DM33" s="311"/>
      <c r="DN33" s="312"/>
      <c r="DO33" s="312"/>
      <c r="DP33" s="312"/>
      <c r="DQ33" s="312"/>
      <c r="DR33" s="312"/>
      <c r="DS33" s="312"/>
      <c r="DT33" s="311"/>
      <c r="DU33" s="312"/>
      <c r="DV33" s="312"/>
      <c r="DW33" s="312"/>
      <c r="DX33" s="312"/>
      <c r="DY33" s="312"/>
      <c r="DZ33" s="312"/>
      <c r="EA33" s="311"/>
      <c r="EB33" s="312"/>
      <c r="EC33" s="312"/>
      <c r="ED33" s="312"/>
      <c r="EE33" s="312"/>
      <c r="EF33" s="312"/>
      <c r="EG33" s="312"/>
      <c r="EH33" s="311"/>
      <c r="EI33" s="312"/>
      <c r="EJ33" s="312"/>
      <c r="EK33" s="312"/>
      <c r="EL33" s="312"/>
      <c r="EM33" s="312"/>
      <c r="EN33" s="312"/>
      <c r="EO33" s="311"/>
      <c r="EP33" s="312"/>
      <c r="EQ33" s="312"/>
      <c r="ER33" s="312"/>
      <c r="ES33" s="312"/>
      <c r="ET33" s="312"/>
      <c r="EU33" s="312"/>
      <c r="EV33" s="311"/>
      <c r="EW33" s="312"/>
      <c r="EX33" s="312"/>
      <c r="EY33" s="312"/>
      <c r="EZ33" s="312"/>
      <c r="FA33" s="312"/>
      <c r="FB33" s="312"/>
      <c r="FC33" s="311"/>
      <c r="FD33" s="312"/>
      <c r="FE33" s="312"/>
      <c r="FF33" s="312"/>
      <c r="FG33" s="312"/>
      <c r="FH33" s="312"/>
      <c r="FI33" s="312"/>
      <c r="FJ33" s="311"/>
      <c r="FK33" s="312"/>
      <c r="FL33" s="312"/>
      <c r="FM33" s="312"/>
      <c r="FN33" s="312"/>
      <c r="FO33" s="312"/>
      <c r="FP33" s="312"/>
      <c r="FQ33" s="311"/>
      <c r="FR33" s="312"/>
      <c r="FS33" s="312"/>
      <c r="FT33" s="312"/>
      <c r="FU33" s="312"/>
      <c r="FV33" s="312"/>
      <c r="FW33" s="312"/>
      <c r="FX33" s="311"/>
      <c r="FY33" s="312"/>
      <c r="FZ33" s="312"/>
      <c r="GA33" s="312"/>
      <c r="GB33" s="312"/>
      <c r="GC33" s="312"/>
      <c r="GD33" s="312"/>
      <c r="GE33" s="311"/>
      <c r="GF33" s="312"/>
      <c r="GG33" s="312"/>
      <c r="GH33" s="312"/>
      <c r="GI33" s="312"/>
      <c r="GJ33" s="312"/>
      <c r="GK33" s="312"/>
      <c r="GL33" s="311"/>
      <c r="GM33" s="312"/>
      <c r="GN33" s="312"/>
      <c r="GO33" s="312"/>
      <c r="GP33" s="312"/>
      <c r="GQ33" s="312"/>
      <c r="GR33" s="312"/>
      <c r="GS33" s="311"/>
      <c r="GT33" s="312"/>
      <c r="GU33" s="312"/>
      <c r="GV33" s="312"/>
      <c r="GW33" s="312"/>
      <c r="GX33" s="312"/>
      <c r="GY33" s="312"/>
      <c r="GZ33" s="311"/>
      <c r="HA33" s="312"/>
      <c r="HB33" s="312"/>
      <c r="HC33" s="312"/>
      <c r="HD33" s="312"/>
      <c r="HE33" s="312"/>
      <c r="HF33" s="312"/>
      <c r="HG33" s="311"/>
      <c r="HH33" s="312"/>
      <c r="HI33" s="312"/>
      <c r="HJ33" s="312"/>
      <c r="HK33" s="312"/>
      <c r="HL33" s="312"/>
      <c r="HM33" s="312"/>
      <c r="HN33" s="311"/>
      <c r="HO33" s="312"/>
      <c r="HP33" s="312"/>
      <c r="HQ33" s="312"/>
      <c r="HR33" s="312"/>
      <c r="HS33" s="312"/>
      <c r="HT33" s="312"/>
      <c r="HU33" s="311"/>
      <c r="HV33" s="312"/>
      <c r="HW33" s="312"/>
      <c r="HX33" s="312"/>
      <c r="HY33" s="312"/>
      <c r="HZ33" s="312"/>
      <c r="IA33" s="312"/>
      <c r="IB33" s="311"/>
      <c r="IC33" s="312"/>
      <c r="ID33" s="312"/>
      <c r="IE33" s="312"/>
      <c r="IF33" s="312"/>
      <c r="IG33" s="312"/>
      <c r="IH33" s="312"/>
      <c r="II33" s="311"/>
      <c r="IJ33" s="312"/>
      <c r="IK33" s="312"/>
      <c r="IL33" s="312"/>
      <c r="IM33" s="312"/>
      <c r="IN33" s="312"/>
      <c r="IO33" s="312"/>
      <c r="IP33" s="311"/>
      <c r="IQ33" s="312"/>
      <c r="IR33" s="312"/>
      <c r="IS33" s="312"/>
      <c r="IT33" s="312"/>
      <c r="IU33" s="312"/>
      <c r="IV33" s="312"/>
      <c r="IW33" s="311"/>
      <c r="IX33" s="312"/>
      <c r="IY33" s="312"/>
      <c r="IZ33" s="312"/>
      <c r="JA33" s="312"/>
      <c r="JB33" s="312"/>
      <c r="JC33" s="312"/>
      <c r="JD33" s="311"/>
      <c r="JE33" s="312"/>
      <c r="JF33" s="312"/>
      <c r="JG33" s="312"/>
      <c r="JH33" s="312"/>
      <c r="JI33" s="312"/>
      <c r="JJ33" s="312"/>
      <c r="JK33" s="311"/>
      <c r="JL33" s="312"/>
      <c r="JM33" s="312"/>
      <c r="JN33" s="312"/>
      <c r="JO33" s="312"/>
      <c r="JP33" s="312"/>
      <c r="JQ33" s="312"/>
      <c r="JR33" s="311"/>
      <c r="JS33" s="312"/>
      <c r="JT33" s="312"/>
      <c r="JU33" s="312"/>
      <c r="JV33" s="312"/>
      <c r="JW33" s="312"/>
      <c r="JX33" s="312"/>
      <c r="JY33" s="311"/>
      <c r="JZ33" s="312"/>
      <c r="KA33" s="312"/>
      <c r="KB33" s="312"/>
      <c r="KC33" s="312"/>
      <c r="KD33" s="312"/>
      <c r="KE33" s="312"/>
      <c r="KF33" s="311"/>
      <c r="KG33" s="312"/>
      <c r="KH33" s="312"/>
      <c r="KI33" s="312"/>
      <c r="KJ33" s="312"/>
      <c r="KK33" s="312"/>
      <c r="KL33" s="312"/>
      <c r="KM33" s="304" t="str">
        <f t="shared" si="0"/>
        <v/>
      </c>
      <c r="KN33" s="305" t="str">
        <f t="shared" si="1"/>
        <v/>
      </c>
      <c r="KO33" s="305" t="str">
        <f t="shared" si="2"/>
        <v/>
      </c>
      <c r="KP33" s="305" t="str">
        <f t="shared" si="3"/>
        <v/>
      </c>
      <c r="KQ33" s="306" t="str">
        <f t="shared" si="4"/>
        <v/>
      </c>
      <c r="KR33" s="307" t="str">
        <f>IF(COUNTA(ข้อมูล!AM30),ข้อมูล!AM30," ")</f>
        <v>ปกติ</v>
      </c>
      <c r="KS33" s="308" t="str">
        <f t="shared" si="5"/>
        <v/>
      </c>
    </row>
    <row r="34" spans="1:305" s="309" customFormat="1" ht="16.5" customHeight="1" thickBot="1" x14ac:dyDescent="0.2">
      <c r="A34" s="298">
        <f>IF(COUNTA(ข้อมูล!C31),ข้อมูล!C31," ")</f>
        <v>29</v>
      </c>
      <c r="B34" s="299" t="str">
        <f>IF(COUNTA(ข้อมูล!D31),ข้อมูล!D31," ")</f>
        <v xml:space="preserve"> </v>
      </c>
      <c r="C34" s="300" t="str">
        <f>IF(COUNTA(ข้อมูล!E31),ข้อมูล!E31," ")</f>
        <v xml:space="preserve"> </v>
      </c>
      <c r="D34" s="310"/>
      <c r="E34" s="311"/>
      <c r="F34" s="312"/>
      <c r="G34" s="312"/>
      <c r="H34" s="312"/>
      <c r="I34" s="312"/>
      <c r="J34" s="312"/>
      <c r="K34" s="312"/>
      <c r="L34" s="311"/>
      <c r="M34" s="312"/>
      <c r="N34" s="312"/>
      <c r="O34" s="312"/>
      <c r="P34" s="312"/>
      <c r="Q34" s="312"/>
      <c r="R34" s="312"/>
      <c r="S34" s="311"/>
      <c r="T34" s="312"/>
      <c r="U34" s="312"/>
      <c r="V34" s="312"/>
      <c r="W34" s="312"/>
      <c r="X34" s="312"/>
      <c r="Y34" s="312"/>
      <c r="Z34" s="311"/>
      <c r="AA34" s="312"/>
      <c r="AB34" s="312"/>
      <c r="AC34" s="312"/>
      <c r="AD34" s="312"/>
      <c r="AE34" s="312"/>
      <c r="AF34" s="312"/>
      <c r="AG34" s="311"/>
      <c r="AH34" s="312"/>
      <c r="AI34" s="312"/>
      <c r="AJ34" s="312"/>
      <c r="AK34" s="312"/>
      <c r="AL34" s="312"/>
      <c r="AM34" s="312"/>
      <c r="AN34" s="311"/>
      <c r="AO34" s="312"/>
      <c r="AP34" s="312"/>
      <c r="AQ34" s="312"/>
      <c r="AR34" s="312"/>
      <c r="AS34" s="312"/>
      <c r="AT34" s="312"/>
      <c r="AU34" s="311"/>
      <c r="AV34" s="312"/>
      <c r="AW34" s="312"/>
      <c r="AX34" s="312"/>
      <c r="AY34" s="312"/>
      <c r="AZ34" s="312"/>
      <c r="BA34" s="312"/>
      <c r="BB34" s="311"/>
      <c r="BC34" s="312"/>
      <c r="BD34" s="312"/>
      <c r="BE34" s="312"/>
      <c r="BF34" s="312"/>
      <c r="BG34" s="312"/>
      <c r="BH34" s="312"/>
      <c r="BI34" s="311"/>
      <c r="BJ34" s="312"/>
      <c r="BK34" s="312"/>
      <c r="BL34" s="312"/>
      <c r="BM34" s="312"/>
      <c r="BN34" s="312"/>
      <c r="BO34" s="312"/>
      <c r="BP34" s="311"/>
      <c r="BQ34" s="312"/>
      <c r="BR34" s="312"/>
      <c r="BS34" s="312"/>
      <c r="BT34" s="312"/>
      <c r="BU34" s="312"/>
      <c r="BV34" s="312"/>
      <c r="BW34" s="311"/>
      <c r="BX34" s="312"/>
      <c r="BY34" s="312"/>
      <c r="BZ34" s="312"/>
      <c r="CA34" s="312"/>
      <c r="CB34" s="312"/>
      <c r="CC34" s="312"/>
      <c r="CD34" s="311"/>
      <c r="CE34" s="312"/>
      <c r="CF34" s="312"/>
      <c r="CG34" s="312"/>
      <c r="CH34" s="312"/>
      <c r="CI34" s="312"/>
      <c r="CJ34" s="312"/>
      <c r="CK34" s="311"/>
      <c r="CL34" s="312"/>
      <c r="CM34" s="312"/>
      <c r="CN34" s="312"/>
      <c r="CO34" s="312"/>
      <c r="CP34" s="312"/>
      <c r="CQ34" s="312"/>
      <c r="CR34" s="311"/>
      <c r="CS34" s="312"/>
      <c r="CT34" s="312"/>
      <c r="CU34" s="312"/>
      <c r="CV34" s="312"/>
      <c r="CW34" s="312"/>
      <c r="CX34" s="312"/>
      <c r="CY34" s="311"/>
      <c r="CZ34" s="312"/>
      <c r="DA34" s="312"/>
      <c r="DB34" s="312"/>
      <c r="DC34" s="312"/>
      <c r="DD34" s="312"/>
      <c r="DE34" s="312"/>
      <c r="DF34" s="311"/>
      <c r="DG34" s="312"/>
      <c r="DH34" s="312"/>
      <c r="DI34" s="312"/>
      <c r="DJ34" s="312"/>
      <c r="DK34" s="312"/>
      <c r="DL34" s="312"/>
      <c r="DM34" s="311"/>
      <c r="DN34" s="312"/>
      <c r="DO34" s="312"/>
      <c r="DP34" s="312"/>
      <c r="DQ34" s="312"/>
      <c r="DR34" s="312"/>
      <c r="DS34" s="312"/>
      <c r="DT34" s="311"/>
      <c r="DU34" s="312"/>
      <c r="DV34" s="312"/>
      <c r="DW34" s="312"/>
      <c r="DX34" s="312"/>
      <c r="DY34" s="312"/>
      <c r="DZ34" s="312"/>
      <c r="EA34" s="311"/>
      <c r="EB34" s="312"/>
      <c r="EC34" s="312"/>
      <c r="ED34" s="312"/>
      <c r="EE34" s="312"/>
      <c r="EF34" s="312"/>
      <c r="EG34" s="312"/>
      <c r="EH34" s="311"/>
      <c r="EI34" s="312"/>
      <c r="EJ34" s="312"/>
      <c r="EK34" s="312"/>
      <c r="EL34" s="312"/>
      <c r="EM34" s="312"/>
      <c r="EN34" s="312"/>
      <c r="EO34" s="311"/>
      <c r="EP34" s="312"/>
      <c r="EQ34" s="312"/>
      <c r="ER34" s="312"/>
      <c r="ES34" s="312"/>
      <c r="ET34" s="312"/>
      <c r="EU34" s="312"/>
      <c r="EV34" s="311"/>
      <c r="EW34" s="312"/>
      <c r="EX34" s="312"/>
      <c r="EY34" s="312"/>
      <c r="EZ34" s="312"/>
      <c r="FA34" s="312"/>
      <c r="FB34" s="312"/>
      <c r="FC34" s="311"/>
      <c r="FD34" s="312"/>
      <c r="FE34" s="312"/>
      <c r="FF34" s="312"/>
      <c r="FG34" s="312"/>
      <c r="FH34" s="312"/>
      <c r="FI34" s="312"/>
      <c r="FJ34" s="311"/>
      <c r="FK34" s="312"/>
      <c r="FL34" s="312"/>
      <c r="FM34" s="312"/>
      <c r="FN34" s="312"/>
      <c r="FO34" s="312"/>
      <c r="FP34" s="312"/>
      <c r="FQ34" s="311"/>
      <c r="FR34" s="312"/>
      <c r="FS34" s="312"/>
      <c r="FT34" s="312"/>
      <c r="FU34" s="312"/>
      <c r="FV34" s="312"/>
      <c r="FW34" s="312"/>
      <c r="FX34" s="311"/>
      <c r="FY34" s="312"/>
      <c r="FZ34" s="312"/>
      <c r="GA34" s="312"/>
      <c r="GB34" s="312"/>
      <c r="GC34" s="312"/>
      <c r="GD34" s="312"/>
      <c r="GE34" s="311"/>
      <c r="GF34" s="312"/>
      <c r="GG34" s="312"/>
      <c r="GH34" s="312"/>
      <c r="GI34" s="312"/>
      <c r="GJ34" s="312"/>
      <c r="GK34" s="312"/>
      <c r="GL34" s="311"/>
      <c r="GM34" s="312"/>
      <c r="GN34" s="312"/>
      <c r="GO34" s="312"/>
      <c r="GP34" s="312"/>
      <c r="GQ34" s="312"/>
      <c r="GR34" s="312"/>
      <c r="GS34" s="311"/>
      <c r="GT34" s="312"/>
      <c r="GU34" s="312"/>
      <c r="GV34" s="312"/>
      <c r="GW34" s="312"/>
      <c r="GX34" s="312"/>
      <c r="GY34" s="312"/>
      <c r="GZ34" s="311"/>
      <c r="HA34" s="312"/>
      <c r="HB34" s="312"/>
      <c r="HC34" s="312"/>
      <c r="HD34" s="312"/>
      <c r="HE34" s="312"/>
      <c r="HF34" s="312"/>
      <c r="HG34" s="311"/>
      <c r="HH34" s="312"/>
      <c r="HI34" s="312"/>
      <c r="HJ34" s="312"/>
      <c r="HK34" s="312"/>
      <c r="HL34" s="312"/>
      <c r="HM34" s="312"/>
      <c r="HN34" s="311"/>
      <c r="HO34" s="312"/>
      <c r="HP34" s="312"/>
      <c r="HQ34" s="312"/>
      <c r="HR34" s="312"/>
      <c r="HS34" s="312"/>
      <c r="HT34" s="312"/>
      <c r="HU34" s="311"/>
      <c r="HV34" s="312"/>
      <c r="HW34" s="312"/>
      <c r="HX34" s="312"/>
      <c r="HY34" s="312"/>
      <c r="HZ34" s="312"/>
      <c r="IA34" s="312"/>
      <c r="IB34" s="311"/>
      <c r="IC34" s="312"/>
      <c r="ID34" s="312"/>
      <c r="IE34" s="312"/>
      <c r="IF34" s="312"/>
      <c r="IG34" s="312"/>
      <c r="IH34" s="312"/>
      <c r="II34" s="311"/>
      <c r="IJ34" s="312"/>
      <c r="IK34" s="312"/>
      <c r="IL34" s="312"/>
      <c r="IM34" s="312"/>
      <c r="IN34" s="312"/>
      <c r="IO34" s="312"/>
      <c r="IP34" s="311"/>
      <c r="IQ34" s="312"/>
      <c r="IR34" s="312"/>
      <c r="IS34" s="312"/>
      <c r="IT34" s="312"/>
      <c r="IU34" s="312"/>
      <c r="IV34" s="312"/>
      <c r="IW34" s="311"/>
      <c r="IX34" s="312"/>
      <c r="IY34" s="312"/>
      <c r="IZ34" s="312"/>
      <c r="JA34" s="312"/>
      <c r="JB34" s="312"/>
      <c r="JC34" s="312"/>
      <c r="JD34" s="311"/>
      <c r="JE34" s="312"/>
      <c r="JF34" s="312"/>
      <c r="JG34" s="312"/>
      <c r="JH34" s="312"/>
      <c r="JI34" s="312"/>
      <c r="JJ34" s="312"/>
      <c r="JK34" s="311"/>
      <c r="JL34" s="312"/>
      <c r="JM34" s="312"/>
      <c r="JN34" s="312"/>
      <c r="JO34" s="312"/>
      <c r="JP34" s="312"/>
      <c r="JQ34" s="312"/>
      <c r="JR34" s="311"/>
      <c r="JS34" s="312"/>
      <c r="JT34" s="312"/>
      <c r="JU34" s="312"/>
      <c r="JV34" s="312"/>
      <c r="JW34" s="312"/>
      <c r="JX34" s="312"/>
      <c r="JY34" s="311"/>
      <c r="JZ34" s="312"/>
      <c r="KA34" s="312"/>
      <c r="KB34" s="312"/>
      <c r="KC34" s="312"/>
      <c r="KD34" s="312"/>
      <c r="KE34" s="312"/>
      <c r="KF34" s="311"/>
      <c r="KG34" s="312"/>
      <c r="KH34" s="312"/>
      <c r="KI34" s="312"/>
      <c r="KJ34" s="312"/>
      <c r="KK34" s="312"/>
      <c r="KL34" s="312"/>
      <c r="KM34" s="304" t="str">
        <f t="shared" si="0"/>
        <v/>
      </c>
      <c r="KN34" s="305" t="str">
        <f t="shared" si="1"/>
        <v/>
      </c>
      <c r="KO34" s="305" t="str">
        <f t="shared" si="2"/>
        <v/>
      </c>
      <c r="KP34" s="305" t="str">
        <f t="shared" si="3"/>
        <v/>
      </c>
      <c r="KQ34" s="306" t="str">
        <f t="shared" si="4"/>
        <v/>
      </c>
      <c r="KR34" s="307" t="str">
        <f>IF(COUNTA(ข้อมูล!AM31),ข้อมูล!AM31," ")</f>
        <v>ปกติ</v>
      </c>
      <c r="KS34" s="308" t="str">
        <f t="shared" si="5"/>
        <v/>
      </c>
    </row>
    <row r="35" spans="1:305" s="309" customFormat="1" ht="16.5" customHeight="1" thickBot="1" x14ac:dyDescent="0.2">
      <c r="A35" s="298">
        <f>IF(COUNTA(ข้อมูล!C32),ข้อมูล!C32," ")</f>
        <v>30</v>
      </c>
      <c r="B35" s="299" t="str">
        <f>IF(COUNTA(ข้อมูล!D32),ข้อมูล!D32," ")</f>
        <v xml:space="preserve"> </v>
      </c>
      <c r="C35" s="300" t="str">
        <f>IF(COUNTA(ข้อมูล!E32),ข้อมูล!E32," ")</f>
        <v xml:space="preserve"> </v>
      </c>
      <c r="D35" s="314"/>
      <c r="E35" s="315"/>
      <c r="F35" s="316"/>
      <c r="G35" s="316"/>
      <c r="H35" s="316"/>
      <c r="I35" s="316"/>
      <c r="J35" s="316"/>
      <c r="K35" s="316"/>
      <c r="L35" s="315"/>
      <c r="M35" s="316"/>
      <c r="N35" s="316"/>
      <c r="O35" s="316"/>
      <c r="P35" s="316"/>
      <c r="Q35" s="316"/>
      <c r="R35" s="316"/>
      <c r="S35" s="315"/>
      <c r="T35" s="316"/>
      <c r="U35" s="316"/>
      <c r="V35" s="316"/>
      <c r="W35" s="316"/>
      <c r="X35" s="316"/>
      <c r="Y35" s="316"/>
      <c r="Z35" s="315"/>
      <c r="AA35" s="316"/>
      <c r="AB35" s="316"/>
      <c r="AC35" s="316"/>
      <c r="AD35" s="316"/>
      <c r="AE35" s="316"/>
      <c r="AF35" s="316"/>
      <c r="AG35" s="315"/>
      <c r="AH35" s="316"/>
      <c r="AI35" s="316"/>
      <c r="AJ35" s="316"/>
      <c r="AK35" s="316"/>
      <c r="AL35" s="316"/>
      <c r="AM35" s="316"/>
      <c r="AN35" s="315"/>
      <c r="AO35" s="316"/>
      <c r="AP35" s="316"/>
      <c r="AQ35" s="316"/>
      <c r="AR35" s="316"/>
      <c r="AS35" s="316"/>
      <c r="AT35" s="316"/>
      <c r="AU35" s="315"/>
      <c r="AV35" s="316"/>
      <c r="AW35" s="316"/>
      <c r="AX35" s="316"/>
      <c r="AY35" s="316"/>
      <c r="AZ35" s="316"/>
      <c r="BA35" s="316"/>
      <c r="BB35" s="315"/>
      <c r="BC35" s="316"/>
      <c r="BD35" s="316"/>
      <c r="BE35" s="316"/>
      <c r="BF35" s="316"/>
      <c r="BG35" s="316"/>
      <c r="BH35" s="316"/>
      <c r="BI35" s="315"/>
      <c r="BJ35" s="316"/>
      <c r="BK35" s="316"/>
      <c r="BL35" s="316"/>
      <c r="BM35" s="316"/>
      <c r="BN35" s="316"/>
      <c r="BO35" s="316"/>
      <c r="BP35" s="315"/>
      <c r="BQ35" s="316"/>
      <c r="BR35" s="316"/>
      <c r="BS35" s="316"/>
      <c r="BT35" s="316"/>
      <c r="BU35" s="316"/>
      <c r="BV35" s="316"/>
      <c r="BW35" s="315"/>
      <c r="BX35" s="316"/>
      <c r="BY35" s="316"/>
      <c r="BZ35" s="316"/>
      <c r="CA35" s="316"/>
      <c r="CB35" s="316"/>
      <c r="CC35" s="316"/>
      <c r="CD35" s="315"/>
      <c r="CE35" s="316"/>
      <c r="CF35" s="316"/>
      <c r="CG35" s="316"/>
      <c r="CH35" s="316"/>
      <c r="CI35" s="316"/>
      <c r="CJ35" s="316"/>
      <c r="CK35" s="315"/>
      <c r="CL35" s="316"/>
      <c r="CM35" s="316"/>
      <c r="CN35" s="316"/>
      <c r="CO35" s="316"/>
      <c r="CP35" s="316"/>
      <c r="CQ35" s="316"/>
      <c r="CR35" s="315"/>
      <c r="CS35" s="316"/>
      <c r="CT35" s="316"/>
      <c r="CU35" s="316"/>
      <c r="CV35" s="316"/>
      <c r="CW35" s="316"/>
      <c r="CX35" s="316"/>
      <c r="CY35" s="315"/>
      <c r="CZ35" s="316"/>
      <c r="DA35" s="316"/>
      <c r="DB35" s="316"/>
      <c r="DC35" s="316"/>
      <c r="DD35" s="316"/>
      <c r="DE35" s="316"/>
      <c r="DF35" s="315"/>
      <c r="DG35" s="316"/>
      <c r="DH35" s="316"/>
      <c r="DI35" s="316"/>
      <c r="DJ35" s="316"/>
      <c r="DK35" s="316"/>
      <c r="DL35" s="316"/>
      <c r="DM35" s="315"/>
      <c r="DN35" s="316"/>
      <c r="DO35" s="316"/>
      <c r="DP35" s="316"/>
      <c r="DQ35" s="316"/>
      <c r="DR35" s="316"/>
      <c r="DS35" s="316"/>
      <c r="DT35" s="315"/>
      <c r="DU35" s="316"/>
      <c r="DV35" s="316"/>
      <c r="DW35" s="316"/>
      <c r="DX35" s="316"/>
      <c r="DY35" s="316"/>
      <c r="DZ35" s="316"/>
      <c r="EA35" s="315"/>
      <c r="EB35" s="316"/>
      <c r="EC35" s="316"/>
      <c r="ED35" s="316"/>
      <c r="EE35" s="316"/>
      <c r="EF35" s="316"/>
      <c r="EG35" s="316"/>
      <c r="EH35" s="315"/>
      <c r="EI35" s="316"/>
      <c r="EJ35" s="316"/>
      <c r="EK35" s="316"/>
      <c r="EL35" s="316"/>
      <c r="EM35" s="316"/>
      <c r="EN35" s="316"/>
      <c r="EO35" s="315"/>
      <c r="EP35" s="316"/>
      <c r="EQ35" s="316"/>
      <c r="ER35" s="316"/>
      <c r="ES35" s="316"/>
      <c r="ET35" s="316"/>
      <c r="EU35" s="316"/>
      <c r="EV35" s="315"/>
      <c r="EW35" s="316"/>
      <c r="EX35" s="316"/>
      <c r="EY35" s="316"/>
      <c r="EZ35" s="316"/>
      <c r="FA35" s="316"/>
      <c r="FB35" s="316"/>
      <c r="FC35" s="315"/>
      <c r="FD35" s="316"/>
      <c r="FE35" s="316"/>
      <c r="FF35" s="316"/>
      <c r="FG35" s="316"/>
      <c r="FH35" s="316"/>
      <c r="FI35" s="316"/>
      <c r="FJ35" s="315"/>
      <c r="FK35" s="316"/>
      <c r="FL35" s="316"/>
      <c r="FM35" s="316"/>
      <c r="FN35" s="316"/>
      <c r="FO35" s="316"/>
      <c r="FP35" s="316"/>
      <c r="FQ35" s="315"/>
      <c r="FR35" s="316"/>
      <c r="FS35" s="316"/>
      <c r="FT35" s="316"/>
      <c r="FU35" s="316"/>
      <c r="FV35" s="316"/>
      <c r="FW35" s="316"/>
      <c r="FX35" s="315"/>
      <c r="FY35" s="316"/>
      <c r="FZ35" s="316"/>
      <c r="GA35" s="316"/>
      <c r="GB35" s="316"/>
      <c r="GC35" s="316"/>
      <c r="GD35" s="316"/>
      <c r="GE35" s="315"/>
      <c r="GF35" s="316"/>
      <c r="GG35" s="316"/>
      <c r="GH35" s="316"/>
      <c r="GI35" s="316"/>
      <c r="GJ35" s="316"/>
      <c r="GK35" s="316"/>
      <c r="GL35" s="315"/>
      <c r="GM35" s="316"/>
      <c r="GN35" s="316"/>
      <c r="GO35" s="316"/>
      <c r="GP35" s="316"/>
      <c r="GQ35" s="316"/>
      <c r="GR35" s="316"/>
      <c r="GS35" s="315"/>
      <c r="GT35" s="316"/>
      <c r="GU35" s="316"/>
      <c r="GV35" s="316"/>
      <c r="GW35" s="316"/>
      <c r="GX35" s="316"/>
      <c r="GY35" s="316"/>
      <c r="GZ35" s="315"/>
      <c r="HA35" s="316"/>
      <c r="HB35" s="316"/>
      <c r="HC35" s="316"/>
      <c r="HD35" s="316"/>
      <c r="HE35" s="316"/>
      <c r="HF35" s="316"/>
      <c r="HG35" s="315"/>
      <c r="HH35" s="316"/>
      <c r="HI35" s="316"/>
      <c r="HJ35" s="316"/>
      <c r="HK35" s="316"/>
      <c r="HL35" s="316"/>
      <c r="HM35" s="316"/>
      <c r="HN35" s="315"/>
      <c r="HO35" s="316"/>
      <c r="HP35" s="316"/>
      <c r="HQ35" s="316"/>
      <c r="HR35" s="316"/>
      <c r="HS35" s="316"/>
      <c r="HT35" s="316"/>
      <c r="HU35" s="315"/>
      <c r="HV35" s="316"/>
      <c r="HW35" s="316"/>
      <c r="HX35" s="316"/>
      <c r="HY35" s="316"/>
      <c r="HZ35" s="316"/>
      <c r="IA35" s="316"/>
      <c r="IB35" s="315"/>
      <c r="IC35" s="316"/>
      <c r="ID35" s="316"/>
      <c r="IE35" s="316"/>
      <c r="IF35" s="316"/>
      <c r="IG35" s="316"/>
      <c r="IH35" s="316"/>
      <c r="II35" s="315"/>
      <c r="IJ35" s="316"/>
      <c r="IK35" s="316"/>
      <c r="IL35" s="316"/>
      <c r="IM35" s="316"/>
      <c r="IN35" s="316"/>
      <c r="IO35" s="316"/>
      <c r="IP35" s="315"/>
      <c r="IQ35" s="316"/>
      <c r="IR35" s="316"/>
      <c r="IS35" s="316"/>
      <c r="IT35" s="316"/>
      <c r="IU35" s="316"/>
      <c r="IV35" s="316"/>
      <c r="IW35" s="315"/>
      <c r="IX35" s="316"/>
      <c r="IY35" s="316"/>
      <c r="IZ35" s="316"/>
      <c r="JA35" s="316"/>
      <c r="JB35" s="316"/>
      <c r="JC35" s="316"/>
      <c r="JD35" s="315"/>
      <c r="JE35" s="316"/>
      <c r="JF35" s="316"/>
      <c r="JG35" s="316"/>
      <c r="JH35" s="316"/>
      <c r="JI35" s="316"/>
      <c r="JJ35" s="316"/>
      <c r="JK35" s="315"/>
      <c r="JL35" s="316"/>
      <c r="JM35" s="316"/>
      <c r="JN35" s="316"/>
      <c r="JO35" s="316"/>
      <c r="JP35" s="316"/>
      <c r="JQ35" s="316"/>
      <c r="JR35" s="315"/>
      <c r="JS35" s="316"/>
      <c r="JT35" s="316"/>
      <c r="JU35" s="316"/>
      <c r="JV35" s="316"/>
      <c r="JW35" s="316"/>
      <c r="JX35" s="316"/>
      <c r="JY35" s="315"/>
      <c r="JZ35" s="316"/>
      <c r="KA35" s="316"/>
      <c r="KB35" s="316"/>
      <c r="KC35" s="316"/>
      <c r="KD35" s="316"/>
      <c r="KE35" s="316"/>
      <c r="KF35" s="315"/>
      <c r="KG35" s="316"/>
      <c r="KH35" s="316"/>
      <c r="KI35" s="316"/>
      <c r="KJ35" s="316"/>
      <c r="KK35" s="316"/>
      <c r="KL35" s="316"/>
      <c r="KM35" s="304" t="str">
        <f t="shared" si="0"/>
        <v/>
      </c>
      <c r="KN35" s="305" t="str">
        <f t="shared" si="1"/>
        <v/>
      </c>
      <c r="KO35" s="305" t="str">
        <f t="shared" si="2"/>
        <v/>
      </c>
      <c r="KP35" s="305" t="str">
        <f t="shared" si="3"/>
        <v/>
      </c>
      <c r="KQ35" s="306" t="str">
        <f t="shared" si="4"/>
        <v/>
      </c>
      <c r="KR35" s="307" t="str">
        <f>IF(COUNTA(ข้อมูล!AM32),ข้อมูล!AM32," ")</f>
        <v>ปกติ</v>
      </c>
      <c r="KS35" s="308" t="str">
        <f t="shared" si="5"/>
        <v/>
      </c>
    </row>
    <row r="36" spans="1:305" s="309" customFormat="1" ht="16.5" customHeight="1" thickBot="1" x14ac:dyDescent="0.2">
      <c r="A36" s="298">
        <f>IF(COUNTA(ข้อมูล!C33),ข้อมูล!C33," ")</f>
        <v>31</v>
      </c>
      <c r="B36" s="299" t="str">
        <f>IF(COUNTA(ข้อมูล!D33),ข้อมูล!D33," ")</f>
        <v xml:space="preserve"> </v>
      </c>
      <c r="C36" s="300" t="str">
        <f>IF(COUNTA(ข้อมูล!E33),ข้อมูล!E33," ")</f>
        <v xml:space="preserve"> </v>
      </c>
      <c r="D36" s="314"/>
      <c r="E36" s="315"/>
      <c r="F36" s="316"/>
      <c r="G36" s="316"/>
      <c r="H36" s="316"/>
      <c r="I36" s="316"/>
      <c r="J36" s="316"/>
      <c r="K36" s="316"/>
      <c r="L36" s="315"/>
      <c r="M36" s="316"/>
      <c r="N36" s="316"/>
      <c r="O36" s="316"/>
      <c r="P36" s="316"/>
      <c r="Q36" s="316"/>
      <c r="R36" s="316"/>
      <c r="S36" s="315"/>
      <c r="T36" s="316"/>
      <c r="U36" s="316"/>
      <c r="V36" s="316"/>
      <c r="W36" s="316"/>
      <c r="X36" s="316"/>
      <c r="Y36" s="316"/>
      <c r="Z36" s="315"/>
      <c r="AA36" s="316"/>
      <c r="AB36" s="316"/>
      <c r="AC36" s="316"/>
      <c r="AD36" s="316"/>
      <c r="AE36" s="316"/>
      <c r="AF36" s="316"/>
      <c r="AG36" s="315"/>
      <c r="AH36" s="316"/>
      <c r="AI36" s="316"/>
      <c r="AJ36" s="316"/>
      <c r="AK36" s="316"/>
      <c r="AL36" s="316"/>
      <c r="AM36" s="316"/>
      <c r="AN36" s="315"/>
      <c r="AO36" s="316"/>
      <c r="AP36" s="316"/>
      <c r="AQ36" s="316"/>
      <c r="AR36" s="316"/>
      <c r="AS36" s="316"/>
      <c r="AT36" s="316"/>
      <c r="AU36" s="315"/>
      <c r="AV36" s="316"/>
      <c r="AW36" s="316"/>
      <c r="AX36" s="316"/>
      <c r="AY36" s="316"/>
      <c r="AZ36" s="316"/>
      <c r="BA36" s="316"/>
      <c r="BB36" s="315"/>
      <c r="BC36" s="316"/>
      <c r="BD36" s="316"/>
      <c r="BE36" s="316"/>
      <c r="BF36" s="316"/>
      <c r="BG36" s="316"/>
      <c r="BH36" s="316"/>
      <c r="BI36" s="315"/>
      <c r="BJ36" s="316"/>
      <c r="BK36" s="316"/>
      <c r="BL36" s="316"/>
      <c r="BM36" s="316"/>
      <c r="BN36" s="316"/>
      <c r="BO36" s="316"/>
      <c r="BP36" s="315"/>
      <c r="BQ36" s="316"/>
      <c r="BR36" s="316"/>
      <c r="BS36" s="316"/>
      <c r="BT36" s="316"/>
      <c r="BU36" s="316"/>
      <c r="BV36" s="316"/>
      <c r="BW36" s="315"/>
      <c r="BX36" s="316"/>
      <c r="BY36" s="316"/>
      <c r="BZ36" s="316"/>
      <c r="CA36" s="316"/>
      <c r="CB36" s="316"/>
      <c r="CC36" s="316"/>
      <c r="CD36" s="315"/>
      <c r="CE36" s="316"/>
      <c r="CF36" s="316"/>
      <c r="CG36" s="316"/>
      <c r="CH36" s="316"/>
      <c r="CI36" s="316"/>
      <c r="CJ36" s="316"/>
      <c r="CK36" s="315"/>
      <c r="CL36" s="316"/>
      <c r="CM36" s="316"/>
      <c r="CN36" s="316"/>
      <c r="CO36" s="316"/>
      <c r="CP36" s="316"/>
      <c r="CQ36" s="316"/>
      <c r="CR36" s="315"/>
      <c r="CS36" s="316"/>
      <c r="CT36" s="316"/>
      <c r="CU36" s="316"/>
      <c r="CV36" s="316"/>
      <c r="CW36" s="316"/>
      <c r="CX36" s="316"/>
      <c r="CY36" s="315"/>
      <c r="CZ36" s="316"/>
      <c r="DA36" s="316"/>
      <c r="DB36" s="316"/>
      <c r="DC36" s="316"/>
      <c r="DD36" s="316"/>
      <c r="DE36" s="316"/>
      <c r="DF36" s="315"/>
      <c r="DG36" s="316"/>
      <c r="DH36" s="316"/>
      <c r="DI36" s="316"/>
      <c r="DJ36" s="316"/>
      <c r="DK36" s="316"/>
      <c r="DL36" s="316"/>
      <c r="DM36" s="315"/>
      <c r="DN36" s="316"/>
      <c r="DO36" s="316"/>
      <c r="DP36" s="316"/>
      <c r="DQ36" s="316"/>
      <c r="DR36" s="316"/>
      <c r="DS36" s="316"/>
      <c r="DT36" s="315"/>
      <c r="DU36" s="316"/>
      <c r="DV36" s="316"/>
      <c r="DW36" s="316"/>
      <c r="DX36" s="316"/>
      <c r="DY36" s="316"/>
      <c r="DZ36" s="316"/>
      <c r="EA36" s="315"/>
      <c r="EB36" s="316"/>
      <c r="EC36" s="316"/>
      <c r="ED36" s="316"/>
      <c r="EE36" s="316"/>
      <c r="EF36" s="316"/>
      <c r="EG36" s="316"/>
      <c r="EH36" s="315"/>
      <c r="EI36" s="316"/>
      <c r="EJ36" s="316"/>
      <c r="EK36" s="316"/>
      <c r="EL36" s="316"/>
      <c r="EM36" s="316"/>
      <c r="EN36" s="316"/>
      <c r="EO36" s="315"/>
      <c r="EP36" s="316"/>
      <c r="EQ36" s="316"/>
      <c r="ER36" s="316"/>
      <c r="ES36" s="316"/>
      <c r="ET36" s="316"/>
      <c r="EU36" s="316"/>
      <c r="EV36" s="315"/>
      <c r="EW36" s="316"/>
      <c r="EX36" s="316"/>
      <c r="EY36" s="316"/>
      <c r="EZ36" s="316"/>
      <c r="FA36" s="316"/>
      <c r="FB36" s="316"/>
      <c r="FC36" s="315"/>
      <c r="FD36" s="316"/>
      <c r="FE36" s="316"/>
      <c r="FF36" s="316"/>
      <c r="FG36" s="316"/>
      <c r="FH36" s="316"/>
      <c r="FI36" s="316"/>
      <c r="FJ36" s="315"/>
      <c r="FK36" s="316"/>
      <c r="FL36" s="316"/>
      <c r="FM36" s="316"/>
      <c r="FN36" s="316"/>
      <c r="FO36" s="316"/>
      <c r="FP36" s="316"/>
      <c r="FQ36" s="315"/>
      <c r="FR36" s="316"/>
      <c r="FS36" s="316"/>
      <c r="FT36" s="316"/>
      <c r="FU36" s="316"/>
      <c r="FV36" s="316"/>
      <c r="FW36" s="316"/>
      <c r="FX36" s="315"/>
      <c r="FY36" s="316"/>
      <c r="FZ36" s="316"/>
      <c r="GA36" s="316"/>
      <c r="GB36" s="316"/>
      <c r="GC36" s="316"/>
      <c r="GD36" s="316"/>
      <c r="GE36" s="315"/>
      <c r="GF36" s="316"/>
      <c r="GG36" s="316"/>
      <c r="GH36" s="316"/>
      <c r="GI36" s="316"/>
      <c r="GJ36" s="316"/>
      <c r="GK36" s="316"/>
      <c r="GL36" s="315"/>
      <c r="GM36" s="316"/>
      <c r="GN36" s="316"/>
      <c r="GO36" s="316"/>
      <c r="GP36" s="316"/>
      <c r="GQ36" s="316"/>
      <c r="GR36" s="316"/>
      <c r="GS36" s="315"/>
      <c r="GT36" s="316"/>
      <c r="GU36" s="316"/>
      <c r="GV36" s="316"/>
      <c r="GW36" s="316"/>
      <c r="GX36" s="316"/>
      <c r="GY36" s="316"/>
      <c r="GZ36" s="315"/>
      <c r="HA36" s="316"/>
      <c r="HB36" s="316"/>
      <c r="HC36" s="316"/>
      <c r="HD36" s="316"/>
      <c r="HE36" s="316"/>
      <c r="HF36" s="316"/>
      <c r="HG36" s="315"/>
      <c r="HH36" s="316"/>
      <c r="HI36" s="316"/>
      <c r="HJ36" s="316"/>
      <c r="HK36" s="316"/>
      <c r="HL36" s="316"/>
      <c r="HM36" s="316"/>
      <c r="HN36" s="315"/>
      <c r="HO36" s="316"/>
      <c r="HP36" s="316"/>
      <c r="HQ36" s="316"/>
      <c r="HR36" s="316"/>
      <c r="HS36" s="316"/>
      <c r="HT36" s="316"/>
      <c r="HU36" s="315"/>
      <c r="HV36" s="316"/>
      <c r="HW36" s="316"/>
      <c r="HX36" s="316"/>
      <c r="HY36" s="316"/>
      <c r="HZ36" s="316"/>
      <c r="IA36" s="316"/>
      <c r="IB36" s="315"/>
      <c r="IC36" s="316"/>
      <c r="ID36" s="316"/>
      <c r="IE36" s="316"/>
      <c r="IF36" s="316"/>
      <c r="IG36" s="316"/>
      <c r="IH36" s="316"/>
      <c r="II36" s="315"/>
      <c r="IJ36" s="316"/>
      <c r="IK36" s="316"/>
      <c r="IL36" s="316"/>
      <c r="IM36" s="316"/>
      <c r="IN36" s="316"/>
      <c r="IO36" s="316"/>
      <c r="IP36" s="315"/>
      <c r="IQ36" s="316"/>
      <c r="IR36" s="316"/>
      <c r="IS36" s="316"/>
      <c r="IT36" s="316"/>
      <c r="IU36" s="316"/>
      <c r="IV36" s="316"/>
      <c r="IW36" s="315"/>
      <c r="IX36" s="316"/>
      <c r="IY36" s="316"/>
      <c r="IZ36" s="316"/>
      <c r="JA36" s="316"/>
      <c r="JB36" s="316"/>
      <c r="JC36" s="316"/>
      <c r="JD36" s="315"/>
      <c r="JE36" s="316"/>
      <c r="JF36" s="316"/>
      <c r="JG36" s="316"/>
      <c r="JH36" s="316"/>
      <c r="JI36" s="316"/>
      <c r="JJ36" s="316"/>
      <c r="JK36" s="315"/>
      <c r="JL36" s="316"/>
      <c r="JM36" s="316"/>
      <c r="JN36" s="316"/>
      <c r="JO36" s="316"/>
      <c r="JP36" s="316"/>
      <c r="JQ36" s="316"/>
      <c r="JR36" s="315"/>
      <c r="JS36" s="316"/>
      <c r="JT36" s="316"/>
      <c r="JU36" s="316"/>
      <c r="JV36" s="316"/>
      <c r="JW36" s="316"/>
      <c r="JX36" s="316"/>
      <c r="JY36" s="315"/>
      <c r="JZ36" s="316"/>
      <c r="KA36" s="316"/>
      <c r="KB36" s="316"/>
      <c r="KC36" s="316"/>
      <c r="KD36" s="316"/>
      <c r="KE36" s="316"/>
      <c r="KF36" s="315"/>
      <c r="KG36" s="316"/>
      <c r="KH36" s="316"/>
      <c r="KI36" s="316"/>
      <c r="KJ36" s="316"/>
      <c r="KK36" s="316"/>
      <c r="KL36" s="316"/>
      <c r="KM36" s="304" t="str">
        <f t="shared" si="0"/>
        <v/>
      </c>
      <c r="KN36" s="305" t="str">
        <f t="shared" si="1"/>
        <v/>
      </c>
      <c r="KO36" s="305" t="str">
        <f t="shared" si="2"/>
        <v/>
      </c>
      <c r="KP36" s="305" t="str">
        <f t="shared" si="3"/>
        <v/>
      </c>
      <c r="KQ36" s="306" t="str">
        <f t="shared" si="4"/>
        <v/>
      </c>
      <c r="KR36" s="307" t="str">
        <f>IF(COUNTA(ข้อมูล!AM33),ข้อมูล!AM33," ")</f>
        <v>ปกติ</v>
      </c>
      <c r="KS36" s="308" t="str">
        <f t="shared" si="5"/>
        <v/>
      </c>
    </row>
    <row r="37" spans="1:305" s="309" customFormat="1" ht="16.5" customHeight="1" thickBot="1" x14ac:dyDescent="0.2">
      <c r="A37" s="298">
        <f>IF(COUNTA(ข้อมูล!C34),ข้อมูล!C34," ")</f>
        <v>32</v>
      </c>
      <c r="B37" s="299" t="str">
        <f>IF(COUNTA(ข้อมูล!D34),ข้อมูล!D34," ")</f>
        <v xml:space="preserve"> </v>
      </c>
      <c r="C37" s="300" t="str">
        <f>IF(COUNTA(ข้อมูล!E34),ข้อมูล!E34," ")</f>
        <v xml:space="preserve"> </v>
      </c>
      <c r="D37" s="314"/>
      <c r="E37" s="315"/>
      <c r="F37" s="316"/>
      <c r="G37" s="316"/>
      <c r="H37" s="316"/>
      <c r="I37" s="316"/>
      <c r="J37" s="316"/>
      <c r="K37" s="316"/>
      <c r="L37" s="315"/>
      <c r="M37" s="316"/>
      <c r="N37" s="316"/>
      <c r="O37" s="316"/>
      <c r="P37" s="316"/>
      <c r="Q37" s="316"/>
      <c r="R37" s="316"/>
      <c r="S37" s="315"/>
      <c r="T37" s="316"/>
      <c r="U37" s="316"/>
      <c r="V37" s="316"/>
      <c r="W37" s="316"/>
      <c r="X37" s="316"/>
      <c r="Y37" s="316"/>
      <c r="Z37" s="315"/>
      <c r="AA37" s="316"/>
      <c r="AB37" s="316"/>
      <c r="AC37" s="316"/>
      <c r="AD37" s="316"/>
      <c r="AE37" s="316"/>
      <c r="AF37" s="316"/>
      <c r="AG37" s="315"/>
      <c r="AH37" s="316"/>
      <c r="AI37" s="316"/>
      <c r="AJ37" s="316"/>
      <c r="AK37" s="316"/>
      <c r="AL37" s="316"/>
      <c r="AM37" s="316"/>
      <c r="AN37" s="315"/>
      <c r="AO37" s="316"/>
      <c r="AP37" s="316"/>
      <c r="AQ37" s="316"/>
      <c r="AR37" s="316"/>
      <c r="AS37" s="316"/>
      <c r="AT37" s="316"/>
      <c r="AU37" s="315"/>
      <c r="AV37" s="316"/>
      <c r="AW37" s="316"/>
      <c r="AX37" s="316"/>
      <c r="AY37" s="316"/>
      <c r="AZ37" s="316"/>
      <c r="BA37" s="316"/>
      <c r="BB37" s="315"/>
      <c r="BC37" s="316"/>
      <c r="BD37" s="316"/>
      <c r="BE37" s="316"/>
      <c r="BF37" s="316"/>
      <c r="BG37" s="316"/>
      <c r="BH37" s="316"/>
      <c r="BI37" s="315"/>
      <c r="BJ37" s="316"/>
      <c r="BK37" s="316"/>
      <c r="BL37" s="316"/>
      <c r="BM37" s="316"/>
      <c r="BN37" s="316"/>
      <c r="BO37" s="316"/>
      <c r="BP37" s="315"/>
      <c r="BQ37" s="316"/>
      <c r="BR37" s="316"/>
      <c r="BS37" s="316"/>
      <c r="BT37" s="316"/>
      <c r="BU37" s="316"/>
      <c r="BV37" s="316"/>
      <c r="BW37" s="315"/>
      <c r="BX37" s="316"/>
      <c r="BY37" s="316"/>
      <c r="BZ37" s="316"/>
      <c r="CA37" s="316"/>
      <c r="CB37" s="316"/>
      <c r="CC37" s="316"/>
      <c r="CD37" s="315"/>
      <c r="CE37" s="316"/>
      <c r="CF37" s="316"/>
      <c r="CG37" s="316"/>
      <c r="CH37" s="316"/>
      <c r="CI37" s="316"/>
      <c r="CJ37" s="316"/>
      <c r="CK37" s="315"/>
      <c r="CL37" s="316"/>
      <c r="CM37" s="316"/>
      <c r="CN37" s="316"/>
      <c r="CO37" s="316"/>
      <c r="CP37" s="316"/>
      <c r="CQ37" s="316"/>
      <c r="CR37" s="315"/>
      <c r="CS37" s="316"/>
      <c r="CT37" s="316"/>
      <c r="CU37" s="316"/>
      <c r="CV37" s="316"/>
      <c r="CW37" s="316"/>
      <c r="CX37" s="316"/>
      <c r="CY37" s="315"/>
      <c r="CZ37" s="316"/>
      <c r="DA37" s="316"/>
      <c r="DB37" s="316"/>
      <c r="DC37" s="316"/>
      <c r="DD37" s="316"/>
      <c r="DE37" s="316"/>
      <c r="DF37" s="315"/>
      <c r="DG37" s="316"/>
      <c r="DH37" s="316"/>
      <c r="DI37" s="316"/>
      <c r="DJ37" s="316"/>
      <c r="DK37" s="316"/>
      <c r="DL37" s="316"/>
      <c r="DM37" s="315"/>
      <c r="DN37" s="316"/>
      <c r="DO37" s="316"/>
      <c r="DP37" s="316"/>
      <c r="DQ37" s="316"/>
      <c r="DR37" s="316"/>
      <c r="DS37" s="316"/>
      <c r="DT37" s="315"/>
      <c r="DU37" s="316"/>
      <c r="DV37" s="316"/>
      <c r="DW37" s="316"/>
      <c r="DX37" s="316"/>
      <c r="DY37" s="316"/>
      <c r="DZ37" s="316"/>
      <c r="EA37" s="315"/>
      <c r="EB37" s="316"/>
      <c r="EC37" s="316"/>
      <c r="ED37" s="316"/>
      <c r="EE37" s="316"/>
      <c r="EF37" s="316"/>
      <c r="EG37" s="316"/>
      <c r="EH37" s="315"/>
      <c r="EI37" s="316"/>
      <c r="EJ37" s="316"/>
      <c r="EK37" s="316"/>
      <c r="EL37" s="316"/>
      <c r="EM37" s="316"/>
      <c r="EN37" s="316"/>
      <c r="EO37" s="315"/>
      <c r="EP37" s="316"/>
      <c r="EQ37" s="316"/>
      <c r="ER37" s="316"/>
      <c r="ES37" s="316"/>
      <c r="ET37" s="316"/>
      <c r="EU37" s="316"/>
      <c r="EV37" s="315"/>
      <c r="EW37" s="316"/>
      <c r="EX37" s="316"/>
      <c r="EY37" s="316"/>
      <c r="EZ37" s="316"/>
      <c r="FA37" s="316"/>
      <c r="FB37" s="316"/>
      <c r="FC37" s="315"/>
      <c r="FD37" s="316"/>
      <c r="FE37" s="316"/>
      <c r="FF37" s="316"/>
      <c r="FG37" s="316"/>
      <c r="FH37" s="316"/>
      <c r="FI37" s="316"/>
      <c r="FJ37" s="315"/>
      <c r="FK37" s="316"/>
      <c r="FL37" s="316"/>
      <c r="FM37" s="316"/>
      <c r="FN37" s="316"/>
      <c r="FO37" s="316"/>
      <c r="FP37" s="316"/>
      <c r="FQ37" s="315"/>
      <c r="FR37" s="316"/>
      <c r="FS37" s="316"/>
      <c r="FT37" s="316"/>
      <c r="FU37" s="316"/>
      <c r="FV37" s="316"/>
      <c r="FW37" s="316"/>
      <c r="FX37" s="315"/>
      <c r="FY37" s="316"/>
      <c r="FZ37" s="316"/>
      <c r="GA37" s="316"/>
      <c r="GB37" s="316"/>
      <c r="GC37" s="316"/>
      <c r="GD37" s="316"/>
      <c r="GE37" s="315"/>
      <c r="GF37" s="316"/>
      <c r="GG37" s="316"/>
      <c r="GH37" s="316"/>
      <c r="GI37" s="316"/>
      <c r="GJ37" s="316"/>
      <c r="GK37" s="316"/>
      <c r="GL37" s="315"/>
      <c r="GM37" s="316"/>
      <c r="GN37" s="316"/>
      <c r="GO37" s="316"/>
      <c r="GP37" s="316"/>
      <c r="GQ37" s="316"/>
      <c r="GR37" s="316"/>
      <c r="GS37" s="315"/>
      <c r="GT37" s="316"/>
      <c r="GU37" s="316"/>
      <c r="GV37" s="316"/>
      <c r="GW37" s="316"/>
      <c r="GX37" s="316"/>
      <c r="GY37" s="316"/>
      <c r="GZ37" s="315"/>
      <c r="HA37" s="316"/>
      <c r="HB37" s="316"/>
      <c r="HC37" s="316"/>
      <c r="HD37" s="316"/>
      <c r="HE37" s="316"/>
      <c r="HF37" s="316"/>
      <c r="HG37" s="315"/>
      <c r="HH37" s="316"/>
      <c r="HI37" s="316"/>
      <c r="HJ37" s="316"/>
      <c r="HK37" s="316"/>
      <c r="HL37" s="316"/>
      <c r="HM37" s="316"/>
      <c r="HN37" s="315"/>
      <c r="HO37" s="316"/>
      <c r="HP37" s="316"/>
      <c r="HQ37" s="316"/>
      <c r="HR37" s="316"/>
      <c r="HS37" s="316"/>
      <c r="HT37" s="316"/>
      <c r="HU37" s="315"/>
      <c r="HV37" s="316"/>
      <c r="HW37" s="316"/>
      <c r="HX37" s="316"/>
      <c r="HY37" s="316"/>
      <c r="HZ37" s="316"/>
      <c r="IA37" s="316"/>
      <c r="IB37" s="315"/>
      <c r="IC37" s="316"/>
      <c r="ID37" s="316"/>
      <c r="IE37" s="316"/>
      <c r="IF37" s="316"/>
      <c r="IG37" s="316"/>
      <c r="IH37" s="316"/>
      <c r="II37" s="315"/>
      <c r="IJ37" s="316"/>
      <c r="IK37" s="316"/>
      <c r="IL37" s="316"/>
      <c r="IM37" s="316"/>
      <c r="IN37" s="316"/>
      <c r="IO37" s="316"/>
      <c r="IP37" s="315"/>
      <c r="IQ37" s="316"/>
      <c r="IR37" s="316"/>
      <c r="IS37" s="316"/>
      <c r="IT37" s="316"/>
      <c r="IU37" s="316"/>
      <c r="IV37" s="316"/>
      <c r="IW37" s="315"/>
      <c r="IX37" s="316"/>
      <c r="IY37" s="316"/>
      <c r="IZ37" s="316"/>
      <c r="JA37" s="316"/>
      <c r="JB37" s="316"/>
      <c r="JC37" s="316"/>
      <c r="JD37" s="315"/>
      <c r="JE37" s="316"/>
      <c r="JF37" s="316"/>
      <c r="JG37" s="316"/>
      <c r="JH37" s="316"/>
      <c r="JI37" s="316"/>
      <c r="JJ37" s="316"/>
      <c r="JK37" s="315"/>
      <c r="JL37" s="316"/>
      <c r="JM37" s="316"/>
      <c r="JN37" s="316"/>
      <c r="JO37" s="316"/>
      <c r="JP37" s="316"/>
      <c r="JQ37" s="316"/>
      <c r="JR37" s="315"/>
      <c r="JS37" s="316"/>
      <c r="JT37" s="316"/>
      <c r="JU37" s="316"/>
      <c r="JV37" s="316"/>
      <c r="JW37" s="316"/>
      <c r="JX37" s="316"/>
      <c r="JY37" s="315"/>
      <c r="JZ37" s="316"/>
      <c r="KA37" s="316"/>
      <c r="KB37" s="316"/>
      <c r="KC37" s="316"/>
      <c r="KD37" s="316"/>
      <c r="KE37" s="316"/>
      <c r="KF37" s="315"/>
      <c r="KG37" s="316"/>
      <c r="KH37" s="316"/>
      <c r="KI37" s="316"/>
      <c r="KJ37" s="316"/>
      <c r="KK37" s="316"/>
      <c r="KL37" s="316"/>
      <c r="KM37" s="304" t="str">
        <f t="shared" si="0"/>
        <v/>
      </c>
      <c r="KN37" s="305" t="str">
        <f t="shared" si="1"/>
        <v/>
      </c>
      <c r="KO37" s="305" t="str">
        <f t="shared" si="2"/>
        <v/>
      </c>
      <c r="KP37" s="305" t="str">
        <f t="shared" si="3"/>
        <v/>
      </c>
      <c r="KQ37" s="306" t="str">
        <f t="shared" si="4"/>
        <v/>
      </c>
      <c r="KR37" s="307" t="str">
        <f>IF(COUNTA(ข้อมูล!AM34),ข้อมูล!AM34," ")</f>
        <v>ปกติ</v>
      </c>
      <c r="KS37" s="308" t="str">
        <f t="shared" si="5"/>
        <v/>
      </c>
    </row>
    <row r="38" spans="1:305" s="309" customFormat="1" ht="16.5" customHeight="1" thickBot="1" x14ac:dyDescent="0.2">
      <c r="A38" s="298">
        <f>IF(COUNTA(ข้อมูล!C35),ข้อมูล!C35," ")</f>
        <v>33</v>
      </c>
      <c r="B38" s="299" t="str">
        <f>IF(COUNTA(ข้อมูล!D35),ข้อมูล!D35," ")</f>
        <v xml:space="preserve"> </v>
      </c>
      <c r="C38" s="300" t="str">
        <f>IF(COUNTA(ข้อมูล!E35),ข้อมูล!E35," ")</f>
        <v xml:space="preserve"> </v>
      </c>
      <c r="D38" s="314"/>
      <c r="E38" s="315"/>
      <c r="F38" s="316"/>
      <c r="G38" s="316"/>
      <c r="H38" s="316"/>
      <c r="I38" s="316"/>
      <c r="J38" s="316"/>
      <c r="K38" s="316"/>
      <c r="L38" s="315"/>
      <c r="M38" s="316"/>
      <c r="N38" s="316"/>
      <c r="O38" s="316"/>
      <c r="P38" s="316"/>
      <c r="Q38" s="316"/>
      <c r="R38" s="316"/>
      <c r="S38" s="315"/>
      <c r="T38" s="316"/>
      <c r="U38" s="316"/>
      <c r="V38" s="316"/>
      <c r="W38" s="316"/>
      <c r="X38" s="316"/>
      <c r="Y38" s="316"/>
      <c r="Z38" s="315"/>
      <c r="AA38" s="316"/>
      <c r="AB38" s="316"/>
      <c r="AC38" s="316"/>
      <c r="AD38" s="316"/>
      <c r="AE38" s="316"/>
      <c r="AF38" s="316"/>
      <c r="AG38" s="315"/>
      <c r="AH38" s="316"/>
      <c r="AI38" s="316"/>
      <c r="AJ38" s="316"/>
      <c r="AK38" s="316"/>
      <c r="AL38" s="316"/>
      <c r="AM38" s="316"/>
      <c r="AN38" s="315"/>
      <c r="AO38" s="316"/>
      <c r="AP38" s="316"/>
      <c r="AQ38" s="316"/>
      <c r="AR38" s="316"/>
      <c r="AS38" s="316"/>
      <c r="AT38" s="316"/>
      <c r="AU38" s="315"/>
      <c r="AV38" s="316"/>
      <c r="AW38" s="316"/>
      <c r="AX38" s="316"/>
      <c r="AY38" s="316"/>
      <c r="AZ38" s="316"/>
      <c r="BA38" s="316"/>
      <c r="BB38" s="315"/>
      <c r="BC38" s="316"/>
      <c r="BD38" s="316"/>
      <c r="BE38" s="316"/>
      <c r="BF38" s="316"/>
      <c r="BG38" s="316"/>
      <c r="BH38" s="316"/>
      <c r="BI38" s="315"/>
      <c r="BJ38" s="316"/>
      <c r="BK38" s="316"/>
      <c r="BL38" s="316"/>
      <c r="BM38" s="316"/>
      <c r="BN38" s="316"/>
      <c r="BO38" s="316"/>
      <c r="BP38" s="315"/>
      <c r="BQ38" s="316"/>
      <c r="BR38" s="316"/>
      <c r="BS38" s="316"/>
      <c r="BT38" s="316"/>
      <c r="BU38" s="316"/>
      <c r="BV38" s="316"/>
      <c r="BW38" s="315"/>
      <c r="BX38" s="316"/>
      <c r="BY38" s="316"/>
      <c r="BZ38" s="316"/>
      <c r="CA38" s="316"/>
      <c r="CB38" s="316"/>
      <c r="CC38" s="316"/>
      <c r="CD38" s="315"/>
      <c r="CE38" s="316"/>
      <c r="CF38" s="316"/>
      <c r="CG38" s="316"/>
      <c r="CH38" s="316"/>
      <c r="CI38" s="316"/>
      <c r="CJ38" s="316"/>
      <c r="CK38" s="315"/>
      <c r="CL38" s="316"/>
      <c r="CM38" s="316"/>
      <c r="CN38" s="316"/>
      <c r="CO38" s="316"/>
      <c r="CP38" s="316"/>
      <c r="CQ38" s="316"/>
      <c r="CR38" s="315"/>
      <c r="CS38" s="316"/>
      <c r="CT38" s="316"/>
      <c r="CU38" s="316"/>
      <c r="CV38" s="316"/>
      <c r="CW38" s="316"/>
      <c r="CX38" s="316"/>
      <c r="CY38" s="315"/>
      <c r="CZ38" s="316"/>
      <c r="DA38" s="316"/>
      <c r="DB38" s="316"/>
      <c r="DC38" s="316"/>
      <c r="DD38" s="316"/>
      <c r="DE38" s="316"/>
      <c r="DF38" s="315"/>
      <c r="DG38" s="316"/>
      <c r="DH38" s="316"/>
      <c r="DI38" s="316"/>
      <c r="DJ38" s="316"/>
      <c r="DK38" s="316"/>
      <c r="DL38" s="316"/>
      <c r="DM38" s="315"/>
      <c r="DN38" s="316"/>
      <c r="DO38" s="316"/>
      <c r="DP38" s="316"/>
      <c r="DQ38" s="316"/>
      <c r="DR38" s="316"/>
      <c r="DS38" s="316"/>
      <c r="DT38" s="315"/>
      <c r="DU38" s="316"/>
      <c r="DV38" s="316"/>
      <c r="DW38" s="316"/>
      <c r="DX38" s="316"/>
      <c r="DY38" s="316"/>
      <c r="DZ38" s="316"/>
      <c r="EA38" s="315"/>
      <c r="EB38" s="316"/>
      <c r="EC38" s="316"/>
      <c r="ED38" s="316"/>
      <c r="EE38" s="316"/>
      <c r="EF38" s="316"/>
      <c r="EG38" s="316"/>
      <c r="EH38" s="315"/>
      <c r="EI38" s="316"/>
      <c r="EJ38" s="316"/>
      <c r="EK38" s="316"/>
      <c r="EL38" s="316"/>
      <c r="EM38" s="316"/>
      <c r="EN38" s="316"/>
      <c r="EO38" s="315"/>
      <c r="EP38" s="316"/>
      <c r="EQ38" s="316"/>
      <c r="ER38" s="316"/>
      <c r="ES38" s="316"/>
      <c r="ET38" s="316"/>
      <c r="EU38" s="316"/>
      <c r="EV38" s="315"/>
      <c r="EW38" s="316"/>
      <c r="EX38" s="316"/>
      <c r="EY38" s="316"/>
      <c r="EZ38" s="316"/>
      <c r="FA38" s="316"/>
      <c r="FB38" s="316"/>
      <c r="FC38" s="315"/>
      <c r="FD38" s="316"/>
      <c r="FE38" s="316"/>
      <c r="FF38" s="316"/>
      <c r="FG38" s="316"/>
      <c r="FH38" s="316"/>
      <c r="FI38" s="316"/>
      <c r="FJ38" s="315"/>
      <c r="FK38" s="316"/>
      <c r="FL38" s="316"/>
      <c r="FM38" s="316"/>
      <c r="FN38" s="316"/>
      <c r="FO38" s="316"/>
      <c r="FP38" s="316"/>
      <c r="FQ38" s="315"/>
      <c r="FR38" s="316"/>
      <c r="FS38" s="316"/>
      <c r="FT38" s="316"/>
      <c r="FU38" s="316"/>
      <c r="FV38" s="316"/>
      <c r="FW38" s="316"/>
      <c r="FX38" s="315"/>
      <c r="FY38" s="316"/>
      <c r="FZ38" s="316"/>
      <c r="GA38" s="316"/>
      <c r="GB38" s="316"/>
      <c r="GC38" s="316"/>
      <c r="GD38" s="316"/>
      <c r="GE38" s="315"/>
      <c r="GF38" s="316"/>
      <c r="GG38" s="316"/>
      <c r="GH38" s="316"/>
      <c r="GI38" s="316"/>
      <c r="GJ38" s="316"/>
      <c r="GK38" s="316"/>
      <c r="GL38" s="315"/>
      <c r="GM38" s="316"/>
      <c r="GN38" s="316"/>
      <c r="GO38" s="316"/>
      <c r="GP38" s="316"/>
      <c r="GQ38" s="316"/>
      <c r="GR38" s="316"/>
      <c r="GS38" s="315"/>
      <c r="GT38" s="316"/>
      <c r="GU38" s="316"/>
      <c r="GV38" s="316"/>
      <c r="GW38" s="316"/>
      <c r="GX38" s="316"/>
      <c r="GY38" s="316"/>
      <c r="GZ38" s="315"/>
      <c r="HA38" s="316"/>
      <c r="HB38" s="316"/>
      <c r="HC38" s="316"/>
      <c r="HD38" s="316"/>
      <c r="HE38" s="316"/>
      <c r="HF38" s="316"/>
      <c r="HG38" s="315"/>
      <c r="HH38" s="316"/>
      <c r="HI38" s="316"/>
      <c r="HJ38" s="316"/>
      <c r="HK38" s="316"/>
      <c r="HL38" s="316"/>
      <c r="HM38" s="316"/>
      <c r="HN38" s="315"/>
      <c r="HO38" s="316"/>
      <c r="HP38" s="316"/>
      <c r="HQ38" s="316"/>
      <c r="HR38" s="316"/>
      <c r="HS38" s="316"/>
      <c r="HT38" s="316"/>
      <c r="HU38" s="315"/>
      <c r="HV38" s="316"/>
      <c r="HW38" s="316"/>
      <c r="HX38" s="316"/>
      <c r="HY38" s="316"/>
      <c r="HZ38" s="316"/>
      <c r="IA38" s="316"/>
      <c r="IB38" s="315"/>
      <c r="IC38" s="316"/>
      <c r="ID38" s="316"/>
      <c r="IE38" s="316"/>
      <c r="IF38" s="316"/>
      <c r="IG38" s="316"/>
      <c r="IH38" s="316"/>
      <c r="II38" s="315"/>
      <c r="IJ38" s="316"/>
      <c r="IK38" s="316"/>
      <c r="IL38" s="316"/>
      <c r="IM38" s="316"/>
      <c r="IN38" s="316"/>
      <c r="IO38" s="316"/>
      <c r="IP38" s="315"/>
      <c r="IQ38" s="316"/>
      <c r="IR38" s="316"/>
      <c r="IS38" s="316"/>
      <c r="IT38" s="316"/>
      <c r="IU38" s="316"/>
      <c r="IV38" s="316"/>
      <c r="IW38" s="315"/>
      <c r="IX38" s="316"/>
      <c r="IY38" s="316"/>
      <c r="IZ38" s="316"/>
      <c r="JA38" s="316"/>
      <c r="JB38" s="316"/>
      <c r="JC38" s="316"/>
      <c r="JD38" s="315"/>
      <c r="JE38" s="316"/>
      <c r="JF38" s="316"/>
      <c r="JG38" s="316"/>
      <c r="JH38" s="316"/>
      <c r="JI38" s="316"/>
      <c r="JJ38" s="316"/>
      <c r="JK38" s="315"/>
      <c r="JL38" s="316"/>
      <c r="JM38" s="316"/>
      <c r="JN38" s="316"/>
      <c r="JO38" s="316"/>
      <c r="JP38" s="316"/>
      <c r="JQ38" s="316"/>
      <c r="JR38" s="315"/>
      <c r="JS38" s="316"/>
      <c r="JT38" s="316"/>
      <c r="JU38" s="316"/>
      <c r="JV38" s="316"/>
      <c r="JW38" s="316"/>
      <c r="JX38" s="316"/>
      <c r="JY38" s="315"/>
      <c r="JZ38" s="316"/>
      <c r="KA38" s="316"/>
      <c r="KB38" s="316"/>
      <c r="KC38" s="316"/>
      <c r="KD38" s="316"/>
      <c r="KE38" s="316"/>
      <c r="KF38" s="315"/>
      <c r="KG38" s="316"/>
      <c r="KH38" s="316"/>
      <c r="KI38" s="316"/>
      <c r="KJ38" s="316"/>
      <c r="KK38" s="316"/>
      <c r="KL38" s="316"/>
      <c r="KM38" s="304" t="str">
        <f t="shared" si="0"/>
        <v/>
      </c>
      <c r="KN38" s="305" t="str">
        <f t="shared" si="1"/>
        <v/>
      </c>
      <c r="KO38" s="305" t="str">
        <f t="shared" si="2"/>
        <v/>
      </c>
      <c r="KP38" s="305" t="str">
        <f t="shared" si="3"/>
        <v/>
      </c>
      <c r="KQ38" s="306" t="str">
        <f t="shared" si="4"/>
        <v/>
      </c>
      <c r="KR38" s="307" t="str">
        <f>IF(COUNTA(ข้อมูล!AM35),ข้อมูล!AM35," ")</f>
        <v>ปกติ</v>
      </c>
      <c r="KS38" s="308" t="str">
        <f t="shared" si="5"/>
        <v/>
      </c>
    </row>
    <row r="39" spans="1:305" ht="16.5" customHeight="1" thickBot="1" x14ac:dyDescent="0.4">
      <c r="A39" s="298">
        <f>IF(COUNTA(ข้อมูล!C36),ข้อมูล!C36," ")</f>
        <v>34</v>
      </c>
      <c r="B39" s="299" t="str">
        <f>IF(COUNTA(ข้อมูล!D36),ข้อมูล!D36," ")</f>
        <v xml:space="preserve"> </v>
      </c>
      <c r="C39" s="300" t="str">
        <f>IF(COUNTA(ข้อมูล!E36),ข้อมูล!E36," ")</f>
        <v xml:space="preserve"> </v>
      </c>
      <c r="D39" s="314"/>
      <c r="E39" s="315"/>
      <c r="F39" s="316"/>
      <c r="G39" s="316"/>
      <c r="H39" s="316"/>
      <c r="I39" s="316"/>
      <c r="J39" s="316"/>
      <c r="K39" s="316"/>
      <c r="L39" s="315"/>
      <c r="M39" s="316"/>
      <c r="N39" s="316"/>
      <c r="O39" s="316"/>
      <c r="P39" s="316"/>
      <c r="Q39" s="316"/>
      <c r="R39" s="316"/>
      <c r="S39" s="315"/>
      <c r="T39" s="316"/>
      <c r="U39" s="316"/>
      <c r="V39" s="316"/>
      <c r="W39" s="316"/>
      <c r="X39" s="316"/>
      <c r="Y39" s="316"/>
      <c r="Z39" s="315"/>
      <c r="AA39" s="316"/>
      <c r="AB39" s="316"/>
      <c r="AC39" s="316"/>
      <c r="AD39" s="316"/>
      <c r="AE39" s="316"/>
      <c r="AF39" s="316"/>
      <c r="AG39" s="315"/>
      <c r="AH39" s="316"/>
      <c r="AI39" s="316"/>
      <c r="AJ39" s="316"/>
      <c r="AK39" s="316"/>
      <c r="AL39" s="316"/>
      <c r="AM39" s="316"/>
      <c r="AN39" s="315"/>
      <c r="AO39" s="316"/>
      <c r="AP39" s="316"/>
      <c r="AQ39" s="316"/>
      <c r="AR39" s="316"/>
      <c r="AS39" s="316"/>
      <c r="AT39" s="316"/>
      <c r="AU39" s="315"/>
      <c r="AV39" s="316"/>
      <c r="AW39" s="316"/>
      <c r="AX39" s="316"/>
      <c r="AY39" s="316"/>
      <c r="AZ39" s="316"/>
      <c r="BA39" s="316"/>
      <c r="BB39" s="315"/>
      <c r="BC39" s="316"/>
      <c r="BD39" s="316"/>
      <c r="BE39" s="316"/>
      <c r="BF39" s="316"/>
      <c r="BG39" s="316"/>
      <c r="BH39" s="316"/>
      <c r="BI39" s="315"/>
      <c r="BJ39" s="316"/>
      <c r="BK39" s="316"/>
      <c r="BL39" s="316"/>
      <c r="BM39" s="316"/>
      <c r="BN39" s="316"/>
      <c r="BO39" s="316"/>
      <c r="BP39" s="315"/>
      <c r="BQ39" s="316"/>
      <c r="BR39" s="316"/>
      <c r="BS39" s="316"/>
      <c r="BT39" s="316"/>
      <c r="BU39" s="316"/>
      <c r="BV39" s="316"/>
      <c r="BW39" s="315"/>
      <c r="BX39" s="316"/>
      <c r="BY39" s="316"/>
      <c r="BZ39" s="316"/>
      <c r="CA39" s="316"/>
      <c r="CB39" s="316"/>
      <c r="CC39" s="316"/>
      <c r="CD39" s="315"/>
      <c r="CE39" s="316"/>
      <c r="CF39" s="316"/>
      <c r="CG39" s="316"/>
      <c r="CH39" s="316"/>
      <c r="CI39" s="316"/>
      <c r="CJ39" s="316"/>
      <c r="CK39" s="315"/>
      <c r="CL39" s="316"/>
      <c r="CM39" s="316"/>
      <c r="CN39" s="316"/>
      <c r="CO39" s="316"/>
      <c r="CP39" s="316"/>
      <c r="CQ39" s="316"/>
      <c r="CR39" s="315"/>
      <c r="CS39" s="316"/>
      <c r="CT39" s="316"/>
      <c r="CU39" s="316"/>
      <c r="CV39" s="316"/>
      <c r="CW39" s="316"/>
      <c r="CX39" s="316"/>
      <c r="CY39" s="315"/>
      <c r="CZ39" s="316"/>
      <c r="DA39" s="316"/>
      <c r="DB39" s="316"/>
      <c r="DC39" s="316"/>
      <c r="DD39" s="316"/>
      <c r="DE39" s="316"/>
      <c r="DF39" s="315"/>
      <c r="DG39" s="316"/>
      <c r="DH39" s="316"/>
      <c r="DI39" s="316"/>
      <c r="DJ39" s="316"/>
      <c r="DK39" s="316"/>
      <c r="DL39" s="316"/>
      <c r="DM39" s="315"/>
      <c r="DN39" s="316"/>
      <c r="DO39" s="316"/>
      <c r="DP39" s="316"/>
      <c r="DQ39" s="316"/>
      <c r="DR39" s="316"/>
      <c r="DS39" s="316"/>
      <c r="DT39" s="315"/>
      <c r="DU39" s="316"/>
      <c r="DV39" s="316"/>
      <c r="DW39" s="316"/>
      <c r="DX39" s="316"/>
      <c r="DY39" s="316"/>
      <c r="DZ39" s="316"/>
      <c r="EA39" s="315"/>
      <c r="EB39" s="316"/>
      <c r="EC39" s="316"/>
      <c r="ED39" s="316"/>
      <c r="EE39" s="316"/>
      <c r="EF39" s="316"/>
      <c r="EG39" s="316"/>
      <c r="EH39" s="315"/>
      <c r="EI39" s="316"/>
      <c r="EJ39" s="316"/>
      <c r="EK39" s="316"/>
      <c r="EL39" s="316"/>
      <c r="EM39" s="316"/>
      <c r="EN39" s="316"/>
      <c r="EO39" s="315"/>
      <c r="EP39" s="316"/>
      <c r="EQ39" s="316"/>
      <c r="ER39" s="316"/>
      <c r="ES39" s="316"/>
      <c r="ET39" s="316"/>
      <c r="EU39" s="316"/>
      <c r="EV39" s="315"/>
      <c r="EW39" s="316"/>
      <c r="EX39" s="316"/>
      <c r="EY39" s="316"/>
      <c r="EZ39" s="316"/>
      <c r="FA39" s="316"/>
      <c r="FB39" s="316"/>
      <c r="FC39" s="315"/>
      <c r="FD39" s="316"/>
      <c r="FE39" s="316"/>
      <c r="FF39" s="316"/>
      <c r="FG39" s="316"/>
      <c r="FH39" s="316"/>
      <c r="FI39" s="316"/>
      <c r="FJ39" s="315"/>
      <c r="FK39" s="316"/>
      <c r="FL39" s="316"/>
      <c r="FM39" s="316"/>
      <c r="FN39" s="316"/>
      <c r="FO39" s="316"/>
      <c r="FP39" s="316"/>
      <c r="FQ39" s="315"/>
      <c r="FR39" s="316"/>
      <c r="FS39" s="316"/>
      <c r="FT39" s="316"/>
      <c r="FU39" s="316"/>
      <c r="FV39" s="316"/>
      <c r="FW39" s="316"/>
      <c r="FX39" s="315"/>
      <c r="FY39" s="316"/>
      <c r="FZ39" s="316"/>
      <c r="GA39" s="316"/>
      <c r="GB39" s="316"/>
      <c r="GC39" s="316"/>
      <c r="GD39" s="316"/>
      <c r="GE39" s="315"/>
      <c r="GF39" s="316"/>
      <c r="GG39" s="316"/>
      <c r="GH39" s="316"/>
      <c r="GI39" s="316"/>
      <c r="GJ39" s="316"/>
      <c r="GK39" s="316"/>
      <c r="GL39" s="315"/>
      <c r="GM39" s="316"/>
      <c r="GN39" s="316"/>
      <c r="GO39" s="316"/>
      <c r="GP39" s="316"/>
      <c r="GQ39" s="316"/>
      <c r="GR39" s="316"/>
      <c r="GS39" s="315"/>
      <c r="GT39" s="316"/>
      <c r="GU39" s="316"/>
      <c r="GV39" s="316"/>
      <c r="GW39" s="316"/>
      <c r="GX39" s="316"/>
      <c r="GY39" s="316"/>
      <c r="GZ39" s="315"/>
      <c r="HA39" s="316"/>
      <c r="HB39" s="316"/>
      <c r="HC39" s="316"/>
      <c r="HD39" s="316"/>
      <c r="HE39" s="316"/>
      <c r="HF39" s="316"/>
      <c r="HG39" s="315"/>
      <c r="HH39" s="316"/>
      <c r="HI39" s="316"/>
      <c r="HJ39" s="316"/>
      <c r="HK39" s="316"/>
      <c r="HL39" s="316"/>
      <c r="HM39" s="316"/>
      <c r="HN39" s="315"/>
      <c r="HO39" s="316"/>
      <c r="HP39" s="316"/>
      <c r="HQ39" s="316"/>
      <c r="HR39" s="316"/>
      <c r="HS39" s="316"/>
      <c r="HT39" s="316"/>
      <c r="HU39" s="315"/>
      <c r="HV39" s="316"/>
      <c r="HW39" s="316"/>
      <c r="HX39" s="316"/>
      <c r="HY39" s="316"/>
      <c r="HZ39" s="316"/>
      <c r="IA39" s="316"/>
      <c r="IB39" s="315"/>
      <c r="IC39" s="316"/>
      <c r="ID39" s="316"/>
      <c r="IE39" s="316"/>
      <c r="IF39" s="316"/>
      <c r="IG39" s="316"/>
      <c r="IH39" s="316"/>
      <c r="II39" s="315"/>
      <c r="IJ39" s="316"/>
      <c r="IK39" s="316"/>
      <c r="IL39" s="316"/>
      <c r="IM39" s="316"/>
      <c r="IN39" s="316"/>
      <c r="IO39" s="316"/>
      <c r="IP39" s="315"/>
      <c r="IQ39" s="316"/>
      <c r="IR39" s="316"/>
      <c r="IS39" s="316"/>
      <c r="IT39" s="316"/>
      <c r="IU39" s="316"/>
      <c r="IV39" s="316"/>
      <c r="IW39" s="315"/>
      <c r="IX39" s="316"/>
      <c r="IY39" s="316"/>
      <c r="IZ39" s="316"/>
      <c r="JA39" s="316"/>
      <c r="JB39" s="316"/>
      <c r="JC39" s="316"/>
      <c r="JD39" s="315"/>
      <c r="JE39" s="316"/>
      <c r="JF39" s="316"/>
      <c r="JG39" s="316"/>
      <c r="JH39" s="316"/>
      <c r="JI39" s="316"/>
      <c r="JJ39" s="316"/>
      <c r="JK39" s="315"/>
      <c r="JL39" s="316"/>
      <c r="JM39" s="316"/>
      <c r="JN39" s="316"/>
      <c r="JO39" s="316"/>
      <c r="JP39" s="316"/>
      <c r="JQ39" s="316"/>
      <c r="JR39" s="315"/>
      <c r="JS39" s="316"/>
      <c r="JT39" s="316"/>
      <c r="JU39" s="316"/>
      <c r="JV39" s="316"/>
      <c r="JW39" s="316"/>
      <c r="JX39" s="316"/>
      <c r="JY39" s="315"/>
      <c r="JZ39" s="316"/>
      <c r="KA39" s="316"/>
      <c r="KB39" s="316"/>
      <c r="KC39" s="316"/>
      <c r="KD39" s="316"/>
      <c r="KE39" s="316"/>
      <c r="KF39" s="315"/>
      <c r="KG39" s="316"/>
      <c r="KH39" s="316"/>
      <c r="KI39" s="316"/>
      <c r="KJ39" s="316"/>
      <c r="KK39" s="316"/>
      <c r="KL39" s="316"/>
      <c r="KM39" s="304" t="str">
        <f t="shared" si="0"/>
        <v/>
      </c>
      <c r="KN39" s="305" t="str">
        <f t="shared" si="1"/>
        <v/>
      </c>
      <c r="KO39" s="305" t="str">
        <f t="shared" si="2"/>
        <v/>
      </c>
      <c r="KP39" s="305" t="str">
        <f t="shared" si="3"/>
        <v/>
      </c>
      <c r="KQ39" s="306" t="str">
        <f t="shared" si="4"/>
        <v/>
      </c>
      <c r="KR39" s="307" t="str">
        <f>IF(COUNTA(ข้อมูล!AM36),ข้อมูล!AM36," ")</f>
        <v>ปกติ</v>
      </c>
      <c r="KS39" s="317"/>
    </row>
    <row r="40" spans="1:305" ht="16.5" customHeight="1" thickBot="1" x14ac:dyDescent="0.4">
      <c r="A40" s="298">
        <f>IF(COUNTA(ข้อมูล!C37),ข้อมูล!C37," ")</f>
        <v>35</v>
      </c>
      <c r="B40" s="299" t="str">
        <f>IF(COUNTA(ข้อมูล!D37),ข้อมูล!D37," ")</f>
        <v xml:space="preserve"> </v>
      </c>
      <c r="C40" s="300" t="str">
        <f>IF(COUNTA(ข้อมูล!E37),ข้อมูล!E37," ")</f>
        <v xml:space="preserve"> </v>
      </c>
      <c r="D40" s="314"/>
      <c r="E40" s="315"/>
      <c r="F40" s="316"/>
      <c r="G40" s="316"/>
      <c r="H40" s="316"/>
      <c r="I40" s="316"/>
      <c r="J40" s="316"/>
      <c r="K40" s="316"/>
      <c r="L40" s="315"/>
      <c r="M40" s="316"/>
      <c r="N40" s="316"/>
      <c r="O40" s="316"/>
      <c r="P40" s="316"/>
      <c r="Q40" s="316"/>
      <c r="R40" s="316"/>
      <c r="S40" s="315"/>
      <c r="T40" s="316"/>
      <c r="U40" s="316"/>
      <c r="V40" s="316"/>
      <c r="W40" s="316"/>
      <c r="X40" s="316"/>
      <c r="Y40" s="316"/>
      <c r="Z40" s="315"/>
      <c r="AA40" s="316"/>
      <c r="AB40" s="316"/>
      <c r="AC40" s="316"/>
      <c r="AD40" s="316"/>
      <c r="AE40" s="316"/>
      <c r="AF40" s="316"/>
      <c r="AG40" s="315"/>
      <c r="AH40" s="316"/>
      <c r="AI40" s="316"/>
      <c r="AJ40" s="316"/>
      <c r="AK40" s="316"/>
      <c r="AL40" s="316"/>
      <c r="AM40" s="316"/>
      <c r="AN40" s="315"/>
      <c r="AO40" s="316"/>
      <c r="AP40" s="316"/>
      <c r="AQ40" s="316"/>
      <c r="AR40" s="316"/>
      <c r="AS40" s="316"/>
      <c r="AT40" s="316"/>
      <c r="AU40" s="315"/>
      <c r="AV40" s="316"/>
      <c r="AW40" s="316"/>
      <c r="AX40" s="316"/>
      <c r="AY40" s="316"/>
      <c r="AZ40" s="316"/>
      <c r="BA40" s="316"/>
      <c r="BB40" s="315"/>
      <c r="BC40" s="316"/>
      <c r="BD40" s="316"/>
      <c r="BE40" s="316"/>
      <c r="BF40" s="316"/>
      <c r="BG40" s="316"/>
      <c r="BH40" s="316"/>
      <c r="BI40" s="315"/>
      <c r="BJ40" s="316"/>
      <c r="BK40" s="316"/>
      <c r="BL40" s="316"/>
      <c r="BM40" s="316"/>
      <c r="BN40" s="316"/>
      <c r="BO40" s="316"/>
      <c r="BP40" s="315"/>
      <c r="BQ40" s="316"/>
      <c r="BR40" s="316"/>
      <c r="BS40" s="316"/>
      <c r="BT40" s="316"/>
      <c r="BU40" s="316"/>
      <c r="BV40" s="316"/>
      <c r="BW40" s="315"/>
      <c r="BX40" s="316"/>
      <c r="BY40" s="316"/>
      <c r="BZ40" s="316"/>
      <c r="CA40" s="316"/>
      <c r="CB40" s="316"/>
      <c r="CC40" s="316"/>
      <c r="CD40" s="315"/>
      <c r="CE40" s="316"/>
      <c r="CF40" s="316"/>
      <c r="CG40" s="316"/>
      <c r="CH40" s="316"/>
      <c r="CI40" s="316"/>
      <c r="CJ40" s="316"/>
      <c r="CK40" s="315"/>
      <c r="CL40" s="316"/>
      <c r="CM40" s="316"/>
      <c r="CN40" s="316"/>
      <c r="CO40" s="316"/>
      <c r="CP40" s="316"/>
      <c r="CQ40" s="316"/>
      <c r="CR40" s="315"/>
      <c r="CS40" s="316"/>
      <c r="CT40" s="316"/>
      <c r="CU40" s="316"/>
      <c r="CV40" s="316"/>
      <c r="CW40" s="316"/>
      <c r="CX40" s="316"/>
      <c r="CY40" s="315"/>
      <c r="CZ40" s="316"/>
      <c r="DA40" s="316"/>
      <c r="DB40" s="316"/>
      <c r="DC40" s="316"/>
      <c r="DD40" s="316"/>
      <c r="DE40" s="316"/>
      <c r="DF40" s="315"/>
      <c r="DG40" s="316"/>
      <c r="DH40" s="316"/>
      <c r="DI40" s="316"/>
      <c r="DJ40" s="316"/>
      <c r="DK40" s="316"/>
      <c r="DL40" s="316"/>
      <c r="DM40" s="315"/>
      <c r="DN40" s="316"/>
      <c r="DO40" s="316"/>
      <c r="DP40" s="316"/>
      <c r="DQ40" s="316"/>
      <c r="DR40" s="316"/>
      <c r="DS40" s="316"/>
      <c r="DT40" s="315"/>
      <c r="DU40" s="316"/>
      <c r="DV40" s="316"/>
      <c r="DW40" s="316"/>
      <c r="DX40" s="316"/>
      <c r="DY40" s="316"/>
      <c r="DZ40" s="316"/>
      <c r="EA40" s="315"/>
      <c r="EB40" s="316"/>
      <c r="EC40" s="316"/>
      <c r="ED40" s="316"/>
      <c r="EE40" s="316"/>
      <c r="EF40" s="316"/>
      <c r="EG40" s="316"/>
      <c r="EH40" s="315"/>
      <c r="EI40" s="316"/>
      <c r="EJ40" s="316"/>
      <c r="EK40" s="316"/>
      <c r="EL40" s="316"/>
      <c r="EM40" s="316"/>
      <c r="EN40" s="316"/>
      <c r="EO40" s="315"/>
      <c r="EP40" s="316"/>
      <c r="EQ40" s="316"/>
      <c r="ER40" s="316"/>
      <c r="ES40" s="316"/>
      <c r="ET40" s="316"/>
      <c r="EU40" s="316"/>
      <c r="EV40" s="315"/>
      <c r="EW40" s="316"/>
      <c r="EX40" s="316"/>
      <c r="EY40" s="316"/>
      <c r="EZ40" s="316"/>
      <c r="FA40" s="316"/>
      <c r="FB40" s="316"/>
      <c r="FC40" s="315"/>
      <c r="FD40" s="316"/>
      <c r="FE40" s="316"/>
      <c r="FF40" s="316"/>
      <c r="FG40" s="316"/>
      <c r="FH40" s="316"/>
      <c r="FI40" s="316"/>
      <c r="FJ40" s="315"/>
      <c r="FK40" s="316"/>
      <c r="FL40" s="316"/>
      <c r="FM40" s="316"/>
      <c r="FN40" s="316"/>
      <c r="FO40" s="316"/>
      <c r="FP40" s="316"/>
      <c r="FQ40" s="315"/>
      <c r="FR40" s="316"/>
      <c r="FS40" s="316"/>
      <c r="FT40" s="316"/>
      <c r="FU40" s="316"/>
      <c r="FV40" s="316"/>
      <c r="FW40" s="316"/>
      <c r="FX40" s="315"/>
      <c r="FY40" s="316"/>
      <c r="FZ40" s="316"/>
      <c r="GA40" s="316"/>
      <c r="GB40" s="316"/>
      <c r="GC40" s="316"/>
      <c r="GD40" s="316"/>
      <c r="GE40" s="315"/>
      <c r="GF40" s="316"/>
      <c r="GG40" s="316"/>
      <c r="GH40" s="316"/>
      <c r="GI40" s="316"/>
      <c r="GJ40" s="316"/>
      <c r="GK40" s="316"/>
      <c r="GL40" s="315"/>
      <c r="GM40" s="316"/>
      <c r="GN40" s="316"/>
      <c r="GO40" s="316"/>
      <c r="GP40" s="316"/>
      <c r="GQ40" s="316"/>
      <c r="GR40" s="316"/>
      <c r="GS40" s="315"/>
      <c r="GT40" s="316"/>
      <c r="GU40" s="316"/>
      <c r="GV40" s="316"/>
      <c r="GW40" s="316"/>
      <c r="GX40" s="316"/>
      <c r="GY40" s="316"/>
      <c r="GZ40" s="315"/>
      <c r="HA40" s="316"/>
      <c r="HB40" s="316"/>
      <c r="HC40" s="316"/>
      <c r="HD40" s="316"/>
      <c r="HE40" s="316"/>
      <c r="HF40" s="316"/>
      <c r="HG40" s="315"/>
      <c r="HH40" s="316"/>
      <c r="HI40" s="316"/>
      <c r="HJ40" s="316"/>
      <c r="HK40" s="316"/>
      <c r="HL40" s="316"/>
      <c r="HM40" s="316"/>
      <c r="HN40" s="315"/>
      <c r="HO40" s="316"/>
      <c r="HP40" s="316"/>
      <c r="HQ40" s="316"/>
      <c r="HR40" s="316"/>
      <c r="HS40" s="316"/>
      <c r="HT40" s="316"/>
      <c r="HU40" s="315"/>
      <c r="HV40" s="316"/>
      <c r="HW40" s="316"/>
      <c r="HX40" s="316"/>
      <c r="HY40" s="316"/>
      <c r="HZ40" s="316"/>
      <c r="IA40" s="316"/>
      <c r="IB40" s="315"/>
      <c r="IC40" s="316"/>
      <c r="ID40" s="316"/>
      <c r="IE40" s="316"/>
      <c r="IF40" s="316"/>
      <c r="IG40" s="316"/>
      <c r="IH40" s="316"/>
      <c r="II40" s="315"/>
      <c r="IJ40" s="316"/>
      <c r="IK40" s="316"/>
      <c r="IL40" s="316"/>
      <c r="IM40" s="316"/>
      <c r="IN40" s="316"/>
      <c r="IO40" s="316"/>
      <c r="IP40" s="315"/>
      <c r="IQ40" s="316"/>
      <c r="IR40" s="316"/>
      <c r="IS40" s="316"/>
      <c r="IT40" s="316"/>
      <c r="IU40" s="316"/>
      <c r="IV40" s="316"/>
      <c r="IW40" s="315"/>
      <c r="IX40" s="316"/>
      <c r="IY40" s="316"/>
      <c r="IZ40" s="316"/>
      <c r="JA40" s="316"/>
      <c r="JB40" s="316"/>
      <c r="JC40" s="316"/>
      <c r="JD40" s="315"/>
      <c r="JE40" s="316"/>
      <c r="JF40" s="316"/>
      <c r="JG40" s="316"/>
      <c r="JH40" s="316"/>
      <c r="JI40" s="316"/>
      <c r="JJ40" s="316"/>
      <c r="JK40" s="315"/>
      <c r="JL40" s="316"/>
      <c r="JM40" s="316"/>
      <c r="JN40" s="316"/>
      <c r="JO40" s="316"/>
      <c r="JP40" s="316"/>
      <c r="JQ40" s="316"/>
      <c r="JR40" s="315"/>
      <c r="JS40" s="316"/>
      <c r="JT40" s="316"/>
      <c r="JU40" s="316"/>
      <c r="JV40" s="316"/>
      <c r="JW40" s="316"/>
      <c r="JX40" s="316"/>
      <c r="JY40" s="315"/>
      <c r="JZ40" s="316"/>
      <c r="KA40" s="316"/>
      <c r="KB40" s="316"/>
      <c r="KC40" s="316"/>
      <c r="KD40" s="316"/>
      <c r="KE40" s="316"/>
      <c r="KF40" s="315"/>
      <c r="KG40" s="316"/>
      <c r="KH40" s="316"/>
      <c r="KI40" s="316"/>
      <c r="KJ40" s="316"/>
      <c r="KK40" s="316"/>
      <c r="KL40" s="316"/>
      <c r="KM40" s="304" t="str">
        <f t="shared" si="0"/>
        <v/>
      </c>
      <c r="KN40" s="305" t="str">
        <f t="shared" si="1"/>
        <v/>
      </c>
      <c r="KO40" s="305" t="str">
        <f t="shared" si="2"/>
        <v/>
      </c>
      <c r="KP40" s="305" t="str">
        <f t="shared" si="3"/>
        <v/>
      </c>
      <c r="KQ40" s="306" t="str">
        <f t="shared" si="4"/>
        <v/>
      </c>
      <c r="KR40" s="307" t="str">
        <f>IF(COUNTA(ข้อมูล!AM37),ข้อมูล!AM37," ")</f>
        <v>ปกติ</v>
      </c>
    </row>
    <row r="41" spans="1:305" ht="16.5" customHeight="1" thickBot="1" x14ac:dyDescent="0.4">
      <c r="A41" s="298">
        <f>IF(COUNTA(ข้อมูล!C38),ข้อมูล!C38," ")</f>
        <v>36</v>
      </c>
      <c r="B41" s="299" t="str">
        <f>IF(COUNTA(ข้อมูล!D38),ข้อมูล!D38," ")</f>
        <v xml:space="preserve"> </v>
      </c>
      <c r="C41" s="300" t="str">
        <f>IF(COUNTA(ข้อมูล!E38),ข้อมูล!E38," ")</f>
        <v xml:space="preserve"> </v>
      </c>
      <c r="D41" s="314"/>
      <c r="E41" s="315"/>
      <c r="F41" s="316"/>
      <c r="G41" s="316"/>
      <c r="H41" s="316"/>
      <c r="I41" s="316"/>
      <c r="J41" s="316"/>
      <c r="K41" s="316"/>
      <c r="L41" s="315"/>
      <c r="M41" s="316"/>
      <c r="N41" s="316"/>
      <c r="O41" s="316"/>
      <c r="P41" s="316"/>
      <c r="Q41" s="316"/>
      <c r="R41" s="316"/>
      <c r="S41" s="315"/>
      <c r="T41" s="316"/>
      <c r="U41" s="316"/>
      <c r="V41" s="316"/>
      <c r="W41" s="316"/>
      <c r="X41" s="316"/>
      <c r="Y41" s="316"/>
      <c r="Z41" s="315"/>
      <c r="AA41" s="316"/>
      <c r="AB41" s="316"/>
      <c r="AC41" s="316"/>
      <c r="AD41" s="316"/>
      <c r="AE41" s="316"/>
      <c r="AF41" s="316"/>
      <c r="AG41" s="315"/>
      <c r="AH41" s="316"/>
      <c r="AI41" s="316"/>
      <c r="AJ41" s="316"/>
      <c r="AK41" s="316"/>
      <c r="AL41" s="316"/>
      <c r="AM41" s="316"/>
      <c r="AN41" s="315"/>
      <c r="AO41" s="316"/>
      <c r="AP41" s="316"/>
      <c r="AQ41" s="316"/>
      <c r="AR41" s="316"/>
      <c r="AS41" s="316"/>
      <c r="AT41" s="316"/>
      <c r="AU41" s="315"/>
      <c r="AV41" s="316"/>
      <c r="AW41" s="316"/>
      <c r="AX41" s="316"/>
      <c r="AY41" s="316"/>
      <c r="AZ41" s="316"/>
      <c r="BA41" s="316"/>
      <c r="BB41" s="315"/>
      <c r="BC41" s="316"/>
      <c r="BD41" s="316"/>
      <c r="BE41" s="316"/>
      <c r="BF41" s="316"/>
      <c r="BG41" s="316"/>
      <c r="BH41" s="316"/>
      <c r="BI41" s="315"/>
      <c r="BJ41" s="316"/>
      <c r="BK41" s="316"/>
      <c r="BL41" s="316"/>
      <c r="BM41" s="316"/>
      <c r="BN41" s="316"/>
      <c r="BO41" s="316"/>
      <c r="BP41" s="315"/>
      <c r="BQ41" s="316"/>
      <c r="BR41" s="316"/>
      <c r="BS41" s="316"/>
      <c r="BT41" s="316"/>
      <c r="BU41" s="316"/>
      <c r="BV41" s="316"/>
      <c r="BW41" s="315"/>
      <c r="BX41" s="316"/>
      <c r="BY41" s="316"/>
      <c r="BZ41" s="316"/>
      <c r="CA41" s="316"/>
      <c r="CB41" s="316"/>
      <c r="CC41" s="316"/>
      <c r="CD41" s="315"/>
      <c r="CE41" s="316"/>
      <c r="CF41" s="316"/>
      <c r="CG41" s="316"/>
      <c r="CH41" s="316"/>
      <c r="CI41" s="316"/>
      <c r="CJ41" s="316"/>
      <c r="CK41" s="315"/>
      <c r="CL41" s="316"/>
      <c r="CM41" s="316"/>
      <c r="CN41" s="316"/>
      <c r="CO41" s="316"/>
      <c r="CP41" s="316"/>
      <c r="CQ41" s="316"/>
      <c r="CR41" s="315"/>
      <c r="CS41" s="316"/>
      <c r="CT41" s="316"/>
      <c r="CU41" s="316"/>
      <c r="CV41" s="316"/>
      <c r="CW41" s="316"/>
      <c r="CX41" s="316"/>
      <c r="CY41" s="315"/>
      <c r="CZ41" s="316"/>
      <c r="DA41" s="316"/>
      <c r="DB41" s="316"/>
      <c r="DC41" s="316"/>
      <c r="DD41" s="316"/>
      <c r="DE41" s="316"/>
      <c r="DF41" s="315"/>
      <c r="DG41" s="316"/>
      <c r="DH41" s="316"/>
      <c r="DI41" s="316"/>
      <c r="DJ41" s="316"/>
      <c r="DK41" s="316"/>
      <c r="DL41" s="316"/>
      <c r="DM41" s="315"/>
      <c r="DN41" s="316"/>
      <c r="DO41" s="316"/>
      <c r="DP41" s="316"/>
      <c r="DQ41" s="316"/>
      <c r="DR41" s="316"/>
      <c r="DS41" s="316"/>
      <c r="DT41" s="315"/>
      <c r="DU41" s="316"/>
      <c r="DV41" s="316"/>
      <c r="DW41" s="316"/>
      <c r="DX41" s="316"/>
      <c r="DY41" s="316"/>
      <c r="DZ41" s="316"/>
      <c r="EA41" s="315"/>
      <c r="EB41" s="316"/>
      <c r="EC41" s="316"/>
      <c r="ED41" s="316"/>
      <c r="EE41" s="316"/>
      <c r="EF41" s="316"/>
      <c r="EG41" s="316"/>
      <c r="EH41" s="315"/>
      <c r="EI41" s="316"/>
      <c r="EJ41" s="316"/>
      <c r="EK41" s="316"/>
      <c r="EL41" s="316"/>
      <c r="EM41" s="316"/>
      <c r="EN41" s="316"/>
      <c r="EO41" s="315"/>
      <c r="EP41" s="316"/>
      <c r="EQ41" s="316"/>
      <c r="ER41" s="316"/>
      <c r="ES41" s="316"/>
      <c r="ET41" s="316"/>
      <c r="EU41" s="316"/>
      <c r="EV41" s="315"/>
      <c r="EW41" s="316"/>
      <c r="EX41" s="316"/>
      <c r="EY41" s="316"/>
      <c r="EZ41" s="316"/>
      <c r="FA41" s="316"/>
      <c r="FB41" s="316"/>
      <c r="FC41" s="315"/>
      <c r="FD41" s="316"/>
      <c r="FE41" s="316"/>
      <c r="FF41" s="316"/>
      <c r="FG41" s="316"/>
      <c r="FH41" s="316"/>
      <c r="FI41" s="316"/>
      <c r="FJ41" s="315"/>
      <c r="FK41" s="316"/>
      <c r="FL41" s="316"/>
      <c r="FM41" s="316"/>
      <c r="FN41" s="316"/>
      <c r="FO41" s="316"/>
      <c r="FP41" s="316"/>
      <c r="FQ41" s="315"/>
      <c r="FR41" s="316"/>
      <c r="FS41" s="316"/>
      <c r="FT41" s="316"/>
      <c r="FU41" s="316"/>
      <c r="FV41" s="316"/>
      <c r="FW41" s="316"/>
      <c r="FX41" s="315"/>
      <c r="FY41" s="316"/>
      <c r="FZ41" s="316"/>
      <c r="GA41" s="316"/>
      <c r="GB41" s="316"/>
      <c r="GC41" s="316"/>
      <c r="GD41" s="316"/>
      <c r="GE41" s="315"/>
      <c r="GF41" s="316"/>
      <c r="GG41" s="316"/>
      <c r="GH41" s="316"/>
      <c r="GI41" s="316"/>
      <c r="GJ41" s="316"/>
      <c r="GK41" s="316"/>
      <c r="GL41" s="315"/>
      <c r="GM41" s="316"/>
      <c r="GN41" s="316"/>
      <c r="GO41" s="316"/>
      <c r="GP41" s="316"/>
      <c r="GQ41" s="316"/>
      <c r="GR41" s="316"/>
      <c r="GS41" s="315"/>
      <c r="GT41" s="316"/>
      <c r="GU41" s="316"/>
      <c r="GV41" s="316"/>
      <c r="GW41" s="316"/>
      <c r="GX41" s="316"/>
      <c r="GY41" s="316"/>
      <c r="GZ41" s="315"/>
      <c r="HA41" s="316"/>
      <c r="HB41" s="316"/>
      <c r="HC41" s="316"/>
      <c r="HD41" s="316"/>
      <c r="HE41" s="316"/>
      <c r="HF41" s="316"/>
      <c r="HG41" s="315"/>
      <c r="HH41" s="316"/>
      <c r="HI41" s="316"/>
      <c r="HJ41" s="316"/>
      <c r="HK41" s="316"/>
      <c r="HL41" s="316"/>
      <c r="HM41" s="316"/>
      <c r="HN41" s="315"/>
      <c r="HO41" s="316"/>
      <c r="HP41" s="316"/>
      <c r="HQ41" s="316"/>
      <c r="HR41" s="316"/>
      <c r="HS41" s="316"/>
      <c r="HT41" s="316"/>
      <c r="HU41" s="315"/>
      <c r="HV41" s="316"/>
      <c r="HW41" s="316"/>
      <c r="HX41" s="316"/>
      <c r="HY41" s="316"/>
      <c r="HZ41" s="316"/>
      <c r="IA41" s="316"/>
      <c r="IB41" s="315"/>
      <c r="IC41" s="316"/>
      <c r="ID41" s="316"/>
      <c r="IE41" s="316"/>
      <c r="IF41" s="316"/>
      <c r="IG41" s="316"/>
      <c r="IH41" s="316"/>
      <c r="II41" s="315"/>
      <c r="IJ41" s="316"/>
      <c r="IK41" s="316"/>
      <c r="IL41" s="316"/>
      <c r="IM41" s="316"/>
      <c r="IN41" s="316"/>
      <c r="IO41" s="316"/>
      <c r="IP41" s="315"/>
      <c r="IQ41" s="316"/>
      <c r="IR41" s="316"/>
      <c r="IS41" s="316"/>
      <c r="IT41" s="316"/>
      <c r="IU41" s="316"/>
      <c r="IV41" s="316"/>
      <c r="IW41" s="315"/>
      <c r="IX41" s="316"/>
      <c r="IY41" s="316"/>
      <c r="IZ41" s="316"/>
      <c r="JA41" s="316"/>
      <c r="JB41" s="316"/>
      <c r="JC41" s="316"/>
      <c r="JD41" s="315"/>
      <c r="JE41" s="316"/>
      <c r="JF41" s="316"/>
      <c r="JG41" s="316"/>
      <c r="JH41" s="316"/>
      <c r="JI41" s="316"/>
      <c r="JJ41" s="316"/>
      <c r="JK41" s="315"/>
      <c r="JL41" s="316"/>
      <c r="JM41" s="316"/>
      <c r="JN41" s="316"/>
      <c r="JO41" s="316"/>
      <c r="JP41" s="316"/>
      <c r="JQ41" s="316"/>
      <c r="JR41" s="315"/>
      <c r="JS41" s="316"/>
      <c r="JT41" s="316"/>
      <c r="JU41" s="316"/>
      <c r="JV41" s="316"/>
      <c r="JW41" s="316"/>
      <c r="JX41" s="316"/>
      <c r="JY41" s="315"/>
      <c r="JZ41" s="316"/>
      <c r="KA41" s="316"/>
      <c r="KB41" s="316"/>
      <c r="KC41" s="316"/>
      <c r="KD41" s="316"/>
      <c r="KE41" s="316"/>
      <c r="KF41" s="315"/>
      <c r="KG41" s="316"/>
      <c r="KH41" s="316"/>
      <c r="KI41" s="316"/>
      <c r="KJ41" s="316"/>
      <c r="KK41" s="316"/>
      <c r="KL41" s="316"/>
      <c r="KM41" s="318" t="str">
        <f t="shared" si="0"/>
        <v/>
      </c>
      <c r="KN41" s="319" t="str">
        <f t="shared" si="1"/>
        <v/>
      </c>
      <c r="KO41" s="319" t="str">
        <f t="shared" si="2"/>
        <v/>
      </c>
      <c r="KP41" s="319" t="str">
        <f t="shared" si="3"/>
        <v/>
      </c>
      <c r="KQ41" s="320" t="str">
        <f t="shared" si="4"/>
        <v/>
      </c>
      <c r="KR41" s="307" t="str">
        <f>IF(COUNTA(ข้อมูล!AM38),ข้อมูล!AM38," ")</f>
        <v>ปกติ</v>
      </c>
    </row>
    <row r="42" spans="1:305" ht="16.5" customHeight="1" thickBot="1" x14ac:dyDescent="0.4">
      <c r="A42" s="298">
        <f>IF(COUNTA(ข้อมูล!C39),ข้อมูล!C39," ")</f>
        <v>37</v>
      </c>
      <c r="B42" s="299" t="str">
        <f>IF(COUNTA(ข้อมูล!D39),ข้อมูล!D39," ")</f>
        <v xml:space="preserve"> </v>
      </c>
      <c r="C42" s="300" t="str">
        <f>IF(COUNTA(ข้อมูล!E39),ข้อมูล!E39," ")</f>
        <v xml:space="preserve"> </v>
      </c>
      <c r="D42" s="314"/>
      <c r="E42" s="315"/>
      <c r="F42" s="316"/>
      <c r="G42" s="316"/>
      <c r="H42" s="316"/>
      <c r="I42" s="316"/>
      <c r="J42" s="316"/>
      <c r="K42" s="316"/>
      <c r="L42" s="315"/>
      <c r="M42" s="316"/>
      <c r="N42" s="316"/>
      <c r="O42" s="316"/>
      <c r="P42" s="316"/>
      <c r="Q42" s="316"/>
      <c r="R42" s="316"/>
      <c r="S42" s="315"/>
      <c r="T42" s="316"/>
      <c r="U42" s="316"/>
      <c r="V42" s="316"/>
      <c r="W42" s="316"/>
      <c r="X42" s="316"/>
      <c r="Y42" s="316"/>
      <c r="Z42" s="315"/>
      <c r="AA42" s="316"/>
      <c r="AB42" s="316"/>
      <c r="AC42" s="316"/>
      <c r="AD42" s="316"/>
      <c r="AE42" s="316"/>
      <c r="AF42" s="316"/>
      <c r="AG42" s="315"/>
      <c r="AH42" s="316"/>
      <c r="AI42" s="316"/>
      <c r="AJ42" s="316"/>
      <c r="AK42" s="316"/>
      <c r="AL42" s="316"/>
      <c r="AM42" s="316"/>
      <c r="AN42" s="315"/>
      <c r="AO42" s="316"/>
      <c r="AP42" s="316"/>
      <c r="AQ42" s="316"/>
      <c r="AR42" s="316"/>
      <c r="AS42" s="316"/>
      <c r="AT42" s="316"/>
      <c r="AU42" s="315"/>
      <c r="AV42" s="316"/>
      <c r="AW42" s="316"/>
      <c r="AX42" s="316"/>
      <c r="AY42" s="316"/>
      <c r="AZ42" s="316"/>
      <c r="BA42" s="316"/>
      <c r="BB42" s="315"/>
      <c r="BC42" s="316"/>
      <c r="BD42" s="316"/>
      <c r="BE42" s="316"/>
      <c r="BF42" s="316"/>
      <c r="BG42" s="316"/>
      <c r="BH42" s="316"/>
      <c r="BI42" s="315"/>
      <c r="BJ42" s="316"/>
      <c r="BK42" s="316"/>
      <c r="BL42" s="316"/>
      <c r="BM42" s="316"/>
      <c r="BN42" s="316"/>
      <c r="BO42" s="316"/>
      <c r="BP42" s="315"/>
      <c r="BQ42" s="316"/>
      <c r="BR42" s="316"/>
      <c r="BS42" s="316"/>
      <c r="BT42" s="316"/>
      <c r="BU42" s="316"/>
      <c r="BV42" s="316"/>
      <c r="BW42" s="315"/>
      <c r="BX42" s="316"/>
      <c r="BY42" s="316"/>
      <c r="BZ42" s="316"/>
      <c r="CA42" s="316"/>
      <c r="CB42" s="316"/>
      <c r="CC42" s="316"/>
      <c r="CD42" s="315"/>
      <c r="CE42" s="316"/>
      <c r="CF42" s="316"/>
      <c r="CG42" s="316"/>
      <c r="CH42" s="316"/>
      <c r="CI42" s="316"/>
      <c r="CJ42" s="316"/>
      <c r="CK42" s="315"/>
      <c r="CL42" s="316"/>
      <c r="CM42" s="316"/>
      <c r="CN42" s="316"/>
      <c r="CO42" s="316"/>
      <c r="CP42" s="316"/>
      <c r="CQ42" s="316"/>
      <c r="CR42" s="315"/>
      <c r="CS42" s="316"/>
      <c r="CT42" s="316"/>
      <c r="CU42" s="316"/>
      <c r="CV42" s="316"/>
      <c r="CW42" s="316"/>
      <c r="CX42" s="316"/>
      <c r="CY42" s="315"/>
      <c r="CZ42" s="316"/>
      <c r="DA42" s="316"/>
      <c r="DB42" s="316"/>
      <c r="DC42" s="316"/>
      <c r="DD42" s="316"/>
      <c r="DE42" s="316"/>
      <c r="DF42" s="315"/>
      <c r="DG42" s="316"/>
      <c r="DH42" s="316"/>
      <c r="DI42" s="316"/>
      <c r="DJ42" s="316"/>
      <c r="DK42" s="316"/>
      <c r="DL42" s="316"/>
      <c r="DM42" s="315"/>
      <c r="DN42" s="316"/>
      <c r="DO42" s="316"/>
      <c r="DP42" s="316"/>
      <c r="DQ42" s="316"/>
      <c r="DR42" s="316"/>
      <c r="DS42" s="316"/>
      <c r="DT42" s="315"/>
      <c r="DU42" s="316"/>
      <c r="DV42" s="316"/>
      <c r="DW42" s="316"/>
      <c r="DX42" s="316"/>
      <c r="DY42" s="316"/>
      <c r="DZ42" s="316"/>
      <c r="EA42" s="315"/>
      <c r="EB42" s="316"/>
      <c r="EC42" s="316"/>
      <c r="ED42" s="316"/>
      <c r="EE42" s="316"/>
      <c r="EF42" s="316"/>
      <c r="EG42" s="316"/>
      <c r="EH42" s="315"/>
      <c r="EI42" s="316"/>
      <c r="EJ42" s="316"/>
      <c r="EK42" s="316"/>
      <c r="EL42" s="316"/>
      <c r="EM42" s="316"/>
      <c r="EN42" s="316"/>
      <c r="EO42" s="315"/>
      <c r="EP42" s="316"/>
      <c r="EQ42" s="316"/>
      <c r="ER42" s="316"/>
      <c r="ES42" s="316"/>
      <c r="ET42" s="316"/>
      <c r="EU42" s="316"/>
      <c r="EV42" s="315"/>
      <c r="EW42" s="316"/>
      <c r="EX42" s="316"/>
      <c r="EY42" s="316"/>
      <c r="EZ42" s="316"/>
      <c r="FA42" s="316"/>
      <c r="FB42" s="316"/>
      <c r="FC42" s="315"/>
      <c r="FD42" s="316"/>
      <c r="FE42" s="316"/>
      <c r="FF42" s="316"/>
      <c r="FG42" s="316"/>
      <c r="FH42" s="316"/>
      <c r="FI42" s="316"/>
      <c r="FJ42" s="315"/>
      <c r="FK42" s="316"/>
      <c r="FL42" s="316"/>
      <c r="FM42" s="316"/>
      <c r="FN42" s="316"/>
      <c r="FO42" s="316"/>
      <c r="FP42" s="316"/>
      <c r="FQ42" s="315"/>
      <c r="FR42" s="316"/>
      <c r="FS42" s="316"/>
      <c r="FT42" s="316"/>
      <c r="FU42" s="316"/>
      <c r="FV42" s="316"/>
      <c r="FW42" s="316"/>
      <c r="FX42" s="315"/>
      <c r="FY42" s="316"/>
      <c r="FZ42" s="316"/>
      <c r="GA42" s="316"/>
      <c r="GB42" s="316"/>
      <c r="GC42" s="316"/>
      <c r="GD42" s="316"/>
      <c r="GE42" s="315"/>
      <c r="GF42" s="316"/>
      <c r="GG42" s="316"/>
      <c r="GH42" s="316"/>
      <c r="GI42" s="316"/>
      <c r="GJ42" s="316"/>
      <c r="GK42" s="316"/>
      <c r="GL42" s="315"/>
      <c r="GM42" s="316"/>
      <c r="GN42" s="316"/>
      <c r="GO42" s="316"/>
      <c r="GP42" s="316"/>
      <c r="GQ42" s="316"/>
      <c r="GR42" s="316"/>
      <c r="GS42" s="315"/>
      <c r="GT42" s="316"/>
      <c r="GU42" s="316"/>
      <c r="GV42" s="316"/>
      <c r="GW42" s="316"/>
      <c r="GX42" s="316"/>
      <c r="GY42" s="316"/>
      <c r="GZ42" s="315"/>
      <c r="HA42" s="316"/>
      <c r="HB42" s="316"/>
      <c r="HC42" s="316"/>
      <c r="HD42" s="316"/>
      <c r="HE42" s="316"/>
      <c r="HF42" s="316"/>
      <c r="HG42" s="315"/>
      <c r="HH42" s="316"/>
      <c r="HI42" s="316"/>
      <c r="HJ42" s="316"/>
      <c r="HK42" s="316"/>
      <c r="HL42" s="316"/>
      <c r="HM42" s="316"/>
      <c r="HN42" s="315"/>
      <c r="HO42" s="316"/>
      <c r="HP42" s="316"/>
      <c r="HQ42" s="316"/>
      <c r="HR42" s="316"/>
      <c r="HS42" s="316"/>
      <c r="HT42" s="316"/>
      <c r="HU42" s="315"/>
      <c r="HV42" s="316"/>
      <c r="HW42" s="316"/>
      <c r="HX42" s="316"/>
      <c r="HY42" s="316"/>
      <c r="HZ42" s="316"/>
      <c r="IA42" s="316"/>
      <c r="IB42" s="315"/>
      <c r="IC42" s="316"/>
      <c r="ID42" s="316"/>
      <c r="IE42" s="316"/>
      <c r="IF42" s="316"/>
      <c r="IG42" s="316"/>
      <c r="IH42" s="316"/>
      <c r="II42" s="315"/>
      <c r="IJ42" s="316"/>
      <c r="IK42" s="316"/>
      <c r="IL42" s="316"/>
      <c r="IM42" s="316"/>
      <c r="IN42" s="316"/>
      <c r="IO42" s="316"/>
      <c r="IP42" s="315"/>
      <c r="IQ42" s="316"/>
      <c r="IR42" s="316"/>
      <c r="IS42" s="316"/>
      <c r="IT42" s="316"/>
      <c r="IU42" s="316"/>
      <c r="IV42" s="316"/>
      <c r="IW42" s="315"/>
      <c r="IX42" s="316"/>
      <c r="IY42" s="316"/>
      <c r="IZ42" s="316"/>
      <c r="JA42" s="316"/>
      <c r="JB42" s="316"/>
      <c r="JC42" s="316"/>
      <c r="JD42" s="315"/>
      <c r="JE42" s="316"/>
      <c r="JF42" s="316"/>
      <c r="JG42" s="316"/>
      <c r="JH42" s="316"/>
      <c r="JI42" s="316"/>
      <c r="JJ42" s="316"/>
      <c r="JK42" s="315"/>
      <c r="JL42" s="316"/>
      <c r="JM42" s="316"/>
      <c r="JN42" s="316"/>
      <c r="JO42" s="316"/>
      <c r="JP42" s="316"/>
      <c r="JQ42" s="316"/>
      <c r="JR42" s="315"/>
      <c r="JS42" s="316"/>
      <c r="JT42" s="316"/>
      <c r="JU42" s="316"/>
      <c r="JV42" s="316"/>
      <c r="JW42" s="316"/>
      <c r="JX42" s="316"/>
      <c r="JY42" s="315"/>
      <c r="JZ42" s="316"/>
      <c r="KA42" s="316"/>
      <c r="KB42" s="316"/>
      <c r="KC42" s="316"/>
      <c r="KD42" s="316"/>
      <c r="KE42" s="316"/>
      <c r="KF42" s="315"/>
      <c r="KG42" s="316"/>
      <c r="KH42" s="316"/>
      <c r="KI42" s="316"/>
      <c r="KJ42" s="316"/>
      <c r="KK42" s="316"/>
      <c r="KL42" s="316"/>
      <c r="KM42" s="318" t="str">
        <f t="shared" si="0"/>
        <v/>
      </c>
      <c r="KN42" s="319" t="str">
        <f t="shared" si="1"/>
        <v/>
      </c>
      <c r="KO42" s="319" t="str">
        <f t="shared" si="2"/>
        <v/>
      </c>
      <c r="KP42" s="319" t="str">
        <f t="shared" si="3"/>
        <v/>
      </c>
      <c r="KQ42" s="320" t="str">
        <f t="shared" si="4"/>
        <v/>
      </c>
      <c r="KR42" s="307" t="str">
        <f>IF(COUNTA(ข้อมูล!AM39),ข้อมูล!AM39," ")</f>
        <v>ปกติ</v>
      </c>
    </row>
    <row r="43" spans="1:305" ht="16.5" customHeight="1" thickBot="1" x14ac:dyDescent="0.4">
      <c r="A43" s="298">
        <f>IF(COUNTA(ข้อมูล!C40),ข้อมูล!C40," ")</f>
        <v>38</v>
      </c>
      <c r="B43" s="299" t="str">
        <f>IF(COUNTA(ข้อมูล!D40),ข้อมูล!D40," ")</f>
        <v xml:space="preserve"> </v>
      </c>
      <c r="C43" s="300" t="str">
        <f>IF(COUNTA(ข้อมูล!E40),ข้อมูล!E40," ")</f>
        <v xml:space="preserve"> </v>
      </c>
      <c r="D43" s="314"/>
      <c r="E43" s="315"/>
      <c r="F43" s="316"/>
      <c r="G43" s="316"/>
      <c r="H43" s="316"/>
      <c r="I43" s="316"/>
      <c r="J43" s="316"/>
      <c r="K43" s="316"/>
      <c r="L43" s="315"/>
      <c r="M43" s="316"/>
      <c r="N43" s="316"/>
      <c r="O43" s="316"/>
      <c r="P43" s="316"/>
      <c r="Q43" s="316"/>
      <c r="R43" s="316"/>
      <c r="S43" s="315"/>
      <c r="T43" s="316"/>
      <c r="U43" s="316"/>
      <c r="V43" s="316"/>
      <c r="W43" s="316"/>
      <c r="X43" s="316"/>
      <c r="Y43" s="316"/>
      <c r="Z43" s="315"/>
      <c r="AA43" s="316"/>
      <c r="AB43" s="316"/>
      <c r="AC43" s="316"/>
      <c r="AD43" s="316"/>
      <c r="AE43" s="316"/>
      <c r="AF43" s="316"/>
      <c r="AG43" s="315"/>
      <c r="AH43" s="316"/>
      <c r="AI43" s="316"/>
      <c r="AJ43" s="316"/>
      <c r="AK43" s="316"/>
      <c r="AL43" s="316"/>
      <c r="AM43" s="316"/>
      <c r="AN43" s="315"/>
      <c r="AO43" s="316"/>
      <c r="AP43" s="316"/>
      <c r="AQ43" s="316"/>
      <c r="AR43" s="316"/>
      <c r="AS43" s="316"/>
      <c r="AT43" s="316"/>
      <c r="AU43" s="315"/>
      <c r="AV43" s="316"/>
      <c r="AW43" s="316"/>
      <c r="AX43" s="316"/>
      <c r="AY43" s="316"/>
      <c r="AZ43" s="316"/>
      <c r="BA43" s="316"/>
      <c r="BB43" s="315"/>
      <c r="BC43" s="316"/>
      <c r="BD43" s="316"/>
      <c r="BE43" s="316"/>
      <c r="BF43" s="316"/>
      <c r="BG43" s="316"/>
      <c r="BH43" s="316"/>
      <c r="BI43" s="315"/>
      <c r="BJ43" s="316"/>
      <c r="BK43" s="316"/>
      <c r="BL43" s="316"/>
      <c r="BM43" s="316"/>
      <c r="BN43" s="316"/>
      <c r="BO43" s="316"/>
      <c r="BP43" s="315"/>
      <c r="BQ43" s="316"/>
      <c r="BR43" s="316"/>
      <c r="BS43" s="316"/>
      <c r="BT43" s="316"/>
      <c r="BU43" s="316"/>
      <c r="BV43" s="316"/>
      <c r="BW43" s="315"/>
      <c r="BX43" s="316"/>
      <c r="BY43" s="316"/>
      <c r="BZ43" s="316"/>
      <c r="CA43" s="316"/>
      <c r="CB43" s="316"/>
      <c r="CC43" s="316"/>
      <c r="CD43" s="315"/>
      <c r="CE43" s="316"/>
      <c r="CF43" s="316"/>
      <c r="CG43" s="316"/>
      <c r="CH43" s="316"/>
      <c r="CI43" s="316"/>
      <c r="CJ43" s="316"/>
      <c r="CK43" s="315"/>
      <c r="CL43" s="316"/>
      <c r="CM43" s="316"/>
      <c r="CN43" s="316"/>
      <c r="CO43" s="316"/>
      <c r="CP43" s="316"/>
      <c r="CQ43" s="316"/>
      <c r="CR43" s="315"/>
      <c r="CS43" s="316"/>
      <c r="CT43" s="316"/>
      <c r="CU43" s="316"/>
      <c r="CV43" s="316"/>
      <c r="CW43" s="316"/>
      <c r="CX43" s="316"/>
      <c r="CY43" s="315"/>
      <c r="CZ43" s="316"/>
      <c r="DA43" s="316"/>
      <c r="DB43" s="316"/>
      <c r="DC43" s="316"/>
      <c r="DD43" s="316"/>
      <c r="DE43" s="316"/>
      <c r="DF43" s="315"/>
      <c r="DG43" s="316"/>
      <c r="DH43" s="316"/>
      <c r="DI43" s="316"/>
      <c r="DJ43" s="316"/>
      <c r="DK43" s="316"/>
      <c r="DL43" s="316"/>
      <c r="DM43" s="315"/>
      <c r="DN43" s="316"/>
      <c r="DO43" s="316"/>
      <c r="DP43" s="316"/>
      <c r="DQ43" s="316"/>
      <c r="DR43" s="316"/>
      <c r="DS43" s="316"/>
      <c r="DT43" s="315"/>
      <c r="DU43" s="316"/>
      <c r="DV43" s="316"/>
      <c r="DW43" s="316"/>
      <c r="DX43" s="316"/>
      <c r="DY43" s="316"/>
      <c r="DZ43" s="316"/>
      <c r="EA43" s="315"/>
      <c r="EB43" s="316"/>
      <c r="EC43" s="316"/>
      <c r="ED43" s="316"/>
      <c r="EE43" s="316"/>
      <c r="EF43" s="316"/>
      <c r="EG43" s="316"/>
      <c r="EH43" s="315"/>
      <c r="EI43" s="316"/>
      <c r="EJ43" s="316"/>
      <c r="EK43" s="316"/>
      <c r="EL43" s="316"/>
      <c r="EM43" s="316"/>
      <c r="EN43" s="316"/>
      <c r="EO43" s="315"/>
      <c r="EP43" s="316"/>
      <c r="EQ43" s="316"/>
      <c r="ER43" s="316"/>
      <c r="ES43" s="316"/>
      <c r="ET43" s="316"/>
      <c r="EU43" s="316"/>
      <c r="EV43" s="315"/>
      <c r="EW43" s="316"/>
      <c r="EX43" s="316"/>
      <c r="EY43" s="316"/>
      <c r="EZ43" s="316"/>
      <c r="FA43" s="316"/>
      <c r="FB43" s="316"/>
      <c r="FC43" s="315"/>
      <c r="FD43" s="316"/>
      <c r="FE43" s="316"/>
      <c r="FF43" s="316"/>
      <c r="FG43" s="316"/>
      <c r="FH43" s="316"/>
      <c r="FI43" s="316"/>
      <c r="FJ43" s="315"/>
      <c r="FK43" s="316"/>
      <c r="FL43" s="316"/>
      <c r="FM43" s="316"/>
      <c r="FN43" s="316"/>
      <c r="FO43" s="316"/>
      <c r="FP43" s="316"/>
      <c r="FQ43" s="315"/>
      <c r="FR43" s="316"/>
      <c r="FS43" s="316"/>
      <c r="FT43" s="316"/>
      <c r="FU43" s="316"/>
      <c r="FV43" s="316"/>
      <c r="FW43" s="316"/>
      <c r="FX43" s="315"/>
      <c r="FY43" s="316"/>
      <c r="FZ43" s="316"/>
      <c r="GA43" s="316"/>
      <c r="GB43" s="316"/>
      <c r="GC43" s="316"/>
      <c r="GD43" s="316"/>
      <c r="GE43" s="315"/>
      <c r="GF43" s="316"/>
      <c r="GG43" s="316"/>
      <c r="GH43" s="316"/>
      <c r="GI43" s="316"/>
      <c r="GJ43" s="316"/>
      <c r="GK43" s="316"/>
      <c r="GL43" s="315"/>
      <c r="GM43" s="316"/>
      <c r="GN43" s="316"/>
      <c r="GO43" s="316"/>
      <c r="GP43" s="316"/>
      <c r="GQ43" s="316"/>
      <c r="GR43" s="316"/>
      <c r="GS43" s="315"/>
      <c r="GT43" s="316"/>
      <c r="GU43" s="316"/>
      <c r="GV43" s="316"/>
      <c r="GW43" s="316"/>
      <c r="GX43" s="316"/>
      <c r="GY43" s="316"/>
      <c r="GZ43" s="315"/>
      <c r="HA43" s="316"/>
      <c r="HB43" s="316"/>
      <c r="HC43" s="316"/>
      <c r="HD43" s="316"/>
      <c r="HE43" s="316"/>
      <c r="HF43" s="316"/>
      <c r="HG43" s="315"/>
      <c r="HH43" s="316"/>
      <c r="HI43" s="316"/>
      <c r="HJ43" s="316"/>
      <c r="HK43" s="316"/>
      <c r="HL43" s="316"/>
      <c r="HM43" s="316"/>
      <c r="HN43" s="315"/>
      <c r="HO43" s="316"/>
      <c r="HP43" s="316"/>
      <c r="HQ43" s="316"/>
      <c r="HR43" s="316"/>
      <c r="HS43" s="316"/>
      <c r="HT43" s="316"/>
      <c r="HU43" s="315"/>
      <c r="HV43" s="316"/>
      <c r="HW43" s="316"/>
      <c r="HX43" s="316"/>
      <c r="HY43" s="316"/>
      <c r="HZ43" s="316"/>
      <c r="IA43" s="316"/>
      <c r="IB43" s="315"/>
      <c r="IC43" s="316"/>
      <c r="ID43" s="316"/>
      <c r="IE43" s="316"/>
      <c r="IF43" s="316"/>
      <c r="IG43" s="316"/>
      <c r="IH43" s="316"/>
      <c r="II43" s="315"/>
      <c r="IJ43" s="316"/>
      <c r="IK43" s="316"/>
      <c r="IL43" s="316"/>
      <c r="IM43" s="316"/>
      <c r="IN43" s="316"/>
      <c r="IO43" s="316"/>
      <c r="IP43" s="315"/>
      <c r="IQ43" s="316"/>
      <c r="IR43" s="316"/>
      <c r="IS43" s="316"/>
      <c r="IT43" s="316"/>
      <c r="IU43" s="316"/>
      <c r="IV43" s="316"/>
      <c r="IW43" s="315"/>
      <c r="IX43" s="316"/>
      <c r="IY43" s="316"/>
      <c r="IZ43" s="316"/>
      <c r="JA43" s="316"/>
      <c r="JB43" s="316"/>
      <c r="JC43" s="316"/>
      <c r="JD43" s="315"/>
      <c r="JE43" s="316"/>
      <c r="JF43" s="316"/>
      <c r="JG43" s="316"/>
      <c r="JH43" s="316"/>
      <c r="JI43" s="316"/>
      <c r="JJ43" s="316"/>
      <c r="JK43" s="315"/>
      <c r="JL43" s="316"/>
      <c r="JM43" s="316"/>
      <c r="JN43" s="316"/>
      <c r="JO43" s="316"/>
      <c r="JP43" s="316"/>
      <c r="JQ43" s="316"/>
      <c r="JR43" s="315"/>
      <c r="JS43" s="316"/>
      <c r="JT43" s="316"/>
      <c r="JU43" s="316"/>
      <c r="JV43" s="316"/>
      <c r="JW43" s="316"/>
      <c r="JX43" s="316"/>
      <c r="JY43" s="315"/>
      <c r="JZ43" s="316"/>
      <c r="KA43" s="316"/>
      <c r="KB43" s="316"/>
      <c r="KC43" s="316"/>
      <c r="KD43" s="316"/>
      <c r="KE43" s="316"/>
      <c r="KF43" s="315"/>
      <c r="KG43" s="316"/>
      <c r="KH43" s="316"/>
      <c r="KI43" s="316"/>
      <c r="KJ43" s="316"/>
      <c r="KK43" s="316"/>
      <c r="KL43" s="316"/>
      <c r="KM43" s="318" t="str">
        <f t="shared" si="0"/>
        <v/>
      </c>
      <c r="KN43" s="319" t="str">
        <f t="shared" si="1"/>
        <v/>
      </c>
      <c r="KO43" s="319" t="str">
        <f t="shared" si="2"/>
        <v/>
      </c>
      <c r="KP43" s="319" t="str">
        <f t="shared" si="3"/>
        <v/>
      </c>
      <c r="KQ43" s="320" t="str">
        <f t="shared" si="4"/>
        <v/>
      </c>
      <c r="KR43" s="307" t="str">
        <f>IF(COUNTA(ข้อมูล!AM40),ข้อมูล!AM40," ")</f>
        <v>ปกติ</v>
      </c>
    </row>
    <row r="44" spans="1:305" ht="16.5" customHeight="1" thickBot="1" x14ac:dyDescent="0.4">
      <c r="A44" s="298">
        <f>IF(COUNTA(ข้อมูล!C41),ข้อมูล!C41," ")</f>
        <v>39</v>
      </c>
      <c r="B44" s="299" t="str">
        <f>IF(COUNTA(ข้อมูล!D41),ข้อมูล!D41," ")</f>
        <v xml:space="preserve"> </v>
      </c>
      <c r="C44" s="300" t="str">
        <f>IF(COUNTA(ข้อมูล!E41),ข้อมูล!E41," ")</f>
        <v xml:space="preserve"> </v>
      </c>
      <c r="D44" s="314"/>
      <c r="E44" s="315"/>
      <c r="F44" s="316"/>
      <c r="G44" s="316"/>
      <c r="H44" s="316"/>
      <c r="I44" s="316"/>
      <c r="J44" s="316"/>
      <c r="K44" s="316"/>
      <c r="L44" s="315"/>
      <c r="M44" s="316"/>
      <c r="N44" s="316"/>
      <c r="O44" s="316"/>
      <c r="P44" s="316"/>
      <c r="Q44" s="316"/>
      <c r="R44" s="316"/>
      <c r="S44" s="315"/>
      <c r="T44" s="316"/>
      <c r="U44" s="316"/>
      <c r="V44" s="316"/>
      <c r="W44" s="316"/>
      <c r="X44" s="316"/>
      <c r="Y44" s="316"/>
      <c r="Z44" s="315"/>
      <c r="AA44" s="316"/>
      <c r="AB44" s="316"/>
      <c r="AC44" s="316"/>
      <c r="AD44" s="316"/>
      <c r="AE44" s="316"/>
      <c r="AF44" s="316"/>
      <c r="AG44" s="315"/>
      <c r="AH44" s="316"/>
      <c r="AI44" s="316"/>
      <c r="AJ44" s="316"/>
      <c r="AK44" s="316"/>
      <c r="AL44" s="316"/>
      <c r="AM44" s="316"/>
      <c r="AN44" s="315"/>
      <c r="AO44" s="316"/>
      <c r="AP44" s="316"/>
      <c r="AQ44" s="316"/>
      <c r="AR44" s="316"/>
      <c r="AS44" s="316"/>
      <c r="AT44" s="316"/>
      <c r="AU44" s="315"/>
      <c r="AV44" s="316"/>
      <c r="AW44" s="316"/>
      <c r="AX44" s="316"/>
      <c r="AY44" s="316"/>
      <c r="AZ44" s="316"/>
      <c r="BA44" s="316"/>
      <c r="BB44" s="315"/>
      <c r="BC44" s="316"/>
      <c r="BD44" s="316"/>
      <c r="BE44" s="316"/>
      <c r="BF44" s="316"/>
      <c r="BG44" s="316"/>
      <c r="BH44" s="316"/>
      <c r="BI44" s="315"/>
      <c r="BJ44" s="316"/>
      <c r="BK44" s="316"/>
      <c r="BL44" s="316"/>
      <c r="BM44" s="316"/>
      <c r="BN44" s="316"/>
      <c r="BO44" s="316"/>
      <c r="BP44" s="315"/>
      <c r="BQ44" s="316"/>
      <c r="BR44" s="316"/>
      <c r="BS44" s="316"/>
      <c r="BT44" s="316"/>
      <c r="BU44" s="316"/>
      <c r="BV44" s="316"/>
      <c r="BW44" s="315"/>
      <c r="BX44" s="316"/>
      <c r="BY44" s="316"/>
      <c r="BZ44" s="316"/>
      <c r="CA44" s="316"/>
      <c r="CB44" s="316"/>
      <c r="CC44" s="316"/>
      <c r="CD44" s="315"/>
      <c r="CE44" s="316"/>
      <c r="CF44" s="316"/>
      <c r="CG44" s="316"/>
      <c r="CH44" s="316"/>
      <c r="CI44" s="316"/>
      <c r="CJ44" s="316"/>
      <c r="CK44" s="315"/>
      <c r="CL44" s="316"/>
      <c r="CM44" s="316"/>
      <c r="CN44" s="316"/>
      <c r="CO44" s="316"/>
      <c r="CP44" s="316"/>
      <c r="CQ44" s="316"/>
      <c r="CR44" s="315"/>
      <c r="CS44" s="316"/>
      <c r="CT44" s="316"/>
      <c r="CU44" s="316"/>
      <c r="CV44" s="316"/>
      <c r="CW44" s="316"/>
      <c r="CX44" s="316"/>
      <c r="CY44" s="315"/>
      <c r="CZ44" s="316"/>
      <c r="DA44" s="316"/>
      <c r="DB44" s="316"/>
      <c r="DC44" s="316"/>
      <c r="DD44" s="316"/>
      <c r="DE44" s="316"/>
      <c r="DF44" s="315"/>
      <c r="DG44" s="316"/>
      <c r="DH44" s="316"/>
      <c r="DI44" s="316"/>
      <c r="DJ44" s="316"/>
      <c r="DK44" s="316"/>
      <c r="DL44" s="316"/>
      <c r="DM44" s="315"/>
      <c r="DN44" s="316"/>
      <c r="DO44" s="316"/>
      <c r="DP44" s="316"/>
      <c r="DQ44" s="316"/>
      <c r="DR44" s="316"/>
      <c r="DS44" s="316"/>
      <c r="DT44" s="315"/>
      <c r="DU44" s="316"/>
      <c r="DV44" s="316"/>
      <c r="DW44" s="316"/>
      <c r="DX44" s="316"/>
      <c r="DY44" s="316"/>
      <c r="DZ44" s="316"/>
      <c r="EA44" s="315"/>
      <c r="EB44" s="316"/>
      <c r="EC44" s="316"/>
      <c r="ED44" s="316"/>
      <c r="EE44" s="316"/>
      <c r="EF44" s="316"/>
      <c r="EG44" s="316"/>
      <c r="EH44" s="315"/>
      <c r="EI44" s="316"/>
      <c r="EJ44" s="316"/>
      <c r="EK44" s="316"/>
      <c r="EL44" s="316"/>
      <c r="EM44" s="316"/>
      <c r="EN44" s="316"/>
      <c r="EO44" s="315"/>
      <c r="EP44" s="316"/>
      <c r="EQ44" s="316"/>
      <c r="ER44" s="316"/>
      <c r="ES44" s="316"/>
      <c r="ET44" s="316"/>
      <c r="EU44" s="316"/>
      <c r="EV44" s="315"/>
      <c r="EW44" s="316"/>
      <c r="EX44" s="316"/>
      <c r="EY44" s="316"/>
      <c r="EZ44" s="316"/>
      <c r="FA44" s="316"/>
      <c r="FB44" s="316"/>
      <c r="FC44" s="315"/>
      <c r="FD44" s="316"/>
      <c r="FE44" s="316"/>
      <c r="FF44" s="316"/>
      <c r="FG44" s="316"/>
      <c r="FH44" s="316"/>
      <c r="FI44" s="316"/>
      <c r="FJ44" s="315"/>
      <c r="FK44" s="316"/>
      <c r="FL44" s="316"/>
      <c r="FM44" s="316"/>
      <c r="FN44" s="316"/>
      <c r="FO44" s="316"/>
      <c r="FP44" s="316"/>
      <c r="FQ44" s="315"/>
      <c r="FR44" s="316"/>
      <c r="FS44" s="316"/>
      <c r="FT44" s="316"/>
      <c r="FU44" s="316"/>
      <c r="FV44" s="316"/>
      <c r="FW44" s="316"/>
      <c r="FX44" s="315"/>
      <c r="FY44" s="316"/>
      <c r="FZ44" s="316"/>
      <c r="GA44" s="316"/>
      <c r="GB44" s="316"/>
      <c r="GC44" s="316"/>
      <c r="GD44" s="316"/>
      <c r="GE44" s="315"/>
      <c r="GF44" s="316"/>
      <c r="GG44" s="316"/>
      <c r="GH44" s="316"/>
      <c r="GI44" s="316"/>
      <c r="GJ44" s="316"/>
      <c r="GK44" s="316"/>
      <c r="GL44" s="315"/>
      <c r="GM44" s="316"/>
      <c r="GN44" s="316"/>
      <c r="GO44" s="316"/>
      <c r="GP44" s="316"/>
      <c r="GQ44" s="316"/>
      <c r="GR44" s="316"/>
      <c r="GS44" s="315"/>
      <c r="GT44" s="316"/>
      <c r="GU44" s="316"/>
      <c r="GV44" s="316"/>
      <c r="GW44" s="316"/>
      <c r="GX44" s="316"/>
      <c r="GY44" s="316"/>
      <c r="GZ44" s="315"/>
      <c r="HA44" s="316"/>
      <c r="HB44" s="316"/>
      <c r="HC44" s="316"/>
      <c r="HD44" s="316"/>
      <c r="HE44" s="316"/>
      <c r="HF44" s="316"/>
      <c r="HG44" s="315"/>
      <c r="HH44" s="316"/>
      <c r="HI44" s="316"/>
      <c r="HJ44" s="316"/>
      <c r="HK44" s="316"/>
      <c r="HL44" s="316"/>
      <c r="HM44" s="316"/>
      <c r="HN44" s="315"/>
      <c r="HO44" s="316"/>
      <c r="HP44" s="316"/>
      <c r="HQ44" s="316"/>
      <c r="HR44" s="316"/>
      <c r="HS44" s="316"/>
      <c r="HT44" s="316"/>
      <c r="HU44" s="315"/>
      <c r="HV44" s="316"/>
      <c r="HW44" s="316"/>
      <c r="HX44" s="316"/>
      <c r="HY44" s="316"/>
      <c r="HZ44" s="316"/>
      <c r="IA44" s="316"/>
      <c r="IB44" s="315"/>
      <c r="IC44" s="316"/>
      <c r="ID44" s="316"/>
      <c r="IE44" s="316"/>
      <c r="IF44" s="316"/>
      <c r="IG44" s="316"/>
      <c r="IH44" s="316"/>
      <c r="II44" s="315"/>
      <c r="IJ44" s="316"/>
      <c r="IK44" s="316"/>
      <c r="IL44" s="316"/>
      <c r="IM44" s="316"/>
      <c r="IN44" s="316"/>
      <c r="IO44" s="316"/>
      <c r="IP44" s="315"/>
      <c r="IQ44" s="316"/>
      <c r="IR44" s="316"/>
      <c r="IS44" s="316"/>
      <c r="IT44" s="316"/>
      <c r="IU44" s="316"/>
      <c r="IV44" s="316"/>
      <c r="IW44" s="315"/>
      <c r="IX44" s="316"/>
      <c r="IY44" s="316"/>
      <c r="IZ44" s="316"/>
      <c r="JA44" s="316"/>
      <c r="JB44" s="316"/>
      <c r="JC44" s="316"/>
      <c r="JD44" s="315"/>
      <c r="JE44" s="316"/>
      <c r="JF44" s="316"/>
      <c r="JG44" s="316"/>
      <c r="JH44" s="316"/>
      <c r="JI44" s="316"/>
      <c r="JJ44" s="316"/>
      <c r="JK44" s="315"/>
      <c r="JL44" s="316"/>
      <c r="JM44" s="316"/>
      <c r="JN44" s="316"/>
      <c r="JO44" s="316"/>
      <c r="JP44" s="316"/>
      <c r="JQ44" s="316"/>
      <c r="JR44" s="315"/>
      <c r="JS44" s="316"/>
      <c r="JT44" s="316"/>
      <c r="JU44" s="316"/>
      <c r="JV44" s="316"/>
      <c r="JW44" s="316"/>
      <c r="JX44" s="316"/>
      <c r="JY44" s="315"/>
      <c r="JZ44" s="316"/>
      <c r="KA44" s="316"/>
      <c r="KB44" s="316"/>
      <c r="KC44" s="316"/>
      <c r="KD44" s="316"/>
      <c r="KE44" s="316"/>
      <c r="KF44" s="315"/>
      <c r="KG44" s="316"/>
      <c r="KH44" s="316"/>
      <c r="KI44" s="316"/>
      <c r="KJ44" s="316"/>
      <c r="KK44" s="316"/>
      <c r="KL44" s="316"/>
      <c r="KM44" s="318" t="str">
        <f t="shared" si="0"/>
        <v/>
      </c>
      <c r="KN44" s="319" t="str">
        <f t="shared" si="1"/>
        <v/>
      </c>
      <c r="KO44" s="319" t="str">
        <f t="shared" si="2"/>
        <v/>
      </c>
      <c r="KP44" s="319" t="str">
        <f t="shared" si="3"/>
        <v/>
      </c>
      <c r="KQ44" s="320" t="str">
        <f t="shared" si="4"/>
        <v/>
      </c>
      <c r="KR44" s="307" t="str">
        <f>IF(COUNTA(ข้อมูล!AM41),ข้อมูล!AM41," ")</f>
        <v>ปกติ</v>
      </c>
    </row>
    <row r="45" spans="1:305" ht="15.75" customHeight="1" thickBot="1" x14ac:dyDescent="0.4">
      <c r="A45" s="298">
        <f>IF(COUNTA(ข้อมูล!C42),ข้อมูล!C42," ")</f>
        <v>40</v>
      </c>
      <c r="B45" s="299" t="str">
        <f>IF(COUNTA(ข้อมูล!D42),ข้อมูล!D42," ")</f>
        <v xml:space="preserve"> </v>
      </c>
      <c r="C45" s="300" t="str">
        <f>IF(COUNTA(ข้อมูล!E42),ข้อมูล!E42," ")</f>
        <v xml:space="preserve"> </v>
      </c>
      <c r="D45" s="412"/>
      <c r="E45" s="321"/>
      <c r="F45" s="322"/>
      <c r="G45" s="322"/>
      <c r="H45" s="322"/>
      <c r="I45" s="322"/>
      <c r="J45" s="322"/>
      <c r="K45" s="322"/>
      <c r="L45" s="321"/>
      <c r="M45" s="322"/>
      <c r="N45" s="322"/>
      <c r="O45" s="322"/>
      <c r="P45" s="322"/>
      <c r="Q45" s="322"/>
      <c r="R45" s="322"/>
      <c r="S45" s="321"/>
      <c r="T45" s="322"/>
      <c r="U45" s="322"/>
      <c r="V45" s="322"/>
      <c r="W45" s="322"/>
      <c r="X45" s="322"/>
      <c r="Y45" s="322"/>
      <c r="Z45" s="321"/>
      <c r="AA45" s="322"/>
      <c r="AB45" s="322"/>
      <c r="AC45" s="322"/>
      <c r="AD45" s="322"/>
      <c r="AE45" s="322"/>
      <c r="AF45" s="322"/>
      <c r="AG45" s="321"/>
      <c r="AH45" s="322"/>
      <c r="AI45" s="322"/>
      <c r="AJ45" s="322"/>
      <c r="AK45" s="322"/>
      <c r="AL45" s="322"/>
      <c r="AM45" s="322"/>
      <c r="AN45" s="321"/>
      <c r="AO45" s="322"/>
      <c r="AP45" s="322"/>
      <c r="AQ45" s="322"/>
      <c r="AR45" s="322"/>
      <c r="AS45" s="322"/>
      <c r="AT45" s="322"/>
      <c r="AU45" s="321"/>
      <c r="AV45" s="322"/>
      <c r="AW45" s="322"/>
      <c r="AX45" s="322"/>
      <c r="AY45" s="322"/>
      <c r="AZ45" s="322"/>
      <c r="BA45" s="322"/>
      <c r="BB45" s="321"/>
      <c r="BC45" s="322"/>
      <c r="BD45" s="322"/>
      <c r="BE45" s="322"/>
      <c r="BF45" s="322"/>
      <c r="BG45" s="322"/>
      <c r="BH45" s="322"/>
      <c r="BI45" s="321"/>
      <c r="BJ45" s="322"/>
      <c r="BK45" s="322"/>
      <c r="BL45" s="322"/>
      <c r="BM45" s="322"/>
      <c r="BN45" s="322"/>
      <c r="BO45" s="322"/>
      <c r="BP45" s="321"/>
      <c r="BQ45" s="322"/>
      <c r="BR45" s="322"/>
      <c r="BS45" s="322"/>
      <c r="BT45" s="322"/>
      <c r="BU45" s="322"/>
      <c r="BV45" s="322"/>
      <c r="BW45" s="321"/>
      <c r="BX45" s="322"/>
      <c r="BY45" s="322"/>
      <c r="BZ45" s="322"/>
      <c r="CA45" s="322"/>
      <c r="CB45" s="322"/>
      <c r="CC45" s="322"/>
      <c r="CD45" s="321"/>
      <c r="CE45" s="322"/>
      <c r="CF45" s="322"/>
      <c r="CG45" s="322"/>
      <c r="CH45" s="322"/>
      <c r="CI45" s="322"/>
      <c r="CJ45" s="322"/>
      <c r="CK45" s="321"/>
      <c r="CL45" s="322"/>
      <c r="CM45" s="322"/>
      <c r="CN45" s="322"/>
      <c r="CO45" s="322"/>
      <c r="CP45" s="322"/>
      <c r="CQ45" s="322"/>
      <c r="CR45" s="321"/>
      <c r="CS45" s="322"/>
      <c r="CT45" s="322"/>
      <c r="CU45" s="322"/>
      <c r="CV45" s="322"/>
      <c r="CW45" s="322"/>
      <c r="CX45" s="322"/>
      <c r="CY45" s="321"/>
      <c r="CZ45" s="322"/>
      <c r="DA45" s="322"/>
      <c r="DB45" s="322"/>
      <c r="DC45" s="322"/>
      <c r="DD45" s="322"/>
      <c r="DE45" s="322"/>
      <c r="DF45" s="321"/>
      <c r="DG45" s="322"/>
      <c r="DH45" s="322"/>
      <c r="DI45" s="322"/>
      <c r="DJ45" s="322"/>
      <c r="DK45" s="322"/>
      <c r="DL45" s="322"/>
      <c r="DM45" s="321"/>
      <c r="DN45" s="322"/>
      <c r="DO45" s="322"/>
      <c r="DP45" s="322"/>
      <c r="DQ45" s="322"/>
      <c r="DR45" s="322"/>
      <c r="DS45" s="322"/>
      <c r="DT45" s="321"/>
      <c r="DU45" s="322"/>
      <c r="DV45" s="322"/>
      <c r="DW45" s="322"/>
      <c r="DX45" s="322"/>
      <c r="DY45" s="322"/>
      <c r="DZ45" s="322"/>
      <c r="EA45" s="321"/>
      <c r="EB45" s="322"/>
      <c r="EC45" s="322"/>
      <c r="ED45" s="322"/>
      <c r="EE45" s="322"/>
      <c r="EF45" s="322"/>
      <c r="EG45" s="322"/>
      <c r="EH45" s="321"/>
      <c r="EI45" s="322"/>
      <c r="EJ45" s="322"/>
      <c r="EK45" s="322"/>
      <c r="EL45" s="322"/>
      <c r="EM45" s="322"/>
      <c r="EN45" s="322"/>
      <c r="EO45" s="321"/>
      <c r="EP45" s="322"/>
      <c r="EQ45" s="322"/>
      <c r="ER45" s="322"/>
      <c r="ES45" s="322"/>
      <c r="ET45" s="322"/>
      <c r="EU45" s="322"/>
      <c r="EV45" s="321"/>
      <c r="EW45" s="322"/>
      <c r="EX45" s="322"/>
      <c r="EY45" s="322"/>
      <c r="EZ45" s="322"/>
      <c r="FA45" s="322"/>
      <c r="FB45" s="322"/>
      <c r="FC45" s="321"/>
      <c r="FD45" s="322"/>
      <c r="FE45" s="322"/>
      <c r="FF45" s="322"/>
      <c r="FG45" s="322"/>
      <c r="FH45" s="322"/>
      <c r="FI45" s="322"/>
      <c r="FJ45" s="321"/>
      <c r="FK45" s="322"/>
      <c r="FL45" s="322"/>
      <c r="FM45" s="322"/>
      <c r="FN45" s="322"/>
      <c r="FO45" s="322"/>
      <c r="FP45" s="322"/>
      <c r="FQ45" s="321"/>
      <c r="FR45" s="322"/>
      <c r="FS45" s="322"/>
      <c r="FT45" s="322"/>
      <c r="FU45" s="322"/>
      <c r="FV45" s="322"/>
      <c r="FW45" s="322"/>
      <c r="FX45" s="321"/>
      <c r="FY45" s="322"/>
      <c r="FZ45" s="322"/>
      <c r="GA45" s="322"/>
      <c r="GB45" s="322"/>
      <c r="GC45" s="322"/>
      <c r="GD45" s="322"/>
      <c r="GE45" s="321"/>
      <c r="GF45" s="322"/>
      <c r="GG45" s="322"/>
      <c r="GH45" s="322"/>
      <c r="GI45" s="322"/>
      <c r="GJ45" s="322"/>
      <c r="GK45" s="322"/>
      <c r="GL45" s="321"/>
      <c r="GM45" s="322"/>
      <c r="GN45" s="322"/>
      <c r="GO45" s="322"/>
      <c r="GP45" s="322"/>
      <c r="GQ45" s="322"/>
      <c r="GR45" s="322"/>
      <c r="GS45" s="321"/>
      <c r="GT45" s="322"/>
      <c r="GU45" s="322"/>
      <c r="GV45" s="322"/>
      <c r="GW45" s="322"/>
      <c r="GX45" s="322"/>
      <c r="GY45" s="322"/>
      <c r="GZ45" s="321"/>
      <c r="HA45" s="322"/>
      <c r="HB45" s="322"/>
      <c r="HC45" s="322"/>
      <c r="HD45" s="322"/>
      <c r="HE45" s="322"/>
      <c r="HF45" s="322"/>
      <c r="HG45" s="321"/>
      <c r="HH45" s="322"/>
      <c r="HI45" s="322"/>
      <c r="HJ45" s="322"/>
      <c r="HK45" s="322"/>
      <c r="HL45" s="322"/>
      <c r="HM45" s="322"/>
      <c r="HN45" s="321"/>
      <c r="HO45" s="322"/>
      <c r="HP45" s="322"/>
      <c r="HQ45" s="322"/>
      <c r="HR45" s="322"/>
      <c r="HS45" s="322"/>
      <c r="HT45" s="322"/>
      <c r="HU45" s="321"/>
      <c r="HV45" s="322"/>
      <c r="HW45" s="322"/>
      <c r="HX45" s="322"/>
      <c r="HY45" s="322"/>
      <c r="HZ45" s="322"/>
      <c r="IA45" s="322"/>
      <c r="IB45" s="321"/>
      <c r="IC45" s="322"/>
      <c r="ID45" s="322"/>
      <c r="IE45" s="322"/>
      <c r="IF45" s="322"/>
      <c r="IG45" s="322"/>
      <c r="IH45" s="322"/>
      <c r="II45" s="321"/>
      <c r="IJ45" s="322"/>
      <c r="IK45" s="322"/>
      <c r="IL45" s="322"/>
      <c r="IM45" s="322"/>
      <c r="IN45" s="322"/>
      <c r="IO45" s="322"/>
      <c r="IP45" s="321"/>
      <c r="IQ45" s="322"/>
      <c r="IR45" s="322"/>
      <c r="IS45" s="322"/>
      <c r="IT45" s="322"/>
      <c r="IU45" s="322"/>
      <c r="IV45" s="322"/>
      <c r="IW45" s="321"/>
      <c r="IX45" s="322"/>
      <c r="IY45" s="322"/>
      <c r="IZ45" s="322"/>
      <c r="JA45" s="322"/>
      <c r="JB45" s="322"/>
      <c r="JC45" s="322"/>
      <c r="JD45" s="321"/>
      <c r="JE45" s="322"/>
      <c r="JF45" s="322"/>
      <c r="JG45" s="322"/>
      <c r="JH45" s="322"/>
      <c r="JI45" s="322"/>
      <c r="JJ45" s="322"/>
      <c r="JK45" s="321"/>
      <c r="JL45" s="322"/>
      <c r="JM45" s="322"/>
      <c r="JN45" s="322"/>
      <c r="JO45" s="322"/>
      <c r="JP45" s="322"/>
      <c r="JQ45" s="322"/>
      <c r="JR45" s="321"/>
      <c r="JS45" s="322"/>
      <c r="JT45" s="322"/>
      <c r="JU45" s="322"/>
      <c r="JV45" s="322"/>
      <c r="JW45" s="322"/>
      <c r="JX45" s="322"/>
      <c r="JY45" s="321"/>
      <c r="JZ45" s="322"/>
      <c r="KA45" s="322"/>
      <c r="KB45" s="322"/>
      <c r="KC45" s="322"/>
      <c r="KD45" s="322"/>
      <c r="KE45" s="322"/>
      <c r="KF45" s="321"/>
      <c r="KG45" s="322"/>
      <c r="KH45" s="322"/>
      <c r="KI45" s="322"/>
      <c r="KJ45" s="322"/>
      <c r="KK45" s="322"/>
      <c r="KL45" s="322"/>
      <c r="KM45" s="323" t="str">
        <f t="shared" si="0"/>
        <v/>
      </c>
      <c r="KN45" s="324" t="str">
        <f t="shared" si="1"/>
        <v/>
      </c>
      <c r="KO45" s="324" t="str">
        <f t="shared" si="2"/>
        <v/>
      </c>
      <c r="KP45" s="324" t="str">
        <f t="shared" si="3"/>
        <v/>
      </c>
      <c r="KQ45" s="325" t="str">
        <f t="shared" si="4"/>
        <v/>
      </c>
      <c r="KR45" s="307" t="str">
        <f>IF(COUNTA(ข้อมูล!AM42),ข้อมูล!AM42," ")</f>
        <v>ปกติ</v>
      </c>
    </row>
    <row r="46" spans="1:305" ht="16.5" customHeight="1" x14ac:dyDescent="0.35"/>
    <row r="47" spans="1:305" ht="16.5" customHeight="1" x14ac:dyDescent="0.35"/>
    <row r="48" spans="1:305" ht="16.5" customHeight="1" x14ac:dyDescent="0.35"/>
    <row r="49" s="1" customFormat="1" ht="16.5" customHeight="1" x14ac:dyDescent="0.35"/>
    <row r="50" s="1" customFormat="1" ht="16.5" customHeight="1" x14ac:dyDescent="0.35"/>
    <row r="51" s="1" customFormat="1" ht="16.5" customHeight="1" x14ac:dyDescent="0.35"/>
    <row r="52" s="1" customFormat="1" ht="16.5" customHeight="1" x14ac:dyDescent="0.35"/>
    <row r="53" s="1" customFormat="1" ht="16.5" customHeight="1" x14ac:dyDescent="0.35"/>
    <row r="54" s="1" customFormat="1" ht="16.5" customHeight="1" x14ac:dyDescent="0.35"/>
  </sheetData>
  <mergeCells count="136">
    <mergeCell ref="DM1:DS1"/>
    <mergeCell ref="DT1:DZ1"/>
    <mergeCell ref="CR2:CT2"/>
    <mergeCell ref="CV2:CX2"/>
    <mergeCell ref="CY2:DA2"/>
    <mergeCell ref="DC2:DE2"/>
    <mergeCell ref="DF2:DH2"/>
    <mergeCell ref="DJ2:DL2"/>
    <mergeCell ref="DM2:DO2"/>
    <mergeCell ref="DQ2:DS2"/>
    <mergeCell ref="DT2:DV2"/>
    <mergeCell ref="DX2:DZ2"/>
    <mergeCell ref="JY2:KA2"/>
    <mergeCell ref="BP2:BR2"/>
    <mergeCell ref="BT2:BV2"/>
    <mergeCell ref="BI2:BK2"/>
    <mergeCell ref="BM2:BO2"/>
    <mergeCell ref="AR2:AT2"/>
    <mergeCell ref="AU2:AW2"/>
    <mergeCell ref="AY2:BA2"/>
    <mergeCell ref="BB2:BD2"/>
    <mergeCell ref="BF2:BH2"/>
    <mergeCell ref="CK2:CM2"/>
    <mergeCell ref="CO2:CQ2"/>
    <mergeCell ref="IM2:IO2"/>
    <mergeCell ref="IP2:IR2"/>
    <mergeCell ref="IT2:IV2"/>
    <mergeCell ref="IB2:ID2"/>
    <mergeCell ref="IF2:IH2"/>
    <mergeCell ref="II2:IK2"/>
    <mergeCell ref="HR2:HT2"/>
    <mergeCell ref="KR1:KR5"/>
    <mergeCell ref="KQ3:KQ5"/>
    <mergeCell ref="Z1:AF1"/>
    <mergeCell ref="AG1:AM1"/>
    <mergeCell ref="AN1:AT1"/>
    <mergeCell ref="AU1:BA1"/>
    <mergeCell ref="BB1:BH1"/>
    <mergeCell ref="BI1:BO1"/>
    <mergeCell ref="BP1:BV1"/>
    <mergeCell ref="AG2:AI2"/>
    <mergeCell ref="AK2:AM2"/>
    <mergeCell ref="AN2:AP2"/>
    <mergeCell ref="BW2:BY2"/>
    <mergeCell ref="CA2:CC2"/>
    <mergeCell ref="CD2:CF2"/>
    <mergeCell ref="CH2:CJ2"/>
    <mergeCell ref="KN3:KN5"/>
    <mergeCell ref="KO3:KO5"/>
    <mergeCell ref="KP3:KP5"/>
    <mergeCell ref="KF1:KL1"/>
    <mergeCell ref="KN1:KQ2"/>
    <mergeCell ref="KF2:KH2"/>
    <mergeCell ref="KJ2:KL2"/>
    <mergeCell ref="KM3:KM5"/>
    <mergeCell ref="E2:G2"/>
    <mergeCell ref="I2:K2"/>
    <mergeCell ref="L2:N2"/>
    <mergeCell ref="P2:R2"/>
    <mergeCell ref="A1:A5"/>
    <mergeCell ref="B1:B5"/>
    <mergeCell ref="C1:C5"/>
    <mergeCell ref="E1:K1"/>
    <mergeCell ref="L1:R1"/>
    <mergeCell ref="BW1:CC1"/>
    <mergeCell ref="CD1:CJ1"/>
    <mergeCell ref="CK1:CQ1"/>
    <mergeCell ref="S1:Y1"/>
    <mergeCell ref="S2:U2"/>
    <mergeCell ref="W2:Y2"/>
    <mergeCell ref="Z2:AB2"/>
    <mergeCell ref="AD2:AF2"/>
    <mergeCell ref="GE1:GK1"/>
    <mergeCell ref="EE2:EG2"/>
    <mergeCell ref="EH2:EJ2"/>
    <mergeCell ref="EL2:EN2"/>
    <mergeCell ref="EO2:EQ2"/>
    <mergeCell ref="ES2:EU2"/>
    <mergeCell ref="EV2:EX2"/>
    <mergeCell ref="EZ2:FB2"/>
    <mergeCell ref="FC2:FE2"/>
    <mergeCell ref="FG2:FI2"/>
    <mergeCell ref="FJ2:FL2"/>
    <mergeCell ref="FN2:FP2"/>
    <mergeCell ref="FQ2:FS2"/>
    <mergeCell ref="CR1:CX1"/>
    <mergeCell ref="CY1:DE1"/>
    <mergeCell ref="DF1:DL1"/>
    <mergeCell ref="GL1:GR1"/>
    <mergeCell ref="EA1:EG1"/>
    <mergeCell ref="EH1:EN1"/>
    <mergeCell ref="EO1:EU1"/>
    <mergeCell ref="EV1:FB1"/>
    <mergeCell ref="FC1:FI1"/>
    <mergeCell ref="KC2:KE2"/>
    <mergeCell ref="IW1:JC1"/>
    <mergeCell ref="JD1:JJ1"/>
    <mergeCell ref="JK1:JQ1"/>
    <mergeCell ref="JR1:JX1"/>
    <mergeCell ref="IW2:IY2"/>
    <mergeCell ref="JA2:JC2"/>
    <mergeCell ref="JD2:JF2"/>
    <mergeCell ref="JH2:JJ2"/>
    <mergeCell ref="JK2:JM2"/>
    <mergeCell ref="JO2:JQ2"/>
    <mergeCell ref="JR2:JT2"/>
    <mergeCell ref="JV2:JX2"/>
    <mergeCell ref="JY1:KE1"/>
    <mergeCell ref="IB1:IH1"/>
    <mergeCell ref="II1:IO1"/>
    <mergeCell ref="IP1:IV1"/>
    <mergeCell ref="EA2:EC2"/>
    <mergeCell ref="GS1:GY1"/>
    <mergeCell ref="GZ1:HF1"/>
    <mergeCell ref="HG1:HM1"/>
    <mergeCell ref="HN1:HT1"/>
    <mergeCell ref="HU1:IA1"/>
    <mergeCell ref="FJ1:FP1"/>
    <mergeCell ref="FQ1:FW1"/>
    <mergeCell ref="FX1:GD1"/>
    <mergeCell ref="GL2:GN2"/>
    <mergeCell ref="GP2:GR2"/>
    <mergeCell ref="GS2:GU2"/>
    <mergeCell ref="GW2:GY2"/>
    <mergeCell ref="GZ2:HB2"/>
    <mergeCell ref="FU2:FW2"/>
    <mergeCell ref="FX2:FZ2"/>
    <mergeCell ref="GB2:GD2"/>
    <mergeCell ref="GE2:GG2"/>
    <mergeCell ref="GI2:GK2"/>
    <mergeCell ref="HU2:HW2"/>
    <mergeCell ref="HY2:IA2"/>
    <mergeCell ref="HD2:HF2"/>
    <mergeCell ref="HG2:HI2"/>
    <mergeCell ref="HK2:HM2"/>
    <mergeCell ref="HN2:HP2"/>
  </mergeCells>
  <printOptions horizontalCentered="1"/>
  <pageMargins left="0.55118110236220474" right="0.31496062992125984" top="0.55118110236220474" bottom="0.35433070866141736" header="0.31496062992125984" footer="0.31496062992125984"/>
  <pageSetup paperSize="9" scale="90" fitToWidth="0" fitToHeight="0" orientation="portrait" r:id="rId1"/>
  <colBreaks count="8" manualBreakCount="8">
    <brk id="25" min="1" max="44" man="1"/>
    <brk id="60" min="1" max="44" man="1"/>
    <brk id="95" min="1" max="44" man="1"/>
    <brk id="130" max="44" man="1"/>
    <brk id="165" max="44" man="1"/>
    <brk id="200" max="44" man="1"/>
    <brk id="235" max="44" man="1"/>
    <brk id="270" max="44" man="1"/>
  </colBreaks>
  <extLst>
    <ext xmlns:x14="http://schemas.microsoft.com/office/spreadsheetml/2009/9/main" uri="{CCE6A557-97BC-4b89-ADB6-D9C93CAAB3DF}">
      <x14:dataValidations xmlns:xm="http://schemas.microsoft.com/office/excel/2006/main" count="3">
        <x14:dataValidation type="list" allowBlank="1" xr:uid="{00000000-0002-0000-0200-000015000000}">
          <x14:formula1>
            <xm:f>ข้อมูล!$G$3:$G$6</xm:f>
          </x14:formula1>
          <xm:sqref>I2 KC2 KJ2 DQ2 DJ2 DC2 CO2 CV2 CH2 CA2 BT2 BM2 BF2 AY2 AK2 AR2 AD2 W2 P2 DX2 JV2 JO2 JH2 JA2 EE2 IM2 IF2 HY2 HK2 HR2 HD2 GW2 GP2 GI2 GB2 FU2 FG2 FN2 EZ2 ES2 EL2 IT2</xm:sqref>
        </x14:dataValidation>
        <x14:dataValidation type="list" allowBlank="1" xr:uid="{00000000-0002-0000-0200-000016000000}">
          <x14:formula1>
            <xm:f>ข้อมูล!$M$1:$M$5</xm:f>
          </x14:formula1>
          <xm:sqref>E6:KL45</xm:sqref>
        </x14:dataValidation>
        <x14:dataValidation type="list" allowBlank="1" xr:uid="{00000000-0002-0000-0200-000017000000}">
          <x14:formula1>
            <xm:f>ข้อมูล!$F$3:$F$47</xm:f>
          </x14:formula1>
          <xm:sqref>E2:G2 DT2:DV2 L2:N2 S2:U2 Z2:AB2 AG2:AI2 AN2:AP2 AU2:AW2 BB2:BD2 BI2:BK2 BP2:BR2 BW2:BY2 CD2:CF2 CK2:CM2 CR2:CT2 CY2:DA2 DF2:DH2 DM2:DO2 EA2:EC2 EH2:EJ2 EO2:EQ2 EV2:EX2 FC2:FE2 FJ2:FL2 FQ2:FS2 FX2:FZ2 GE2:GG2 GL2:GN2 GS2:GU2 GZ2:HB2 HG2:HI2 HN2:HP2 HU2:HW2 IB2:ID2 II2:IK2 IP2:IR2 IW2:IY2 JD2:JF2 JK2:JM2 JR2:JT2 JY2:KA2 KF2:KH2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AT1004"/>
  <sheetViews>
    <sheetView view="pageBreakPreview" zoomScale="114" zoomScaleNormal="100" zoomScaleSheetLayoutView="175" workbookViewId="0">
      <pane xSplit="1" ySplit="5" topLeftCell="B20" activePane="bottomRight" state="frozen"/>
      <selection pane="topRight" activeCell="B1" sqref="B1"/>
      <selection pane="bottomLeft" activeCell="A4" sqref="A4"/>
      <selection pane="bottomRight" activeCell="J41" sqref="J41"/>
    </sheetView>
  </sheetViews>
  <sheetFormatPr baseColWidth="10" defaultColWidth="14.5" defaultRowHeight="15.75" customHeight="1" x14ac:dyDescent="0.4"/>
  <cols>
    <col min="1" max="1" width="4.33203125" style="39" customWidth="1"/>
    <col min="2" max="2" width="25.1640625" style="39" customWidth="1"/>
    <col min="3" max="17" width="3.33203125" style="1" customWidth="1"/>
    <col min="18" max="44" width="3.33203125" style="1" hidden="1" customWidth="1"/>
    <col min="45" max="46" width="3.33203125" style="1" customWidth="1"/>
    <col min="47" max="16384" width="14.5" style="371"/>
  </cols>
  <sheetData>
    <row r="1" spans="1:46" s="39" customFormat="1" ht="28.5" customHeight="1" x14ac:dyDescent="0.4">
      <c r="A1" s="518" t="s">
        <v>1</v>
      </c>
      <c r="B1" s="326" t="s">
        <v>3</v>
      </c>
      <c r="C1" s="522" t="s">
        <v>88</v>
      </c>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3"/>
      <c r="AS1" s="524" t="s">
        <v>108</v>
      </c>
      <c r="AT1" s="525"/>
    </row>
    <row r="2" spans="1:46" s="39" customFormat="1" ht="28.5" customHeight="1" x14ac:dyDescent="0.4">
      <c r="A2" s="519"/>
      <c r="B2" s="327" t="s">
        <v>286</v>
      </c>
      <c r="C2" s="328"/>
      <c r="D2" s="329"/>
      <c r="E2" s="329"/>
      <c r="F2" s="330"/>
      <c r="G2" s="331"/>
      <c r="H2" s="329"/>
      <c r="I2" s="329"/>
      <c r="J2" s="329"/>
      <c r="K2" s="329"/>
      <c r="L2" s="329"/>
      <c r="M2" s="329"/>
      <c r="N2" s="329"/>
      <c r="O2" s="332"/>
      <c r="P2" s="328"/>
      <c r="Q2" s="329"/>
      <c r="R2" s="333"/>
      <c r="S2" s="333"/>
      <c r="T2" s="333"/>
      <c r="U2" s="333"/>
      <c r="V2" s="333"/>
      <c r="W2" s="333"/>
      <c r="X2" s="333"/>
      <c r="Y2" s="333"/>
      <c r="Z2" s="333"/>
      <c r="AA2" s="333"/>
      <c r="AB2" s="333"/>
      <c r="AC2" s="333"/>
      <c r="AD2" s="333"/>
      <c r="AE2" s="333"/>
      <c r="AF2" s="333"/>
      <c r="AG2" s="333"/>
      <c r="AH2" s="333"/>
      <c r="AI2" s="333"/>
      <c r="AJ2" s="333"/>
      <c r="AK2" s="333"/>
      <c r="AL2" s="334"/>
      <c r="AM2" s="335"/>
      <c r="AN2" s="336"/>
      <c r="AO2" s="336"/>
      <c r="AP2" s="336"/>
      <c r="AQ2" s="336"/>
      <c r="AR2" s="336"/>
      <c r="AS2" s="337"/>
      <c r="AT2" s="338"/>
    </row>
    <row r="3" spans="1:46" s="39" customFormat="1" ht="28.5" customHeight="1" x14ac:dyDescent="0.4">
      <c r="A3" s="519"/>
      <c r="B3" s="327" t="s">
        <v>325</v>
      </c>
      <c r="C3" s="339"/>
      <c r="D3" s="339"/>
      <c r="E3" s="339"/>
      <c r="F3" s="339"/>
      <c r="G3" s="339"/>
      <c r="H3" s="340"/>
      <c r="I3" s="340"/>
      <c r="J3" s="340"/>
      <c r="K3" s="340"/>
      <c r="L3" s="340"/>
      <c r="M3" s="340"/>
      <c r="N3" s="340"/>
      <c r="O3" s="341"/>
      <c r="P3" s="339"/>
      <c r="Q3" s="340"/>
      <c r="R3" s="342"/>
      <c r="S3" s="342"/>
      <c r="T3" s="342"/>
      <c r="U3" s="342"/>
      <c r="V3" s="342"/>
      <c r="W3" s="342"/>
      <c r="X3" s="342"/>
      <c r="Y3" s="342"/>
      <c r="Z3" s="342"/>
      <c r="AA3" s="342"/>
      <c r="AB3" s="342"/>
      <c r="AC3" s="342"/>
      <c r="AD3" s="342"/>
      <c r="AE3" s="342"/>
      <c r="AF3" s="342"/>
      <c r="AG3" s="342"/>
      <c r="AH3" s="342"/>
      <c r="AI3" s="342"/>
      <c r="AJ3" s="342"/>
      <c r="AK3" s="342"/>
      <c r="AL3" s="343"/>
      <c r="AM3" s="344"/>
      <c r="AN3" s="342"/>
      <c r="AO3" s="342"/>
      <c r="AP3" s="342"/>
      <c r="AQ3" s="342"/>
      <c r="AR3" s="342"/>
      <c r="AS3" s="337"/>
      <c r="AT3" s="338"/>
    </row>
    <row r="4" spans="1:46" s="39" customFormat="1" ht="28.5" customHeight="1" x14ac:dyDescent="0.4">
      <c r="A4" s="520"/>
      <c r="B4" s="327" t="s">
        <v>320</v>
      </c>
      <c r="C4" s="345"/>
      <c r="D4" s="345"/>
      <c r="E4" s="345"/>
      <c r="F4" s="345"/>
      <c r="G4" s="345"/>
      <c r="H4" s="346"/>
      <c r="I4" s="346"/>
      <c r="J4" s="346"/>
      <c r="K4" s="346"/>
      <c r="L4" s="346"/>
      <c r="M4" s="346"/>
      <c r="N4" s="346"/>
      <c r="O4" s="347"/>
      <c r="P4" s="348"/>
      <c r="Q4" s="349"/>
      <c r="R4" s="350"/>
      <c r="S4" s="350"/>
      <c r="T4" s="350"/>
      <c r="U4" s="350"/>
      <c r="V4" s="350"/>
      <c r="W4" s="350"/>
      <c r="X4" s="350"/>
      <c r="Y4" s="350"/>
      <c r="Z4" s="350"/>
      <c r="AA4" s="350"/>
      <c r="AB4" s="350"/>
      <c r="AC4" s="350"/>
      <c r="AD4" s="350"/>
      <c r="AE4" s="350"/>
      <c r="AF4" s="350"/>
      <c r="AG4" s="350"/>
      <c r="AH4" s="350"/>
      <c r="AI4" s="350"/>
      <c r="AJ4" s="350"/>
      <c r="AK4" s="350"/>
      <c r="AL4" s="351"/>
      <c r="AM4" s="352"/>
      <c r="AN4" s="350"/>
      <c r="AO4" s="350"/>
      <c r="AP4" s="350"/>
      <c r="AQ4" s="350"/>
      <c r="AR4" s="350"/>
      <c r="AS4" s="526">
        <f>COUNTA(C4:AR4)</f>
        <v>0</v>
      </c>
      <c r="AT4" s="527"/>
    </row>
    <row r="5" spans="1:46" s="39" customFormat="1" ht="28.5" customHeight="1" thickBot="1" x14ac:dyDescent="0.45">
      <c r="A5" s="521"/>
      <c r="B5" s="353" t="s">
        <v>62</v>
      </c>
      <c r="C5" s="354"/>
      <c r="D5" s="354"/>
      <c r="E5" s="354"/>
      <c r="F5" s="354"/>
      <c r="G5" s="354"/>
      <c r="H5" s="355"/>
      <c r="I5" s="355"/>
      <c r="J5" s="355"/>
      <c r="K5" s="355"/>
      <c r="L5" s="355"/>
      <c r="M5" s="355"/>
      <c r="N5" s="355"/>
      <c r="O5" s="355"/>
      <c r="P5" s="355"/>
      <c r="Q5" s="355"/>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528">
        <f>SUM(C5:AR5)</f>
        <v>0</v>
      </c>
      <c r="AT5" s="529"/>
    </row>
    <row r="6" spans="1:46" s="309" customFormat="1" ht="16.5" customHeight="1" x14ac:dyDescent="0.15">
      <c r="A6" s="357">
        <f>IF(COUNTA(ข้อมูล!C3),ข้อมูล!C3," ")</f>
        <v>1</v>
      </c>
      <c r="B6" s="358" t="str">
        <f>IF(COUNTA(ข้อมูล!E3),ข้อมูล!E3," ")</f>
        <v xml:space="preserve"> </v>
      </c>
      <c r="C6" s="359"/>
      <c r="D6" s="359"/>
      <c r="E6" s="359"/>
      <c r="F6" s="359"/>
      <c r="G6" s="359"/>
      <c r="H6" s="360"/>
      <c r="I6" s="360"/>
      <c r="J6" s="360"/>
      <c r="K6" s="360"/>
      <c r="L6" s="360"/>
      <c r="M6" s="360"/>
      <c r="N6" s="360"/>
      <c r="O6" s="360"/>
      <c r="P6" s="360"/>
      <c r="Q6" s="360"/>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2"/>
      <c r="AS6" s="516" t="str">
        <f>IF(COUNTA(C6:AR6),SUM(C6:AR6)," ")</f>
        <v xml:space="preserve"> </v>
      </c>
      <c r="AT6" s="517"/>
    </row>
    <row r="7" spans="1:46" s="309" customFormat="1" ht="16.5" customHeight="1" x14ac:dyDescent="0.15">
      <c r="A7" s="357">
        <f>IF(COUNTA(ข้อมูล!C4),ข้อมูล!C4," ")</f>
        <v>2</v>
      </c>
      <c r="B7" s="358" t="str">
        <f>IF(COUNTA(ข้อมูล!E4),ข้อมูล!E4," ")</f>
        <v xml:space="preserve"> </v>
      </c>
      <c r="C7" s="359"/>
      <c r="D7" s="359"/>
      <c r="E7" s="359"/>
      <c r="F7" s="359"/>
      <c r="G7" s="359"/>
      <c r="H7" s="363"/>
      <c r="I7" s="364"/>
      <c r="J7" s="365"/>
      <c r="K7" s="363"/>
      <c r="L7" s="363"/>
      <c r="M7" s="363"/>
      <c r="N7" s="363"/>
      <c r="O7" s="363"/>
      <c r="P7" s="363"/>
      <c r="Q7" s="363"/>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7"/>
      <c r="AS7" s="516" t="str">
        <f t="shared" ref="AS7:AS45" si="0">IF(COUNTA(C7:AR7),SUM(C7:AR7)," ")</f>
        <v xml:space="preserve"> </v>
      </c>
      <c r="AT7" s="517"/>
    </row>
    <row r="8" spans="1:46" s="309" customFormat="1" ht="16.5" customHeight="1" x14ac:dyDescent="0.15">
      <c r="A8" s="357">
        <f>IF(COUNTA(ข้อมูล!C5),ข้อมูล!C5," ")</f>
        <v>3</v>
      </c>
      <c r="B8" s="358" t="str">
        <f>IF(COUNTA(ข้อมูล!E5),ข้อมูล!E5," ")</f>
        <v xml:space="preserve"> </v>
      </c>
      <c r="C8" s="359"/>
      <c r="D8" s="359"/>
      <c r="E8" s="359"/>
      <c r="F8" s="359"/>
      <c r="G8" s="359"/>
      <c r="H8" s="360"/>
      <c r="I8" s="360"/>
      <c r="J8" s="360"/>
      <c r="K8" s="360"/>
      <c r="L8" s="360"/>
      <c r="M8" s="360"/>
      <c r="N8" s="360"/>
      <c r="O8" s="360"/>
      <c r="P8" s="360"/>
      <c r="Q8" s="360"/>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516" t="str">
        <f t="shared" si="0"/>
        <v xml:space="preserve"> </v>
      </c>
      <c r="AT8" s="517"/>
    </row>
    <row r="9" spans="1:46" s="309" customFormat="1" ht="16.5" customHeight="1" x14ac:dyDescent="0.15">
      <c r="A9" s="357">
        <f>IF(COUNTA(ข้อมูล!C6),ข้อมูล!C6," ")</f>
        <v>4</v>
      </c>
      <c r="B9" s="358" t="str">
        <f>IF(COUNTA(ข้อมูล!E6),ข้อมูล!E6," ")</f>
        <v xml:space="preserve"> </v>
      </c>
      <c r="C9" s="359"/>
      <c r="D9" s="359"/>
      <c r="E9" s="359"/>
      <c r="F9" s="359"/>
      <c r="G9" s="359"/>
      <c r="H9" s="368"/>
      <c r="I9" s="369"/>
      <c r="J9" s="369"/>
      <c r="K9" s="369"/>
      <c r="L9" s="369"/>
      <c r="M9" s="369"/>
      <c r="N9" s="369"/>
      <c r="O9" s="369"/>
      <c r="P9" s="369"/>
      <c r="Q9" s="369"/>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516" t="str">
        <f t="shared" si="0"/>
        <v xml:space="preserve"> </v>
      </c>
      <c r="AT9" s="517"/>
    </row>
    <row r="10" spans="1:46" s="309" customFormat="1" ht="16.5" customHeight="1" x14ac:dyDescent="0.15">
      <c r="A10" s="357">
        <f>IF(COUNTA(ข้อมูล!C7),ข้อมูล!C7," ")</f>
        <v>5</v>
      </c>
      <c r="B10" s="358" t="str">
        <f>IF(COUNTA(ข้อมูล!E7),ข้อมูล!E7," ")</f>
        <v xml:space="preserve"> </v>
      </c>
      <c r="C10" s="359"/>
      <c r="D10" s="359"/>
      <c r="E10" s="359"/>
      <c r="F10" s="359"/>
      <c r="G10" s="359"/>
      <c r="H10" s="369"/>
      <c r="I10" s="369"/>
      <c r="J10" s="369"/>
      <c r="K10" s="369"/>
      <c r="L10" s="369"/>
      <c r="M10" s="369"/>
      <c r="N10" s="369"/>
      <c r="O10" s="369"/>
      <c r="P10" s="369"/>
      <c r="Q10" s="369"/>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516" t="str">
        <f t="shared" si="0"/>
        <v xml:space="preserve"> </v>
      </c>
      <c r="AT10" s="517"/>
    </row>
    <row r="11" spans="1:46" s="309" customFormat="1" ht="16.5" customHeight="1" x14ac:dyDescent="0.15">
      <c r="A11" s="357">
        <f>IF(COUNTA(ข้อมูล!C8),ข้อมูล!C8," ")</f>
        <v>6</v>
      </c>
      <c r="B11" s="358" t="str">
        <f>IF(COUNTA(ข้อมูล!E8),ข้อมูล!E8," ")</f>
        <v xml:space="preserve"> </v>
      </c>
      <c r="C11" s="359"/>
      <c r="D11" s="359"/>
      <c r="E11" s="359"/>
      <c r="F11" s="359"/>
      <c r="G11" s="359"/>
      <c r="H11" s="369"/>
      <c r="I11" s="369"/>
      <c r="J11" s="369"/>
      <c r="K11" s="369"/>
      <c r="L11" s="369"/>
      <c r="M11" s="369"/>
      <c r="N11" s="369"/>
      <c r="O11" s="369"/>
      <c r="P11" s="369"/>
      <c r="Q11" s="369"/>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516" t="str">
        <f t="shared" si="0"/>
        <v xml:space="preserve"> </v>
      </c>
      <c r="AT11" s="517"/>
    </row>
    <row r="12" spans="1:46" s="309" customFormat="1" ht="16.5" customHeight="1" x14ac:dyDescent="0.15">
      <c r="A12" s="357">
        <f>IF(COUNTA(ข้อมูล!C9),ข้อมูล!C9," ")</f>
        <v>7</v>
      </c>
      <c r="B12" s="358" t="str">
        <f>IF(COUNTA(ข้อมูล!E9),ข้อมูล!E9," ")</f>
        <v xml:space="preserve"> </v>
      </c>
      <c r="C12" s="359"/>
      <c r="D12" s="359"/>
      <c r="E12" s="359"/>
      <c r="F12" s="359"/>
      <c r="G12" s="359"/>
      <c r="H12" s="369"/>
      <c r="I12" s="369"/>
      <c r="J12" s="369"/>
      <c r="K12" s="369"/>
      <c r="L12" s="369"/>
      <c r="M12" s="369"/>
      <c r="N12" s="369"/>
      <c r="O12" s="369"/>
      <c r="P12" s="369"/>
      <c r="Q12" s="369"/>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516" t="str">
        <f t="shared" si="0"/>
        <v xml:space="preserve"> </v>
      </c>
      <c r="AT12" s="517"/>
    </row>
    <row r="13" spans="1:46" s="309" customFormat="1" ht="16.5" customHeight="1" x14ac:dyDescent="0.15">
      <c r="A13" s="357">
        <f>IF(COUNTA(ข้อมูล!C10),ข้อมูล!C10," ")</f>
        <v>8</v>
      </c>
      <c r="B13" s="358" t="str">
        <f>IF(COUNTA(ข้อมูล!E10),ข้อมูล!E10," ")</f>
        <v xml:space="preserve"> </v>
      </c>
      <c r="C13" s="359"/>
      <c r="D13" s="359"/>
      <c r="E13" s="359"/>
      <c r="F13" s="359"/>
      <c r="G13" s="359"/>
      <c r="H13" s="369"/>
      <c r="I13" s="369"/>
      <c r="J13" s="369"/>
      <c r="K13" s="369"/>
      <c r="L13" s="369"/>
      <c r="M13" s="369"/>
      <c r="N13" s="369"/>
      <c r="O13" s="369"/>
      <c r="P13" s="369"/>
      <c r="Q13" s="369"/>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516" t="str">
        <f t="shared" si="0"/>
        <v xml:space="preserve"> </v>
      </c>
      <c r="AT13" s="517"/>
    </row>
    <row r="14" spans="1:46" s="309" customFormat="1" ht="16.5" customHeight="1" x14ac:dyDescent="0.15">
      <c r="A14" s="357">
        <f>IF(COUNTA(ข้อมูล!C11),ข้อมูล!C11," ")</f>
        <v>9</v>
      </c>
      <c r="B14" s="358" t="str">
        <f>IF(COUNTA(ข้อมูล!E11),ข้อมูล!E11," ")</f>
        <v xml:space="preserve"> </v>
      </c>
      <c r="C14" s="359"/>
      <c r="D14" s="359"/>
      <c r="E14" s="359"/>
      <c r="F14" s="359"/>
      <c r="G14" s="359"/>
      <c r="H14" s="369"/>
      <c r="I14" s="369"/>
      <c r="J14" s="369"/>
      <c r="K14" s="369"/>
      <c r="L14" s="369"/>
      <c r="M14" s="369"/>
      <c r="N14" s="369"/>
      <c r="O14" s="369"/>
      <c r="P14" s="369"/>
      <c r="Q14" s="369"/>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516" t="str">
        <f t="shared" si="0"/>
        <v xml:space="preserve"> </v>
      </c>
      <c r="AT14" s="517"/>
    </row>
    <row r="15" spans="1:46" s="309" customFormat="1" ht="16.5" customHeight="1" x14ac:dyDescent="0.15">
      <c r="A15" s="357">
        <f>IF(COUNTA(ข้อมูล!C12),ข้อมูล!C12," ")</f>
        <v>10</v>
      </c>
      <c r="B15" s="358" t="str">
        <f>IF(COUNTA(ข้อมูล!E12),ข้อมูล!E12," ")</f>
        <v xml:space="preserve"> </v>
      </c>
      <c r="C15" s="359"/>
      <c r="D15" s="359"/>
      <c r="E15" s="359"/>
      <c r="F15" s="359"/>
      <c r="G15" s="359"/>
      <c r="H15" s="369"/>
      <c r="I15" s="369"/>
      <c r="J15" s="369"/>
      <c r="K15" s="369"/>
      <c r="L15" s="369"/>
      <c r="M15" s="369"/>
      <c r="N15" s="369"/>
      <c r="O15" s="369"/>
      <c r="P15" s="369"/>
      <c r="Q15" s="369"/>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516" t="str">
        <f t="shared" si="0"/>
        <v xml:space="preserve"> </v>
      </c>
      <c r="AT15" s="517"/>
    </row>
    <row r="16" spans="1:46" s="309" customFormat="1" ht="16.5" customHeight="1" x14ac:dyDescent="0.15">
      <c r="A16" s="357">
        <f>IF(COUNTA(ข้อมูล!C13),ข้อมูล!C13," ")</f>
        <v>11</v>
      </c>
      <c r="B16" s="358" t="str">
        <f>IF(COUNTA(ข้อมูล!E13),ข้อมูล!E13," ")</f>
        <v xml:space="preserve"> </v>
      </c>
      <c r="C16" s="359"/>
      <c r="D16" s="359"/>
      <c r="E16" s="359"/>
      <c r="F16" s="359"/>
      <c r="G16" s="359"/>
      <c r="H16" s="369"/>
      <c r="I16" s="369"/>
      <c r="J16" s="369"/>
      <c r="K16" s="369"/>
      <c r="L16" s="369"/>
      <c r="M16" s="369"/>
      <c r="N16" s="369"/>
      <c r="O16" s="369"/>
      <c r="P16" s="369"/>
      <c r="Q16" s="369"/>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516" t="str">
        <f t="shared" si="0"/>
        <v xml:space="preserve"> </v>
      </c>
      <c r="AT16" s="517"/>
    </row>
    <row r="17" spans="1:46" s="309" customFormat="1" ht="16.5" customHeight="1" x14ac:dyDescent="0.15">
      <c r="A17" s="357">
        <f>IF(COUNTA(ข้อมูล!C14),ข้อมูล!C14," ")</f>
        <v>12</v>
      </c>
      <c r="B17" s="358" t="str">
        <f>IF(COUNTA(ข้อมูล!E14),ข้อมูล!E14," ")</f>
        <v xml:space="preserve"> </v>
      </c>
      <c r="C17" s="359"/>
      <c r="D17" s="359"/>
      <c r="E17" s="359"/>
      <c r="F17" s="359"/>
      <c r="G17" s="359"/>
      <c r="H17" s="369"/>
      <c r="I17" s="369"/>
      <c r="J17" s="369"/>
      <c r="K17" s="369"/>
      <c r="L17" s="369"/>
      <c r="M17" s="369"/>
      <c r="N17" s="369"/>
      <c r="O17" s="369"/>
      <c r="P17" s="369"/>
      <c r="Q17" s="369"/>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516" t="str">
        <f t="shared" si="0"/>
        <v xml:space="preserve"> </v>
      </c>
      <c r="AT17" s="517"/>
    </row>
    <row r="18" spans="1:46" s="309" customFormat="1" ht="16.5" customHeight="1" x14ac:dyDescent="0.15">
      <c r="A18" s="357">
        <f>IF(COUNTA(ข้อมูล!C15),ข้อมูล!C15," ")</f>
        <v>13</v>
      </c>
      <c r="B18" s="358" t="str">
        <f>IF(COUNTA(ข้อมูล!E15),ข้อมูล!E15," ")</f>
        <v xml:space="preserve"> </v>
      </c>
      <c r="C18" s="359"/>
      <c r="D18" s="359"/>
      <c r="E18" s="359"/>
      <c r="F18" s="359"/>
      <c r="G18" s="359"/>
      <c r="H18" s="369"/>
      <c r="I18" s="369"/>
      <c r="J18" s="369"/>
      <c r="K18" s="369"/>
      <c r="L18" s="369"/>
      <c r="M18" s="369"/>
      <c r="N18" s="369"/>
      <c r="O18" s="369"/>
      <c r="P18" s="369"/>
      <c r="Q18" s="369"/>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516" t="str">
        <f t="shared" si="0"/>
        <v xml:space="preserve"> </v>
      </c>
      <c r="AT18" s="517"/>
    </row>
    <row r="19" spans="1:46" s="309" customFormat="1" ht="16.5" customHeight="1" x14ac:dyDescent="0.15">
      <c r="A19" s="357">
        <f>IF(COUNTA(ข้อมูล!C16),ข้อมูล!C16," ")</f>
        <v>14</v>
      </c>
      <c r="B19" s="358" t="str">
        <f>IF(COUNTA(ข้อมูล!E16),ข้อมูล!E16," ")</f>
        <v xml:space="preserve"> </v>
      </c>
      <c r="C19" s="359"/>
      <c r="D19" s="359"/>
      <c r="E19" s="359"/>
      <c r="F19" s="359"/>
      <c r="G19" s="359"/>
      <c r="H19" s="369"/>
      <c r="I19" s="369"/>
      <c r="J19" s="369"/>
      <c r="K19" s="369"/>
      <c r="L19" s="369"/>
      <c r="M19" s="369"/>
      <c r="N19" s="369"/>
      <c r="O19" s="369"/>
      <c r="P19" s="369"/>
      <c r="Q19" s="369"/>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516" t="str">
        <f t="shared" si="0"/>
        <v xml:space="preserve"> </v>
      </c>
      <c r="AT19" s="517"/>
    </row>
    <row r="20" spans="1:46" s="309" customFormat="1" ht="16.5" customHeight="1" x14ac:dyDescent="0.15">
      <c r="A20" s="357">
        <f>IF(COUNTA(ข้อมูล!C17),ข้อมูล!C17," ")</f>
        <v>15</v>
      </c>
      <c r="B20" s="358" t="str">
        <f>IF(COUNTA(ข้อมูล!E17),ข้อมูล!E17," ")</f>
        <v xml:space="preserve"> </v>
      </c>
      <c r="C20" s="359"/>
      <c r="D20" s="359"/>
      <c r="E20" s="359"/>
      <c r="F20" s="359"/>
      <c r="G20" s="359"/>
      <c r="H20" s="369"/>
      <c r="I20" s="369"/>
      <c r="J20" s="369"/>
      <c r="K20" s="369"/>
      <c r="L20" s="369"/>
      <c r="M20" s="369"/>
      <c r="N20" s="369"/>
      <c r="O20" s="369"/>
      <c r="P20" s="369"/>
      <c r="Q20" s="369"/>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516" t="str">
        <f t="shared" si="0"/>
        <v xml:space="preserve"> </v>
      </c>
      <c r="AT20" s="517"/>
    </row>
    <row r="21" spans="1:46" s="309" customFormat="1" ht="16.5" customHeight="1" x14ac:dyDescent="0.15">
      <c r="A21" s="357">
        <f>IF(COUNTA(ข้อมูล!C18),ข้อมูล!C18," ")</f>
        <v>16</v>
      </c>
      <c r="B21" s="358" t="str">
        <f>IF(COUNTA(ข้อมูล!E18),ข้อมูล!E18," ")</f>
        <v xml:space="preserve"> </v>
      </c>
      <c r="C21" s="359"/>
      <c r="D21" s="359"/>
      <c r="E21" s="359"/>
      <c r="F21" s="359"/>
      <c r="G21" s="359"/>
      <c r="H21" s="369"/>
      <c r="I21" s="369"/>
      <c r="J21" s="369"/>
      <c r="K21" s="369"/>
      <c r="L21" s="369"/>
      <c r="M21" s="369"/>
      <c r="N21" s="369"/>
      <c r="O21" s="369"/>
      <c r="P21" s="369"/>
      <c r="Q21" s="369"/>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516" t="str">
        <f t="shared" si="0"/>
        <v xml:space="preserve"> </v>
      </c>
      <c r="AT21" s="517"/>
    </row>
    <row r="22" spans="1:46" s="309" customFormat="1" ht="16.5" customHeight="1" x14ac:dyDescent="0.15">
      <c r="A22" s="357">
        <f>IF(COUNTA(ข้อมูล!C19),ข้อมูล!C19," ")</f>
        <v>17</v>
      </c>
      <c r="B22" s="358" t="str">
        <f>IF(COUNTA(ข้อมูล!E19),ข้อมูล!E19," ")</f>
        <v xml:space="preserve"> </v>
      </c>
      <c r="C22" s="359"/>
      <c r="D22" s="359"/>
      <c r="E22" s="359"/>
      <c r="F22" s="359"/>
      <c r="G22" s="359"/>
      <c r="H22" s="369"/>
      <c r="I22" s="369"/>
      <c r="J22" s="369"/>
      <c r="K22" s="369"/>
      <c r="L22" s="369"/>
      <c r="M22" s="369"/>
      <c r="N22" s="369"/>
      <c r="O22" s="369"/>
      <c r="P22" s="369"/>
      <c r="Q22" s="369"/>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516" t="str">
        <f t="shared" si="0"/>
        <v xml:space="preserve"> </v>
      </c>
      <c r="AT22" s="517"/>
    </row>
    <row r="23" spans="1:46" s="309" customFormat="1" ht="16.5" customHeight="1" x14ac:dyDescent="0.15">
      <c r="A23" s="357">
        <f>IF(COUNTA(ข้อมูล!C20),ข้อมูล!C20," ")</f>
        <v>18</v>
      </c>
      <c r="B23" s="358" t="str">
        <f>IF(COUNTA(ข้อมูล!E20),ข้อมูล!E20," ")</f>
        <v xml:space="preserve"> </v>
      </c>
      <c r="C23" s="359"/>
      <c r="D23" s="359"/>
      <c r="E23" s="359"/>
      <c r="F23" s="359"/>
      <c r="G23" s="359"/>
      <c r="H23" s="369"/>
      <c r="I23" s="369"/>
      <c r="J23" s="369"/>
      <c r="K23" s="369"/>
      <c r="L23" s="369"/>
      <c r="M23" s="369"/>
      <c r="N23" s="369"/>
      <c r="O23" s="369"/>
      <c r="P23" s="369"/>
      <c r="Q23" s="369"/>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516" t="str">
        <f t="shared" si="0"/>
        <v xml:space="preserve"> </v>
      </c>
      <c r="AT23" s="517"/>
    </row>
    <row r="24" spans="1:46" s="309" customFormat="1" ht="16.5" customHeight="1" x14ac:dyDescent="0.15">
      <c r="A24" s="357">
        <f>IF(COUNTA(ข้อมูล!C21),ข้อมูล!C21," ")</f>
        <v>19</v>
      </c>
      <c r="B24" s="358" t="str">
        <f>IF(COUNTA(ข้อมูล!E21),ข้อมูล!E21," ")</f>
        <v xml:space="preserve"> </v>
      </c>
      <c r="C24" s="359"/>
      <c r="D24" s="359"/>
      <c r="E24" s="359"/>
      <c r="F24" s="359"/>
      <c r="G24" s="359"/>
      <c r="H24" s="369"/>
      <c r="I24" s="369"/>
      <c r="J24" s="369"/>
      <c r="K24" s="369"/>
      <c r="L24" s="369"/>
      <c r="M24" s="369"/>
      <c r="N24" s="369"/>
      <c r="O24" s="369"/>
      <c r="P24" s="369"/>
      <c r="Q24" s="369"/>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516" t="str">
        <f t="shared" si="0"/>
        <v xml:space="preserve"> </v>
      </c>
      <c r="AT24" s="517"/>
    </row>
    <row r="25" spans="1:46" s="309" customFormat="1" ht="16.5" customHeight="1" x14ac:dyDescent="0.15">
      <c r="A25" s="357">
        <f>IF(COUNTA(ข้อมูล!C22),ข้อมูล!C22," ")</f>
        <v>20</v>
      </c>
      <c r="B25" s="358" t="str">
        <f>IF(COUNTA(ข้อมูล!E22),ข้อมูล!E22," ")</f>
        <v xml:space="preserve"> </v>
      </c>
      <c r="C25" s="359"/>
      <c r="D25" s="359"/>
      <c r="E25" s="359"/>
      <c r="F25" s="359"/>
      <c r="G25" s="359"/>
      <c r="H25" s="369"/>
      <c r="I25" s="369"/>
      <c r="J25" s="369"/>
      <c r="K25" s="369"/>
      <c r="L25" s="369"/>
      <c r="M25" s="369"/>
      <c r="N25" s="369"/>
      <c r="O25" s="369"/>
      <c r="P25" s="369"/>
      <c r="Q25" s="369"/>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516" t="str">
        <f t="shared" si="0"/>
        <v xml:space="preserve"> </v>
      </c>
      <c r="AT25" s="517"/>
    </row>
    <row r="26" spans="1:46" s="309" customFormat="1" ht="16.5" customHeight="1" x14ac:dyDescent="0.15">
      <c r="A26" s="357">
        <f>IF(COUNTA(ข้อมูล!C23),ข้อมูล!C23," ")</f>
        <v>21</v>
      </c>
      <c r="B26" s="358" t="str">
        <f>IF(COUNTA(ข้อมูล!E23),ข้อมูล!E23," ")</f>
        <v xml:space="preserve"> </v>
      </c>
      <c r="C26" s="359"/>
      <c r="D26" s="359"/>
      <c r="E26" s="359"/>
      <c r="F26" s="359"/>
      <c r="G26" s="359"/>
      <c r="H26" s="369"/>
      <c r="I26" s="369"/>
      <c r="J26" s="369"/>
      <c r="K26" s="369"/>
      <c r="L26" s="369"/>
      <c r="M26" s="369"/>
      <c r="N26" s="369"/>
      <c r="O26" s="369"/>
      <c r="P26" s="369"/>
      <c r="Q26" s="369"/>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516" t="str">
        <f t="shared" si="0"/>
        <v xml:space="preserve"> </v>
      </c>
      <c r="AT26" s="517"/>
    </row>
    <row r="27" spans="1:46" s="309" customFormat="1" ht="16.5" customHeight="1" x14ac:dyDescent="0.15">
      <c r="A27" s="357">
        <f>IF(COUNTA(ข้อมูล!C24),ข้อมูล!C24," ")</f>
        <v>22</v>
      </c>
      <c r="B27" s="358" t="str">
        <f>IF(COUNTA(ข้อมูล!E24),ข้อมูล!E24," ")</f>
        <v xml:space="preserve"> </v>
      </c>
      <c r="C27" s="359"/>
      <c r="D27" s="359"/>
      <c r="E27" s="359"/>
      <c r="F27" s="359"/>
      <c r="G27" s="359"/>
      <c r="H27" s="369"/>
      <c r="I27" s="369"/>
      <c r="J27" s="369"/>
      <c r="K27" s="369"/>
      <c r="L27" s="369"/>
      <c r="M27" s="369"/>
      <c r="N27" s="369"/>
      <c r="O27" s="369"/>
      <c r="P27" s="369"/>
      <c r="Q27" s="369"/>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516" t="str">
        <f t="shared" si="0"/>
        <v xml:space="preserve"> </v>
      </c>
      <c r="AT27" s="517"/>
    </row>
    <row r="28" spans="1:46" s="309" customFormat="1" ht="16.5" customHeight="1" x14ac:dyDescent="0.15">
      <c r="A28" s="357">
        <f>IF(COUNTA(ข้อมูล!C25),ข้อมูล!C25," ")</f>
        <v>23</v>
      </c>
      <c r="B28" s="358" t="str">
        <f>IF(COUNTA(ข้อมูล!E25),ข้อมูล!E25," ")</f>
        <v xml:space="preserve"> </v>
      </c>
      <c r="C28" s="359"/>
      <c r="D28" s="359"/>
      <c r="E28" s="359"/>
      <c r="F28" s="359"/>
      <c r="G28" s="359"/>
      <c r="H28" s="369"/>
      <c r="I28" s="369"/>
      <c r="J28" s="369"/>
      <c r="K28" s="369"/>
      <c r="L28" s="369"/>
      <c r="M28" s="369"/>
      <c r="N28" s="369"/>
      <c r="O28" s="369"/>
      <c r="P28" s="369"/>
      <c r="Q28" s="369"/>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516" t="str">
        <f t="shared" si="0"/>
        <v xml:space="preserve"> </v>
      </c>
      <c r="AT28" s="517"/>
    </row>
    <row r="29" spans="1:46" s="309" customFormat="1" ht="16.5" customHeight="1" x14ac:dyDescent="0.15">
      <c r="A29" s="357">
        <f>IF(COUNTA(ข้อมูล!C26),ข้อมูล!C26," ")</f>
        <v>24</v>
      </c>
      <c r="B29" s="358" t="str">
        <f>IF(COUNTA(ข้อมูล!E26),ข้อมูล!E26," ")</f>
        <v xml:space="preserve"> </v>
      </c>
      <c r="C29" s="359"/>
      <c r="D29" s="359"/>
      <c r="E29" s="359"/>
      <c r="F29" s="359"/>
      <c r="G29" s="359"/>
      <c r="H29" s="369"/>
      <c r="I29" s="369"/>
      <c r="J29" s="369"/>
      <c r="K29" s="369"/>
      <c r="L29" s="369"/>
      <c r="M29" s="369"/>
      <c r="N29" s="369"/>
      <c r="O29" s="369"/>
      <c r="P29" s="369"/>
      <c r="Q29" s="369"/>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516" t="str">
        <f t="shared" si="0"/>
        <v xml:space="preserve"> </v>
      </c>
      <c r="AT29" s="517"/>
    </row>
    <row r="30" spans="1:46" s="309" customFormat="1" ht="16.5" customHeight="1" x14ac:dyDescent="0.15">
      <c r="A30" s="357">
        <f>IF(COUNTA(ข้อมูล!C27),ข้อมูล!C27," ")</f>
        <v>25</v>
      </c>
      <c r="B30" s="358" t="str">
        <f>IF(COUNTA(ข้อมูล!E27),ข้อมูล!E27," ")</f>
        <v xml:space="preserve"> </v>
      </c>
      <c r="C30" s="359"/>
      <c r="D30" s="359"/>
      <c r="E30" s="359"/>
      <c r="F30" s="359"/>
      <c r="G30" s="359"/>
      <c r="H30" s="369"/>
      <c r="I30" s="369"/>
      <c r="J30" s="369"/>
      <c r="K30" s="369"/>
      <c r="L30" s="369"/>
      <c r="M30" s="369"/>
      <c r="N30" s="369"/>
      <c r="O30" s="369"/>
      <c r="P30" s="369"/>
      <c r="Q30" s="369"/>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516" t="str">
        <f t="shared" si="0"/>
        <v xml:space="preserve"> </v>
      </c>
      <c r="AT30" s="517"/>
    </row>
    <row r="31" spans="1:46" s="309" customFormat="1" ht="16.5" customHeight="1" x14ac:dyDescent="0.15">
      <c r="A31" s="357">
        <f>IF(COUNTA(ข้อมูล!C28),ข้อมูล!C28," ")</f>
        <v>26</v>
      </c>
      <c r="B31" s="358" t="str">
        <f>IF(COUNTA(ข้อมูล!E28),ข้อมูล!E28," ")</f>
        <v xml:space="preserve"> </v>
      </c>
      <c r="C31" s="359"/>
      <c r="D31" s="359"/>
      <c r="E31" s="359"/>
      <c r="F31" s="359"/>
      <c r="G31" s="359"/>
      <c r="H31" s="369"/>
      <c r="I31" s="369"/>
      <c r="J31" s="369"/>
      <c r="K31" s="369"/>
      <c r="L31" s="369"/>
      <c r="M31" s="369"/>
      <c r="N31" s="369"/>
      <c r="O31" s="369"/>
      <c r="P31" s="369"/>
      <c r="Q31" s="369"/>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516" t="str">
        <f t="shared" si="0"/>
        <v xml:space="preserve"> </v>
      </c>
      <c r="AT31" s="517"/>
    </row>
    <row r="32" spans="1:46" s="309" customFormat="1" ht="16.5" customHeight="1" x14ac:dyDescent="0.15">
      <c r="A32" s="357">
        <f>IF(COUNTA(ข้อมูล!C29),ข้อมูล!C29," ")</f>
        <v>27</v>
      </c>
      <c r="B32" s="358" t="str">
        <f>IF(COUNTA(ข้อมูล!E29),ข้อมูล!E29," ")</f>
        <v xml:space="preserve"> </v>
      </c>
      <c r="C32" s="359"/>
      <c r="D32" s="359"/>
      <c r="E32" s="359"/>
      <c r="F32" s="359"/>
      <c r="G32" s="359"/>
      <c r="H32" s="369"/>
      <c r="I32" s="369"/>
      <c r="J32" s="369"/>
      <c r="K32" s="369"/>
      <c r="L32" s="369"/>
      <c r="M32" s="369"/>
      <c r="N32" s="369"/>
      <c r="O32" s="369"/>
      <c r="P32" s="369"/>
      <c r="Q32" s="369"/>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516" t="str">
        <f t="shared" si="0"/>
        <v xml:space="preserve"> </v>
      </c>
      <c r="AT32" s="517"/>
    </row>
    <row r="33" spans="1:46" s="309" customFormat="1" ht="16.5" customHeight="1" x14ac:dyDescent="0.15">
      <c r="A33" s="357">
        <f>IF(COUNTA(ข้อมูล!C30),ข้อมูล!C30," ")</f>
        <v>28</v>
      </c>
      <c r="B33" s="358" t="str">
        <f>IF(COUNTA(ข้อมูล!E30),ข้อมูล!E30," ")</f>
        <v xml:space="preserve"> </v>
      </c>
      <c r="C33" s="359"/>
      <c r="D33" s="359"/>
      <c r="E33" s="359"/>
      <c r="F33" s="359"/>
      <c r="G33" s="359"/>
      <c r="H33" s="369"/>
      <c r="I33" s="369"/>
      <c r="J33" s="369"/>
      <c r="K33" s="369"/>
      <c r="L33" s="369"/>
      <c r="M33" s="369"/>
      <c r="N33" s="369"/>
      <c r="O33" s="369"/>
      <c r="P33" s="369"/>
      <c r="Q33" s="369"/>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516" t="str">
        <f t="shared" si="0"/>
        <v xml:space="preserve"> </v>
      </c>
      <c r="AT33" s="517"/>
    </row>
    <row r="34" spans="1:46" s="309" customFormat="1" ht="16.5" customHeight="1" x14ac:dyDescent="0.15">
      <c r="A34" s="357">
        <f>IF(COUNTA(ข้อมูล!C31),ข้อมูล!C31," ")</f>
        <v>29</v>
      </c>
      <c r="B34" s="358" t="str">
        <f>IF(COUNTA(ข้อมูล!E31),ข้อมูล!E31," ")</f>
        <v xml:space="preserve"> </v>
      </c>
      <c r="C34" s="359"/>
      <c r="D34" s="359"/>
      <c r="E34" s="359"/>
      <c r="F34" s="359"/>
      <c r="G34" s="359"/>
      <c r="H34" s="369"/>
      <c r="I34" s="369"/>
      <c r="J34" s="369"/>
      <c r="K34" s="369"/>
      <c r="L34" s="369"/>
      <c r="M34" s="369"/>
      <c r="N34" s="369"/>
      <c r="O34" s="369"/>
      <c r="P34" s="369"/>
      <c r="Q34" s="369"/>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516" t="str">
        <f t="shared" si="0"/>
        <v xml:space="preserve"> </v>
      </c>
      <c r="AT34" s="517"/>
    </row>
    <row r="35" spans="1:46" s="309" customFormat="1" ht="16.5" customHeight="1" x14ac:dyDescent="0.15">
      <c r="A35" s="357">
        <f>IF(COUNTA(ข้อมูล!C32),ข้อมูล!C32," ")</f>
        <v>30</v>
      </c>
      <c r="B35" s="358" t="str">
        <f>IF(COUNTA(ข้อมูล!E32),ข้อมูล!E32," ")</f>
        <v xml:space="preserve"> </v>
      </c>
      <c r="C35" s="359"/>
      <c r="D35" s="359"/>
      <c r="E35" s="359"/>
      <c r="F35" s="359"/>
      <c r="G35" s="359"/>
      <c r="H35" s="369"/>
      <c r="I35" s="369"/>
      <c r="J35" s="369"/>
      <c r="K35" s="369"/>
      <c r="L35" s="369"/>
      <c r="M35" s="369"/>
      <c r="N35" s="369"/>
      <c r="O35" s="369"/>
      <c r="P35" s="369"/>
      <c r="Q35" s="369"/>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516" t="str">
        <f t="shared" si="0"/>
        <v xml:space="preserve"> </v>
      </c>
      <c r="AT35" s="517"/>
    </row>
    <row r="36" spans="1:46" s="309" customFormat="1" ht="16.5" customHeight="1" x14ac:dyDescent="0.15">
      <c r="A36" s="357">
        <f>IF(COUNTA(ข้อมูล!C33),ข้อมูล!C33," ")</f>
        <v>31</v>
      </c>
      <c r="B36" s="358" t="str">
        <f>IF(COUNTA(ข้อมูล!E33),ข้อมูล!E33," ")</f>
        <v xml:space="preserve"> </v>
      </c>
      <c r="C36" s="359"/>
      <c r="D36" s="359"/>
      <c r="E36" s="359"/>
      <c r="F36" s="359"/>
      <c r="G36" s="359"/>
      <c r="H36" s="369"/>
      <c r="I36" s="369"/>
      <c r="J36" s="369"/>
      <c r="K36" s="369"/>
      <c r="L36" s="369"/>
      <c r="M36" s="369"/>
      <c r="N36" s="369"/>
      <c r="O36" s="369"/>
      <c r="P36" s="369"/>
      <c r="Q36" s="369"/>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516" t="str">
        <f t="shared" si="0"/>
        <v xml:space="preserve"> </v>
      </c>
      <c r="AT36" s="517"/>
    </row>
    <row r="37" spans="1:46" s="309" customFormat="1" ht="16.5" customHeight="1" x14ac:dyDescent="0.15">
      <c r="A37" s="357">
        <f>IF(COUNTA(ข้อมูล!C34),ข้อมูล!C34," ")</f>
        <v>32</v>
      </c>
      <c r="B37" s="358" t="str">
        <f>IF(COUNTA(ข้อมูล!E34),ข้อมูล!E34," ")</f>
        <v xml:space="preserve"> </v>
      </c>
      <c r="C37" s="359"/>
      <c r="D37" s="359"/>
      <c r="E37" s="359"/>
      <c r="F37" s="359"/>
      <c r="G37" s="359"/>
      <c r="H37" s="369"/>
      <c r="I37" s="369"/>
      <c r="J37" s="369"/>
      <c r="K37" s="369"/>
      <c r="L37" s="369"/>
      <c r="M37" s="369"/>
      <c r="N37" s="369"/>
      <c r="O37" s="369"/>
      <c r="P37" s="369"/>
      <c r="Q37" s="369"/>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516" t="str">
        <f t="shared" si="0"/>
        <v xml:space="preserve"> </v>
      </c>
      <c r="AT37" s="517"/>
    </row>
    <row r="38" spans="1:46" ht="16.5" customHeight="1" x14ac:dyDescent="0.4">
      <c r="A38" s="357">
        <f>IF(COUNTA(ข้อมูล!C35),ข้อมูล!C35," ")</f>
        <v>33</v>
      </c>
      <c r="B38" s="358" t="str">
        <f>IF(COUNTA(ข้อมูล!E35),ข้อมูล!E35," ")</f>
        <v xml:space="preserve"> </v>
      </c>
      <c r="C38" s="359"/>
      <c r="D38" s="359"/>
      <c r="E38" s="359"/>
      <c r="F38" s="359"/>
      <c r="G38" s="359"/>
      <c r="H38" s="369"/>
      <c r="I38" s="369"/>
      <c r="J38" s="369"/>
      <c r="K38" s="369"/>
      <c r="L38" s="369"/>
      <c r="M38" s="369"/>
      <c r="N38" s="369"/>
      <c r="O38" s="369"/>
      <c r="P38" s="369"/>
      <c r="Q38" s="369"/>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516" t="str">
        <f t="shared" si="0"/>
        <v xml:space="preserve"> </v>
      </c>
      <c r="AT38" s="517"/>
    </row>
    <row r="39" spans="1:46" ht="16.5" customHeight="1" x14ac:dyDescent="0.4">
      <c r="A39" s="357">
        <f>IF(COUNTA(ข้อมูล!C36),ข้อมูล!C36," ")</f>
        <v>34</v>
      </c>
      <c r="B39" s="358" t="str">
        <f>IF(COUNTA(ข้อมูล!E36),ข้อมูล!E36," ")</f>
        <v xml:space="preserve"> </v>
      </c>
      <c r="C39" s="359"/>
      <c r="D39" s="359"/>
      <c r="E39" s="359"/>
      <c r="F39" s="359"/>
      <c r="G39" s="359"/>
      <c r="H39" s="369"/>
      <c r="I39" s="369"/>
      <c r="J39" s="369"/>
      <c r="K39" s="369"/>
      <c r="L39" s="369"/>
      <c r="M39" s="369"/>
      <c r="N39" s="369"/>
      <c r="O39" s="369"/>
      <c r="P39" s="369"/>
      <c r="Q39" s="369"/>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516" t="str">
        <f t="shared" si="0"/>
        <v xml:space="preserve"> </v>
      </c>
      <c r="AT39" s="517"/>
    </row>
    <row r="40" spans="1:46" ht="16.5" customHeight="1" x14ac:dyDescent="0.4">
      <c r="A40" s="357">
        <f>IF(COUNTA(ข้อมูล!C37),ข้อมูล!C37," ")</f>
        <v>35</v>
      </c>
      <c r="B40" s="358" t="str">
        <f>IF(COUNTA(ข้อมูล!E37),ข้อมูล!E37," ")</f>
        <v xml:space="preserve"> </v>
      </c>
      <c r="C40" s="359"/>
      <c r="D40" s="359"/>
      <c r="E40" s="359"/>
      <c r="F40" s="359"/>
      <c r="G40" s="359"/>
      <c r="H40" s="369"/>
      <c r="I40" s="369"/>
      <c r="J40" s="369"/>
      <c r="K40" s="369"/>
      <c r="L40" s="369"/>
      <c r="M40" s="369"/>
      <c r="N40" s="369"/>
      <c r="O40" s="369"/>
      <c r="P40" s="369"/>
      <c r="Q40" s="369"/>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516" t="str">
        <f t="shared" si="0"/>
        <v xml:space="preserve"> </v>
      </c>
      <c r="AT40" s="517"/>
    </row>
    <row r="41" spans="1:46" ht="16.5" customHeight="1" x14ac:dyDescent="0.4">
      <c r="A41" s="357">
        <f>IF(COUNTA(ข้อมูล!C38),ข้อมูล!C38," ")</f>
        <v>36</v>
      </c>
      <c r="B41" s="358" t="str">
        <f>IF(COUNTA(ข้อมูล!E38),ข้อมูล!E38," ")</f>
        <v xml:space="preserve"> </v>
      </c>
      <c r="C41" s="359"/>
      <c r="D41" s="359"/>
      <c r="E41" s="359"/>
      <c r="F41" s="359"/>
      <c r="G41" s="359"/>
      <c r="H41" s="369"/>
      <c r="I41" s="369"/>
      <c r="J41" s="369"/>
      <c r="K41" s="369"/>
      <c r="L41" s="369"/>
      <c r="M41" s="369"/>
      <c r="N41" s="369"/>
      <c r="O41" s="369"/>
      <c r="P41" s="369"/>
      <c r="Q41" s="369"/>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516" t="str">
        <f t="shared" si="0"/>
        <v xml:space="preserve"> </v>
      </c>
      <c r="AT41" s="517"/>
    </row>
    <row r="42" spans="1:46" ht="16.5" customHeight="1" x14ac:dyDescent="0.4">
      <c r="A42" s="357">
        <f>IF(COUNTA(ข้อมูล!C39),ข้อมูล!C39," ")</f>
        <v>37</v>
      </c>
      <c r="B42" s="358" t="str">
        <f>IF(COUNTA(ข้อมูล!E39),ข้อมูล!E39," ")</f>
        <v xml:space="preserve"> </v>
      </c>
      <c r="C42" s="359"/>
      <c r="D42" s="359"/>
      <c r="E42" s="359"/>
      <c r="F42" s="359"/>
      <c r="G42" s="359"/>
      <c r="H42" s="369"/>
      <c r="I42" s="369"/>
      <c r="J42" s="369"/>
      <c r="K42" s="369"/>
      <c r="L42" s="369"/>
      <c r="M42" s="369"/>
      <c r="N42" s="369"/>
      <c r="O42" s="369"/>
      <c r="P42" s="369"/>
      <c r="Q42" s="369"/>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516" t="str">
        <f t="shared" si="0"/>
        <v xml:space="preserve"> </v>
      </c>
      <c r="AT42" s="517"/>
    </row>
    <row r="43" spans="1:46" ht="16.5" customHeight="1" x14ac:dyDescent="0.4">
      <c r="A43" s="357">
        <f>IF(COUNTA(ข้อมูล!C40),ข้อมูล!C40," ")</f>
        <v>38</v>
      </c>
      <c r="B43" s="358" t="str">
        <f>IF(COUNTA(ข้อมูล!E40),ข้อมูล!E40," ")</f>
        <v xml:space="preserve"> </v>
      </c>
      <c r="C43" s="359"/>
      <c r="D43" s="359"/>
      <c r="E43" s="359"/>
      <c r="F43" s="359"/>
      <c r="G43" s="359"/>
      <c r="H43" s="369"/>
      <c r="I43" s="369"/>
      <c r="J43" s="369"/>
      <c r="K43" s="369"/>
      <c r="L43" s="369"/>
      <c r="M43" s="369"/>
      <c r="N43" s="369"/>
      <c r="O43" s="369"/>
      <c r="P43" s="369"/>
      <c r="Q43" s="369"/>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516" t="str">
        <f t="shared" si="0"/>
        <v xml:space="preserve"> </v>
      </c>
      <c r="AT43" s="517"/>
    </row>
    <row r="44" spans="1:46" ht="16.5" customHeight="1" x14ac:dyDescent="0.4">
      <c r="A44" s="357">
        <f>IF(COUNTA(ข้อมูล!C41),ข้อมูล!C41," ")</f>
        <v>39</v>
      </c>
      <c r="B44" s="358" t="str">
        <f>IF(COUNTA(ข้อมูล!E41),ข้อมูล!E41," ")</f>
        <v xml:space="preserve"> </v>
      </c>
      <c r="C44" s="359"/>
      <c r="D44" s="359"/>
      <c r="E44" s="359"/>
      <c r="F44" s="359"/>
      <c r="G44" s="359"/>
      <c r="H44" s="369"/>
      <c r="I44" s="369"/>
      <c r="J44" s="369"/>
      <c r="K44" s="369"/>
      <c r="L44" s="369"/>
      <c r="M44" s="369"/>
      <c r="N44" s="369"/>
      <c r="O44" s="369"/>
      <c r="P44" s="369"/>
      <c r="Q44" s="369"/>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516" t="str">
        <f t="shared" si="0"/>
        <v xml:space="preserve"> </v>
      </c>
      <c r="AT44" s="517"/>
    </row>
    <row r="45" spans="1:46" ht="15.75" customHeight="1" thickBot="1" x14ac:dyDescent="0.45">
      <c r="A45" s="357">
        <f>IF(COUNTA(ข้อมูล!C42),ข้อมูล!C42," ")</f>
        <v>40</v>
      </c>
      <c r="B45" s="358" t="str">
        <f>IF(COUNTA(ข้อมูล!E42),ข้อมูล!E42," ")</f>
        <v xml:space="preserve"> </v>
      </c>
      <c r="C45" s="372"/>
      <c r="D45" s="372"/>
      <c r="E45" s="372"/>
      <c r="F45" s="372"/>
      <c r="G45" s="372"/>
      <c r="H45" s="373"/>
      <c r="I45" s="373"/>
      <c r="J45" s="373"/>
      <c r="K45" s="373"/>
      <c r="L45" s="373"/>
      <c r="M45" s="373"/>
      <c r="N45" s="373"/>
      <c r="O45" s="373"/>
      <c r="P45" s="373"/>
      <c r="Q45" s="373"/>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530" t="str">
        <f t="shared" si="0"/>
        <v xml:space="preserve"> </v>
      </c>
      <c r="AT45" s="531"/>
    </row>
    <row r="46" spans="1:46" ht="16.5" customHeight="1" x14ac:dyDescent="0.4">
      <c r="A46" s="375"/>
      <c r="B46" s="375"/>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row>
    <row r="47" spans="1:46" ht="16.5" customHeight="1" x14ac:dyDescent="0.4">
      <c r="A47" s="375"/>
      <c r="B47" s="375"/>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row>
    <row r="48" spans="1:46" ht="16.5" customHeight="1" x14ac:dyDescent="0.4">
      <c r="A48" s="375"/>
      <c r="B48" s="375"/>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row>
    <row r="49" spans="1:46" ht="16.5" customHeight="1" x14ac:dyDescent="0.4">
      <c r="A49" s="375"/>
      <c r="B49" s="375"/>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row>
    <row r="50" spans="1:46" ht="16.5" customHeight="1" x14ac:dyDescent="0.4">
      <c r="A50" s="375"/>
      <c r="B50" s="375"/>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row>
    <row r="51" spans="1:46" ht="30" customHeight="1" x14ac:dyDescent="0.4">
      <c r="A51" s="375"/>
      <c r="B51" s="375"/>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row>
    <row r="52" spans="1:46" ht="30" customHeight="1" x14ac:dyDescent="0.4">
      <c r="A52" s="375"/>
      <c r="B52" s="375"/>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row>
    <row r="53" spans="1:46" ht="30" customHeight="1" x14ac:dyDescent="0.4">
      <c r="A53" s="375"/>
      <c r="B53" s="375"/>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row>
    <row r="54" spans="1:46" ht="30" customHeight="1" x14ac:dyDescent="0.4">
      <c r="A54" s="375"/>
      <c r="B54" s="375"/>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row>
    <row r="55" spans="1:46" ht="30" customHeight="1" x14ac:dyDescent="0.4">
      <c r="A55" s="375"/>
      <c r="B55" s="375"/>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376"/>
    </row>
    <row r="56" spans="1:46" ht="30" customHeight="1" x14ac:dyDescent="0.4">
      <c r="A56" s="375"/>
      <c r="B56" s="375"/>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row>
    <row r="57" spans="1:46" ht="30" customHeight="1" x14ac:dyDescent="0.4">
      <c r="A57" s="375"/>
      <c r="B57" s="375"/>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row>
    <row r="58" spans="1:46" ht="24" x14ac:dyDescent="0.4">
      <c r="A58" s="375"/>
      <c r="B58" s="375"/>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row>
    <row r="59" spans="1:46" ht="24" x14ac:dyDescent="0.4">
      <c r="A59" s="375"/>
      <c r="B59" s="375"/>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row>
    <row r="60" spans="1:46" ht="24" x14ac:dyDescent="0.4">
      <c r="A60" s="375"/>
      <c r="B60" s="375"/>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row>
    <row r="61" spans="1:46" ht="24" x14ac:dyDescent="0.4">
      <c r="A61" s="375"/>
      <c r="B61" s="375"/>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row>
    <row r="62" spans="1:46" ht="24" x14ac:dyDescent="0.4">
      <c r="A62" s="375"/>
      <c r="B62" s="375"/>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row>
    <row r="63" spans="1:46" ht="24" x14ac:dyDescent="0.4">
      <c r="A63" s="375"/>
      <c r="B63" s="375"/>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row>
    <row r="64" spans="1:46" ht="24" x14ac:dyDescent="0.4">
      <c r="A64" s="375"/>
      <c r="B64" s="375"/>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row>
    <row r="65" spans="1:46" ht="24" x14ac:dyDescent="0.4">
      <c r="A65" s="375"/>
      <c r="B65" s="375"/>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row>
    <row r="66" spans="1:46" ht="24" x14ac:dyDescent="0.4">
      <c r="A66" s="375"/>
      <c r="B66" s="375"/>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row>
    <row r="67" spans="1:46" ht="24" x14ac:dyDescent="0.4">
      <c r="A67" s="375"/>
      <c r="B67" s="37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row>
    <row r="68" spans="1:46" ht="24" x14ac:dyDescent="0.4">
      <c r="A68" s="375"/>
      <c r="B68" s="375"/>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row>
    <row r="69" spans="1:46" ht="24" x14ac:dyDescent="0.4">
      <c r="A69" s="375"/>
      <c r="B69" s="37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row>
    <row r="70" spans="1:46" ht="24" x14ac:dyDescent="0.4">
      <c r="A70" s="375"/>
      <c r="B70" s="375"/>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row>
    <row r="71" spans="1:46" ht="24" x14ac:dyDescent="0.4">
      <c r="A71" s="375"/>
      <c r="B71" s="375"/>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row>
    <row r="72" spans="1:46" ht="24" x14ac:dyDescent="0.4">
      <c r="A72" s="375"/>
      <c r="B72" s="375"/>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row>
    <row r="73" spans="1:46" ht="24" x14ac:dyDescent="0.4">
      <c r="A73" s="375"/>
      <c r="B73" s="375"/>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row>
    <row r="74" spans="1:46" ht="24" x14ac:dyDescent="0.4">
      <c r="A74" s="375"/>
      <c r="B74" s="375"/>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row>
    <row r="75" spans="1:46" ht="24" x14ac:dyDescent="0.4">
      <c r="A75" s="375"/>
      <c r="B75" s="375"/>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row>
    <row r="76" spans="1:46" ht="24" x14ac:dyDescent="0.4">
      <c r="A76" s="375"/>
      <c r="B76" s="375"/>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row>
    <row r="77" spans="1:46" ht="24" x14ac:dyDescent="0.4">
      <c r="A77" s="375"/>
      <c r="B77" s="375"/>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row>
    <row r="78" spans="1:46" ht="24" x14ac:dyDescent="0.4">
      <c r="A78" s="375"/>
      <c r="B78" s="375"/>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row>
    <row r="79" spans="1:46" ht="24" x14ac:dyDescent="0.4">
      <c r="A79" s="375"/>
      <c r="B79" s="375"/>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row>
    <row r="80" spans="1:46" ht="24" x14ac:dyDescent="0.4">
      <c r="A80" s="375"/>
      <c r="B80" s="375"/>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row>
    <row r="81" spans="1:46" ht="24" x14ac:dyDescent="0.4">
      <c r="A81" s="375"/>
      <c r="B81" s="375"/>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row>
    <row r="82" spans="1:46" ht="24" x14ac:dyDescent="0.4">
      <c r="A82" s="375"/>
      <c r="B82" s="375"/>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row>
    <row r="83" spans="1:46" ht="24" x14ac:dyDescent="0.4">
      <c r="A83" s="37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row>
    <row r="84" spans="1:46" ht="24" x14ac:dyDescent="0.4">
      <c r="A84" s="375"/>
      <c r="B84" s="375"/>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376"/>
      <c r="AL84" s="376"/>
      <c r="AM84" s="376"/>
      <c r="AN84" s="376"/>
      <c r="AO84" s="376"/>
      <c r="AP84" s="376"/>
      <c r="AQ84" s="376"/>
      <c r="AR84" s="376"/>
      <c r="AS84" s="376"/>
      <c r="AT84" s="376"/>
    </row>
    <row r="85" spans="1:46" ht="24" x14ac:dyDescent="0.4">
      <c r="A85" s="375"/>
      <c r="B85" s="375"/>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row>
    <row r="86" spans="1:46" ht="24" x14ac:dyDescent="0.4">
      <c r="A86" s="375"/>
      <c r="B86" s="375"/>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row>
    <row r="87" spans="1:46" ht="24" x14ac:dyDescent="0.4">
      <c r="A87" s="375"/>
      <c r="B87" s="375"/>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76"/>
      <c r="AO87" s="376"/>
      <c r="AP87" s="376"/>
      <c r="AQ87" s="376"/>
      <c r="AR87" s="376"/>
      <c r="AS87" s="376"/>
      <c r="AT87" s="376"/>
    </row>
    <row r="88" spans="1:46" ht="24" x14ac:dyDescent="0.4">
      <c r="A88" s="375"/>
      <c r="B88" s="375"/>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376"/>
      <c r="AL88" s="376"/>
      <c r="AM88" s="376"/>
      <c r="AN88" s="376"/>
      <c r="AO88" s="376"/>
      <c r="AP88" s="376"/>
      <c r="AQ88" s="376"/>
      <c r="AR88" s="376"/>
      <c r="AS88" s="376"/>
      <c r="AT88" s="376"/>
    </row>
    <row r="89" spans="1:46" ht="24" x14ac:dyDescent="0.4">
      <c r="A89" s="375"/>
      <c r="B89" s="375"/>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row>
    <row r="90" spans="1:46" ht="24" x14ac:dyDescent="0.4">
      <c r="A90" s="375"/>
      <c r="B90" s="375"/>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376"/>
      <c r="AL90" s="376"/>
      <c r="AM90" s="376"/>
      <c r="AN90" s="376"/>
      <c r="AO90" s="376"/>
      <c r="AP90" s="376"/>
      <c r="AQ90" s="376"/>
      <c r="AR90" s="376"/>
      <c r="AS90" s="376"/>
      <c r="AT90" s="376"/>
    </row>
    <row r="91" spans="1:46" ht="24" x14ac:dyDescent="0.4">
      <c r="A91" s="375"/>
      <c r="B91" s="375"/>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376"/>
      <c r="AL91" s="376"/>
      <c r="AM91" s="376"/>
      <c r="AN91" s="376"/>
      <c r="AO91" s="376"/>
      <c r="AP91" s="376"/>
      <c r="AQ91" s="376"/>
      <c r="AR91" s="376"/>
      <c r="AS91" s="376"/>
      <c r="AT91" s="376"/>
    </row>
    <row r="92" spans="1:46" ht="24" x14ac:dyDescent="0.4">
      <c r="A92" s="375"/>
      <c r="B92" s="375"/>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376"/>
      <c r="AL92" s="376"/>
      <c r="AM92" s="376"/>
      <c r="AN92" s="376"/>
      <c r="AO92" s="376"/>
      <c r="AP92" s="376"/>
      <c r="AQ92" s="376"/>
      <c r="AR92" s="376"/>
      <c r="AS92" s="376"/>
      <c r="AT92" s="376"/>
    </row>
    <row r="93" spans="1:46" ht="24" x14ac:dyDescent="0.4">
      <c r="A93" s="375"/>
      <c r="B93" s="375"/>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row>
    <row r="94" spans="1:46" ht="24" x14ac:dyDescent="0.4">
      <c r="A94" s="375"/>
      <c r="B94" s="375"/>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376"/>
      <c r="AL94" s="376"/>
      <c r="AM94" s="376"/>
      <c r="AN94" s="376"/>
      <c r="AO94" s="376"/>
      <c r="AP94" s="376"/>
      <c r="AQ94" s="376"/>
      <c r="AR94" s="376"/>
      <c r="AS94" s="376"/>
      <c r="AT94" s="376"/>
    </row>
    <row r="95" spans="1:46" ht="24" x14ac:dyDescent="0.4">
      <c r="A95" s="375"/>
      <c r="B95" s="375"/>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row>
    <row r="96" spans="1:46" ht="24" x14ac:dyDescent="0.4">
      <c r="A96" s="375"/>
      <c r="B96" s="37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row>
    <row r="97" spans="1:46" ht="24" x14ac:dyDescent="0.4">
      <c r="A97" s="375"/>
      <c r="B97" s="375"/>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row>
    <row r="98" spans="1:46" ht="24" x14ac:dyDescent="0.4">
      <c r="A98" s="375"/>
      <c r="B98" s="375"/>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row>
    <row r="99" spans="1:46" ht="24" x14ac:dyDescent="0.4">
      <c r="A99" s="375"/>
      <c r="B99" s="375"/>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row>
    <row r="100" spans="1:46" ht="24" x14ac:dyDescent="0.4">
      <c r="A100" s="375"/>
      <c r="B100" s="375"/>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row>
    <row r="101" spans="1:46" ht="24" x14ac:dyDescent="0.4">
      <c r="A101" s="375"/>
      <c r="B101" s="375"/>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row>
    <row r="102" spans="1:46" ht="24" x14ac:dyDescent="0.4">
      <c r="A102" s="375"/>
      <c r="B102" s="375"/>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row>
    <row r="103" spans="1:46" ht="24" x14ac:dyDescent="0.4">
      <c r="A103" s="375"/>
      <c r="B103" s="375"/>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row>
    <row r="104" spans="1:46" ht="24" x14ac:dyDescent="0.4">
      <c r="A104" s="375"/>
      <c r="B104" s="375"/>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row>
    <row r="105" spans="1:46" ht="24" x14ac:dyDescent="0.4">
      <c r="A105" s="375"/>
      <c r="B105" s="375"/>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row>
    <row r="106" spans="1:46" ht="24" x14ac:dyDescent="0.4">
      <c r="A106" s="375"/>
      <c r="B106" s="375"/>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row>
    <row r="107" spans="1:46" ht="24" x14ac:dyDescent="0.4">
      <c r="A107" s="375"/>
      <c r="B107" s="375"/>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row>
    <row r="108" spans="1:46" ht="24" x14ac:dyDescent="0.4">
      <c r="A108" s="375"/>
      <c r="B108" s="375"/>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row>
    <row r="109" spans="1:46" ht="24" x14ac:dyDescent="0.4">
      <c r="A109" s="375"/>
      <c r="B109" s="375"/>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row>
    <row r="110" spans="1:46" ht="24" x14ac:dyDescent="0.4">
      <c r="A110" s="375"/>
      <c r="B110" s="375"/>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row>
    <row r="111" spans="1:46" ht="24" x14ac:dyDescent="0.4">
      <c r="A111" s="375"/>
      <c r="B111" s="375"/>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row>
    <row r="112" spans="1:46" ht="24" x14ac:dyDescent="0.4">
      <c r="A112" s="375"/>
      <c r="B112" s="375"/>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376"/>
      <c r="AL112" s="376"/>
      <c r="AM112" s="376"/>
      <c r="AN112" s="376"/>
      <c r="AO112" s="376"/>
      <c r="AP112" s="376"/>
      <c r="AQ112" s="376"/>
      <c r="AR112" s="376"/>
      <c r="AS112" s="376"/>
      <c r="AT112" s="376"/>
    </row>
    <row r="113" spans="1:46" ht="24" x14ac:dyDescent="0.4">
      <c r="A113" s="375"/>
      <c r="B113" s="375"/>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376"/>
      <c r="AS113" s="376"/>
      <c r="AT113" s="376"/>
    </row>
    <row r="114" spans="1:46" ht="24" x14ac:dyDescent="0.4">
      <c r="A114" s="375"/>
      <c r="B114" s="375"/>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376"/>
      <c r="AR114" s="376"/>
      <c r="AS114" s="376"/>
      <c r="AT114" s="376"/>
    </row>
    <row r="115" spans="1:46" ht="24" x14ac:dyDescent="0.4">
      <c r="A115" s="375"/>
      <c r="B115" s="375"/>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row>
    <row r="116" spans="1:46" ht="24" x14ac:dyDescent="0.4">
      <c r="A116" s="375"/>
      <c r="B116" s="375"/>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376"/>
      <c r="AL116" s="376"/>
      <c r="AM116" s="376"/>
      <c r="AN116" s="376"/>
      <c r="AO116" s="376"/>
      <c r="AP116" s="376"/>
      <c r="AQ116" s="376"/>
      <c r="AR116" s="376"/>
      <c r="AS116" s="376"/>
      <c r="AT116" s="376"/>
    </row>
    <row r="117" spans="1:46" ht="24" x14ac:dyDescent="0.4">
      <c r="A117" s="375"/>
      <c r="B117" s="375"/>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376"/>
      <c r="AL117" s="376"/>
      <c r="AM117" s="376"/>
      <c r="AN117" s="376"/>
      <c r="AO117" s="376"/>
      <c r="AP117" s="376"/>
      <c r="AQ117" s="376"/>
      <c r="AR117" s="376"/>
      <c r="AS117" s="376"/>
      <c r="AT117" s="376"/>
    </row>
    <row r="118" spans="1:46" ht="24" x14ac:dyDescent="0.4">
      <c r="A118" s="375"/>
      <c r="B118" s="375"/>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row>
    <row r="119" spans="1:46" ht="24" x14ac:dyDescent="0.4">
      <c r="A119" s="375"/>
      <c r="B119" s="375"/>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376"/>
      <c r="AL119" s="376"/>
      <c r="AM119" s="376"/>
      <c r="AN119" s="376"/>
      <c r="AO119" s="376"/>
      <c r="AP119" s="376"/>
      <c r="AQ119" s="376"/>
      <c r="AR119" s="376"/>
      <c r="AS119" s="376"/>
      <c r="AT119" s="376"/>
    </row>
    <row r="120" spans="1:46" ht="24" x14ac:dyDescent="0.4">
      <c r="A120" s="375"/>
      <c r="B120" s="375"/>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376"/>
      <c r="AL120" s="376"/>
      <c r="AM120" s="376"/>
      <c r="AN120" s="376"/>
      <c r="AO120" s="376"/>
      <c r="AP120" s="376"/>
      <c r="AQ120" s="376"/>
      <c r="AR120" s="376"/>
      <c r="AS120" s="376"/>
      <c r="AT120" s="376"/>
    </row>
    <row r="121" spans="1:46" ht="24" x14ac:dyDescent="0.4">
      <c r="A121" s="375"/>
      <c r="B121" s="375"/>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376"/>
      <c r="AL121" s="376"/>
      <c r="AM121" s="376"/>
      <c r="AN121" s="376"/>
      <c r="AO121" s="376"/>
      <c r="AP121" s="376"/>
      <c r="AQ121" s="376"/>
      <c r="AR121" s="376"/>
      <c r="AS121" s="376"/>
      <c r="AT121" s="376"/>
    </row>
    <row r="122" spans="1:46" ht="24" x14ac:dyDescent="0.4">
      <c r="A122" s="375"/>
      <c r="B122" s="375"/>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376"/>
      <c r="AL122" s="376"/>
      <c r="AM122" s="376"/>
      <c r="AN122" s="376"/>
      <c r="AO122" s="376"/>
      <c r="AP122" s="376"/>
      <c r="AQ122" s="376"/>
      <c r="AR122" s="376"/>
      <c r="AS122" s="376"/>
      <c r="AT122" s="376"/>
    </row>
    <row r="123" spans="1:46" ht="24" x14ac:dyDescent="0.4">
      <c r="A123" s="375"/>
      <c r="B123" s="375"/>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376"/>
      <c r="AL123" s="376"/>
      <c r="AM123" s="376"/>
      <c r="AN123" s="376"/>
      <c r="AO123" s="376"/>
      <c r="AP123" s="376"/>
      <c r="AQ123" s="376"/>
      <c r="AR123" s="376"/>
      <c r="AS123" s="376"/>
      <c r="AT123" s="376"/>
    </row>
    <row r="124" spans="1:46" ht="24" x14ac:dyDescent="0.4">
      <c r="A124" s="375"/>
      <c r="B124" s="375"/>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376"/>
      <c r="AL124" s="376"/>
      <c r="AM124" s="376"/>
      <c r="AN124" s="376"/>
      <c r="AO124" s="376"/>
      <c r="AP124" s="376"/>
      <c r="AQ124" s="376"/>
      <c r="AR124" s="376"/>
      <c r="AS124" s="376"/>
      <c r="AT124" s="376"/>
    </row>
    <row r="125" spans="1:46" ht="24" x14ac:dyDescent="0.4">
      <c r="A125" s="375"/>
      <c r="B125" s="37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376"/>
      <c r="AL125" s="376"/>
      <c r="AM125" s="376"/>
      <c r="AN125" s="376"/>
      <c r="AO125" s="376"/>
      <c r="AP125" s="376"/>
      <c r="AQ125" s="376"/>
      <c r="AR125" s="376"/>
      <c r="AS125" s="376"/>
      <c r="AT125" s="376"/>
    </row>
    <row r="126" spans="1:46" ht="24" x14ac:dyDescent="0.4">
      <c r="A126" s="375"/>
      <c r="B126" s="375"/>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row>
    <row r="127" spans="1:46" ht="24" x14ac:dyDescent="0.4">
      <c r="A127" s="375"/>
      <c r="B127" s="375"/>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row>
    <row r="128" spans="1:46" ht="24" x14ac:dyDescent="0.4">
      <c r="A128" s="375"/>
      <c r="B128" s="375"/>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row>
    <row r="129" spans="1:46" ht="24" x14ac:dyDescent="0.4">
      <c r="A129" s="375"/>
      <c r="B129" s="375"/>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376"/>
      <c r="AL129" s="376"/>
      <c r="AM129" s="376"/>
      <c r="AN129" s="376"/>
      <c r="AO129" s="376"/>
      <c r="AP129" s="376"/>
      <c r="AQ129" s="376"/>
      <c r="AR129" s="376"/>
      <c r="AS129" s="376"/>
      <c r="AT129" s="376"/>
    </row>
    <row r="130" spans="1:46" ht="24" x14ac:dyDescent="0.4">
      <c r="A130" s="375"/>
      <c r="B130" s="375"/>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row>
    <row r="131" spans="1:46" ht="24" x14ac:dyDescent="0.4">
      <c r="A131" s="375"/>
      <c r="B131" s="375"/>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row>
    <row r="132" spans="1:46" ht="24" x14ac:dyDescent="0.4">
      <c r="A132" s="375"/>
      <c r="B132" s="375"/>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376"/>
      <c r="AR132" s="376"/>
      <c r="AS132" s="376"/>
      <c r="AT132" s="376"/>
    </row>
    <row r="133" spans="1:46" ht="24" x14ac:dyDescent="0.4">
      <c r="A133" s="375"/>
      <c r="B133" s="375"/>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376"/>
      <c r="AL133" s="376"/>
      <c r="AM133" s="376"/>
      <c r="AN133" s="376"/>
      <c r="AO133" s="376"/>
      <c r="AP133" s="376"/>
      <c r="AQ133" s="376"/>
      <c r="AR133" s="376"/>
      <c r="AS133" s="376"/>
      <c r="AT133" s="376"/>
    </row>
    <row r="134" spans="1:46" ht="24" x14ac:dyDescent="0.4">
      <c r="A134" s="375"/>
      <c r="B134" s="375"/>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row>
    <row r="135" spans="1:46" ht="24" x14ac:dyDescent="0.4">
      <c r="A135" s="375"/>
      <c r="B135" s="375"/>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row>
    <row r="136" spans="1:46" ht="24" x14ac:dyDescent="0.4">
      <c r="A136" s="375"/>
      <c r="B136" s="375"/>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row>
    <row r="137" spans="1:46" ht="24" x14ac:dyDescent="0.4">
      <c r="A137" s="375"/>
      <c r="B137" s="375"/>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6"/>
      <c r="AL137" s="376"/>
      <c r="AM137" s="376"/>
      <c r="AN137" s="376"/>
      <c r="AO137" s="376"/>
      <c r="AP137" s="376"/>
      <c r="AQ137" s="376"/>
      <c r="AR137" s="376"/>
      <c r="AS137" s="376"/>
      <c r="AT137" s="376"/>
    </row>
    <row r="138" spans="1:46" ht="24" x14ac:dyDescent="0.4">
      <c r="A138" s="375"/>
      <c r="B138" s="375"/>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76"/>
      <c r="AN138" s="376"/>
      <c r="AO138" s="376"/>
      <c r="AP138" s="376"/>
      <c r="AQ138" s="376"/>
      <c r="AR138" s="376"/>
      <c r="AS138" s="376"/>
      <c r="AT138" s="376"/>
    </row>
    <row r="139" spans="1:46" ht="24" x14ac:dyDescent="0.4">
      <c r="A139" s="375"/>
      <c r="B139" s="375"/>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row>
    <row r="140" spans="1:46" ht="24" x14ac:dyDescent="0.4">
      <c r="A140" s="375"/>
      <c r="B140" s="375"/>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row>
    <row r="141" spans="1:46" ht="24" x14ac:dyDescent="0.4">
      <c r="A141" s="375"/>
      <c r="B141" s="375"/>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row>
    <row r="142" spans="1:46" ht="24" x14ac:dyDescent="0.4">
      <c r="A142" s="375"/>
      <c r="B142" s="375"/>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row>
    <row r="143" spans="1:46" ht="24" x14ac:dyDescent="0.4">
      <c r="A143" s="375"/>
      <c r="B143" s="375"/>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76"/>
      <c r="AL143" s="376"/>
      <c r="AM143" s="376"/>
      <c r="AN143" s="376"/>
      <c r="AO143" s="376"/>
      <c r="AP143" s="376"/>
      <c r="AQ143" s="376"/>
      <c r="AR143" s="376"/>
      <c r="AS143" s="376"/>
      <c r="AT143" s="376"/>
    </row>
    <row r="144" spans="1:46" ht="24" x14ac:dyDescent="0.4">
      <c r="A144" s="375"/>
      <c r="B144" s="375"/>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376"/>
      <c r="AL144" s="376"/>
      <c r="AM144" s="376"/>
      <c r="AN144" s="376"/>
      <c r="AO144" s="376"/>
      <c r="AP144" s="376"/>
      <c r="AQ144" s="376"/>
      <c r="AR144" s="376"/>
      <c r="AS144" s="376"/>
      <c r="AT144" s="376"/>
    </row>
    <row r="145" spans="1:46" ht="24" x14ac:dyDescent="0.4">
      <c r="A145" s="375"/>
      <c r="B145" s="375"/>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row>
    <row r="146" spans="1:46" ht="24" x14ac:dyDescent="0.4">
      <c r="A146" s="375"/>
      <c r="B146" s="375"/>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376"/>
      <c r="AL146" s="376"/>
      <c r="AM146" s="376"/>
      <c r="AN146" s="376"/>
      <c r="AO146" s="376"/>
      <c r="AP146" s="376"/>
      <c r="AQ146" s="376"/>
      <c r="AR146" s="376"/>
      <c r="AS146" s="376"/>
      <c r="AT146" s="376"/>
    </row>
    <row r="147" spans="1:46" ht="24" x14ac:dyDescent="0.4">
      <c r="A147" s="375"/>
      <c r="B147" s="375"/>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376"/>
      <c r="AL147" s="376"/>
      <c r="AM147" s="376"/>
      <c r="AN147" s="376"/>
      <c r="AO147" s="376"/>
      <c r="AP147" s="376"/>
      <c r="AQ147" s="376"/>
      <c r="AR147" s="376"/>
      <c r="AS147" s="376"/>
      <c r="AT147" s="376"/>
    </row>
    <row r="148" spans="1:46" ht="24" x14ac:dyDescent="0.4">
      <c r="A148" s="375"/>
      <c r="B148" s="375"/>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376"/>
      <c r="AN148" s="376"/>
      <c r="AO148" s="376"/>
      <c r="AP148" s="376"/>
      <c r="AQ148" s="376"/>
      <c r="AR148" s="376"/>
      <c r="AS148" s="376"/>
      <c r="AT148" s="376"/>
    </row>
    <row r="149" spans="1:46" ht="24" x14ac:dyDescent="0.4">
      <c r="A149" s="375"/>
      <c r="B149" s="375"/>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376"/>
      <c r="AN149" s="376"/>
      <c r="AO149" s="376"/>
      <c r="AP149" s="376"/>
      <c r="AQ149" s="376"/>
      <c r="AR149" s="376"/>
      <c r="AS149" s="376"/>
      <c r="AT149" s="376"/>
    </row>
    <row r="150" spans="1:46" ht="24" x14ac:dyDescent="0.4">
      <c r="A150" s="375"/>
      <c r="B150" s="375"/>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376"/>
      <c r="AR150" s="376"/>
      <c r="AS150" s="376"/>
      <c r="AT150" s="376"/>
    </row>
    <row r="151" spans="1:46" ht="24" x14ac:dyDescent="0.4">
      <c r="A151" s="375"/>
      <c r="B151" s="375"/>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376"/>
      <c r="AN151" s="376"/>
      <c r="AO151" s="376"/>
      <c r="AP151" s="376"/>
      <c r="AQ151" s="376"/>
      <c r="AR151" s="376"/>
      <c r="AS151" s="376"/>
      <c r="AT151" s="376"/>
    </row>
    <row r="152" spans="1:46" ht="24" x14ac:dyDescent="0.4">
      <c r="A152" s="375"/>
      <c r="B152" s="375"/>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376"/>
      <c r="AN152" s="376"/>
      <c r="AO152" s="376"/>
      <c r="AP152" s="376"/>
      <c r="AQ152" s="376"/>
      <c r="AR152" s="376"/>
      <c r="AS152" s="376"/>
      <c r="AT152" s="376"/>
    </row>
    <row r="153" spans="1:46" ht="24" x14ac:dyDescent="0.4">
      <c r="A153" s="375"/>
      <c r="B153" s="375"/>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J153" s="376"/>
      <c r="AK153" s="376"/>
      <c r="AL153" s="376"/>
      <c r="AM153" s="376"/>
      <c r="AN153" s="376"/>
      <c r="AO153" s="376"/>
      <c r="AP153" s="376"/>
      <c r="AQ153" s="376"/>
      <c r="AR153" s="376"/>
      <c r="AS153" s="376"/>
      <c r="AT153" s="376"/>
    </row>
    <row r="154" spans="1:46" ht="24" x14ac:dyDescent="0.4">
      <c r="A154" s="375"/>
      <c r="B154" s="375"/>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row>
    <row r="155" spans="1:46" ht="24" x14ac:dyDescent="0.4">
      <c r="A155" s="375"/>
      <c r="B155" s="375"/>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row>
    <row r="156" spans="1:46" ht="24" x14ac:dyDescent="0.4">
      <c r="A156" s="375"/>
      <c r="B156" s="375"/>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row>
    <row r="157" spans="1:46" ht="24" x14ac:dyDescent="0.4">
      <c r="A157" s="375"/>
      <c r="B157" s="375"/>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row>
    <row r="158" spans="1:46" ht="24" x14ac:dyDescent="0.4">
      <c r="A158" s="375"/>
      <c r="B158" s="37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row>
    <row r="159" spans="1:46" ht="24" x14ac:dyDescent="0.4">
      <c r="A159" s="375"/>
      <c r="B159" s="375"/>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row>
    <row r="160" spans="1:46" ht="24" x14ac:dyDescent="0.4">
      <c r="A160" s="375"/>
      <c r="B160" s="375"/>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376"/>
      <c r="AL160" s="376"/>
      <c r="AM160" s="376"/>
      <c r="AN160" s="376"/>
      <c r="AO160" s="376"/>
      <c r="AP160" s="376"/>
      <c r="AQ160" s="376"/>
      <c r="AR160" s="376"/>
      <c r="AS160" s="376"/>
      <c r="AT160" s="376"/>
    </row>
    <row r="161" spans="1:46" ht="24" x14ac:dyDescent="0.4">
      <c r="A161" s="375"/>
      <c r="B161" s="375"/>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row>
    <row r="162" spans="1:46" ht="24" x14ac:dyDescent="0.4">
      <c r="A162" s="375"/>
      <c r="B162" s="375"/>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376"/>
      <c r="AL162" s="376"/>
      <c r="AM162" s="376"/>
      <c r="AN162" s="376"/>
      <c r="AO162" s="376"/>
      <c r="AP162" s="376"/>
      <c r="AQ162" s="376"/>
      <c r="AR162" s="376"/>
      <c r="AS162" s="376"/>
      <c r="AT162" s="376"/>
    </row>
    <row r="163" spans="1:46" ht="24" x14ac:dyDescent="0.4">
      <c r="A163" s="375"/>
      <c r="B163" s="375"/>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376"/>
      <c r="AL163" s="376"/>
      <c r="AM163" s="376"/>
      <c r="AN163" s="376"/>
      <c r="AO163" s="376"/>
      <c r="AP163" s="376"/>
      <c r="AQ163" s="376"/>
      <c r="AR163" s="376"/>
      <c r="AS163" s="376"/>
      <c r="AT163" s="376"/>
    </row>
    <row r="164" spans="1:46" ht="24" x14ac:dyDescent="0.4">
      <c r="A164" s="375"/>
      <c r="B164" s="375"/>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376"/>
      <c r="AL164" s="376"/>
      <c r="AM164" s="376"/>
      <c r="AN164" s="376"/>
      <c r="AO164" s="376"/>
      <c r="AP164" s="376"/>
      <c r="AQ164" s="376"/>
      <c r="AR164" s="376"/>
      <c r="AS164" s="376"/>
      <c r="AT164" s="376"/>
    </row>
    <row r="165" spans="1:46" ht="24" x14ac:dyDescent="0.4">
      <c r="A165" s="375"/>
      <c r="B165" s="375"/>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376"/>
      <c r="AL165" s="376"/>
      <c r="AM165" s="376"/>
      <c r="AN165" s="376"/>
      <c r="AO165" s="376"/>
      <c r="AP165" s="376"/>
      <c r="AQ165" s="376"/>
      <c r="AR165" s="376"/>
      <c r="AS165" s="376"/>
      <c r="AT165" s="376"/>
    </row>
    <row r="166" spans="1:46" ht="24" x14ac:dyDescent="0.4">
      <c r="A166" s="375"/>
      <c r="B166" s="375"/>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376"/>
      <c r="AL166" s="376"/>
      <c r="AM166" s="376"/>
      <c r="AN166" s="376"/>
      <c r="AO166" s="376"/>
      <c r="AP166" s="376"/>
      <c r="AQ166" s="376"/>
      <c r="AR166" s="376"/>
      <c r="AS166" s="376"/>
      <c r="AT166" s="376"/>
    </row>
    <row r="167" spans="1:46" ht="24" x14ac:dyDescent="0.4">
      <c r="A167" s="375"/>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6"/>
      <c r="AL167" s="376"/>
      <c r="AM167" s="376"/>
      <c r="AN167" s="376"/>
      <c r="AO167" s="376"/>
      <c r="AP167" s="376"/>
      <c r="AQ167" s="376"/>
      <c r="AR167" s="376"/>
      <c r="AS167" s="376"/>
      <c r="AT167" s="376"/>
    </row>
    <row r="168" spans="1:46" ht="24" x14ac:dyDescent="0.4">
      <c r="A168" s="375"/>
      <c r="B168" s="375"/>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376"/>
    </row>
    <row r="169" spans="1:46" ht="24" x14ac:dyDescent="0.4">
      <c r="A169" s="375"/>
      <c r="B169" s="375"/>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376"/>
      <c r="AL169" s="376"/>
      <c r="AM169" s="376"/>
      <c r="AN169" s="376"/>
      <c r="AO169" s="376"/>
      <c r="AP169" s="376"/>
      <c r="AQ169" s="376"/>
      <c r="AR169" s="376"/>
      <c r="AS169" s="376"/>
      <c r="AT169" s="376"/>
    </row>
    <row r="170" spans="1:46" ht="24" x14ac:dyDescent="0.4">
      <c r="A170" s="375"/>
      <c r="B170" s="375"/>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376"/>
      <c r="AL170" s="376"/>
      <c r="AM170" s="376"/>
      <c r="AN170" s="376"/>
      <c r="AO170" s="376"/>
      <c r="AP170" s="376"/>
      <c r="AQ170" s="376"/>
      <c r="AR170" s="376"/>
      <c r="AS170" s="376"/>
      <c r="AT170" s="376"/>
    </row>
    <row r="171" spans="1:46" ht="24" x14ac:dyDescent="0.4">
      <c r="A171" s="375"/>
      <c r="B171" s="375"/>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376"/>
      <c r="AL171" s="376"/>
      <c r="AM171" s="376"/>
      <c r="AN171" s="376"/>
      <c r="AO171" s="376"/>
      <c r="AP171" s="376"/>
      <c r="AQ171" s="376"/>
      <c r="AR171" s="376"/>
      <c r="AS171" s="376"/>
      <c r="AT171" s="376"/>
    </row>
    <row r="172" spans="1:46" ht="24" x14ac:dyDescent="0.4">
      <c r="A172" s="375"/>
      <c r="B172" s="375"/>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376"/>
      <c r="AL172" s="376"/>
      <c r="AM172" s="376"/>
      <c r="AN172" s="376"/>
      <c r="AO172" s="376"/>
      <c r="AP172" s="376"/>
      <c r="AQ172" s="376"/>
      <c r="AR172" s="376"/>
      <c r="AS172" s="376"/>
      <c r="AT172" s="376"/>
    </row>
    <row r="173" spans="1:46" ht="24" x14ac:dyDescent="0.4">
      <c r="A173" s="375"/>
      <c r="B173" s="375"/>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376"/>
      <c r="AL173" s="376"/>
      <c r="AM173" s="376"/>
      <c r="AN173" s="376"/>
      <c r="AO173" s="376"/>
      <c r="AP173" s="376"/>
      <c r="AQ173" s="376"/>
      <c r="AR173" s="376"/>
      <c r="AS173" s="376"/>
      <c r="AT173" s="376"/>
    </row>
    <row r="174" spans="1:46" ht="24" x14ac:dyDescent="0.4">
      <c r="A174" s="375"/>
      <c r="B174" s="375"/>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376"/>
      <c r="AL174" s="376"/>
      <c r="AM174" s="376"/>
      <c r="AN174" s="376"/>
      <c r="AO174" s="376"/>
      <c r="AP174" s="376"/>
      <c r="AQ174" s="376"/>
      <c r="AR174" s="376"/>
      <c r="AS174" s="376"/>
      <c r="AT174" s="376"/>
    </row>
    <row r="175" spans="1:46" ht="24" x14ac:dyDescent="0.4">
      <c r="A175" s="375"/>
      <c r="B175" s="375"/>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6"/>
      <c r="AL175" s="376"/>
      <c r="AM175" s="376"/>
      <c r="AN175" s="376"/>
      <c r="AO175" s="376"/>
      <c r="AP175" s="376"/>
      <c r="AQ175" s="376"/>
      <c r="AR175" s="376"/>
      <c r="AS175" s="376"/>
      <c r="AT175" s="376"/>
    </row>
    <row r="176" spans="1:46" ht="24" x14ac:dyDescent="0.4">
      <c r="A176" s="375"/>
      <c r="B176" s="375"/>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376"/>
      <c r="AL176" s="376"/>
      <c r="AM176" s="376"/>
      <c r="AN176" s="376"/>
      <c r="AO176" s="376"/>
      <c r="AP176" s="376"/>
      <c r="AQ176" s="376"/>
      <c r="AR176" s="376"/>
      <c r="AS176" s="376"/>
      <c r="AT176" s="376"/>
    </row>
    <row r="177" spans="1:46" ht="24" x14ac:dyDescent="0.4">
      <c r="A177" s="375"/>
      <c r="B177" s="375"/>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row>
    <row r="178" spans="1:46" ht="24" x14ac:dyDescent="0.4">
      <c r="A178" s="375"/>
      <c r="B178" s="375"/>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row>
    <row r="179" spans="1:46" ht="24" x14ac:dyDescent="0.4">
      <c r="A179" s="375"/>
      <c r="B179" s="375"/>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row>
    <row r="180" spans="1:46" ht="24" x14ac:dyDescent="0.4">
      <c r="A180" s="375"/>
      <c r="B180" s="375"/>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c r="AJ180" s="376"/>
      <c r="AK180" s="376"/>
      <c r="AL180" s="376"/>
      <c r="AM180" s="376"/>
      <c r="AN180" s="376"/>
      <c r="AO180" s="376"/>
      <c r="AP180" s="376"/>
      <c r="AQ180" s="376"/>
      <c r="AR180" s="376"/>
      <c r="AS180" s="376"/>
      <c r="AT180" s="376"/>
    </row>
    <row r="181" spans="1:46" ht="24" x14ac:dyDescent="0.4">
      <c r="A181" s="375"/>
      <c r="B181" s="375"/>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J181" s="376"/>
      <c r="AK181" s="376"/>
      <c r="AL181" s="376"/>
      <c r="AM181" s="376"/>
      <c r="AN181" s="376"/>
      <c r="AO181" s="376"/>
      <c r="AP181" s="376"/>
      <c r="AQ181" s="376"/>
      <c r="AR181" s="376"/>
      <c r="AS181" s="376"/>
      <c r="AT181" s="376"/>
    </row>
    <row r="182" spans="1:46" ht="24" x14ac:dyDescent="0.4">
      <c r="A182" s="375"/>
      <c r="B182" s="375"/>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376"/>
      <c r="AL182" s="376"/>
      <c r="AM182" s="376"/>
      <c r="AN182" s="376"/>
      <c r="AO182" s="376"/>
      <c r="AP182" s="376"/>
      <c r="AQ182" s="376"/>
      <c r="AR182" s="376"/>
      <c r="AS182" s="376"/>
      <c r="AT182" s="376"/>
    </row>
    <row r="183" spans="1:46" ht="24" x14ac:dyDescent="0.4">
      <c r="A183" s="375"/>
      <c r="B183" s="375"/>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376"/>
      <c r="AL183" s="376"/>
      <c r="AM183" s="376"/>
      <c r="AN183" s="376"/>
      <c r="AO183" s="376"/>
      <c r="AP183" s="376"/>
      <c r="AQ183" s="376"/>
      <c r="AR183" s="376"/>
      <c r="AS183" s="376"/>
      <c r="AT183" s="376"/>
    </row>
    <row r="184" spans="1:46" ht="24" x14ac:dyDescent="0.4">
      <c r="A184" s="375"/>
      <c r="B184" s="375"/>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c r="AJ184" s="376"/>
      <c r="AK184" s="376"/>
      <c r="AL184" s="376"/>
      <c r="AM184" s="376"/>
      <c r="AN184" s="376"/>
      <c r="AO184" s="376"/>
      <c r="AP184" s="376"/>
      <c r="AQ184" s="376"/>
      <c r="AR184" s="376"/>
      <c r="AS184" s="376"/>
      <c r="AT184" s="376"/>
    </row>
    <row r="185" spans="1:46" ht="24" x14ac:dyDescent="0.4">
      <c r="A185" s="375"/>
      <c r="B185" s="375"/>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376"/>
      <c r="AL185" s="376"/>
      <c r="AM185" s="376"/>
      <c r="AN185" s="376"/>
      <c r="AO185" s="376"/>
      <c r="AP185" s="376"/>
      <c r="AQ185" s="376"/>
      <c r="AR185" s="376"/>
      <c r="AS185" s="376"/>
      <c r="AT185" s="376"/>
    </row>
    <row r="186" spans="1:46" ht="24" x14ac:dyDescent="0.4">
      <c r="A186" s="375"/>
      <c r="B186" s="375"/>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376"/>
      <c r="AL186" s="376"/>
      <c r="AM186" s="376"/>
      <c r="AN186" s="376"/>
      <c r="AO186" s="376"/>
      <c r="AP186" s="376"/>
      <c r="AQ186" s="376"/>
      <c r="AR186" s="376"/>
      <c r="AS186" s="376"/>
      <c r="AT186" s="376"/>
    </row>
    <row r="187" spans="1:46" ht="24" x14ac:dyDescent="0.4">
      <c r="A187" s="375"/>
      <c r="B187" s="375"/>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J187" s="376"/>
      <c r="AK187" s="376"/>
      <c r="AL187" s="376"/>
      <c r="AM187" s="376"/>
      <c r="AN187" s="376"/>
      <c r="AO187" s="376"/>
      <c r="AP187" s="376"/>
      <c r="AQ187" s="376"/>
      <c r="AR187" s="376"/>
      <c r="AS187" s="376"/>
      <c r="AT187" s="376"/>
    </row>
    <row r="188" spans="1:46" ht="24" x14ac:dyDescent="0.4">
      <c r="A188" s="375"/>
      <c r="B188" s="375"/>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376"/>
      <c r="AL188" s="376"/>
      <c r="AM188" s="376"/>
      <c r="AN188" s="376"/>
      <c r="AO188" s="376"/>
      <c r="AP188" s="376"/>
      <c r="AQ188" s="376"/>
      <c r="AR188" s="376"/>
      <c r="AS188" s="376"/>
      <c r="AT188" s="376"/>
    </row>
    <row r="189" spans="1:46" ht="24" x14ac:dyDescent="0.4">
      <c r="A189" s="375"/>
      <c r="B189" s="375"/>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376"/>
      <c r="AL189" s="376"/>
      <c r="AM189" s="376"/>
      <c r="AN189" s="376"/>
      <c r="AO189" s="376"/>
      <c r="AP189" s="376"/>
      <c r="AQ189" s="376"/>
      <c r="AR189" s="376"/>
      <c r="AS189" s="376"/>
      <c r="AT189" s="376"/>
    </row>
    <row r="190" spans="1:46" ht="24" x14ac:dyDescent="0.4">
      <c r="A190" s="375"/>
      <c r="B190" s="375"/>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J190" s="376"/>
      <c r="AK190" s="376"/>
      <c r="AL190" s="376"/>
      <c r="AM190" s="376"/>
      <c r="AN190" s="376"/>
      <c r="AO190" s="376"/>
      <c r="AP190" s="376"/>
      <c r="AQ190" s="376"/>
      <c r="AR190" s="376"/>
      <c r="AS190" s="376"/>
      <c r="AT190" s="376"/>
    </row>
    <row r="191" spans="1:46" ht="24" x14ac:dyDescent="0.4">
      <c r="A191" s="375"/>
      <c r="B191" s="375"/>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row>
    <row r="192" spans="1:46" ht="24" x14ac:dyDescent="0.4">
      <c r="A192" s="375"/>
      <c r="B192" s="375"/>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row>
    <row r="193" spans="1:46" ht="24" x14ac:dyDescent="0.4">
      <c r="A193" s="375"/>
      <c r="B193" s="375"/>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row>
    <row r="194" spans="1:46" ht="24" x14ac:dyDescent="0.4">
      <c r="A194" s="375"/>
      <c r="B194" s="375"/>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376"/>
      <c r="AL194" s="376"/>
      <c r="AM194" s="376"/>
      <c r="AN194" s="376"/>
      <c r="AO194" s="376"/>
      <c r="AP194" s="376"/>
      <c r="AQ194" s="376"/>
      <c r="AR194" s="376"/>
      <c r="AS194" s="376"/>
      <c r="AT194" s="376"/>
    </row>
    <row r="195" spans="1:46" ht="24" x14ac:dyDescent="0.4">
      <c r="A195" s="375"/>
      <c r="B195" s="375"/>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c r="AL195" s="376"/>
      <c r="AM195" s="376"/>
      <c r="AN195" s="376"/>
      <c r="AO195" s="376"/>
      <c r="AP195" s="376"/>
      <c r="AQ195" s="376"/>
      <c r="AR195" s="376"/>
      <c r="AS195" s="376"/>
      <c r="AT195" s="376"/>
    </row>
    <row r="196" spans="1:46" ht="24" x14ac:dyDescent="0.4">
      <c r="A196" s="375"/>
      <c r="B196" s="375"/>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376"/>
      <c r="AN196" s="376"/>
      <c r="AO196" s="376"/>
      <c r="AP196" s="376"/>
      <c r="AQ196" s="376"/>
      <c r="AR196" s="376"/>
      <c r="AS196" s="376"/>
      <c r="AT196" s="376"/>
    </row>
    <row r="197" spans="1:46" ht="24" x14ac:dyDescent="0.4">
      <c r="A197" s="375"/>
      <c r="B197" s="375"/>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376"/>
      <c r="AN197" s="376"/>
      <c r="AO197" s="376"/>
      <c r="AP197" s="376"/>
      <c r="AQ197" s="376"/>
      <c r="AR197" s="376"/>
      <c r="AS197" s="376"/>
      <c r="AT197" s="376"/>
    </row>
    <row r="198" spans="1:46" ht="24" x14ac:dyDescent="0.4">
      <c r="A198" s="375"/>
      <c r="B198" s="375"/>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row>
    <row r="199" spans="1:46" ht="24" x14ac:dyDescent="0.4">
      <c r="A199" s="375"/>
      <c r="B199" s="375"/>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row>
    <row r="200" spans="1:46" ht="24" x14ac:dyDescent="0.4">
      <c r="A200" s="375"/>
      <c r="B200" s="375"/>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row>
    <row r="201" spans="1:46" ht="24" x14ac:dyDescent="0.4">
      <c r="A201" s="375"/>
      <c r="B201" s="375"/>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6"/>
    </row>
    <row r="202" spans="1:46" ht="24" x14ac:dyDescent="0.4">
      <c r="A202" s="375"/>
      <c r="B202" s="375"/>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c r="AL202" s="376"/>
      <c r="AM202" s="376"/>
      <c r="AN202" s="376"/>
      <c r="AO202" s="376"/>
      <c r="AP202" s="376"/>
      <c r="AQ202" s="376"/>
      <c r="AR202" s="376"/>
      <c r="AS202" s="376"/>
      <c r="AT202" s="376"/>
    </row>
    <row r="203" spans="1:46" ht="24" x14ac:dyDescent="0.4">
      <c r="A203" s="375"/>
      <c r="B203" s="375"/>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c r="AR203" s="376"/>
      <c r="AS203" s="376"/>
      <c r="AT203" s="376"/>
    </row>
    <row r="204" spans="1:46" ht="24" x14ac:dyDescent="0.4">
      <c r="A204" s="375"/>
      <c r="B204" s="375"/>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row>
    <row r="205" spans="1:46" ht="24" x14ac:dyDescent="0.4">
      <c r="A205" s="375"/>
      <c r="B205" s="375"/>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row>
    <row r="206" spans="1:46" ht="24" x14ac:dyDescent="0.4">
      <c r="A206" s="375"/>
      <c r="B206" s="375"/>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row>
    <row r="207" spans="1:46" ht="24" x14ac:dyDescent="0.4">
      <c r="A207" s="375"/>
      <c r="B207" s="375"/>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c r="AL207" s="376"/>
      <c r="AM207" s="376"/>
      <c r="AN207" s="376"/>
      <c r="AO207" s="376"/>
      <c r="AP207" s="376"/>
      <c r="AQ207" s="376"/>
      <c r="AR207" s="376"/>
      <c r="AS207" s="376"/>
      <c r="AT207" s="376"/>
    </row>
    <row r="208" spans="1:46" ht="24" x14ac:dyDescent="0.4">
      <c r="A208" s="375"/>
      <c r="B208" s="375"/>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c r="AL208" s="376"/>
      <c r="AM208" s="376"/>
      <c r="AN208" s="376"/>
      <c r="AO208" s="376"/>
      <c r="AP208" s="376"/>
      <c r="AQ208" s="376"/>
      <c r="AR208" s="376"/>
      <c r="AS208" s="376"/>
      <c r="AT208" s="376"/>
    </row>
    <row r="209" spans="1:46" ht="24" x14ac:dyDescent="0.4">
      <c r="A209" s="375"/>
      <c r="B209" s="375"/>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c r="AJ209" s="376"/>
      <c r="AK209" s="376"/>
      <c r="AL209" s="376"/>
      <c r="AM209" s="376"/>
      <c r="AN209" s="376"/>
      <c r="AO209" s="376"/>
      <c r="AP209" s="376"/>
      <c r="AQ209" s="376"/>
      <c r="AR209" s="376"/>
      <c r="AS209" s="376"/>
      <c r="AT209" s="376"/>
    </row>
    <row r="210" spans="1:46" ht="24" x14ac:dyDescent="0.4">
      <c r="A210" s="375"/>
      <c r="B210" s="375"/>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c r="AK210" s="376"/>
      <c r="AL210" s="376"/>
      <c r="AM210" s="376"/>
      <c r="AN210" s="376"/>
      <c r="AO210" s="376"/>
      <c r="AP210" s="376"/>
      <c r="AQ210" s="376"/>
      <c r="AR210" s="376"/>
      <c r="AS210" s="376"/>
      <c r="AT210" s="376"/>
    </row>
    <row r="211" spans="1:46" ht="24" x14ac:dyDescent="0.4">
      <c r="A211" s="375"/>
      <c r="B211" s="375"/>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6"/>
      <c r="AO211" s="376"/>
      <c r="AP211" s="376"/>
      <c r="AQ211" s="376"/>
      <c r="AR211" s="376"/>
      <c r="AS211" s="376"/>
      <c r="AT211" s="376"/>
    </row>
    <row r="212" spans="1:46" ht="24" x14ac:dyDescent="0.4">
      <c r="A212" s="375"/>
      <c r="B212" s="375"/>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376"/>
      <c r="AN212" s="376"/>
      <c r="AO212" s="376"/>
      <c r="AP212" s="376"/>
      <c r="AQ212" s="376"/>
      <c r="AR212" s="376"/>
      <c r="AS212" s="376"/>
      <c r="AT212" s="376"/>
    </row>
    <row r="213" spans="1:46" ht="24" x14ac:dyDescent="0.4">
      <c r="A213" s="375"/>
      <c r="B213" s="375"/>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c r="AJ213" s="376"/>
      <c r="AK213" s="376"/>
      <c r="AL213" s="376"/>
      <c r="AM213" s="376"/>
      <c r="AN213" s="376"/>
      <c r="AO213" s="376"/>
      <c r="AP213" s="376"/>
      <c r="AQ213" s="376"/>
      <c r="AR213" s="376"/>
      <c r="AS213" s="376"/>
      <c r="AT213" s="376"/>
    </row>
    <row r="214" spans="1:46" ht="24" x14ac:dyDescent="0.4">
      <c r="A214" s="375"/>
      <c r="B214" s="375"/>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c r="AJ214" s="376"/>
      <c r="AK214" s="376"/>
      <c r="AL214" s="376"/>
      <c r="AM214" s="376"/>
      <c r="AN214" s="376"/>
      <c r="AO214" s="376"/>
      <c r="AP214" s="376"/>
      <c r="AQ214" s="376"/>
      <c r="AR214" s="376"/>
      <c r="AS214" s="376"/>
      <c r="AT214" s="376"/>
    </row>
    <row r="215" spans="1:46" ht="24" x14ac:dyDescent="0.4">
      <c r="A215" s="375"/>
      <c r="B215" s="375"/>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row>
    <row r="216" spans="1:46" ht="24" x14ac:dyDescent="0.4">
      <c r="A216" s="375"/>
      <c r="B216" s="375"/>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row>
    <row r="217" spans="1:46" ht="24" x14ac:dyDescent="0.4">
      <c r="A217" s="375"/>
      <c r="B217" s="375"/>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row>
    <row r="218" spans="1:46" ht="24" x14ac:dyDescent="0.4">
      <c r="A218" s="375"/>
      <c r="B218" s="375"/>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row>
    <row r="219" spans="1:46" ht="24" x14ac:dyDescent="0.4">
      <c r="A219" s="375"/>
      <c r="B219" s="375"/>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row>
    <row r="220" spans="1:46" ht="24" x14ac:dyDescent="0.4">
      <c r="A220" s="375"/>
      <c r="B220" s="375"/>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row>
    <row r="221" spans="1:46" ht="24" x14ac:dyDescent="0.4">
      <c r="A221" s="375"/>
      <c r="B221" s="375"/>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376"/>
    </row>
    <row r="222" spans="1:46" ht="24" x14ac:dyDescent="0.4">
      <c r="A222" s="375"/>
      <c r="B222" s="375"/>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J222" s="376"/>
      <c r="AK222" s="376"/>
      <c r="AL222" s="376"/>
      <c r="AM222" s="376"/>
      <c r="AN222" s="376"/>
      <c r="AO222" s="376"/>
      <c r="AP222" s="376"/>
      <c r="AQ222" s="376"/>
      <c r="AR222" s="376"/>
      <c r="AS222" s="376"/>
      <c r="AT222" s="376"/>
    </row>
    <row r="223" spans="1:46" ht="24" x14ac:dyDescent="0.4">
      <c r="A223" s="375"/>
      <c r="B223" s="375"/>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376"/>
    </row>
    <row r="224" spans="1:46" ht="24" x14ac:dyDescent="0.4">
      <c r="A224" s="375"/>
      <c r="B224" s="375"/>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376"/>
    </row>
    <row r="225" spans="1:46" ht="24" x14ac:dyDescent="0.4">
      <c r="A225" s="375"/>
      <c r="B225" s="375"/>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376"/>
    </row>
    <row r="226" spans="1:46" ht="24" x14ac:dyDescent="0.4">
      <c r="A226" s="375"/>
      <c r="B226" s="375"/>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6"/>
      <c r="AL226" s="376"/>
      <c r="AM226" s="376"/>
      <c r="AN226" s="376"/>
      <c r="AO226" s="376"/>
      <c r="AP226" s="376"/>
      <c r="AQ226" s="376"/>
      <c r="AR226" s="376"/>
      <c r="AS226" s="376"/>
      <c r="AT226" s="376"/>
    </row>
    <row r="227" spans="1:46" ht="24" x14ac:dyDescent="0.4">
      <c r="A227" s="375"/>
      <c r="B227" s="375"/>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376"/>
      <c r="AT227" s="376"/>
    </row>
    <row r="228" spans="1:46" ht="24" x14ac:dyDescent="0.4">
      <c r="A228" s="375"/>
      <c r="B228" s="375"/>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c r="AJ228" s="376"/>
      <c r="AK228" s="376"/>
      <c r="AL228" s="376"/>
      <c r="AM228" s="376"/>
      <c r="AN228" s="376"/>
      <c r="AO228" s="376"/>
      <c r="AP228" s="376"/>
      <c r="AQ228" s="376"/>
      <c r="AR228" s="376"/>
      <c r="AS228" s="376"/>
      <c r="AT228" s="376"/>
    </row>
    <row r="229" spans="1:46" ht="24" x14ac:dyDescent="0.4">
      <c r="A229" s="375"/>
      <c r="B229" s="375"/>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376"/>
      <c r="AT229" s="376"/>
    </row>
    <row r="230" spans="1:46" ht="24" x14ac:dyDescent="0.4">
      <c r="A230" s="375"/>
      <c r="B230" s="375"/>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6"/>
      <c r="AL230" s="376"/>
      <c r="AM230" s="376"/>
      <c r="AN230" s="376"/>
      <c r="AO230" s="376"/>
      <c r="AP230" s="376"/>
      <c r="AQ230" s="376"/>
      <c r="AR230" s="376"/>
      <c r="AS230" s="376"/>
      <c r="AT230" s="376"/>
    </row>
    <row r="231" spans="1:46" ht="24" x14ac:dyDescent="0.4">
      <c r="A231" s="375"/>
      <c r="B231" s="375"/>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376"/>
      <c r="AL231" s="376"/>
      <c r="AM231" s="376"/>
      <c r="AN231" s="376"/>
      <c r="AO231" s="376"/>
      <c r="AP231" s="376"/>
      <c r="AQ231" s="376"/>
      <c r="AR231" s="376"/>
      <c r="AS231" s="376"/>
      <c r="AT231" s="376"/>
    </row>
    <row r="232" spans="1:46" ht="24" x14ac:dyDescent="0.4">
      <c r="A232" s="375"/>
      <c r="B232" s="375"/>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c r="AJ232" s="376"/>
      <c r="AK232" s="376"/>
      <c r="AL232" s="376"/>
      <c r="AM232" s="376"/>
      <c r="AN232" s="376"/>
      <c r="AO232" s="376"/>
      <c r="AP232" s="376"/>
      <c r="AQ232" s="376"/>
      <c r="AR232" s="376"/>
      <c r="AS232" s="376"/>
      <c r="AT232" s="376"/>
    </row>
    <row r="233" spans="1:46" ht="24" x14ac:dyDescent="0.4">
      <c r="A233" s="375"/>
      <c r="B233" s="375"/>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376"/>
    </row>
    <row r="234" spans="1:46" ht="24" x14ac:dyDescent="0.4">
      <c r="A234" s="375"/>
      <c r="B234" s="375"/>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c r="AJ234" s="376"/>
      <c r="AK234" s="376"/>
      <c r="AL234" s="376"/>
      <c r="AM234" s="376"/>
      <c r="AN234" s="376"/>
      <c r="AO234" s="376"/>
      <c r="AP234" s="376"/>
      <c r="AQ234" s="376"/>
      <c r="AR234" s="376"/>
      <c r="AS234" s="376"/>
      <c r="AT234" s="376"/>
    </row>
    <row r="235" spans="1:46" ht="24" x14ac:dyDescent="0.4">
      <c r="A235" s="375"/>
      <c r="B235" s="375"/>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c r="AJ235" s="376"/>
      <c r="AK235" s="376"/>
      <c r="AL235" s="376"/>
      <c r="AM235" s="376"/>
      <c r="AN235" s="376"/>
      <c r="AO235" s="376"/>
      <c r="AP235" s="376"/>
      <c r="AQ235" s="376"/>
      <c r="AR235" s="376"/>
      <c r="AS235" s="376"/>
      <c r="AT235" s="376"/>
    </row>
    <row r="236" spans="1:46" ht="24" x14ac:dyDescent="0.4">
      <c r="A236" s="375"/>
      <c r="B236" s="375"/>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c r="AJ236" s="376"/>
      <c r="AK236" s="376"/>
      <c r="AL236" s="376"/>
      <c r="AM236" s="376"/>
      <c r="AN236" s="376"/>
      <c r="AO236" s="376"/>
      <c r="AP236" s="376"/>
      <c r="AQ236" s="376"/>
      <c r="AR236" s="376"/>
      <c r="AS236" s="376"/>
      <c r="AT236" s="376"/>
    </row>
    <row r="237" spans="1:46" ht="24" x14ac:dyDescent="0.4">
      <c r="A237" s="375"/>
      <c r="B237" s="375"/>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c r="AJ237" s="376"/>
      <c r="AK237" s="376"/>
      <c r="AL237" s="376"/>
      <c r="AM237" s="376"/>
      <c r="AN237" s="376"/>
      <c r="AO237" s="376"/>
      <c r="AP237" s="376"/>
      <c r="AQ237" s="376"/>
      <c r="AR237" s="376"/>
      <c r="AS237" s="376"/>
      <c r="AT237" s="376"/>
    </row>
    <row r="238" spans="1:46" ht="24" x14ac:dyDescent="0.4">
      <c r="A238" s="375"/>
      <c r="B238" s="375"/>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c r="AJ238" s="376"/>
      <c r="AK238" s="376"/>
      <c r="AL238" s="376"/>
      <c r="AM238" s="376"/>
      <c r="AN238" s="376"/>
      <c r="AO238" s="376"/>
      <c r="AP238" s="376"/>
      <c r="AQ238" s="376"/>
      <c r="AR238" s="376"/>
      <c r="AS238" s="376"/>
      <c r="AT238" s="376"/>
    </row>
    <row r="239" spans="1:46" ht="24" x14ac:dyDescent="0.4">
      <c r="A239" s="375"/>
      <c r="B239" s="375"/>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376"/>
    </row>
    <row r="240" spans="1:46" ht="24" x14ac:dyDescent="0.4">
      <c r="A240" s="375"/>
      <c r="B240" s="375"/>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c r="AJ240" s="376"/>
      <c r="AK240" s="376"/>
      <c r="AL240" s="376"/>
      <c r="AM240" s="376"/>
      <c r="AN240" s="376"/>
      <c r="AO240" s="376"/>
      <c r="AP240" s="376"/>
      <c r="AQ240" s="376"/>
      <c r="AR240" s="376"/>
      <c r="AS240" s="376"/>
      <c r="AT240" s="376"/>
    </row>
    <row r="241" spans="1:46" ht="24" x14ac:dyDescent="0.4">
      <c r="A241" s="375"/>
      <c r="B241" s="375"/>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row>
    <row r="242" spans="1:46" ht="24" x14ac:dyDescent="0.4">
      <c r="A242" s="375"/>
      <c r="B242" s="375"/>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c r="AJ242" s="376"/>
      <c r="AK242" s="376"/>
      <c r="AL242" s="376"/>
      <c r="AM242" s="376"/>
      <c r="AN242" s="376"/>
      <c r="AO242" s="376"/>
      <c r="AP242" s="376"/>
      <c r="AQ242" s="376"/>
      <c r="AR242" s="376"/>
      <c r="AS242" s="376"/>
      <c r="AT242" s="376"/>
    </row>
    <row r="243" spans="1:46" ht="24" x14ac:dyDescent="0.4">
      <c r="A243" s="375"/>
      <c r="B243" s="375"/>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c r="AJ243" s="376"/>
      <c r="AK243" s="376"/>
      <c r="AL243" s="376"/>
      <c r="AM243" s="376"/>
      <c r="AN243" s="376"/>
      <c r="AO243" s="376"/>
      <c r="AP243" s="376"/>
      <c r="AQ243" s="376"/>
      <c r="AR243" s="376"/>
      <c r="AS243" s="376"/>
      <c r="AT243" s="376"/>
    </row>
    <row r="244" spans="1:46" ht="24" x14ac:dyDescent="0.4">
      <c r="A244" s="375"/>
      <c r="B244" s="375"/>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c r="AJ244" s="376"/>
      <c r="AK244" s="376"/>
      <c r="AL244" s="376"/>
      <c r="AM244" s="376"/>
      <c r="AN244" s="376"/>
      <c r="AO244" s="376"/>
      <c r="AP244" s="376"/>
      <c r="AQ244" s="376"/>
      <c r="AR244" s="376"/>
      <c r="AS244" s="376"/>
      <c r="AT244" s="376"/>
    </row>
    <row r="245" spans="1:46" ht="24" x14ac:dyDescent="0.4">
      <c r="A245" s="375"/>
      <c r="B245" s="375"/>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c r="AJ245" s="376"/>
      <c r="AK245" s="376"/>
      <c r="AL245" s="376"/>
      <c r="AM245" s="376"/>
      <c r="AN245" s="376"/>
      <c r="AO245" s="376"/>
      <c r="AP245" s="376"/>
      <c r="AQ245" s="376"/>
      <c r="AR245" s="376"/>
      <c r="AS245" s="376"/>
      <c r="AT245" s="376"/>
    </row>
    <row r="246" spans="1:46" ht="24" x14ac:dyDescent="0.4">
      <c r="A246" s="375"/>
      <c r="B246" s="375"/>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c r="AJ246" s="376"/>
      <c r="AK246" s="376"/>
      <c r="AL246" s="376"/>
      <c r="AM246" s="376"/>
      <c r="AN246" s="376"/>
      <c r="AO246" s="376"/>
      <c r="AP246" s="376"/>
      <c r="AQ246" s="376"/>
      <c r="AR246" s="376"/>
      <c r="AS246" s="376"/>
      <c r="AT246" s="376"/>
    </row>
    <row r="247" spans="1:46" ht="24" x14ac:dyDescent="0.4">
      <c r="A247" s="375"/>
      <c r="B247" s="375"/>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76"/>
      <c r="AT247" s="376"/>
    </row>
    <row r="248" spans="1:46" ht="24" x14ac:dyDescent="0.4">
      <c r="A248" s="375"/>
      <c r="B248" s="375"/>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c r="AJ248" s="376"/>
      <c r="AK248" s="376"/>
      <c r="AL248" s="376"/>
      <c r="AM248" s="376"/>
      <c r="AN248" s="376"/>
      <c r="AO248" s="376"/>
      <c r="AP248" s="376"/>
      <c r="AQ248" s="376"/>
      <c r="AR248" s="376"/>
      <c r="AS248" s="376"/>
      <c r="AT248" s="376"/>
    </row>
    <row r="249" spans="1:46" ht="24" x14ac:dyDescent="0.4">
      <c r="A249" s="375"/>
      <c r="B249" s="375"/>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c r="AJ249" s="376"/>
      <c r="AK249" s="376"/>
      <c r="AL249" s="376"/>
      <c r="AM249" s="376"/>
      <c r="AN249" s="376"/>
      <c r="AO249" s="376"/>
      <c r="AP249" s="376"/>
      <c r="AQ249" s="376"/>
      <c r="AR249" s="376"/>
      <c r="AS249" s="376"/>
      <c r="AT249" s="376"/>
    </row>
    <row r="250" spans="1:46" ht="24" x14ac:dyDescent="0.4">
      <c r="A250" s="375"/>
      <c r="B250" s="375"/>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c r="AJ250" s="376"/>
      <c r="AK250" s="376"/>
      <c r="AL250" s="376"/>
      <c r="AM250" s="376"/>
      <c r="AN250" s="376"/>
      <c r="AO250" s="376"/>
      <c r="AP250" s="376"/>
      <c r="AQ250" s="376"/>
      <c r="AR250" s="376"/>
      <c r="AS250" s="376"/>
      <c r="AT250" s="376"/>
    </row>
    <row r="251" spans="1:46" ht="24" x14ac:dyDescent="0.4">
      <c r="A251" s="375"/>
      <c r="B251" s="375"/>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row>
    <row r="252" spans="1:46" ht="24" x14ac:dyDescent="0.4">
      <c r="A252" s="375"/>
      <c r="B252" s="375"/>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J252" s="376"/>
      <c r="AK252" s="376"/>
      <c r="AL252" s="376"/>
      <c r="AM252" s="376"/>
      <c r="AN252" s="376"/>
      <c r="AO252" s="376"/>
      <c r="AP252" s="376"/>
      <c r="AQ252" s="376"/>
      <c r="AR252" s="376"/>
      <c r="AS252" s="376"/>
      <c r="AT252" s="376"/>
    </row>
    <row r="253" spans="1:46" ht="24" x14ac:dyDescent="0.4">
      <c r="A253" s="375"/>
      <c r="B253" s="375"/>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c r="AJ253" s="376"/>
      <c r="AK253" s="376"/>
      <c r="AL253" s="376"/>
      <c r="AM253" s="376"/>
      <c r="AN253" s="376"/>
      <c r="AO253" s="376"/>
      <c r="AP253" s="376"/>
      <c r="AQ253" s="376"/>
      <c r="AR253" s="376"/>
      <c r="AS253" s="376"/>
      <c r="AT253" s="376"/>
    </row>
    <row r="254" spans="1:46" ht="24" x14ac:dyDescent="0.4">
      <c r="A254" s="375"/>
      <c r="B254" s="375"/>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c r="AJ254" s="376"/>
      <c r="AK254" s="376"/>
      <c r="AL254" s="376"/>
      <c r="AM254" s="376"/>
      <c r="AN254" s="376"/>
      <c r="AO254" s="376"/>
      <c r="AP254" s="376"/>
      <c r="AQ254" s="376"/>
      <c r="AR254" s="376"/>
      <c r="AS254" s="376"/>
      <c r="AT254" s="376"/>
    </row>
    <row r="255" spans="1:46" ht="24" x14ac:dyDescent="0.4">
      <c r="A255" s="375"/>
      <c r="B255" s="375"/>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376"/>
      <c r="AL255" s="376"/>
      <c r="AM255" s="376"/>
      <c r="AN255" s="376"/>
      <c r="AO255" s="376"/>
      <c r="AP255" s="376"/>
      <c r="AQ255" s="376"/>
      <c r="AR255" s="376"/>
      <c r="AS255" s="376"/>
      <c r="AT255" s="376"/>
    </row>
    <row r="256" spans="1:46" ht="24" x14ac:dyDescent="0.4">
      <c r="A256" s="375"/>
      <c r="B256" s="375"/>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row>
    <row r="257" spans="1:46" ht="24" x14ac:dyDescent="0.4">
      <c r="A257" s="375"/>
      <c r="B257" s="375"/>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376"/>
    </row>
    <row r="258" spans="1:46" ht="24" x14ac:dyDescent="0.4">
      <c r="A258" s="375"/>
      <c r="B258" s="375"/>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c r="AJ258" s="376"/>
      <c r="AK258" s="376"/>
      <c r="AL258" s="376"/>
      <c r="AM258" s="376"/>
      <c r="AN258" s="376"/>
      <c r="AO258" s="376"/>
      <c r="AP258" s="376"/>
      <c r="AQ258" s="376"/>
      <c r="AR258" s="376"/>
      <c r="AS258" s="376"/>
      <c r="AT258" s="376"/>
    </row>
    <row r="259" spans="1:46" ht="24" x14ac:dyDescent="0.4">
      <c r="A259" s="375"/>
      <c r="B259" s="375"/>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c r="AJ259" s="376"/>
      <c r="AK259" s="376"/>
      <c r="AL259" s="376"/>
      <c r="AM259" s="376"/>
      <c r="AN259" s="376"/>
      <c r="AO259" s="376"/>
      <c r="AP259" s="376"/>
      <c r="AQ259" s="376"/>
      <c r="AR259" s="376"/>
      <c r="AS259" s="376"/>
      <c r="AT259" s="376"/>
    </row>
    <row r="260" spans="1:46" ht="24" x14ac:dyDescent="0.4">
      <c r="A260" s="375"/>
      <c r="B260" s="375"/>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c r="AB260" s="376"/>
      <c r="AC260" s="376"/>
      <c r="AD260" s="376"/>
      <c r="AE260" s="376"/>
      <c r="AF260" s="376"/>
      <c r="AG260" s="376"/>
      <c r="AH260" s="376"/>
      <c r="AI260" s="376"/>
      <c r="AJ260" s="376"/>
      <c r="AK260" s="376"/>
      <c r="AL260" s="376"/>
      <c r="AM260" s="376"/>
      <c r="AN260" s="376"/>
      <c r="AO260" s="376"/>
      <c r="AP260" s="376"/>
      <c r="AQ260" s="376"/>
      <c r="AR260" s="376"/>
      <c r="AS260" s="376"/>
      <c r="AT260" s="376"/>
    </row>
    <row r="261" spans="1:46" ht="24" x14ac:dyDescent="0.4">
      <c r="A261" s="375"/>
      <c r="B261" s="375"/>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376"/>
      <c r="AJ261" s="376"/>
      <c r="AK261" s="376"/>
      <c r="AL261" s="376"/>
      <c r="AM261" s="376"/>
      <c r="AN261" s="376"/>
      <c r="AO261" s="376"/>
      <c r="AP261" s="376"/>
      <c r="AQ261" s="376"/>
      <c r="AR261" s="376"/>
      <c r="AS261" s="376"/>
      <c r="AT261" s="376"/>
    </row>
    <row r="262" spans="1:46" ht="24" x14ac:dyDescent="0.4">
      <c r="A262" s="375"/>
      <c r="B262" s="375"/>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c r="AB262" s="376"/>
      <c r="AC262" s="376"/>
      <c r="AD262" s="376"/>
      <c r="AE262" s="376"/>
      <c r="AF262" s="376"/>
      <c r="AG262" s="376"/>
      <c r="AH262" s="376"/>
      <c r="AI262" s="376"/>
      <c r="AJ262" s="376"/>
      <c r="AK262" s="376"/>
      <c r="AL262" s="376"/>
      <c r="AM262" s="376"/>
      <c r="AN262" s="376"/>
      <c r="AO262" s="376"/>
      <c r="AP262" s="376"/>
      <c r="AQ262" s="376"/>
      <c r="AR262" s="376"/>
      <c r="AS262" s="376"/>
      <c r="AT262" s="376"/>
    </row>
    <row r="263" spans="1:46" ht="24" x14ac:dyDescent="0.4">
      <c r="A263" s="375"/>
      <c r="B263" s="375"/>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6"/>
      <c r="AC263" s="376"/>
      <c r="AD263" s="376"/>
      <c r="AE263" s="376"/>
      <c r="AF263" s="376"/>
      <c r="AG263" s="376"/>
      <c r="AH263" s="376"/>
      <c r="AI263" s="376"/>
      <c r="AJ263" s="376"/>
      <c r="AK263" s="376"/>
      <c r="AL263" s="376"/>
      <c r="AM263" s="376"/>
      <c r="AN263" s="376"/>
      <c r="AO263" s="376"/>
      <c r="AP263" s="376"/>
      <c r="AQ263" s="376"/>
      <c r="AR263" s="376"/>
      <c r="AS263" s="376"/>
      <c r="AT263" s="376"/>
    </row>
    <row r="264" spans="1:46" ht="24" x14ac:dyDescent="0.4">
      <c r="A264" s="375"/>
      <c r="B264" s="375"/>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c r="AJ264" s="376"/>
      <c r="AK264" s="376"/>
      <c r="AL264" s="376"/>
      <c r="AM264" s="376"/>
      <c r="AN264" s="376"/>
      <c r="AO264" s="376"/>
      <c r="AP264" s="376"/>
      <c r="AQ264" s="376"/>
      <c r="AR264" s="376"/>
      <c r="AS264" s="376"/>
      <c r="AT264" s="376"/>
    </row>
    <row r="265" spans="1:46" ht="24" x14ac:dyDescent="0.4">
      <c r="A265" s="375"/>
      <c r="B265" s="375"/>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J265" s="376"/>
      <c r="AK265" s="376"/>
      <c r="AL265" s="376"/>
      <c r="AM265" s="376"/>
      <c r="AN265" s="376"/>
      <c r="AO265" s="376"/>
      <c r="AP265" s="376"/>
      <c r="AQ265" s="376"/>
      <c r="AR265" s="376"/>
      <c r="AS265" s="376"/>
      <c r="AT265" s="376"/>
    </row>
    <row r="266" spans="1:46" ht="24" x14ac:dyDescent="0.4">
      <c r="A266" s="375"/>
      <c r="B266" s="375"/>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c r="AJ266" s="376"/>
      <c r="AK266" s="376"/>
      <c r="AL266" s="376"/>
      <c r="AM266" s="376"/>
      <c r="AN266" s="376"/>
      <c r="AO266" s="376"/>
      <c r="AP266" s="376"/>
      <c r="AQ266" s="376"/>
      <c r="AR266" s="376"/>
      <c r="AS266" s="376"/>
      <c r="AT266" s="376"/>
    </row>
    <row r="267" spans="1:46" ht="24" x14ac:dyDescent="0.4">
      <c r="A267" s="375"/>
      <c r="B267" s="375"/>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c r="AJ267" s="376"/>
      <c r="AK267" s="376"/>
      <c r="AL267" s="376"/>
      <c r="AM267" s="376"/>
      <c r="AN267" s="376"/>
      <c r="AO267" s="376"/>
      <c r="AP267" s="376"/>
      <c r="AQ267" s="376"/>
      <c r="AR267" s="376"/>
      <c r="AS267" s="376"/>
      <c r="AT267" s="376"/>
    </row>
    <row r="268" spans="1:46" ht="24" x14ac:dyDescent="0.4">
      <c r="A268" s="375"/>
      <c r="B268" s="375"/>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c r="AJ268" s="376"/>
      <c r="AK268" s="376"/>
      <c r="AL268" s="376"/>
      <c r="AM268" s="376"/>
      <c r="AN268" s="376"/>
      <c r="AO268" s="376"/>
      <c r="AP268" s="376"/>
      <c r="AQ268" s="376"/>
      <c r="AR268" s="376"/>
      <c r="AS268" s="376"/>
      <c r="AT268" s="376"/>
    </row>
    <row r="269" spans="1:46" ht="24" x14ac:dyDescent="0.4">
      <c r="A269" s="375"/>
      <c r="B269" s="375"/>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c r="AJ269" s="376"/>
      <c r="AK269" s="376"/>
      <c r="AL269" s="376"/>
      <c r="AM269" s="376"/>
      <c r="AN269" s="376"/>
      <c r="AO269" s="376"/>
      <c r="AP269" s="376"/>
      <c r="AQ269" s="376"/>
      <c r="AR269" s="376"/>
      <c r="AS269" s="376"/>
      <c r="AT269" s="376"/>
    </row>
    <row r="270" spans="1:46" ht="24" x14ac:dyDescent="0.4">
      <c r="A270" s="375"/>
      <c r="B270" s="375"/>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c r="AJ270" s="376"/>
      <c r="AK270" s="376"/>
      <c r="AL270" s="376"/>
      <c r="AM270" s="376"/>
      <c r="AN270" s="376"/>
      <c r="AO270" s="376"/>
      <c r="AP270" s="376"/>
      <c r="AQ270" s="376"/>
      <c r="AR270" s="376"/>
      <c r="AS270" s="376"/>
      <c r="AT270" s="376"/>
    </row>
    <row r="271" spans="1:46" ht="24" x14ac:dyDescent="0.4">
      <c r="A271" s="375"/>
      <c r="B271" s="375"/>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c r="AA271" s="376"/>
      <c r="AB271" s="376"/>
      <c r="AC271" s="376"/>
      <c r="AD271" s="376"/>
      <c r="AE271" s="376"/>
      <c r="AF271" s="376"/>
      <c r="AG271" s="376"/>
      <c r="AH271" s="376"/>
      <c r="AI271" s="376"/>
      <c r="AJ271" s="376"/>
      <c r="AK271" s="376"/>
      <c r="AL271" s="376"/>
      <c r="AM271" s="376"/>
      <c r="AN271" s="376"/>
      <c r="AO271" s="376"/>
      <c r="AP271" s="376"/>
      <c r="AQ271" s="376"/>
      <c r="AR271" s="376"/>
      <c r="AS271" s="376"/>
      <c r="AT271" s="376"/>
    </row>
    <row r="272" spans="1:46" ht="24" x14ac:dyDescent="0.4">
      <c r="A272" s="375"/>
      <c r="B272" s="375"/>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6"/>
      <c r="AJ272" s="376"/>
      <c r="AK272" s="376"/>
      <c r="AL272" s="376"/>
      <c r="AM272" s="376"/>
      <c r="AN272" s="376"/>
      <c r="AO272" s="376"/>
      <c r="AP272" s="376"/>
      <c r="AQ272" s="376"/>
      <c r="AR272" s="376"/>
      <c r="AS272" s="376"/>
      <c r="AT272" s="376"/>
    </row>
    <row r="273" spans="1:46" ht="24" x14ac:dyDescent="0.4">
      <c r="A273" s="375"/>
      <c r="B273" s="375"/>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c r="AJ273" s="376"/>
      <c r="AK273" s="376"/>
      <c r="AL273" s="376"/>
      <c r="AM273" s="376"/>
      <c r="AN273" s="376"/>
      <c r="AO273" s="376"/>
      <c r="AP273" s="376"/>
      <c r="AQ273" s="376"/>
      <c r="AR273" s="376"/>
      <c r="AS273" s="376"/>
      <c r="AT273" s="376"/>
    </row>
    <row r="274" spans="1:46" ht="24" x14ac:dyDescent="0.4">
      <c r="A274" s="375"/>
      <c r="B274" s="375"/>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c r="AJ274" s="376"/>
      <c r="AK274" s="376"/>
      <c r="AL274" s="376"/>
      <c r="AM274" s="376"/>
      <c r="AN274" s="376"/>
      <c r="AO274" s="376"/>
      <c r="AP274" s="376"/>
      <c r="AQ274" s="376"/>
      <c r="AR274" s="376"/>
      <c r="AS274" s="376"/>
      <c r="AT274" s="376"/>
    </row>
    <row r="275" spans="1:46" ht="24" x14ac:dyDescent="0.4">
      <c r="A275" s="375"/>
      <c r="B275" s="375"/>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6"/>
      <c r="AK275" s="376"/>
      <c r="AL275" s="376"/>
      <c r="AM275" s="376"/>
      <c r="AN275" s="376"/>
      <c r="AO275" s="376"/>
      <c r="AP275" s="376"/>
      <c r="AQ275" s="376"/>
      <c r="AR275" s="376"/>
      <c r="AS275" s="376"/>
      <c r="AT275" s="376"/>
    </row>
    <row r="276" spans="1:46" ht="24" x14ac:dyDescent="0.4">
      <c r="A276" s="375"/>
      <c r="B276" s="375"/>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c r="AJ276" s="376"/>
      <c r="AK276" s="376"/>
      <c r="AL276" s="376"/>
      <c r="AM276" s="376"/>
      <c r="AN276" s="376"/>
      <c r="AO276" s="376"/>
      <c r="AP276" s="376"/>
      <c r="AQ276" s="376"/>
      <c r="AR276" s="376"/>
      <c r="AS276" s="376"/>
      <c r="AT276" s="376"/>
    </row>
    <row r="277" spans="1:46" ht="24" x14ac:dyDescent="0.4">
      <c r="A277" s="375"/>
      <c r="B277" s="375"/>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376"/>
      <c r="AN277" s="376"/>
      <c r="AO277" s="376"/>
      <c r="AP277" s="376"/>
      <c r="AQ277" s="376"/>
      <c r="AR277" s="376"/>
      <c r="AS277" s="376"/>
      <c r="AT277" s="376"/>
    </row>
    <row r="278" spans="1:46" ht="24" x14ac:dyDescent="0.4">
      <c r="A278" s="375"/>
      <c r="B278" s="375"/>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c r="AJ278" s="376"/>
      <c r="AK278" s="376"/>
      <c r="AL278" s="376"/>
      <c r="AM278" s="376"/>
      <c r="AN278" s="376"/>
      <c r="AO278" s="376"/>
      <c r="AP278" s="376"/>
      <c r="AQ278" s="376"/>
      <c r="AR278" s="376"/>
      <c r="AS278" s="376"/>
      <c r="AT278" s="376"/>
    </row>
    <row r="279" spans="1:46" ht="24" x14ac:dyDescent="0.4">
      <c r="A279" s="375"/>
      <c r="B279" s="375"/>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c r="AA279" s="376"/>
      <c r="AB279" s="376"/>
      <c r="AC279" s="376"/>
      <c r="AD279" s="376"/>
      <c r="AE279" s="376"/>
      <c r="AF279" s="376"/>
      <c r="AG279" s="376"/>
      <c r="AH279" s="376"/>
      <c r="AI279" s="376"/>
      <c r="AJ279" s="376"/>
      <c r="AK279" s="376"/>
      <c r="AL279" s="376"/>
      <c r="AM279" s="376"/>
      <c r="AN279" s="376"/>
      <c r="AO279" s="376"/>
      <c r="AP279" s="376"/>
      <c r="AQ279" s="376"/>
      <c r="AR279" s="376"/>
      <c r="AS279" s="376"/>
      <c r="AT279" s="376"/>
    </row>
    <row r="280" spans="1:46" ht="24" x14ac:dyDescent="0.4">
      <c r="A280" s="375"/>
      <c r="B280" s="375"/>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c r="AJ280" s="376"/>
      <c r="AK280" s="376"/>
      <c r="AL280" s="376"/>
      <c r="AM280" s="376"/>
      <c r="AN280" s="376"/>
      <c r="AO280" s="376"/>
      <c r="AP280" s="376"/>
      <c r="AQ280" s="376"/>
      <c r="AR280" s="376"/>
      <c r="AS280" s="376"/>
      <c r="AT280" s="376"/>
    </row>
    <row r="281" spans="1:46" ht="24" x14ac:dyDescent="0.4">
      <c r="A281" s="375"/>
      <c r="B281" s="375"/>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c r="AJ281" s="376"/>
      <c r="AK281" s="376"/>
      <c r="AL281" s="376"/>
      <c r="AM281" s="376"/>
      <c r="AN281" s="376"/>
      <c r="AO281" s="376"/>
      <c r="AP281" s="376"/>
      <c r="AQ281" s="376"/>
      <c r="AR281" s="376"/>
      <c r="AS281" s="376"/>
      <c r="AT281" s="376"/>
    </row>
    <row r="282" spans="1:46" ht="24" x14ac:dyDescent="0.4">
      <c r="A282" s="375"/>
      <c r="B282" s="375"/>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c r="AJ282" s="376"/>
      <c r="AK282" s="376"/>
      <c r="AL282" s="376"/>
      <c r="AM282" s="376"/>
      <c r="AN282" s="376"/>
      <c r="AO282" s="376"/>
      <c r="AP282" s="376"/>
      <c r="AQ282" s="376"/>
      <c r="AR282" s="376"/>
      <c r="AS282" s="376"/>
      <c r="AT282" s="376"/>
    </row>
    <row r="283" spans="1:46" ht="24" x14ac:dyDescent="0.4">
      <c r="A283" s="375"/>
      <c r="B283" s="375"/>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c r="AA283" s="376"/>
      <c r="AB283" s="376"/>
      <c r="AC283" s="376"/>
      <c r="AD283" s="376"/>
      <c r="AE283" s="376"/>
      <c r="AF283" s="376"/>
      <c r="AG283" s="376"/>
      <c r="AH283" s="376"/>
      <c r="AI283" s="376"/>
      <c r="AJ283" s="376"/>
      <c r="AK283" s="376"/>
      <c r="AL283" s="376"/>
      <c r="AM283" s="376"/>
      <c r="AN283" s="376"/>
      <c r="AO283" s="376"/>
      <c r="AP283" s="376"/>
      <c r="AQ283" s="376"/>
      <c r="AR283" s="376"/>
      <c r="AS283" s="376"/>
      <c r="AT283" s="376"/>
    </row>
    <row r="284" spans="1:46" ht="24" x14ac:dyDescent="0.4">
      <c r="A284" s="375"/>
      <c r="B284" s="375"/>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c r="AA284" s="376"/>
      <c r="AB284" s="376"/>
      <c r="AC284" s="376"/>
      <c r="AD284" s="376"/>
      <c r="AE284" s="376"/>
      <c r="AF284" s="376"/>
      <c r="AG284" s="376"/>
      <c r="AH284" s="376"/>
      <c r="AI284" s="376"/>
      <c r="AJ284" s="376"/>
      <c r="AK284" s="376"/>
      <c r="AL284" s="376"/>
      <c r="AM284" s="376"/>
      <c r="AN284" s="376"/>
      <c r="AO284" s="376"/>
      <c r="AP284" s="376"/>
      <c r="AQ284" s="376"/>
      <c r="AR284" s="376"/>
      <c r="AS284" s="376"/>
      <c r="AT284" s="376"/>
    </row>
    <row r="285" spans="1:46" ht="24" x14ac:dyDescent="0.4">
      <c r="A285" s="375"/>
      <c r="B285" s="375"/>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c r="AB285" s="376"/>
      <c r="AC285" s="376"/>
      <c r="AD285" s="376"/>
      <c r="AE285" s="376"/>
      <c r="AF285" s="376"/>
      <c r="AG285" s="376"/>
      <c r="AH285" s="376"/>
      <c r="AI285" s="376"/>
      <c r="AJ285" s="376"/>
      <c r="AK285" s="376"/>
      <c r="AL285" s="376"/>
      <c r="AM285" s="376"/>
      <c r="AN285" s="376"/>
      <c r="AO285" s="376"/>
      <c r="AP285" s="376"/>
      <c r="AQ285" s="376"/>
      <c r="AR285" s="376"/>
      <c r="AS285" s="376"/>
      <c r="AT285" s="376"/>
    </row>
    <row r="286" spans="1:46" ht="24" x14ac:dyDescent="0.4">
      <c r="A286" s="375"/>
      <c r="B286" s="375"/>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c r="AA286" s="376"/>
      <c r="AB286" s="376"/>
      <c r="AC286" s="376"/>
      <c r="AD286" s="376"/>
      <c r="AE286" s="376"/>
      <c r="AF286" s="376"/>
      <c r="AG286" s="376"/>
      <c r="AH286" s="376"/>
      <c r="AI286" s="376"/>
      <c r="AJ286" s="376"/>
      <c r="AK286" s="376"/>
      <c r="AL286" s="376"/>
      <c r="AM286" s="376"/>
      <c r="AN286" s="376"/>
      <c r="AO286" s="376"/>
      <c r="AP286" s="376"/>
      <c r="AQ286" s="376"/>
      <c r="AR286" s="376"/>
      <c r="AS286" s="376"/>
      <c r="AT286" s="376"/>
    </row>
    <row r="287" spans="1:46" ht="24" x14ac:dyDescent="0.4">
      <c r="A287" s="375"/>
      <c r="B287" s="375"/>
      <c r="C287" s="376"/>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376"/>
      <c r="AA287" s="376"/>
      <c r="AB287" s="376"/>
      <c r="AC287" s="376"/>
      <c r="AD287" s="376"/>
      <c r="AE287" s="376"/>
      <c r="AF287" s="376"/>
      <c r="AG287" s="376"/>
      <c r="AH287" s="376"/>
      <c r="AI287" s="376"/>
      <c r="AJ287" s="376"/>
      <c r="AK287" s="376"/>
      <c r="AL287" s="376"/>
      <c r="AM287" s="376"/>
      <c r="AN287" s="376"/>
      <c r="AO287" s="376"/>
      <c r="AP287" s="376"/>
      <c r="AQ287" s="376"/>
      <c r="AR287" s="376"/>
      <c r="AS287" s="376"/>
      <c r="AT287" s="376"/>
    </row>
    <row r="288" spans="1:46" ht="24" x14ac:dyDescent="0.4">
      <c r="A288" s="375"/>
      <c r="B288" s="375"/>
      <c r="C288" s="376"/>
      <c r="D288" s="376"/>
      <c r="E288" s="376"/>
      <c r="F288" s="376"/>
      <c r="G288" s="376"/>
      <c r="H288" s="376"/>
      <c r="I288" s="376"/>
      <c r="J288" s="376"/>
      <c r="K288" s="376"/>
      <c r="L288" s="376"/>
      <c r="M288" s="376"/>
      <c r="N288" s="376"/>
      <c r="O288" s="376"/>
      <c r="P288" s="376"/>
      <c r="Q288" s="376"/>
      <c r="R288" s="376"/>
      <c r="S288" s="376"/>
      <c r="T288" s="376"/>
      <c r="U288" s="376"/>
      <c r="V288" s="376"/>
      <c r="W288" s="376"/>
      <c r="X288" s="376"/>
      <c r="Y288" s="376"/>
      <c r="Z288" s="376"/>
      <c r="AA288" s="376"/>
      <c r="AB288" s="376"/>
      <c r="AC288" s="376"/>
      <c r="AD288" s="376"/>
      <c r="AE288" s="376"/>
      <c r="AF288" s="376"/>
      <c r="AG288" s="376"/>
      <c r="AH288" s="376"/>
      <c r="AI288" s="376"/>
      <c r="AJ288" s="376"/>
      <c r="AK288" s="376"/>
      <c r="AL288" s="376"/>
      <c r="AM288" s="376"/>
      <c r="AN288" s="376"/>
      <c r="AO288" s="376"/>
      <c r="AP288" s="376"/>
      <c r="AQ288" s="376"/>
      <c r="AR288" s="376"/>
      <c r="AS288" s="376"/>
      <c r="AT288" s="376"/>
    </row>
    <row r="289" spans="1:46" ht="24" x14ac:dyDescent="0.4">
      <c r="A289" s="375"/>
      <c r="B289" s="375"/>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6"/>
      <c r="AK289" s="376"/>
      <c r="AL289" s="376"/>
      <c r="AM289" s="376"/>
      <c r="AN289" s="376"/>
      <c r="AO289" s="376"/>
      <c r="AP289" s="376"/>
      <c r="AQ289" s="376"/>
      <c r="AR289" s="376"/>
      <c r="AS289" s="376"/>
      <c r="AT289" s="376"/>
    </row>
    <row r="290" spans="1:46" ht="24" x14ac:dyDescent="0.4">
      <c r="A290" s="375"/>
      <c r="B290" s="375"/>
      <c r="C290" s="376"/>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376"/>
      <c r="AA290" s="376"/>
      <c r="AB290" s="376"/>
      <c r="AC290" s="376"/>
      <c r="AD290" s="376"/>
      <c r="AE290" s="376"/>
      <c r="AF290" s="376"/>
      <c r="AG290" s="376"/>
      <c r="AH290" s="376"/>
      <c r="AI290" s="376"/>
      <c r="AJ290" s="376"/>
      <c r="AK290" s="376"/>
      <c r="AL290" s="376"/>
      <c r="AM290" s="376"/>
      <c r="AN290" s="376"/>
      <c r="AO290" s="376"/>
      <c r="AP290" s="376"/>
      <c r="AQ290" s="376"/>
      <c r="AR290" s="376"/>
      <c r="AS290" s="376"/>
      <c r="AT290" s="376"/>
    </row>
    <row r="291" spans="1:46" ht="24" x14ac:dyDescent="0.4">
      <c r="A291" s="375"/>
      <c r="B291" s="375"/>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c r="AA291" s="376"/>
      <c r="AB291" s="376"/>
      <c r="AC291" s="376"/>
      <c r="AD291" s="376"/>
      <c r="AE291" s="376"/>
      <c r="AF291" s="376"/>
      <c r="AG291" s="376"/>
      <c r="AH291" s="376"/>
      <c r="AI291" s="376"/>
      <c r="AJ291" s="376"/>
      <c r="AK291" s="376"/>
      <c r="AL291" s="376"/>
      <c r="AM291" s="376"/>
      <c r="AN291" s="376"/>
      <c r="AO291" s="376"/>
      <c r="AP291" s="376"/>
      <c r="AQ291" s="376"/>
      <c r="AR291" s="376"/>
      <c r="AS291" s="376"/>
      <c r="AT291" s="376"/>
    </row>
    <row r="292" spans="1:46" ht="24" x14ac:dyDescent="0.4">
      <c r="A292" s="375"/>
      <c r="B292" s="375"/>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c r="Z292" s="376"/>
      <c r="AA292" s="376"/>
      <c r="AB292" s="376"/>
      <c r="AC292" s="376"/>
      <c r="AD292" s="376"/>
      <c r="AE292" s="376"/>
      <c r="AF292" s="376"/>
      <c r="AG292" s="376"/>
      <c r="AH292" s="376"/>
      <c r="AI292" s="376"/>
      <c r="AJ292" s="376"/>
      <c r="AK292" s="376"/>
      <c r="AL292" s="376"/>
      <c r="AM292" s="376"/>
      <c r="AN292" s="376"/>
      <c r="AO292" s="376"/>
      <c r="AP292" s="376"/>
      <c r="AQ292" s="376"/>
      <c r="AR292" s="376"/>
      <c r="AS292" s="376"/>
      <c r="AT292" s="376"/>
    </row>
    <row r="293" spans="1:46" ht="24" x14ac:dyDescent="0.4">
      <c r="A293" s="375"/>
      <c r="B293" s="375"/>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c r="AA293" s="376"/>
      <c r="AB293" s="376"/>
      <c r="AC293" s="376"/>
      <c r="AD293" s="376"/>
      <c r="AE293" s="376"/>
      <c r="AF293" s="376"/>
      <c r="AG293" s="376"/>
      <c r="AH293" s="376"/>
      <c r="AI293" s="376"/>
      <c r="AJ293" s="376"/>
      <c r="AK293" s="376"/>
      <c r="AL293" s="376"/>
      <c r="AM293" s="376"/>
      <c r="AN293" s="376"/>
      <c r="AO293" s="376"/>
      <c r="AP293" s="376"/>
      <c r="AQ293" s="376"/>
      <c r="AR293" s="376"/>
      <c r="AS293" s="376"/>
      <c r="AT293" s="376"/>
    </row>
    <row r="294" spans="1:46" ht="24" x14ac:dyDescent="0.4">
      <c r="A294" s="375"/>
      <c r="B294" s="375"/>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c r="Z294" s="376"/>
      <c r="AA294" s="376"/>
      <c r="AB294" s="376"/>
      <c r="AC294" s="376"/>
      <c r="AD294" s="376"/>
      <c r="AE294" s="376"/>
      <c r="AF294" s="376"/>
      <c r="AG294" s="376"/>
      <c r="AH294" s="376"/>
      <c r="AI294" s="376"/>
      <c r="AJ294" s="376"/>
      <c r="AK294" s="376"/>
      <c r="AL294" s="376"/>
      <c r="AM294" s="376"/>
      <c r="AN294" s="376"/>
      <c r="AO294" s="376"/>
      <c r="AP294" s="376"/>
      <c r="AQ294" s="376"/>
      <c r="AR294" s="376"/>
      <c r="AS294" s="376"/>
      <c r="AT294" s="376"/>
    </row>
    <row r="295" spans="1:46" ht="24" x14ac:dyDescent="0.4">
      <c r="A295" s="375"/>
      <c r="B295" s="375"/>
      <c r="C295" s="376"/>
      <c r="D295" s="376"/>
      <c r="E295" s="376"/>
      <c r="F295" s="376"/>
      <c r="G295" s="376"/>
      <c r="H295" s="376"/>
      <c r="I295" s="376"/>
      <c r="J295" s="376"/>
      <c r="K295" s="376"/>
      <c r="L295" s="376"/>
      <c r="M295" s="376"/>
      <c r="N295" s="376"/>
      <c r="O295" s="376"/>
      <c r="P295" s="376"/>
      <c r="Q295" s="376"/>
      <c r="R295" s="376"/>
      <c r="S295" s="376"/>
      <c r="T295" s="376"/>
      <c r="U295" s="376"/>
      <c r="V295" s="376"/>
      <c r="W295" s="376"/>
      <c r="X295" s="376"/>
      <c r="Y295" s="376"/>
      <c r="Z295" s="376"/>
      <c r="AA295" s="376"/>
      <c r="AB295" s="376"/>
      <c r="AC295" s="376"/>
      <c r="AD295" s="376"/>
      <c r="AE295" s="376"/>
      <c r="AF295" s="376"/>
      <c r="AG295" s="376"/>
      <c r="AH295" s="376"/>
      <c r="AI295" s="376"/>
      <c r="AJ295" s="376"/>
      <c r="AK295" s="376"/>
      <c r="AL295" s="376"/>
      <c r="AM295" s="376"/>
      <c r="AN295" s="376"/>
      <c r="AO295" s="376"/>
      <c r="AP295" s="376"/>
      <c r="AQ295" s="376"/>
      <c r="AR295" s="376"/>
      <c r="AS295" s="376"/>
      <c r="AT295" s="376"/>
    </row>
    <row r="296" spans="1:46" ht="24" x14ac:dyDescent="0.4">
      <c r="A296" s="375"/>
      <c r="B296" s="375"/>
      <c r="C296" s="376"/>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c r="Z296" s="376"/>
      <c r="AA296" s="376"/>
      <c r="AB296" s="376"/>
      <c r="AC296" s="376"/>
      <c r="AD296" s="376"/>
      <c r="AE296" s="376"/>
      <c r="AF296" s="376"/>
      <c r="AG296" s="376"/>
      <c r="AH296" s="376"/>
      <c r="AI296" s="376"/>
      <c r="AJ296" s="376"/>
      <c r="AK296" s="376"/>
      <c r="AL296" s="376"/>
      <c r="AM296" s="376"/>
      <c r="AN296" s="376"/>
      <c r="AO296" s="376"/>
      <c r="AP296" s="376"/>
      <c r="AQ296" s="376"/>
      <c r="AR296" s="376"/>
      <c r="AS296" s="376"/>
      <c r="AT296" s="376"/>
    </row>
    <row r="297" spans="1:46" ht="24" x14ac:dyDescent="0.4">
      <c r="A297" s="375"/>
      <c r="B297" s="375"/>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c r="AA297" s="376"/>
      <c r="AB297" s="376"/>
      <c r="AC297" s="376"/>
      <c r="AD297" s="376"/>
      <c r="AE297" s="376"/>
      <c r="AF297" s="376"/>
      <c r="AG297" s="376"/>
      <c r="AH297" s="376"/>
      <c r="AI297" s="376"/>
      <c r="AJ297" s="376"/>
      <c r="AK297" s="376"/>
      <c r="AL297" s="376"/>
      <c r="AM297" s="376"/>
      <c r="AN297" s="376"/>
      <c r="AO297" s="376"/>
      <c r="AP297" s="376"/>
      <c r="AQ297" s="376"/>
      <c r="AR297" s="376"/>
      <c r="AS297" s="376"/>
      <c r="AT297" s="376"/>
    </row>
    <row r="298" spans="1:46" ht="24" x14ac:dyDescent="0.4">
      <c r="A298" s="375"/>
      <c r="B298" s="375"/>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6"/>
      <c r="AK298" s="376"/>
      <c r="AL298" s="376"/>
      <c r="AM298" s="376"/>
      <c r="AN298" s="376"/>
      <c r="AO298" s="376"/>
      <c r="AP298" s="376"/>
      <c r="AQ298" s="376"/>
      <c r="AR298" s="376"/>
      <c r="AS298" s="376"/>
      <c r="AT298" s="376"/>
    </row>
    <row r="299" spans="1:46" ht="24" x14ac:dyDescent="0.4">
      <c r="A299" s="375"/>
      <c r="B299" s="375"/>
      <c r="C299" s="376"/>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c r="AJ299" s="376"/>
      <c r="AK299" s="376"/>
      <c r="AL299" s="376"/>
      <c r="AM299" s="376"/>
      <c r="AN299" s="376"/>
      <c r="AO299" s="376"/>
      <c r="AP299" s="376"/>
      <c r="AQ299" s="376"/>
      <c r="AR299" s="376"/>
      <c r="AS299" s="376"/>
      <c r="AT299" s="376"/>
    </row>
    <row r="300" spans="1:46" ht="24" x14ac:dyDescent="0.4">
      <c r="A300" s="375"/>
      <c r="B300" s="375"/>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376"/>
      <c r="AN300" s="376"/>
      <c r="AO300" s="376"/>
      <c r="AP300" s="376"/>
      <c r="AQ300" s="376"/>
      <c r="AR300" s="376"/>
      <c r="AS300" s="376"/>
      <c r="AT300" s="376"/>
    </row>
    <row r="301" spans="1:46" ht="24" x14ac:dyDescent="0.4">
      <c r="A301" s="375"/>
      <c r="B301" s="375"/>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376"/>
      <c r="AN301" s="376"/>
      <c r="AO301" s="376"/>
      <c r="AP301" s="376"/>
      <c r="AQ301" s="376"/>
      <c r="AR301" s="376"/>
      <c r="AS301" s="376"/>
      <c r="AT301" s="376"/>
    </row>
    <row r="302" spans="1:46" ht="24" x14ac:dyDescent="0.4">
      <c r="A302" s="375"/>
      <c r="B302" s="375"/>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6"/>
      <c r="AK302" s="376"/>
      <c r="AL302" s="376"/>
      <c r="AM302" s="376"/>
      <c r="AN302" s="376"/>
      <c r="AO302" s="376"/>
      <c r="AP302" s="376"/>
      <c r="AQ302" s="376"/>
      <c r="AR302" s="376"/>
      <c r="AS302" s="376"/>
      <c r="AT302" s="376"/>
    </row>
    <row r="303" spans="1:46" ht="24" x14ac:dyDescent="0.4">
      <c r="A303" s="375"/>
      <c r="B303" s="375"/>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376"/>
      <c r="AI303" s="376"/>
      <c r="AJ303" s="376"/>
      <c r="AK303" s="376"/>
      <c r="AL303" s="376"/>
      <c r="AM303" s="376"/>
      <c r="AN303" s="376"/>
      <c r="AO303" s="376"/>
      <c r="AP303" s="376"/>
      <c r="AQ303" s="376"/>
      <c r="AR303" s="376"/>
      <c r="AS303" s="376"/>
      <c r="AT303" s="376"/>
    </row>
    <row r="304" spans="1:46" ht="24" x14ac:dyDescent="0.4">
      <c r="A304" s="375"/>
      <c r="B304" s="375"/>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376"/>
      <c r="AI304" s="376"/>
      <c r="AJ304" s="376"/>
      <c r="AK304" s="376"/>
      <c r="AL304" s="376"/>
      <c r="AM304" s="376"/>
      <c r="AN304" s="376"/>
      <c r="AO304" s="376"/>
      <c r="AP304" s="376"/>
      <c r="AQ304" s="376"/>
      <c r="AR304" s="376"/>
      <c r="AS304" s="376"/>
      <c r="AT304" s="376"/>
    </row>
    <row r="305" spans="1:46" ht="24" x14ac:dyDescent="0.4">
      <c r="A305" s="375"/>
      <c r="B305" s="375"/>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376"/>
      <c r="AI305" s="376"/>
      <c r="AJ305" s="376"/>
      <c r="AK305" s="376"/>
      <c r="AL305" s="376"/>
      <c r="AM305" s="376"/>
      <c r="AN305" s="376"/>
      <c r="AO305" s="376"/>
      <c r="AP305" s="376"/>
      <c r="AQ305" s="376"/>
      <c r="AR305" s="376"/>
      <c r="AS305" s="376"/>
      <c r="AT305" s="376"/>
    </row>
    <row r="306" spans="1:46" ht="24" x14ac:dyDescent="0.4">
      <c r="A306" s="375"/>
      <c r="B306" s="375"/>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376"/>
      <c r="AI306" s="376"/>
      <c r="AJ306" s="376"/>
      <c r="AK306" s="376"/>
      <c r="AL306" s="376"/>
      <c r="AM306" s="376"/>
      <c r="AN306" s="376"/>
      <c r="AO306" s="376"/>
      <c r="AP306" s="376"/>
      <c r="AQ306" s="376"/>
      <c r="AR306" s="376"/>
      <c r="AS306" s="376"/>
      <c r="AT306" s="376"/>
    </row>
    <row r="307" spans="1:46" ht="24" x14ac:dyDescent="0.4">
      <c r="A307" s="375"/>
      <c r="B307" s="375"/>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376"/>
      <c r="AI307" s="376"/>
      <c r="AJ307" s="376"/>
      <c r="AK307" s="376"/>
      <c r="AL307" s="376"/>
      <c r="AM307" s="376"/>
      <c r="AN307" s="376"/>
      <c r="AO307" s="376"/>
      <c r="AP307" s="376"/>
      <c r="AQ307" s="376"/>
      <c r="AR307" s="376"/>
      <c r="AS307" s="376"/>
      <c r="AT307" s="376"/>
    </row>
    <row r="308" spans="1:46" ht="24" x14ac:dyDescent="0.4">
      <c r="A308" s="375"/>
      <c r="B308" s="375"/>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376"/>
      <c r="AI308" s="376"/>
      <c r="AJ308" s="376"/>
      <c r="AK308" s="376"/>
      <c r="AL308" s="376"/>
      <c r="AM308" s="376"/>
      <c r="AN308" s="376"/>
      <c r="AO308" s="376"/>
      <c r="AP308" s="376"/>
      <c r="AQ308" s="376"/>
      <c r="AR308" s="376"/>
      <c r="AS308" s="376"/>
      <c r="AT308" s="376"/>
    </row>
    <row r="309" spans="1:46" ht="24" x14ac:dyDescent="0.4">
      <c r="A309" s="375"/>
      <c r="B309" s="375"/>
      <c r="C309" s="376"/>
      <c r="D309" s="376"/>
      <c r="E309" s="376"/>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c r="AJ309" s="376"/>
      <c r="AK309" s="376"/>
      <c r="AL309" s="376"/>
      <c r="AM309" s="376"/>
      <c r="AN309" s="376"/>
      <c r="AO309" s="376"/>
      <c r="AP309" s="376"/>
      <c r="AQ309" s="376"/>
      <c r="AR309" s="376"/>
      <c r="AS309" s="376"/>
      <c r="AT309" s="376"/>
    </row>
    <row r="310" spans="1:46" ht="24" x14ac:dyDescent="0.4">
      <c r="A310" s="375"/>
      <c r="B310" s="375"/>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376"/>
      <c r="AN310" s="376"/>
      <c r="AO310" s="376"/>
      <c r="AP310" s="376"/>
      <c r="AQ310" s="376"/>
      <c r="AR310" s="376"/>
      <c r="AS310" s="376"/>
      <c r="AT310" s="376"/>
    </row>
    <row r="311" spans="1:46" ht="24" x14ac:dyDescent="0.4">
      <c r="A311" s="375"/>
      <c r="B311" s="375"/>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row>
    <row r="312" spans="1:46" ht="24" x14ac:dyDescent="0.4">
      <c r="A312" s="375"/>
      <c r="B312" s="375"/>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376"/>
      <c r="AN312" s="376"/>
      <c r="AO312" s="376"/>
      <c r="AP312" s="376"/>
      <c r="AQ312" s="376"/>
      <c r="AR312" s="376"/>
      <c r="AS312" s="376"/>
      <c r="AT312" s="376"/>
    </row>
    <row r="313" spans="1:46" ht="24" x14ac:dyDescent="0.4">
      <c r="A313" s="375"/>
      <c r="B313" s="375"/>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376"/>
      <c r="AN313" s="376"/>
      <c r="AO313" s="376"/>
      <c r="AP313" s="376"/>
      <c r="AQ313" s="376"/>
      <c r="AR313" s="376"/>
      <c r="AS313" s="376"/>
      <c r="AT313" s="376"/>
    </row>
    <row r="314" spans="1:46" ht="24" x14ac:dyDescent="0.4">
      <c r="A314" s="375"/>
      <c r="B314" s="375"/>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376"/>
      <c r="AN314" s="376"/>
      <c r="AO314" s="376"/>
      <c r="AP314" s="376"/>
      <c r="AQ314" s="376"/>
      <c r="AR314" s="376"/>
      <c r="AS314" s="376"/>
      <c r="AT314" s="376"/>
    </row>
    <row r="315" spans="1:46" ht="24" x14ac:dyDescent="0.4">
      <c r="A315" s="375"/>
      <c r="B315" s="375"/>
      <c r="C315" s="376"/>
      <c r="D315" s="376"/>
      <c r="E315" s="376"/>
      <c r="F315" s="376"/>
      <c r="G315" s="376"/>
      <c r="H315" s="376"/>
      <c r="I315" s="376"/>
      <c r="J315" s="376"/>
      <c r="K315" s="376"/>
      <c r="L315" s="376"/>
      <c r="M315" s="376"/>
      <c r="N315" s="376"/>
      <c r="O315" s="376"/>
      <c r="P315" s="376"/>
      <c r="Q315" s="376"/>
      <c r="R315" s="376"/>
      <c r="S315" s="376"/>
      <c r="T315" s="376"/>
      <c r="U315" s="376"/>
      <c r="V315" s="376"/>
      <c r="W315" s="376"/>
      <c r="X315" s="376"/>
      <c r="Y315" s="376"/>
      <c r="Z315" s="376"/>
      <c r="AA315" s="376"/>
      <c r="AB315" s="376"/>
      <c r="AC315" s="376"/>
      <c r="AD315" s="376"/>
      <c r="AE315" s="376"/>
      <c r="AF315" s="376"/>
      <c r="AG315" s="376"/>
      <c r="AH315" s="376"/>
      <c r="AI315" s="376"/>
      <c r="AJ315" s="376"/>
      <c r="AK315" s="376"/>
      <c r="AL315" s="376"/>
      <c r="AM315" s="376"/>
      <c r="AN315" s="376"/>
      <c r="AO315" s="376"/>
      <c r="AP315" s="376"/>
      <c r="AQ315" s="376"/>
      <c r="AR315" s="376"/>
      <c r="AS315" s="376"/>
      <c r="AT315" s="376"/>
    </row>
    <row r="316" spans="1:46" ht="24" x14ac:dyDescent="0.4">
      <c r="A316" s="375"/>
      <c r="B316" s="375"/>
      <c r="C316" s="376"/>
      <c r="D316" s="376"/>
      <c r="E316" s="376"/>
      <c r="F316" s="376"/>
      <c r="G316" s="376"/>
      <c r="H316" s="376"/>
      <c r="I316" s="376"/>
      <c r="J316" s="376"/>
      <c r="K316" s="376"/>
      <c r="L316" s="376"/>
      <c r="M316" s="376"/>
      <c r="N316" s="376"/>
      <c r="O316" s="376"/>
      <c r="P316" s="376"/>
      <c r="Q316" s="376"/>
      <c r="R316" s="376"/>
      <c r="S316" s="376"/>
      <c r="T316" s="376"/>
      <c r="U316" s="376"/>
      <c r="V316" s="376"/>
      <c r="W316" s="376"/>
      <c r="X316" s="376"/>
      <c r="Y316" s="376"/>
      <c r="Z316" s="376"/>
      <c r="AA316" s="376"/>
      <c r="AB316" s="376"/>
      <c r="AC316" s="376"/>
      <c r="AD316" s="376"/>
      <c r="AE316" s="376"/>
      <c r="AF316" s="376"/>
      <c r="AG316" s="376"/>
      <c r="AH316" s="376"/>
      <c r="AI316" s="376"/>
      <c r="AJ316" s="376"/>
      <c r="AK316" s="376"/>
      <c r="AL316" s="376"/>
      <c r="AM316" s="376"/>
      <c r="AN316" s="376"/>
      <c r="AO316" s="376"/>
      <c r="AP316" s="376"/>
      <c r="AQ316" s="376"/>
      <c r="AR316" s="376"/>
      <c r="AS316" s="376"/>
      <c r="AT316" s="376"/>
    </row>
    <row r="317" spans="1:46" ht="24" x14ac:dyDescent="0.4">
      <c r="A317" s="375"/>
      <c r="B317" s="375"/>
      <c r="C317" s="376"/>
      <c r="D317" s="376"/>
      <c r="E317" s="376"/>
      <c r="F317" s="376"/>
      <c r="G317" s="376"/>
      <c r="H317" s="376"/>
      <c r="I317" s="376"/>
      <c r="J317" s="376"/>
      <c r="K317" s="376"/>
      <c r="L317" s="376"/>
      <c r="M317" s="376"/>
      <c r="N317" s="376"/>
      <c r="O317" s="376"/>
      <c r="P317" s="376"/>
      <c r="Q317" s="376"/>
      <c r="R317" s="376"/>
      <c r="S317" s="376"/>
      <c r="T317" s="376"/>
      <c r="U317" s="376"/>
      <c r="V317" s="376"/>
      <c r="W317" s="376"/>
      <c r="X317" s="376"/>
      <c r="Y317" s="376"/>
      <c r="Z317" s="376"/>
      <c r="AA317" s="376"/>
      <c r="AB317" s="376"/>
      <c r="AC317" s="376"/>
      <c r="AD317" s="376"/>
      <c r="AE317" s="376"/>
      <c r="AF317" s="376"/>
      <c r="AG317" s="376"/>
      <c r="AH317" s="376"/>
      <c r="AI317" s="376"/>
      <c r="AJ317" s="376"/>
      <c r="AK317" s="376"/>
      <c r="AL317" s="376"/>
      <c r="AM317" s="376"/>
      <c r="AN317" s="376"/>
      <c r="AO317" s="376"/>
      <c r="AP317" s="376"/>
      <c r="AQ317" s="376"/>
      <c r="AR317" s="376"/>
      <c r="AS317" s="376"/>
      <c r="AT317" s="376"/>
    </row>
    <row r="318" spans="1:46" ht="24" x14ac:dyDescent="0.4">
      <c r="A318" s="375"/>
      <c r="B318" s="375"/>
      <c r="C318" s="376"/>
      <c r="D318" s="376"/>
      <c r="E318" s="376"/>
      <c r="F318" s="376"/>
      <c r="G318" s="376"/>
      <c r="H318" s="376"/>
      <c r="I318" s="376"/>
      <c r="J318" s="376"/>
      <c r="K318" s="376"/>
      <c r="L318" s="376"/>
      <c r="M318" s="376"/>
      <c r="N318" s="376"/>
      <c r="O318" s="376"/>
      <c r="P318" s="376"/>
      <c r="Q318" s="376"/>
      <c r="R318" s="376"/>
      <c r="S318" s="376"/>
      <c r="T318" s="376"/>
      <c r="U318" s="376"/>
      <c r="V318" s="376"/>
      <c r="W318" s="376"/>
      <c r="X318" s="376"/>
      <c r="Y318" s="376"/>
      <c r="Z318" s="376"/>
      <c r="AA318" s="376"/>
      <c r="AB318" s="376"/>
      <c r="AC318" s="376"/>
      <c r="AD318" s="376"/>
      <c r="AE318" s="376"/>
      <c r="AF318" s="376"/>
      <c r="AG318" s="376"/>
      <c r="AH318" s="376"/>
      <c r="AI318" s="376"/>
      <c r="AJ318" s="376"/>
      <c r="AK318" s="376"/>
      <c r="AL318" s="376"/>
      <c r="AM318" s="376"/>
      <c r="AN318" s="376"/>
      <c r="AO318" s="376"/>
      <c r="AP318" s="376"/>
      <c r="AQ318" s="376"/>
      <c r="AR318" s="376"/>
      <c r="AS318" s="376"/>
      <c r="AT318" s="376"/>
    </row>
    <row r="319" spans="1:46" ht="24" x14ac:dyDescent="0.4">
      <c r="A319" s="375"/>
      <c r="B319" s="375"/>
      <c r="C319" s="376"/>
      <c r="D319" s="376"/>
      <c r="E319" s="376"/>
      <c r="F319" s="376"/>
      <c r="G319" s="376"/>
      <c r="H319" s="376"/>
      <c r="I319" s="376"/>
      <c r="J319" s="376"/>
      <c r="K319" s="376"/>
      <c r="L319" s="376"/>
      <c r="M319" s="376"/>
      <c r="N319" s="376"/>
      <c r="O319" s="376"/>
      <c r="P319" s="376"/>
      <c r="Q319" s="376"/>
      <c r="R319" s="376"/>
      <c r="S319" s="376"/>
      <c r="T319" s="376"/>
      <c r="U319" s="376"/>
      <c r="V319" s="376"/>
      <c r="W319" s="376"/>
      <c r="X319" s="376"/>
      <c r="Y319" s="376"/>
      <c r="Z319" s="376"/>
      <c r="AA319" s="376"/>
      <c r="AB319" s="376"/>
      <c r="AC319" s="376"/>
      <c r="AD319" s="376"/>
      <c r="AE319" s="376"/>
      <c r="AF319" s="376"/>
      <c r="AG319" s="376"/>
      <c r="AH319" s="376"/>
      <c r="AI319" s="376"/>
      <c r="AJ319" s="376"/>
      <c r="AK319" s="376"/>
      <c r="AL319" s="376"/>
      <c r="AM319" s="376"/>
      <c r="AN319" s="376"/>
      <c r="AO319" s="376"/>
      <c r="AP319" s="376"/>
      <c r="AQ319" s="376"/>
      <c r="AR319" s="376"/>
      <c r="AS319" s="376"/>
      <c r="AT319" s="376"/>
    </row>
    <row r="320" spans="1:46" ht="24" x14ac:dyDescent="0.4">
      <c r="A320" s="375"/>
      <c r="B320" s="375"/>
      <c r="C320" s="376"/>
      <c r="D320" s="376"/>
      <c r="E320" s="376"/>
      <c r="F320" s="376"/>
      <c r="G320" s="376"/>
      <c r="H320" s="376"/>
      <c r="I320" s="376"/>
      <c r="J320" s="376"/>
      <c r="K320" s="376"/>
      <c r="L320" s="376"/>
      <c r="M320" s="376"/>
      <c r="N320" s="376"/>
      <c r="O320" s="376"/>
      <c r="P320" s="376"/>
      <c r="Q320" s="376"/>
      <c r="R320" s="376"/>
      <c r="S320" s="376"/>
      <c r="T320" s="376"/>
      <c r="U320" s="376"/>
      <c r="V320" s="376"/>
      <c r="W320" s="376"/>
      <c r="X320" s="376"/>
      <c r="Y320" s="376"/>
      <c r="Z320" s="376"/>
      <c r="AA320" s="376"/>
      <c r="AB320" s="376"/>
      <c r="AC320" s="376"/>
      <c r="AD320" s="376"/>
      <c r="AE320" s="376"/>
      <c r="AF320" s="376"/>
      <c r="AG320" s="376"/>
      <c r="AH320" s="376"/>
      <c r="AI320" s="376"/>
      <c r="AJ320" s="376"/>
      <c r="AK320" s="376"/>
      <c r="AL320" s="376"/>
      <c r="AM320" s="376"/>
      <c r="AN320" s="376"/>
      <c r="AO320" s="376"/>
      <c r="AP320" s="376"/>
      <c r="AQ320" s="376"/>
      <c r="AR320" s="376"/>
      <c r="AS320" s="376"/>
      <c r="AT320" s="376"/>
    </row>
    <row r="321" spans="1:46" ht="24" x14ac:dyDescent="0.4">
      <c r="A321" s="375"/>
      <c r="B321" s="375"/>
      <c r="C321" s="376"/>
      <c r="D321" s="376"/>
      <c r="E321" s="376"/>
      <c r="F321" s="376"/>
      <c r="G321" s="376"/>
      <c r="H321" s="376"/>
      <c r="I321" s="376"/>
      <c r="J321" s="376"/>
      <c r="K321" s="376"/>
      <c r="L321" s="376"/>
      <c r="M321" s="376"/>
      <c r="N321" s="376"/>
      <c r="O321" s="376"/>
      <c r="P321" s="376"/>
      <c r="Q321" s="376"/>
      <c r="R321" s="376"/>
      <c r="S321" s="376"/>
      <c r="T321" s="376"/>
      <c r="U321" s="376"/>
      <c r="V321" s="376"/>
      <c r="W321" s="376"/>
      <c r="X321" s="376"/>
      <c r="Y321" s="376"/>
      <c r="Z321" s="376"/>
      <c r="AA321" s="376"/>
      <c r="AB321" s="376"/>
      <c r="AC321" s="376"/>
      <c r="AD321" s="376"/>
      <c r="AE321" s="376"/>
      <c r="AF321" s="376"/>
      <c r="AG321" s="376"/>
      <c r="AH321" s="376"/>
      <c r="AI321" s="376"/>
      <c r="AJ321" s="376"/>
      <c r="AK321" s="376"/>
      <c r="AL321" s="376"/>
      <c r="AM321" s="376"/>
      <c r="AN321" s="376"/>
      <c r="AO321" s="376"/>
      <c r="AP321" s="376"/>
      <c r="AQ321" s="376"/>
      <c r="AR321" s="376"/>
      <c r="AS321" s="376"/>
      <c r="AT321" s="376"/>
    </row>
    <row r="322" spans="1:46" ht="24" x14ac:dyDescent="0.4">
      <c r="A322" s="375"/>
      <c r="B322" s="375"/>
      <c r="C322" s="376"/>
      <c r="D322" s="376"/>
      <c r="E322" s="376"/>
      <c r="F322" s="376"/>
      <c r="G322" s="376"/>
      <c r="H322" s="376"/>
      <c r="I322" s="376"/>
      <c r="J322" s="376"/>
      <c r="K322" s="376"/>
      <c r="L322" s="376"/>
      <c r="M322" s="376"/>
      <c r="N322" s="376"/>
      <c r="O322" s="376"/>
      <c r="P322" s="376"/>
      <c r="Q322" s="376"/>
      <c r="R322" s="376"/>
      <c r="S322" s="376"/>
      <c r="T322" s="376"/>
      <c r="U322" s="376"/>
      <c r="V322" s="376"/>
      <c r="W322" s="376"/>
      <c r="X322" s="376"/>
      <c r="Y322" s="376"/>
      <c r="Z322" s="376"/>
      <c r="AA322" s="376"/>
      <c r="AB322" s="376"/>
      <c r="AC322" s="376"/>
      <c r="AD322" s="376"/>
      <c r="AE322" s="376"/>
      <c r="AF322" s="376"/>
      <c r="AG322" s="376"/>
      <c r="AH322" s="376"/>
      <c r="AI322" s="376"/>
      <c r="AJ322" s="376"/>
      <c r="AK322" s="376"/>
      <c r="AL322" s="376"/>
      <c r="AM322" s="376"/>
      <c r="AN322" s="376"/>
      <c r="AO322" s="376"/>
      <c r="AP322" s="376"/>
      <c r="AQ322" s="376"/>
      <c r="AR322" s="376"/>
      <c r="AS322" s="376"/>
      <c r="AT322" s="376"/>
    </row>
    <row r="323" spans="1:46" ht="24" x14ac:dyDescent="0.4">
      <c r="A323" s="375"/>
      <c r="B323" s="375"/>
      <c r="C323" s="376"/>
      <c r="D323" s="376"/>
      <c r="E323" s="376"/>
      <c r="F323" s="376"/>
      <c r="G323" s="376"/>
      <c r="H323" s="376"/>
      <c r="I323" s="376"/>
      <c r="J323" s="376"/>
      <c r="K323" s="376"/>
      <c r="L323" s="376"/>
      <c r="M323" s="376"/>
      <c r="N323" s="376"/>
      <c r="O323" s="376"/>
      <c r="P323" s="376"/>
      <c r="Q323" s="376"/>
      <c r="R323" s="376"/>
      <c r="S323" s="376"/>
      <c r="T323" s="376"/>
      <c r="U323" s="376"/>
      <c r="V323" s="376"/>
      <c r="W323" s="376"/>
      <c r="X323" s="376"/>
      <c r="Y323" s="376"/>
      <c r="Z323" s="376"/>
      <c r="AA323" s="376"/>
      <c r="AB323" s="376"/>
      <c r="AC323" s="376"/>
      <c r="AD323" s="376"/>
      <c r="AE323" s="376"/>
      <c r="AF323" s="376"/>
      <c r="AG323" s="376"/>
      <c r="AH323" s="376"/>
      <c r="AI323" s="376"/>
      <c r="AJ323" s="376"/>
      <c r="AK323" s="376"/>
      <c r="AL323" s="376"/>
      <c r="AM323" s="376"/>
      <c r="AN323" s="376"/>
      <c r="AO323" s="376"/>
      <c r="AP323" s="376"/>
      <c r="AQ323" s="376"/>
      <c r="AR323" s="376"/>
      <c r="AS323" s="376"/>
      <c r="AT323" s="376"/>
    </row>
    <row r="324" spans="1:46" ht="24" x14ac:dyDescent="0.4">
      <c r="A324" s="375"/>
      <c r="B324" s="375"/>
      <c r="C324" s="376"/>
      <c r="D324" s="376"/>
      <c r="E324" s="376"/>
      <c r="F324" s="376"/>
      <c r="G324" s="376"/>
      <c r="H324" s="376"/>
      <c r="I324" s="376"/>
      <c r="J324" s="376"/>
      <c r="K324" s="376"/>
      <c r="L324" s="376"/>
      <c r="M324" s="376"/>
      <c r="N324" s="376"/>
      <c r="O324" s="376"/>
      <c r="P324" s="376"/>
      <c r="Q324" s="376"/>
      <c r="R324" s="376"/>
      <c r="S324" s="376"/>
      <c r="T324" s="376"/>
      <c r="U324" s="376"/>
      <c r="V324" s="376"/>
      <c r="W324" s="376"/>
      <c r="X324" s="376"/>
      <c r="Y324" s="376"/>
      <c r="Z324" s="376"/>
      <c r="AA324" s="376"/>
      <c r="AB324" s="376"/>
      <c r="AC324" s="376"/>
      <c r="AD324" s="376"/>
      <c r="AE324" s="376"/>
      <c r="AF324" s="376"/>
      <c r="AG324" s="376"/>
      <c r="AH324" s="376"/>
      <c r="AI324" s="376"/>
      <c r="AJ324" s="376"/>
      <c r="AK324" s="376"/>
      <c r="AL324" s="376"/>
      <c r="AM324" s="376"/>
      <c r="AN324" s="376"/>
      <c r="AO324" s="376"/>
      <c r="AP324" s="376"/>
      <c r="AQ324" s="376"/>
      <c r="AR324" s="376"/>
      <c r="AS324" s="376"/>
      <c r="AT324" s="376"/>
    </row>
    <row r="325" spans="1:46" ht="24" x14ac:dyDescent="0.4">
      <c r="A325" s="375"/>
      <c r="B325" s="375"/>
      <c r="C325" s="376"/>
      <c r="D325" s="376"/>
      <c r="E325" s="376"/>
      <c r="F325" s="376"/>
      <c r="G325" s="376"/>
      <c r="H325" s="376"/>
      <c r="I325" s="376"/>
      <c r="J325" s="376"/>
      <c r="K325" s="376"/>
      <c r="L325" s="376"/>
      <c r="M325" s="376"/>
      <c r="N325" s="376"/>
      <c r="O325" s="376"/>
      <c r="P325" s="376"/>
      <c r="Q325" s="376"/>
      <c r="R325" s="376"/>
      <c r="S325" s="376"/>
      <c r="T325" s="376"/>
      <c r="U325" s="376"/>
      <c r="V325" s="376"/>
      <c r="W325" s="376"/>
      <c r="X325" s="376"/>
      <c r="Y325" s="376"/>
      <c r="Z325" s="376"/>
      <c r="AA325" s="376"/>
      <c r="AB325" s="376"/>
      <c r="AC325" s="376"/>
      <c r="AD325" s="376"/>
      <c r="AE325" s="376"/>
      <c r="AF325" s="376"/>
      <c r="AG325" s="376"/>
      <c r="AH325" s="376"/>
      <c r="AI325" s="376"/>
      <c r="AJ325" s="376"/>
      <c r="AK325" s="376"/>
      <c r="AL325" s="376"/>
      <c r="AM325" s="376"/>
      <c r="AN325" s="376"/>
      <c r="AO325" s="376"/>
      <c r="AP325" s="376"/>
      <c r="AQ325" s="376"/>
      <c r="AR325" s="376"/>
      <c r="AS325" s="376"/>
      <c r="AT325" s="376"/>
    </row>
    <row r="326" spans="1:46" ht="24" x14ac:dyDescent="0.4">
      <c r="A326" s="375"/>
      <c r="B326" s="375"/>
      <c r="C326" s="376"/>
      <c r="D326" s="376"/>
      <c r="E326" s="376"/>
      <c r="F326" s="376"/>
      <c r="G326" s="376"/>
      <c r="H326" s="376"/>
      <c r="I326" s="376"/>
      <c r="J326" s="376"/>
      <c r="K326" s="376"/>
      <c r="L326" s="376"/>
      <c r="M326" s="376"/>
      <c r="N326" s="376"/>
      <c r="O326" s="376"/>
      <c r="P326" s="376"/>
      <c r="Q326" s="376"/>
      <c r="R326" s="376"/>
      <c r="S326" s="376"/>
      <c r="T326" s="376"/>
      <c r="U326" s="376"/>
      <c r="V326" s="376"/>
      <c r="W326" s="376"/>
      <c r="X326" s="376"/>
      <c r="Y326" s="376"/>
      <c r="Z326" s="376"/>
      <c r="AA326" s="376"/>
      <c r="AB326" s="376"/>
      <c r="AC326" s="376"/>
      <c r="AD326" s="376"/>
      <c r="AE326" s="376"/>
      <c r="AF326" s="376"/>
      <c r="AG326" s="376"/>
      <c r="AH326" s="376"/>
      <c r="AI326" s="376"/>
      <c r="AJ326" s="376"/>
      <c r="AK326" s="376"/>
      <c r="AL326" s="376"/>
      <c r="AM326" s="376"/>
      <c r="AN326" s="376"/>
      <c r="AO326" s="376"/>
      <c r="AP326" s="376"/>
      <c r="AQ326" s="376"/>
      <c r="AR326" s="376"/>
      <c r="AS326" s="376"/>
      <c r="AT326" s="376"/>
    </row>
    <row r="327" spans="1:46" ht="24" x14ac:dyDescent="0.4">
      <c r="A327" s="375"/>
      <c r="B327" s="375"/>
      <c r="C327" s="376"/>
      <c r="D327" s="376"/>
      <c r="E327" s="376"/>
      <c r="F327" s="376"/>
      <c r="G327" s="376"/>
      <c r="H327" s="376"/>
      <c r="I327" s="376"/>
      <c r="J327" s="376"/>
      <c r="K327" s="376"/>
      <c r="L327" s="376"/>
      <c r="M327" s="376"/>
      <c r="N327" s="376"/>
      <c r="O327" s="376"/>
      <c r="P327" s="376"/>
      <c r="Q327" s="376"/>
      <c r="R327" s="376"/>
      <c r="S327" s="376"/>
      <c r="T327" s="376"/>
      <c r="U327" s="376"/>
      <c r="V327" s="376"/>
      <c r="W327" s="376"/>
      <c r="X327" s="376"/>
      <c r="Y327" s="376"/>
      <c r="Z327" s="376"/>
      <c r="AA327" s="376"/>
      <c r="AB327" s="376"/>
      <c r="AC327" s="376"/>
      <c r="AD327" s="376"/>
      <c r="AE327" s="376"/>
      <c r="AF327" s="376"/>
      <c r="AG327" s="376"/>
      <c r="AH327" s="376"/>
      <c r="AI327" s="376"/>
      <c r="AJ327" s="376"/>
      <c r="AK327" s="376"/>
      <c r="AL327" s="376"/>
      <c r="AM327" s="376"/>
      <c r="AN327" s="376"/>
      <c r="AO327" s="376"/>
      <c r="AP327" s="376"/>
      <c r="AQ327" s="376"/>
      <c r="AR327" s="376"/>
      <c r="AS327" s="376"/>
      <c r="AT327" s="376"/>
    </row>
    <row r="328" spans="1:46" ht="24" x14ac:dyDescent="0.4">
      <c r="A328" s="375"/>
      <c r="B328" s="375"/>
      <c r="C328" s="376"/>
      <c r="D328" s="376"/>
      <c r="E328" s="376"/>
      <c r="F328" s="376"/>
      <c r="G328" s="376"/>
      <c r="H328" s="376"/>
      <c r="I328" s="376"/>
      <c r="J328" s="376"/>
      <c r="K328" s="376"/>
      <c r="L328" s="376"/>
      <c r="M328" s="376"/>
      <c r="N328" s="376"/>
      <c r="O328" s="376"/>
      <c r="P328" s="376"/>
      <c r="Q328" s="376"/>
      <c r="R328" s="376"/>
      <c r="S328" s="376"/>
      <c r="T328" s="376"/>
      <c r="U328" s="376"/>
      <c r="V328" s="376"/>
      <c r="W328" s="376"/>
      <c r="X328" s="376"/>
      <c r="Y328" s="376"/>
      <c r="Z328" s="376"/>
      <c r="AA328" s="376"/>
      <c r="AB328" s="376"/>
      <c r="AC328" s="376"/>
      <c r="AD328" s="376"/>
      <c r="AE328" s="376"/>
      <c r="AF328" s="376"/>
      <c r="AG328" s="376"/>
      <c r="AH328" s="376"/>
      <c r="AI328" s="376"/>
      <c r="AJ328" s="376"/>
      <c r="AK328" s="376"/>
      <c r="AL328" s="376"/>
      <c r="AM328" s="376"/>
      <c r="AN328" s="376"/>
      <c r="AO328" s="376"/>
      <c r="AP328" s="376"/>
      <c r="AQ328" s="376"/>
      <c r="AR328" s="376"/>
      <c r="AS328" s="376"/>
      <c r="AT328" s="376"/>
    </row>
    <row r="329" spans="1:46" ht="24" x14ac:dyDescent="0.4">
      <c r="A329" s="375"/>
      <c r="B329" s="375"/>
      <c r="C329" s="376"/>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c r="Z329" s="376"/>
      <c r="AA329" s="376"/>
      <c r="AB329" s="376"/>
      <c r="AC329" s="376"/>
      <c r="AD329" s="376"/>
      <c r="AE329" s="376"/>
      <c r="AF329" s="376"/>
      <c r="AG329" s="376"/>
      <c r="AH329" s="376"/>
      <c r="AI329" s="376"/>
      <c r="AJ329" s="376"/>
      <c r="AK329" s="376"/>
      <c r="AL329" s="376"/>
      <c r="AM329" s="376"/>
      <c r="AN329" s="376"/>
      <c r="AO329" s="376"/>
      <c r="AP329" s="376"/>
      <c r="AQ329" s="376"/>
      <c r="AR329" s="376"/>
      <c r="AS329" s="376"/>
      <c r="AT329" s="376"/>
    </row>
    <row r="330" spans="1:46" ht="24" x14ac:dyDescent="0.4">
      <c r="A330" s="375"/>
      <c r="B330" s="375"/>
      <c r="C330" s="376"/>
      <c r="D330" s="376"/>
      <c r="E330" s="376"/>
      <c r="F330" s="376"/>
      <c r="G330" s="376"/>
      <c r="H330" s="376"/>
      <c r="I330" s="376"/>
      <c r="J330" s="376"/>
      <c r="K330" s="376"/>
      <c r="L330" s="376"/>
      <c r="M330" s="376"/>
      <c r="N330" s="376"/>
      <c r="O330" s="376"/>
      <c r="P330" s="376"/>
      <c r="Q330" s="376"/>
      <c r="R330" s="376"/>
      <c r="S330" s="376"/>
      <c r="T330" s="376"/>
      <c r="U330" s="376"/>
      <c r="V330" s="376"/>
      <c r="W330" s="376"/>
      <c r="X330" s="376"/>
      <c r="Y330" s="376"/>
      <c r="Z330" s="376"/>
      <c r="AA330" s="376"/>
      <c r="AB330" s="376"/>
      <c r="AC330" s="376"/>
      <c r="AD330" s="376"/>
      <c r="AE330" s="376"/>
      <c r="AF330" s="376"/>
      <c r="AG330" s="376"/>
      <c r="AH330" s="376"/>
      <c r="AI330" s="376"/>
      <c r="AJ330" s="376"/>
      <c r="AK330" s="376"/>
      <c r="AL330" s="376"/>
      <c r="AM330" s="376"/>
      <c r="AN330" s="376"/>
      <c r="AO330" s="376"/>
      <c r="AP330" s="376"/>
      <c r="AQ330" s="376"/>
      <c r="AR330" s="376"/>
      <c r="AS330" s="376"/>
      <c r="AT330" s="376"/>
    </row>
    <row r="331" spans="1:46" ht="24" x14ac:dyDescent="0.4">
      <c r="A331" s="375"/>
      <c r="B331" s="375"/>
      <c r="C331" s="376"/>
      <c r="D331" s="376"/>
      <c r="E331" s="376"/>
      <c r="F331" s="376"/>
      <c r="G331" s="376"/>
      <c r="H331" s="376"/>
      <c r="I331" s="376"/>
      <c r="J331" s="376"/>
      <c r="K331" s="376"/>
      <c r="L331" s="376"/>
      <c r="M331" s="376"/>
      <c r="N331" s="376"/>
      <c r="O331" s="376"/>
      <c r="P331" s="376"/>
      <c r="Q331" s="376"/>
      <c r="R331" s="376"/>
      <c r="S331" s="376"/>
      <c r="T331" s="376"/>
      <c r="U331" s="376"/>
      <c r="V331" s="376"/>
      <c r="W331" s="376"/>
      <c r="X331" s="376"/>
      <c r="Y331" s="376"/>
      <c r="Z331" s="376"/>
      <c r="AA331" s="376"/>
      <c r="AB331" s="376"/>
      <c r="AC331" s="376"/>
      <c r="AD331" s="376"/>
      <c r="AE331" s="376"/>
      <c r="AF331" s="376"/>
      <c r="AG331" s="376"/>
      <c r="AH331" s="376"/>
      <c r="AI331" s="376"/>
      <c r="AJ331" s="376"/>
      <c r="AK331" s="376"/>
      <c r="AL331" s="376"/>
      <c r="AM331" s="376"/>
      <c r="AN331" s="376"/>
      <c r="AO331" s="376"/>
      <c r="AP331" s="376"/>
      <c r="AQ331" s="376"/>
      <c r="AR331" s="376"/>
      <c r="AS331" s="376"/>
      <c r="AT331" s="376"/>
    </row>
    <row r="332" spans="1:46" ht="24" x14ac:dyDescent="0.4">
      <c r="A332" s="375"/>
      <c r="B332" s="375"/>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6"/>
      <c r="AL332" s="376"/>
      <c r="AM332" s="376"/>
      <c r="AN332" s="376"/>
      <c r="AO332" s="376"/>
      <c r="AP332" s="376"/>
      <c r="AQ332" s="376"/>
      <c r="AR332" s="376"/>
      <c r="AS332" s="376"/>
      <c r="AT332" s="376"/>
    </row>
    <row r="333" spans="1:46" ht="24" x14ac:dyDescent="0.4">
      <c r="A333" s="375"/>
      <c r="B333" s="375"/>
      <c r="C333" s="376"/>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c r="Z333" s="376"/>
      <c r="AA333" s="376"/>
      <c r="AB333" s="376"/>
      <c r="AC333" s="376"/>
      <c r="AD333" s="376"/>
      <c r="AE333" s="376"/>
      <c r="AF333" s="376"/>
      <c r="AG333" s="376"/>
      <c r="AH333" s="376"/>
      <c r="AI333" s="376"/>
      <c r="AJ333" s="376"/>
      <c r="AK333" s="376"/>
      <c r="AL333" s="376"/>
      <c r="AM333" s="376"/>
      <c r="AN333" s="376"/>
      <c r="AO333" s="376"/>
      <c r="AP333" s="376"/>
      <c r="AQ333" s="376"/>
      <c r="AR333" s="376"/>
      <c r="AS333" s="376"/>
      <c r="AT333" s="376"/>
    </row>
    <row r="334" spans="1:46" ht="24" x14ac:dyDescent="0.4">
      <c r="A334" s="375"/>
      <c r="B334" s="375"/>
      <c r="C334" s="376"/>
      <c r="D334" s="376"/>
      <c r="E334" s="376"/>
      <c r="F334" s="376"/>
      <c r="G334" s="376"/>
      <c r="H334" s="376"/>
      <c r="I334" s="376"/>
      <c r="J334" s="376"/>
      <c r="K334" s="376"/>
      <c r="L334" s="376"/>
      <c r="M334" s="376"/>
      <c r="N334" s="376"/>
      <c r="O334" s="376"/>
      <c r="P334" s="376"/>
      <c r="Q334" s="376"/>
      <c r="R334" s="376"/>
      <c r="S334" s="376"/>
      <c r="T334" s="376"/>
      <c r="U334" s="376"/>
      <c r="V334" s="376"/>
      <c r="W334" s="376"/>
      <c r="X334" s="376"/>
      <c r="Y334" s="376"/>
      <c r="Z334" s="376"/>
      <c r="AA334" s="376"/>
      <c r="AB334" s="376"/>
      <c r="AC334" s="376"/>
      <c r="AD334" s="376"/>
      <c r="AE334" s="376"/>
      <c r="AF334" s="376"/>
      <c r="AG334" s="376"/>
      <c r="AH334" s="376"/>
      <c r="AI334" s="376"/>
      <c r="AJ334" s="376"/>
      <c r="AK334" s="376"/>
      <c r="AL334" s="376"/>
      <c r="AM334" s="376"/>
      <c r="AN334" s="376"/>
      <c r="AO334" s="376"/>
      <c r="AP334" s="376"/>
      <c r="AQ334" s="376"/>
      <c r="AR334" s="376"/>
      <c r="AS334" s="376"/>
      <c r="AT334" s="376"/>
    </row>
    <row r="335" spans="1:46" ht="24" x14ac:dyDescent="0.4">
      <c r="A335" s="375"/>
      <c r="B335" s="375"/>
      <c r="C335" s="376"/>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c r="Z335" s="376"/>
      <c r="AA335" s="376"/>
      <c r="AB335" s="376"/>
      <c r="AC335" s="376"/>
      <c r="AD335" s="376"/>
      <c r="AE335" s="376"/>
      <c r="AF335" s="376"/>
      <c r="AG335" s="376"/>
      <c r="AH335" s="376"/>
      <c r="AI335" s="376"/>
      <c r="AJ335" s="376"/>
      <c r="AK335" s="376"/>
      <c r="AL335" s="376"/>
      <c r="AM335" s="376"/>
      <c r="AN335" s="376"/>
      <c r="AO335" s="376"/>
      <c r="AP335" s="376"/>
      <c r="AQ335" s="376"/>
      <c r="AR335" s="376"/>
      <c r="AS335" s="376"/>
      <c r="AT335" s="376"/>
    </row>
    <row r="336" spans="1:46" ht="24" x14ac:dyDescent="0.4">
      <c r="A336" s="375"/>
      <c r="B336" s="375"/>
      <c r="C336" s="376"/>
      <c r="D336" s="376"/>
      <c r="E336" s="376"/>
      <c r="F336" s="376"/>
      <c r="G336" s="376"/>
      <c r="H336" s="376"/>
      <c r="I336" s="376"/>
      <c r="J336" s="376"/>
      <c r="K336" s="376"/>
      <c r="L336" s="376"/>
      <c r="M336" s="376"/>
      <c r="N336" s="376"/>
      <c r="O336" s="376"/>
      <c r="P336" s="376"/>
      <c r="Q336" s="376"/>
      <c r="R336" s="376"/>
      <c r="S336" s="376"/>
      <c r="T336" s="376"/>
      <c r="U336" s="376"/>
      <c r="V336" s="376"/>
      <c r="W336" s="376"/>
      <c r="X336" s="376"/>
      <c r="Y336" s="376"/>
      <c r="Z336" s="376"/>
      <c r="AA336" s="376"/>
      <c r="AB336" s="376"/>
      <c r="AC336" s="376"/>
      <c r="AD336" s="376"/>
      <c r="AE336" s="376"/>
      <c r="AF336" s="376"/>
      <c r="AG336" s="376"/>
      <c r="AH336" s="376"/>
      <c r="AI336" s="376"/>
      <c r="AJ336" s="376"/>
      <c r="AK336" s="376"/>
      <c r="AL336" s="376"/>
      <c r="AM336" s="376"/>
      <c r="AN336" s="376"/>
      <c r="AO336" s="376"/>
      <c r="AP336" s="376"/>
      <c r="AQ336" s="376"/>
      <c r="AR336" s="376"/>
      <c r="AS336" s="376"/>
      <c r="AT336" s="376"/>
    </row>
    <row r="337" spans="1:46" ht="24" x14ac:dyDescent="0.4">
      <c r="A337" s="375"/>
      <c r="B337" s="375"/>
      <c r="C337" s="376"/>
      <c r="D337" s="376"/>
      <c r="E337" s="376"/>
      <c r="F337" s="376"/>
      <c r="G337" s="376"/>
      <c r="H337" s="376"/>
      <c r="I337" s="376"/>
      <c r="J337" s="376"/>
      <c r="K337" s="376"/>
      <c r="L337" s="376"/>
      <c r="M337" s="376"/>
      <c r="N337" s="376"/>
      <c r="O337" s="376"/>
      <c r="P337" s="376"/>
      <c r="Q337" s="376"/>
      <c r="R337" s="376"/>
      <c r="S337" s="376"/>
      <c r="T337" s="376"/>
      <c r="U337" s="376"/>
      <c r="V337" s="376"/>
      <c r="W337" s="376"/>
      <c r="X337" s="376"/>
      <c r="Y337" s="376"/>
      <c r="Z337" s="376"/>
      <c r="AA337" s="376"/>
      <c r="AB337" s="376"/>
      <c r="AC337" s="376"/>
      <c r="AD337" s="376"/>
      <c r="AE337" s="376"/>
      <c r="AF337" s="376"/>
      <c r="AG337" s="376"/>
      <c r="AH337" s="376"/>
      <c r="AI337" s="376"/>
      <c r="AJ337" s="376"/>
      <c r="AK337" s="376"/>
      <c r="AL337" s="376"/>
      <c r="AM337" s="376"/>
      <c r="AN337" s="376"/>
      <c r="AO337" s="376"/>
      <c r="AP337" s="376"/>
      <c r="AQ337" s="376"/>
      <c r="AR337" s="376"/>
      <c r="AS337" s="376"/>
      <c r="AT337" s="376"/>
    </row>
    <row r="338" spans="1:46" ht="24" x14ac:dyDescent="0.4">
      <c r="A338" s="375"/>
      <c r="B338" s="375"/>
      <c r="C338" s="376"/>
      <c r="D338" s="376"/>
      <c r="E338" s="376"/>
      <c r="F338" s="376"/>
      <c r="G338" s="376"/>
      <c r="H338" s="376"/>
      <c r="I338" s="376"/>
      <c r="J338" s="376"/>
      <c r="K338" s="376"/>
      <c r="L338" s="376"/>
      <c r="M338" s="376"/>
      <c r="N338" s="376"/>
      <c r="O338" s="376"/>
      <c r="P338" s="376"/>
      <c r="Q338" s="376"/>
      <c r="R338" s="376"/>
      <c r="S338" s="376"/>
      <c r="T338" s="376"/>
      <c r="U338" s="376"/>
      <c r="V338" s="376"/>
      <c r="W338" s="376"/>
      <c r="X338" s="376"/>
      <c r="Y338" s="376"/>
      <c r="Z338" s="376"/>
      <c r="AA338" s="376"/>
      <c r="AB338" s="376"/>
      <c r="AC338" s="376"/>
      <c r="AD338" s="376"/>
      <c r="AE338" s="376"/>
      <c r="AF338" s="376"/>
      <c r="AG338" s="376"/>
      <c r="AH338" s="376"/>
      <c r="AI338" s="376"/>
      <c r="AJ338" s="376"/>
      <c r="AK338" s="376"/>
      <c r="AL338" s="376"/>
      <c r="AM338" s="376"/>
      <c r="AN338" s="376"/>
      <c r="AO338" s="376"/>
      <c r="AP338" s="376"/>
      <c r="AQ338" s="376"/>
      <c r="AR338" s="376"/>
      <c r="AS338" s="376"/>
      <c r="AT338" s="376"/>
    </row>
    <row r="339" spans="1:46" ht="24" x14ac:dyDescent="0.4">
      <c r="A339" s="375"/>
      <c r="B339" s="375"/>
      <c r="C339" s="376"/>
      <c r="D339" s="376"/>
      <c r="E339" s="376"/>
      <c r="F339" s="376"/>
      <c r="G339" s="376"/>
      <c r="H339" s="376"/>
      <c r="I339" s="376"/>
      <c r="J339" s="376"/>
      <c r="K339" s="376"/>
      <c r="L339" s="376"/>
      <c r="M339" s="376"/>
      <c r="N339" s="376"/>
      <c r="O339" s="376"/>
      <c r="P339" s="376"/>
      <c r="Q339" s="376"/>
      <c r="R339" s="376"/>
      <c r="S339" s="376"/>
      <c r="T339" s="376"/>
      <c r="U339" s="376"/>
      <c r="V339" s="376"/>
      <c r="W339" s="376"/>
      <c r="X339" s="376"/>
      <c r="Y339" s="376"/>
      <c r="Z339" s="376"/>
      <c r="AA339" s="376"/>
      <c r="AB339" s="376"/>
      <c r="AC339" s="376"/>
      <c r="AD339" s="376"/>
      <c r="AE339" s="376"/>
      <c r="AF339" s="376"/>
      <c r="AG339" s="376"/>
      <c r="AH339" s="376"/>
      <c r="AI339" s="376"/>
      <c r="AJ339" s="376"/>
      <c r="AK339" s="376"/>
      <c r="AL339" s="376"/>
      <c r="AM339" s="376"/>
      <c r="AN339" s="376"/>
      <c r="AO339" s="376"/>
      <c r="AP339" s="376"/>
      <c r="AQ339" s="376"/>
      <c r="AR339" s="376"/>
      <c r="AS339" s="376"/>
      <c r="AT339" s="376"/>
    </row>
    <row r="340" spans="1:46" ht="24" x14ac:dyDescent="0.4">
      <c r="A340" s="375"/>
      <c r="B340" s="375"/>
      <c r="C340" s="376"/>
      <c r="D340" s="376"/>
      <c r="E340" s="376"/>
      <c r="F340" s="376"/>
      <c r="G340" s="376"/>
      <c r="H340" s="376"/>
      <c r="I340" s="376"/>
      <c r="J340" s="376"/>
      <c r="K340" s="376"/>
      <c r="L340" s="376"/>
      <c r="M340" s="376"/>
      <c r="N340" s="376"/>
      <c r="O340" s="376"/>
      <c r="P340" s="376"/>
      <c r="Q340" s="376"/>
      <c r="R340" s="376"/>
      <c r="S340" s="376"/>
      <c r="T340" s="376"/>
      <c r="U340" s="376"/>
      <c r="V340" s="376"/>
      <c r="W340" s="376"/>
      <c r="X340" s="376"/>
      <c r="Y340" s="376"/>
      <c r="Z340" s="376"/>
      <c r="AA340" s="376"/>
      <c r="AB340" s="376"/>
      <c r="AC340" s="376"/>
      <c r="AD340" s="376"/>
      <c r="AE340" s="376"/>
      <c r="AF340" s="376"/>
      <c r="AG340" s="376"/>
      <c r="AH340" s="376"/>
      <c r="AI340" s="376"/>
      <c r="AJ340" s="376"/>
      <c r="AK340" s="376"/>
      <c r="AL340" s="376"/>
      <c r="AM340" s="376"/>
      <c r="AN340" s="376"/>
      <c r="AO340" s="376"/>
      <c r="AP340" s="376"/>
      <c r="AQ340" s="376"/>
      <c r="AR340" s="376"/>
      <c r="AS340" s="376"/>
      <c r="AT340" s="376"/>
    </row>
    <row r="341" spans="1:46" ht="24" x14ac:dyDescent="0.4">
      <c r="A341" s="375"/>
      <c r="B341" s="375"/>
      <c r="C341" s="376"/>
      <c r="D341" s="376"/>
      <c r="E341" s="376"/>
      <c r="F341" s="376"/>
      <c r="G341" s="376"/>
      <c r="H341" s="376"/>
      <c r="I341" s="376"/>
      <c r="J341" s="376"/>
      <c r="K341" s="376"/>
      <c r="L341" s="376"/>
      <c r="M341" s="376"/>
      <c r="N341" s="376"/>
      <c r="O341" s="376"/>
      <c r="P341" s="376"/>
      <c r="Q341" s="376"/>
      <c r="R341" s="376"/>
      <c r="S341" s="376"/>
      <c r="T341" s="376"/>
      <c r="U341" s="376"/>
      <c r="V341" s="376"/>
      <c r="W341" s="376"/>
      <c r="X341" s="376"/>
      <c r="Y341" s="376"/>
      <c r="Z341" s="376"/>
      <c r="AA341" s="376"/>
      <c r="AB341" s="376"/>
      <c r="AC341" s="376"/>
      <c r="AD341" s="376"/>
      <c r="AE341" s="376"/>
      <c r="AF341" s="376"/>
      <c r="AG341" s="376"/>
      <c r="AH341" s="376"/>
      <c r="AI341" s="376"/>
      <c r="AJ341" s="376"/>
      <c r="AK341" s="376"/>
      <c r="AL341" s="376"/>
      <c r="AM341" s="376"/>
      <c r="AN341" s="376"/>
      <c r="AO341" s="376"/>
      <c r="AP341" s="376"/>
      <c r="AQ341" s="376"/>
      <c r="AR341" s="376"/>
      <c r="AS341" s="376"/>
      <c r="AT341" s="376"/>
    </row>
    <row r="342" spans="1:46" ht="24" x14ac:dyDescent="0.4">
      <c r="A342" s="375"/>
      <c r="B342" s="375"/>
      <c r="C342" s="376"/>
      <c r="D342" s="376"/>
      <c r="E342" s="376"/>
      <c r="F342" s="376"/>
      <c r="G342" s="376"/>
      <c r="H342" s="376"/>
      <c r="I342" s="376"/>
      <c r="J342" s="376"/>
      <c r="K342" s="376"/>
      <c r="L342" s="376"/>
      <c r="M342" s="376"/>
      <c r="N342" s="376"/>
      <c r="O342" s="376"/>
      <c r="P342" s="376"/>
      <c r="Q342" s="376"/>
      <c r="R342" s="376"/>
      <c r="S342" s="376"/>
      <c r="T342" s="376"/>
      <c r="U342" s="376"/>
      <c r="V342" s="376"/>
      <c r="W342" s="376"/>
      <c r="X342" s="376"/>
      <c r="Y342" s="376"/>
      <c r="Z342" s="376"/>
      <c r="AA342" s="376"/>
      <c r="AB342" s="376"/>
      <c r="AC342" s="376"/>
      <c r="AD342" s="376"/>
      <c r="AE342" s="376"/>
      <c r="AF342" s="376"/>
      <c r="AG342" s="376"/>
      <c r="AH342" s="376"/>
      <c r="AI342" s="376"/>
      <c r="AJ342" s="376"/>
      <c r="AK342" s="376"/>
      <c r="AL342" s="376"/>
      <c r="AM342" s="376"/>
      <c r="AN342" s="376"/>
      <c r="AO342" s="376"/>
      <c r="AP342" s="376"/>
      <c r="AQ342" s="376"/>
      <c r="AR342" s="376"/>
      <c r="AS342" s="376"/>
      <c r="AT342" s="376"/>
    </row>
    <row r="343" spans="1:46" ht="24" x14ac:dyDescent="0.4">
      <c r="A343" s="375"/>
      <c r="B343" s="375"/>
      <c r="C343" s="376"/>
      <c r="D343" s="376"/>
      <c r="E343" s="376"/>
      <c r="F343" s="376"/>
      <c r="G343" s="376"/>
      <c r="H343" s="376"/>
      <c r="I343" s="376"/>
      <c r="J343" s="376"/>
      <c r="K343" s="376"/>
      <c r="L343" s="376"/>
      <c r="M343" s="376"/>
      <c r="N343" s="376"/>
      <c r="O343" s="376"/>
      <c r="P343" s="376"/>
      <c r="Q343" s="376"/>
      <c r="R343" s="376"/>
      <c r="S343" s="376"/>
      <c r="T343" s="376"/>
      <c r="U343" s="376"/>
      <c r="V343" s="376"/>
      <c r="W343" s="376"/>
      <c r="X343" s="376"/>
      <c r="Y343" s="376"/>
      <c r="Z343" s="376"/>
      <c r="AA343" s="376"/>
      <c r="AB343" s="376"/>
      <c r="AC343" s="376"/>
      <c r="AD343" s="376"/>
      <c r="AE343" s="376"/>
      <c r="AF343" s="376"/>
      <c r="AG343" s="376"/>
      <c r="AH343" s="376"/>
      <c r="AI343" s="376"/>
      <c r="AJ343" s="376"/>
      <c r="AK343" s="376"/>
      <c r="AL343" s="376"/>
      <c r="AM343" s="376"/>
      <c r="AN343" s="376"/>
      <c r="AO343" s="376"/>
      <c r="AP343" s="376"/>
      <c r="AQ343" s="376"/>
      <c r="AR343" s="376"/>
      <c r="AS343" s="376"/>
      <c r="AT343" s="376"/>
    </row>
    <row r="344" spans="1:46" ht="24" x14ac:dyDescent="0.4">
      <c r="A344" s="375"/>
      <c r="B344" s="375"/>
      <c r="C344" s="376"/>
      <c r="D344" s="376"/>
      <c r="E344" s="376"/>
      <c r="F344" s="376"/>
      <c r="G344" s="376"/>
      <c r="H344" s="376"/>
      <c r="I344" s="376"/>
      <c r="J344" s="376"/>
      <c r="K344" s="376"/>
      <c r="L344" s="376"/>
      <c r="M344" s="376"/>
      <c r="N344" s="376"/>
      <c r="O344" s="376"/>
      <c r="P344" s="376"/>
      <c r="Q344" s="376"/>
      <c r="R344" s="376"/>
      <c r="S344" s="376"/>
      <c r="T344" s="376"/>
      <c r="U344" s="376"/>
      <c r="V344" s="376"/>
      <c r="W344" s="376"/>
      <c r="X344" s="376"/>
      <c r="Y344" s="376"/>
      <c r="Z344" s="376"/>
      <c r="AA344" s="376"/>
      <c r="AB344" s="376"/>
      <c r="AC344" s="376"/>
      <c r="AD344" s="376"/>
      <c r="AE344" s="376"/>
      <c r="AF344" s="376"/>
      <c r="AG344" s="376"/>
      <c r="AH344" s="376"/>
      <c r="AI344" s="376"/>
      <c r="AJ344" s="376"/>
      <c r="AK344" s="376"/>
      <c r="AL344" s="376"/>
      <c r="AM344" s="376"/>
      <c r="AN344" s="376"/>
      <c r="AO344" s="376"/>
      <c r="AP344" s="376"/>
      <c r="AQ344" s="376"/>
      <c r="AR344" s="376"/>
      <c r="AS344" s="376"/>
      <c r="AT344" s="376"/>
    </row>
    <row r="345" spans="1:46" ht="24" x14ac:dyDescent="0.4">
      <c r="A345" s="375"/>
      <c r="B345" s="375"/>
      <c r="C345" s="376"/>
      <c r="D345" s="376"/>
      <c r="E345" s="376"/>
      <c r="F345" s="376"/>
      <c r="G345" s="376"/>
      <c r="H345" s="376"/>
      <c r="I345" s="376"/>
      <c r="J345" s="376"/>
      <c r="K345" s="376"/>
      <c r="L345" s="376"/>
      <c r="M345" s="376"/>
      <c r="N345" s="376"/>
      <c r="O345" s="376"/>
      <c r="P345" s="376"/>
      <c r="Q345" s="376"/>
      <c r="R345" s="376"/>
      <c r="S345" s="376"/>
      <c r="T345" s="376"/>
      <c r="U345" s="376"/>
      <c r="V345" s="376"/>
      <c r="W345" s="376"/>
      <c r="X345" s="376"/>
      <c r="Y345" s="376"/>
      <c r="Z345" s="376"/>
      <c r="AA345" s="376"/>
      <c r="AB345" s="376"/>
      <c r="AC345" s="376"/>
      <c r="AD345" s="376"/>
      <c r="AE345" s="376"/>
      <c r="AF345" s="376"/>
      <c r="AG345" s="376"/>
      <c r="AH345" s="376"/>
      <c r="AI345" s="376"/>
      <c r="AJ345" s="376"/>
      <c r="AK345" s="376"/>
      <c r="AL345" s="376"/>
      <c r="AM345" s="376"/>
      <c r="AN345" s="376"/>
      <c r="AO345" s="376"/>
      <c r="AP345" s="376"/>
      <c r="AQ345" s="376"/>
      <c r="AR345" s="376"/>
      <c r="AS345" s="376"/>
      <c r="AT345" s="376"/>
    </row>
    <row r="346" spans="1:46" ht="24" x14ac:dyDescent="0.4">
      <c r="A346" s="375"/>
      <c r="B346" s="375"/>
      <c r="C346" s="376"/>
      <c r="D346" s="376"/>
      <c r="E346" s="376"/>
      <c r="F346" s="376"/>
      <c r="G346" s="376"/>
      <c r="H346" s="376"/>
      <c r="I346" s="376"/>
      <c r="J346" s="376"/>
      <c r="K346" s="376"/>
      <c r="L346" s="376"/>
      <c r="M346" s="376"/>
      <c r="N346" s="376"/>
      <c r="O346" s="376"/>
      <c r="P346" s="376"/>
      <c r="Q346" s="376"/>
      <c r="R346" s="376"/>
      <c r="S346" s="376"/>
      <c r="T346" s="376"/>
      <c r="U346" s="376"/>
      <c r="V346" s="376"/>
      <c r="W346" s="376"/>
      <c r="X346" s="376"/>
      <c r="Y346" s="376"/>
      <c r="Z346" s="376"/>
      <c r="AA346" s="376"/>
      <c r="AB346" s="376"/>
      <c r="AC346" s="376"/>
      <c r="AD346" s="376"/>
      <c r="AE346" s="376"/>
      <c r="AF346" s="376"/>
      <c r="AG346" s="376"/>
      <c r="AH346" s="376"/>
      <c r="AI346" s="376"/>
      <c r="AJ346" s="376"/>
      <c r="AK346" s="376"/>
      <c r="AL346" s="376"/>
      <c r="AM346" s="376"/>
      <c r="AN346" s="376"/>
      <c r="AO346" s="376"/>
      <c r="AP346" s="376"/>
      <c r="AQ346" s="376"/>
      <c r="AR346" s="376"/>
      <c r="AS346" s="376"/>
      <c r="AT346" s="376"/>
    </row>
    <row r="347" spans="1:46" ht="24" x14ac:dyDescent="0.4">
      <c r="A347" s="375"/>
      <c r="B347" s="375"/>
      <c r="C347" s="376"/>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376"/>
      <c r="AA347" s="376"/>
      <c r="AB347" s="376"/>
      <c r="AC347" s="376"/>
      <c r="AD347" s="376"/>
      <c r="AE347" s="376"/>
      <c r="AF347" s="376"/>
      <c r="AG347" s="376"/>
      <c r="AH347" s="376"/>
      <c r="AI347" s="376"/>
      <c r="AJ347" s="376"/>
      <c r="AK347" s="376"/>
      <c r="AL347" s="376"/>
      <c r="AM347" s="376"/>
      <c r="AN347" s="376"/>
      <c r="AO347" s="376"/>
      <c r="AP347" s="376"/>
      <c r="AQ347" s="376"/>
      <c r="AR347" s="376"/>
      <c r="AS347" s="376"/>
      <c r="AT347" s="376"/>
    </row>
    <row r="348" spans="1:46" ht="24" x14ac:dyDescent="0.4">
      <c r="A348" s="375"/>
      <c r="B348" s="375"/>
      <c r="C348" s="376"/>
      <c r="D348" s="376"/>
      <c r="E348" s="376"/>
      <c r="F348" s="376"/>
      <c r="G348" s="376"/>
      <c r="H348" s="376"/>
      <c r="I348" s="376"/>
      <c r="J348" s="376"/>
      <c r="K348" s="376"/>
      <c r="L348" s="376"/>
      <c r="M348" s="376"/>
      <c r="N348" s="376"/>
      <c r="O348" s="376"/>
      <c r="P348" s="376"/>
      <c r="Q348" s="376"/>
      <c r="R348" s="376"/>
      <c r="S348" s="376"/>
      <c r="T348" s="376"/>
      <c r="U348" s="376"/>
      <c r="V348" s="376"/>
      <c r="W348" s="376"/>
      <c r="X348" s="376"/>
      <c r="Y348" s="376"/>
      <c r="Z348" s="376"/>
      <c r="AA348" s="376"/>
      <c r="AB348" s="376"/>
      <c r="AC348" s="376"/>
      <c r="AD348" s="376"/>
      <c r="AE348" s="376"/>
      <c r="AF348" s="376"/>
      <c r="AG348" s="376"/>
      <c r="AH348" s="376"/>
      <c r="AI348" s="376"/>
      <c r="AJ348" s="376"/>
      <c r="AK348" s="376"/>
      <c r="AL348" s="376"/>
      <c r="AM348" s="376"/>
      <c r="AN348" s="376"/>
      <c r="AO348" s="376"/>
      <c r="AP348" s="376"/>
      <c r="AQ348" s="376"/>
      <c r="AR348" s="376"/>
      <c r="AS348" s="376"/>
      <c r="AT348" s="376"/>
    </row>
    <row r="349" spans="1:46" ht="24" x14ac:dyDescent="0.4">
      <c r="A349" s="375"/>
      <c r="B349" s="375"/>
      <c r="C349" s="376"/>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c r="Z349" s="376"/>
      <c r="AA349" s="376"/>
      <c r="AB349" s="376"/>
      <c r="AC349" s="376"/>
      <c r="AD349" s="376"/>
      <c r="AE349" s="376"/>
      <c r="AF349" s="376"/>
      <c r="AG349" s="376"/>
      <c r="AH349" s="376"/>
      <c r="AI349" s="376"/>
      <c r="AJ349" s="376"/>
      <c r="AK349" s="376"/>
      <c r="AL349" s="376"/>
      <c r="AM349" s="376"/>
      <c r="AN349" s="376"/>
      <c r="AO349" s="376"/>
      <c r="AP349" s="376"/>
      <c r="AQ349" s="376"/>
      <c r="AR349" s="376"/>
      <c r="AS349" s="376"/>
      <c r="AT349" s="376"/>
    </row>
    <row r="350" spans="1:46" ht="24" x14ac:dyDescent="0.4">
      <c r="A350" s="375"/>
      <c r="B350" s="375"/>
      <c r="C350" s="376"/>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c r="Z350" s="376"/>
      <c r="AA350" s="376"/>
      <c r="AB350" s="376"/>
      <c r="AC350" s="376"/>
      <c r="AD350" s="376"/>
      <c r="AE350" s="376"/>
      <c r="AF350" s="376"/>
      <c r="AG350" s="376"/>
      <c r="AH350" s="376"/>
      <c r="AI350" s="376"/>
      <c r="AJ350" s="376"/>
      <c r="AK350" s="376"/>
      <c r="AL350" s="376"/>
      <c r="AM350" s="376"/>
      <c r="AN350" s="376"/>
      <c r="AO350" s="376"/>
      <c r="AP350" s="376"/>
      <c r="AQ350" s="376"/>
      <c r="AR350" s="376"/>
      <c r="AS350" s="376"/>
      <c r="AT350" s="376"/>
    </row>
    <row r="351" spans="1:46" ht="24" x14ac:dyDescent="0.4">
      <c r="A351" s="375"/>
      <c r="B351" s="375"/>
      <c r="C351" s="376"/>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c r="Z351" s="376"/>
      <c r="AA351" s="376"/>
      <c r="AB351" s="376"/>
      <c r="AC351" s="376"/>
      <c r="AD351" s="376"/>
      <c r="AE351" s="376"/>
      <c r="AF351" s="376"/>
      <c r="AG351" s="376"/>
      <c r="AH351" s="376"/>
      <c r="AI351" s="376"/>
      <c r="AJ351" s="376"/>
      <c r="AK351" s="376"/>
      <c r="AL351" s="376"/>
      <c r="AM351" s="376"/>
      <c r="AN351" s="376"/>
      <c r="AO351" s="376"/>
      <c r="AP351" s="376"/>
      <c r="AQ351" s="376"/>
      <c r="AR351" s="376"/>
      <c r="AS351" s="376"/>
      <c r="AT351" s="376"/>
    </row>
    <row r="352" spans="1:46" ht="24" x14ac:dyDescent="0.4">
      <c r="A352" s="375"/>
      <c r="B352" s="375"/>
      <c r="C352" s="376"/>
      <c r="D352" s="376"/>
      <c r="E352" s="376"/>
      <c r="F352" s="376"/>
      <c r="G352" s="376"/>
      <c r="H352" s="376"/>
      <c r="I352" s="376"/>
      <c r="J352" s="376"/>
      <c r="K352" s="376"/>
      <c r="L352" s="376"/>
      <c r="M352" s="376"/>
      <c r="N352" s="376"/>
      <c r="O352" s="376"/>
      <c r="P352" s="376"/>
      <c r="Q352" s="376"/>
      <c r="R352" s="376"/>
      <c r="S352" s="376"/>
      <c r="T352" s="376"/>
      <c r="U352" s="376"/>
      <c r="V352" s="376"/>
      <c r="W352" s="376"/>
      <c r="X352" s="376"/>
      <c r="Y352" s="376"/>
      <c r="Z352" s="376"/>
      <c r="AA352" s="376"/>
      <c r="AB352" s="376"/>
      <c r="AC352" s="376"/>
      <c r="AD352" s="376"/>
      <c r="AE352" s="376"/>
      <c r="AF352" s="376"/>
      <c r="AG352" s="376"/>
      <c r="AH352" s="376"/>
      <c r="AI352" s="376"/>
      <c r="AJ352" s="376"/>
      <c r="AK352" s="376"/>
      <c r="AL352" s="376"/>
      <c r="AM352" s="376"/>
      <c r="AN352" s="376"/>
      <c r="AO352" s="376"/>
      <c r="AP352" s="376"/>
      <c r="AQ352" s="376"/>
      <c r="AR352" s="376"/>
      <c r="AS352" s="376"/>
      <c r="AT352" s="376"/>
    </row>
    <row r="353" spans="1:46" ht="24" x14ac:dyDescent="0.4">
      <c r="A353" s="375"/>
      <c r="B353" s="375"/>
      <c r="C353" s="376"/>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c r="Z353" s="376"/>
      <c r="AA353" s="376"/>
      <c r="AB353" s="376"/>
      <c r="AC353" s="376"/>
      <c r="AD353" s="376"/>
      <c r="AE353" s="376"/>
      <c r="AF353" s="376"/>
      <c r="AG353" s="376"/>
      <c r="AH353" s="376"/>
      <c r="AI353" s="376"/>
      <c r="AJ353" s="376"/>
      <c r="AK353" s="376"/>
      <c r="AL353" s="376"/>
      <c r="AM353" s="376"/>
      <c r="AN353" s="376"/>
      <c r="AO353" s="376"/>
      <c r="AP353" s="376"/>
      <c r="AQ353" s="376"/>
      <c r="AR353" s="376"/>
      <c r="AS353" s="376"/>
      <c r="AT353" s="376"/>
    </row>
    <row r="354" spans="1:46" ht="24" x14ac:dyDescent="0.4">
      <c r="A354" s="375"/>
      <c r="B354" s="375"/>
      <c r="C354" s="376"/>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c r="Z354" s="376"/>
      <c r="AA354" s="376"/>
      <c r="AB354" s="376"/>
      <c r="AC354" s="376"/>
      <c r="AD354" s="376"/>
      <c r="AE354" s="376"/>
      <c r="AF354" s="376"/>
      <c r="AG354" s="376"/>
      <c r="AH354" s="376"/>
      <c r="AI354" s="376"/>
      <c r="AJ354" s="376"/>
      <c r="AK354" s="376"/>
      <c r="AL354" s="376"/>
      <c r="AM354" s="376"/>
      <c r="AN354" s="376"/>
      <c r="AO354" s="376"/>
      <c r="AP354" s="376"/>
      <c r="AQ354" s="376"/>
      <c r="AR354" s="376"/>
      <c r="AS354" s="376"/>
      <c r="AT354" s="376"/>
    </row>
    <row r="355" spans="1:46" ht="24" x14ac:dyDescent="0.4">
      <c r="A355" s="375"/>
      <c r="B355" s="375"/>
      <c r="C355" s="376"/>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c r="Z355" s="376"/>
      <c r="AA355" s="376"/>
      <c r="AB355" s="376"/>
      <c r="AC355" s="376"/>
      <c r="AD355" s="376"/>
      <c r="AE355" s="376"/>
      <c r="AF355" s="376"/>
      <c r="AG355" s="376"/>
      <c r="AH355" s="376"/>
      <c r="AI355" s="376"/>
      <c r="AJ355" s="376"/>
      <c r="AK355" s="376"/>
      <c r="AL355" s="376"/>
      <c r="AM355" s="376"/>
      <c r="AN355" s="376"/>
      <c r="AO355" s="376"/>
      <c r="AP355" s="376"/>
      <c r="AQ355" s="376"/>
      <c r="AR355" s="376"/>
      <c r="AS355" s="376"/>
      <c r="AT355" s="376"/>
    </row>
    <row r="356" spans="1:46" ht="24" x14ac:dyDescent="0.4">
      <c r="A356" s="375"/>
      <c r="B356" s="375"/>
      <c r="C356" s="376"/>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c r="Z356" s="376"/>
      <c r="AA356" s="376"/>
      <c r="AB356" s="376"/>
      <c r="AC356" s="376"/>
      <c r="AD356" s="376"/>
      <c r="AE356" s="376"/>
      <c r="AF356" s="376"/>
      <c r="AG356" s="376"/>
      <c r="AH356" s="376"/>
      <c r="AI356" s="376"/>
      <c r="AJ356" s="376"/>
      <c r="AK356" s="376"/>
      <c r="AL356" s="376"/>
      <c r="AM356" s="376"/>
      <c r="AN356" s="376"/>
      <c r="AO356" s="376"/>
      <c r="AP356" s="376"/>
      <c r="AQ356" s="376"/>
      <c r="AR356" s="376"/>
      <c r="AS356" s="376"/>
      <c r="AT356" s="376"/>
    </row>
    <row r="357" spans="1:46" ht="24" x14ac:dyDescent="0.4">
      <c r="A357" s="375"/>
      <c r="B357" s="375"/>
      <c r="C357" s="376"/>
      <c r="D357" s="376"/>
      <c r="E357" s="376"/>
      <c r="F357" s="376"/>
      <c r="G357" s="376"/>
      <c r="H357" s="376"/>
      <c r="I357" s="376"/>
      <c r="J357" s="376"/>
      <c r="K357" s="376"/>
      <c r="L357" s="376"/>
      <c r="M357" s="376"/>
      <c r="N357" s="376"/>
      <c r="O357" s="376"/>
      <c r="P357" s="376"/>
      <c r="Q357" s="376"/>
      <c r="R357" s="376"/>
      <c r="S357" s="376"/>
      <c r="T357" s="376"/>
      <c r="U357" s="376"/>
      <c r="V357" s="376"/>
      <c r="W357" s="376"/>
      <c r="X357" s="376"/>
      <c r="Y357" s="376"/>
      <c r="Z357" s="376"/>
      <c r="AA357" s="376"/>
      <c r="AB357" s="376"/>
      <c r="AC357" s="376"/>
      <c r="AD357" s="376"/>
      <c r="AE357" s="376"/>
      <c r="AF357" s="376"/>
      <c r="AG357" s="376"/>
      <c r="AH357" s="376"/>
      <c r="AI357" s="376"/>
      <c r="AJ357" s="376"/>
      <c r="AK357" s="376"/>
      <c r="AL357" s="376"/>
      <c r="AM357" s="376"/>
      <c r="AN357" s="376"/>
      <c r="AO357" s="376"/>
      <c r="AP357" s="376"/>
      <c r="AQ357" s="376"/>
      <c r="AR357" s="376"/>
      <c r="AS357" s="376"/>
      <c r="AT357" s="376"/>
    </row>
    <row r="358" spans="1:46" ht="24" x14ac:dyDescent="0.4">
      <c r="A358" s="375"/>
      <c r="B358" s="375"/>
      <c r="C358" s="376"/>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c r="Z358" s="376"/>
      <c r="AA358" s="376"/>
      <c r="AB358" s="376"/>
      <c r="AC358" s="376"/>
      <c r="AD358" s="376"/>
      <c r="AE358" s="376"/>
      <c r="AF358" s="376"/>
      <c r="AG358" s="376"/>
      <c r="AH358" s="376"/>
      <c r="AI358" s="376"/>
      <c r="AJ358" s="376"/>
      <c r="AK358" s="376"/>
      <c r="AL358" s="376"/>
      <c r="AM358" s="376"/>
      <c r="AN358" s="376"/>
      <c r="AO358" s="376"/>
      <c r="AP358" s="376"/>
      <c r="AQ358" s="376"/>
      <c r="AR358" s="376"/>
      <c r="AS358" s="376"/>
      <c r="AT358" s="376"/>
    </row>
    <row r="359" spans="1:46" ht="24" x14ac:dyDescent="0.4">
      <c r="A359" s="375"/>
      <c r="B359" s="375"/>
      <c r="C359" s="376"/>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c r="AA359" s="376"/>
      <c r="AB359" s="376"/>
      <c r="AC359" s="376"/>
      <c r="AD359" s="376"/>
      <c r="AE359" s="376"/>
      <c r="AF359" s="376"/>
      <c r="AG359" s="376"/>
      <c r="AH359" s="376"/>
      <c r="AI359" s="376"/>
      <c r="AJ359" s="376"/>
      <c r="AK359" s="376"/>
      <c r="AL359" s="376"/>
      <c r="AM359" s="376"/>
      <c r="AN359" s="376"/>
      <c r="AO359" s="376"/>
      <c r="AP359" s="376"/>
      <c r="AQ359" s="376"/>
      <c r="AR359" s="376"/>
      <c r="AS359" s="376"/>
      <c r="AT359" s="376"/>
    </row>
    <row r="360" spans="1:46" ht="24" x14ac:dyDescent="0.4">
      <c r="A360" s="375"/>
      <c r="B360" s="375"/>
      <c r="C360" s="376"/>
      <c r="D360" s="376"/>
      <c r="E360" s="376"/>
      <c r="F360" s="376"/>
      <c r="G360" s="376"/>
      <c r="H360" s="376"/>
      <c r="I360" s="376"/>
      <c r="J360" s="376"/>
      <c r="K360" s="376"/>
      <c r="L360" s="376"/>
      <c r="M360" s="376"/>
      <c r="N360" s="376"/>
      <c r="O360" s="376"/>
      <c r="P360" s="376"/>
      <c r="Q360" s="376"/>
      <c r="R360" s="376"/>
      <c r="S360" s="376"/>
      <c r="T360" s="376"/>
      <c r="U360" s="376"/>
      <c r="V360" s="376"/>
      <c r="W360" s="376"/>
      <c r="X360" s="376"/>
      <c r="Y360" s="376"/>
      <c r="Z360" s="376"/>
      <c r="AA360" s="376"/>
      <c r="AB360" s="376"/>
      <c r="AC360" s="376"/>
      <c r="AD360" s="376"/>
      <c r="AE360" s="376"/>
      <c r="AF360" s="376"/>
      <c r="AG360" s="376"/>
      <c r="AH360" s="376"/>
      <c r="AI360" s="376"/>
      <c r="AJ360" s="376"/>
      <c r="AK360" s="376"/>
      <c r="AL360" s="376"/>
      <c r="AM360" s="376"/>
      <c r="AN360" s="376"/>
      <c r="AO360" s="376"/>
      <c r="AP360" s="376"/>
      <c r="AQ360" s="376"/>
      <c r="AR360" s="376"/>
      <c r="AS360" s="376"/>
      <c r="AT360" s="376"/>
    </row>
    <row r="361" spans="1:46" ht="24" x14ac:dyDescent="0.4">
      <c r="A361" s="375"/>
      <c r="B361" s="375"/>
      <c r="C361" s="376"/>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row>
    <row r="362" spans="1:46" ht="24" x14ac:dyDescent="0.4">
      <c r="A362" s="375"/>
      <c r="B362" s="375"/>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row>
    <row r="363" spans="1:46" ht="24" x14ac:dyDescent="0.4">
      <c r="A363" s="375"/>
      <c r="B363" s="375"/>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row>
    <row r="364" spans="1:46" ht="24" x14ac:dyDescent="0.4">
      <c r="A364" s="375"/>
      <c r="B364" s="375"/>
      <c r="C364" s="376"/>
      <c r="D364" s="376"/>
      <c r="E364" s="376"/>
      <c r="F364" s="376"/>
      <c r="G364" s="376"/>
      <c r="H364" s="376"/>
      <c r="I364" s="376"/>
      <c r="J364" s="376"/>
      <c r="K364" s="376"/>
      <c r="L364" s="376"/>
      <c r="M364" s="376"/>
      <c r="N364" s="376"/>
      <c r="O364" s="376"/>
      <c r="P364" s="376"/>
      <c r="Q364" s="376"/>
      <c r="R364" s="376"/>
      <c r="S364" s="376"/>
      <c r="T364" s="376"/>
      <c r="U364" s="376"/>
      <c r="V364" s="376"/>
      <c r="W364" s="376"/>
      <c r="X364" s="376"/>
      <c r="Y364" s="376"/>
      <c r="Z364" s="376"/>
      <c r="AA364" s="376"/>
      <c r="AB364" s="376"/>
      <c r="AC364" s="376"/>
      <c r="AD364" s="376"/>
      <c r="AE364" s="376"/>
      <c r="AF364" s="376"/>
      <c r="AG364" s="376"/>
      <c r="AH364" s="376"/>
      <c r="AI364" s="376"/>
      <c r="AJ364" s="376"/>
      <c r="AK364" s="376"/>
      <c r="AL364" s="376"/>
      <c r="AM364" s="376"/>
      <c r="AN364" s="376"/>
      <c r="AO364" s="376"/>
      <c r="AP364" s="376"/>
      <c r="AQ364" s="376"/>
      <c r="AR364" s="376"/>
      <c r="AS364" s="376"/>
      <c r="AT364" s="376"/>
    </row>
    <row r="365" spans="1:46" ht="24" x14ac:dyDescent="0.4">
      <c r="A365" s="375"/>
      <c r="B365" s="375"/>
      <c r="C365" s="376"/>
      <c r="D365" s="376"/>
      <c r="E365" s="376"/>
      <c r="F365" s="376"/>
      <c r="G365" s="376"/>
      <c r="H365" s="376"/>
      <c r="I365" s="376"/>
      <c r="J365" s="376"/>
      <c r="K365" s="376"/>
      <c r="L365" s="376"/>
      <c r="M365" s="376"/>
      <c r="N365" s="376"/>
      <c r="O365" s="376"/>
      <c r="P365" s="376"/>
      <c r="Q365" s="376"/>
      <c r="R365" s="376"/>
      <c r="S365" s="376"/>
      <c r="T365" s="376"/>
      <c r="U365" s="376"/>
      <c r="V365" s="376"/>
      <c r="W365" s="376"/>
      <c r="X365" s="376"/>
      <c r="Y365" s="376"/>
      <c r="Z365" s="376"/>
      <c r="AA365" s="376"/>
      <c r="AB365" s="376"/>
      <c r="AC365" s="376"/>
      <c r="AD365" s="376"/>
      <c r="AE365" s="376"/>
      <c r="AF365" s="376"/>
      <c r="AG365" s="376"/>
      <c r="AH365" s="376"/>
      <c r="AI365" s="376"/>
      <c r="AJ365" s="376"/>
      <c r="AK365" s="376"/>
      <c r="AL365" s="376"/>
      <c r="AM365" s="376"/>
      <c r="AN365" s="376"/>
      <c r="AO365" s="376"/>
      <c r="AP365" s="376"/>
      <c r="AQ365" s="376"/>
      <c r="AR365" s="376"/>
      <c r="AS365" s="376"/>
      <c r="AT365" s="376"/>
    </row>
    <row r="366" spans="1:46" ht="24" x14ac:dyDescent="0.4">
      <c r="A366" s="375"/>
      <c r="B366" s="375"/>
      <c r="C366" s="376"/>
      <c r="D366" s="376"/>
      <c r="E366" s="376"/>
      <c r="F366" s="376"/>
      <c r="G366" s="376"/>
      <c r="H366" s="376"/>
      <c r="I366" s="376"/>
      <c r="J366" s="376"/>
      <c r="K366" s="376"/>
      <c r="L366" s="376"/>
      <c r="M366" s="376"/>
      <c r="N366" s="376"/>
      <c r="O366" s="376"/>
      <c r="P366" s="376"/>
      <c r="Q366" s="376"/>
      <c r="R366" s="376"/>
      <c r="S366" s="376"/>
      <c r="T366" s="376"/>
      <c r="U366" s="376"/>
      <c r="V366" s="376"/>
      <c r="W366" s="376"/>
      <c r="X366" s="376"/>
      <c r="Y366" s="376"/>
      <c r="Z366" s="376"/>
      <c r="AA366" s="376"/>
      <c r="AB366" s="376"/>
      <c r="AC366" s="376"/>
      <c r="AD366" s="376"/>
      <c r="AE366" s="376"/>
      <c r="AF366" s="376"/>
      <c r="AG366" s="376"/>
      <c r="AH366" s="376"/>
      <c r="AI366" s="376"/>
      <c r="AJ366" s="376"/>
      <c r="AK366" s="376"/>
      <c r="AL366" s="376"/>
      <c r="AM366" s="376"/>
      <c r="AN366" s="376"/>
      <c r="AO366" s="376"/>
      <c r="AP366" s="376"/>
      <c r="AQ366" s="376"/>
      <c r="AR366" s="376"/>
      <c r="AS366" s="376"/>
      <c r="AT366" s="376"/>
    </row>
    <row r="367" spans="1:46" ht="24" x14ac:dyDescent="0.4">
      <c r="A367" s="375"/>
      <c r="B367" s="375"/>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6"/>
      <c r="AQ367" s="376"/>
      <c r="AR367" s="376"/>
      <c r="AS367" s="376"/>
      <c r="AT367" s="376"/>
    </row>
    <row r="368" spans="1:46" ht="24" x14ac:dyDescent="0.4">
      <c r="A368" s="375"/>
      <c r="B368" s="375"/>
      <c r="C368" s="376"/>
      <c r="D368" s="376"/>
      <c r="E368" s="376"/>
      <c r="F368" s="376"/>
      <c r="G368" s="376"/>
      <c r="H368" s="376"/>
      <c r="I368" s="376"/>
      <c r="J368" s="376"/>
      <c r="K368" s="376"/>
      <c r="L368" s="376"/>
      <c r="M368" s="376"/>
      <c r="N368" s="376"/>
      <c r="O368" s="376"/>
      <c r="P368" s="376"/>
      <c r="Q368" s="376"/>
      <c r="R368" s="376"/>
      <c r="S368" s="376"/>
      <c r="T368" s="376"/>
      <c r="U368" s="376"/>
      <c r="V368" s="376"/>
      <c r="W368" s="376"/>
      <c r="X368" s="376"/>
      <c r="Y368" s="376"/>
      <c r="Z368" s="376"/>
      <c r="AA368" s="376"/>
      <c r="AB368" s="376"/>
      <c r="AC368" s="376"/>
      <c r="AD368" s="376"/>
      <c r="AE368" s="376"/>
      <c r="AF368" s="376"/>
      <c r="AG368" s="376"/>
      <c r="AH368" s="376"/>
      <c r="AI368" s="376"/>
      <c r="AJ368" s="376"/>
      <c r="AK368" s="376"/>
      <c r="AL368" s="376"/>
      <c r="AM368" s="376"/>
      <c r="AN368" s="376"/>
      <c r="AO368" s="376"/>
      <c r="AP368" s="376"/>
      <c r="AQ368" s="376"/>
      <c r="AR368" s="376"/>
      <c r="AS368" s="376"/>
      <c r="AT368" s="376"/>
    </row>
    <row r="369" spans="1:46" ht="24" x14ac:dyDescent="0.4">
      <c r="A369" s="375"/>
      <c r="B369" s="375"/>
      <c r="C369" s="376"/>
      <c r="D369" s="376"/>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c r="AA369" s="376"/>
      <c r="AB369" s="376"/>
      <c r="AC369" s="376"/>
      <c r="AD369" s="376"/>
      <c r="AE369" s="376"/>
      <c r="AF369" s="376"/>
      <c r="AG369" s="376"/>
      <c r="AH369" s="376"/>
      <c r="AI369" s="376"/>
      <c r="AJ369" s="376"/>
      <c r="AK369" s="376"/>
      <c r="AL369" s="376"/>
      <c r="AM369" s="376"/>
      <c r="AN369" s="376"/>
      <c r="AO369" s="376"/>
      <c r="AP369" s="376"/>
      <c r="AQ369" s="376"/>
      <c r="AR369" s="376"/>
      <c r="AS369" s="376"/>
      <c r="AT369" s="376"/>
    </row>
    <row r="370" spans="1:46" ht="24" x14ac:dyDescent="0.4">
      <c r="A370" s="375"/>
      <c r="B370" s="375"/>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6"/>
      <c r="AK370" s="376"/>
      <c r="AL370" s="376"/>
      <c r="AM370" s="376"/>
      <c r="AN370" s="376"/>
      <c r="AO370" s="376"/>
      <c r="AP370" s="376"/>
      <c r="AQ370" s="376"/>
      <c r="AR370" s="376"/>
      <c r="AS370" s="376"/>
      <c r="AT370" s="376"/>
    </row>
    <row r="371" spans="1:46" ht="24" x14ac:dyDescent="0.4">
      <c r="A371" s="375"/>
      <c r="B371" s="375"/>
      <c r="C371" s="376"/>
      <c r="D371" s="376"/>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row>
    <row r="372" spans="1:46" ht="24" x14ac:dyDescent="0.4">
      <c r="A372" s="375"/>
      <c r="B372" s="375"/>
      <c r="C372" s="376"/>
      <c r="D372" s="376"/>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c r="AA372" s="376"/>
      <c r="AB372" s="376"/>
      <c r="AC372" s="376"/>
      <c r="AD372" s="376"/>
      <c r="AE372" s="376"/>
      <c r="AF372" s="376"/>
      <c r="AG372" s="376"/>
      <c r="AH372" s="376"/>
      <c r="AI372" s="376"/>
      <c r="AJ372" s="376"/>
      <c r="AK372" s="376"/>
      <c r="AL372" s="376"/>
      <c r="AM372" s="376"/>
      <c r="AN372" s="376"/>
      <c r="AO372" s="376"/>
      <c r="AP372" s="376"/>
      <c r="AQ372" s="376"/>
      <c r="AR372" s="376"/>
      <c r="AS372" s="376"/>
      <c r="AT372" s="376"/>
    </row>
    <row r="373" spans="1:46" ht="24" x14ac:dyDescent="0.4">
      <c r="A373" s="375"/>
      <c r="B373" s="375"/>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6"/>
      <c r="AC373" s="376"/>
      <c r="AD373" s="376"/>
      <c r="AE373" s="376"/>
      <c r="AF373" s="376"/>
      <c r="AG373" s="376"/>
      <c r="AH373" s="376"/>
      <c r="AI373" s="376"/>
      <c r="AJ373" s="376"/>
      <c r="AK373" s="376"/>
      <c r="AL373" s="376"/>
      <c r="AM373" s="376"/>
      <c r="AN373" s="376"/>
      <c r="AO373" s="376"/>
      <c r="AP373" s="376"/>
      <c r="AQ373" s="376"/>
      <c r="AR373" s="376"/>
      <c r="AS373" s="376"/>
      <c r="AT373" s="376"/>
    </row>
    <row r="374" spans="1:46" ht="24" x14ac:dyDescent="0.4">
      <c r="A374" s="375"/>
      <c r="B374" s="375"/>
      <c r="C374" s="376"/>
      <c r="D374" s="376"/>
      <c r="E374" s="376"/>
      <c r="F374" s="376"/>
      <c r="G374" s="376"/>
      <c r="H374" s="376"/>
      <c r="I374" s="376"/>
      <c r="J374" s="376"/>
      <c r="K374" s="376"/>
      <c r="L374" s="376"/>
      <c r="M374" s="376"/>
      <c r="N374" s="376"/>
      <c r="O374" s="376"/>
      <c r="P374" s="376"/>
      <c r="Q374" s="376"/>
      <c r="R374" s="376"/>
      <c r="S374" s="376"/>
      <c r="T374" s="376"/>
      <c r="U374" s="376"/>
      <c r="V374" s="376"/>
      <c r="W374" s="376"/>
      <c r="X374" s="376"/>
      <c r="Y374" s="376"/>
      <c r="Z374" s="376"/>
      <c r="AA374" s="376"/>
      <c r="AB374" s="376"/>
      <c r="AC374" s="376"/>
      <c r="AD374" s="376"/>
      <c r="AE374" s="376"/>
      <c r="AF374" s="376"/>
      <c r="AG374" s="376"/>
      <c r="AH374" s="376"/>
      <c r="AI374" s="376"/>
      <c r="AJ374" s="376"/>
      <c r="AK374" s="376"/>
      <c r="AL374" s="376"/>
      <c r="AM374" s="376"/>
      <c r="AN374" s="376"/>
      <c r="AO374" s="376"/>
      <c r="AP374" s="376"/>
      <c r="AQ374" s="376"/>
      <c r="AR374" s="376"/>
      <c r="AS374" s="376"/>
      <c r="AT374" s="376"/>
    </row>
    <row r="375" spans="1:46" ht="24" x14ac:dyDescent="0.4">
      <c r="A375" s="375"/>
      <c r="B375" s="375"/>
      <c r="C375" s="376"/>
      <c r="D375" s="376"/>
      <c r="E375" s="376"/>
      <c r="F375" s="376"/>
      <c r="G375" s="376"/>
      <c r="H375" s="376"/>
      <c r="I375" s="376"/>
      <c r="J375" s="376"/>
      <c r="K375" s="376"/>
      <c r="L375" s="376"/>
      <c r="M375" s="376"/>
      <c r="N375" s="376"/>
      <c r="O375" s="376"/>
      <c r="P375" s="376"/>
      <c r="Q375" s="376"/>
      <c r="R375" s="376"/>
      <c r="S375" s="376"/>
      <c r="T375" s="376"/>
      <c r="U375" s="376"/>
      <c r="V375" s="376"/>
      <c r="W375" s="376"/>
      <c r="X375" s="376"/>
      <c r="Y375" s="376"/>
      <c r="Z375" s="376"/>
      <c r="AA375" s="376"/>
      <c r="AB375" s="376"/>
      <c r="AC375" s="376"/>
      <c r="AD375" s="376"/>
      <c r="AE375" s="376"/>
      <c r="AF375" s="376"/>
      <c r="AG375" s="376"/>
      <c r="AH375" s="376"/>
      <c r="AI375" s="376"/>
      <c r="AJ375" s="376"/>
      <c r="AK375" s="376"/>
      <c r="AL375" s="376"/>
      <c r="AM375" s="376"/>
      <c r="AN375" s="376"/>
      <c r="AO375" s="376"/>
      <c r="AP375" s="376"/>
      <c r="AQ375" s="376"/>
      <c r="AR375" s="376"/>
      <c r="AS375" s="376"/>
      <c r="AT375" s="376"/>
    </row>
    <row r="376" spans="1:46" ht="24" x14ac:dyDescent="0.4">
      <c r="A376" s="375"/>
      <c r="B376" s="375"/>
      <c r="C376" s="376"/>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376"/>
      <c r="AA376" s="376"/>
      <c r="AB376" s="376"/>
      <c r="AC376" s="376"/>
      <c r="AD376" s="376"/>
      <c r="AE376" s="376"/>
      <c r="AF376" s="376"/>
      <c r="AG376" s="376"/>
      <c r="AH376" s="376"/>
      <c r="AI376" s="376"/>
      <c r="AJ376" s="376"/>
      <c r="AK376" s="376"/>
      <c r="AL376" s="376"/>
      <c r="AM376" s="376"/>
      <c r="AN376" s="376"/>
      <c r="AO376" s="376"/>
      <c r="AP376" s="376"/>
      <c r="AQ376" s="376"/>
      <c r="AR376" s="376"/>
      <c r="AS376" s="376"/>
      <c r="AT376" s="376"/>
    </row>
    <row r="377" spans="1:46" ht="24" x14ac:dyDescent="0.4">
      <c r="A377" s="375"/>
      <c r="B377" s="375"/>
      <c r="C377" s="376"/>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c r="AA377" s="376"/>
      <c r="AB377" s="376"/>
      <c r="AC377" s="376"/>
      <c r="AD377" s="376"/>
      <c r="AE377" s="376"/>
      <c r="AF377" s="376"/>
      <c r="AG377" s="376"/>
      <c r="AH377" s="376"/>
      <c r="AI377" s="376"/>
      <c r="AJ377" s="376"/>
      <c r="AK377" s="376"/>
      <c r="AL377" s="376"/>
      <c r="AM377" s="376"/>
      <c r="AN377" s="376"/>
      <c r="AO377" s="376"/>
      <c r="AP377" s="376"/>
      <c r="AQ377" s="376"/>
      <c r="AR377" s="376"/>
      <c r="AS377" s="376"/>
      <c r="AT377" s="376"/>
    </row>
    <row r="378" spans="1:46" ht="24" x14ac:dyDescent="0.4">
      <c r="A378" s="375"/>
      <c r="B378" s="375"/>
      <c r="C378" s="376"/>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376"/>
      <c r="AA378" s="376"/>
      <c r="AB378" s="376"/>
      <c r="AC378" s="376"/>
      <c r="AD378" s="376"/>
      <c r="AE378" s="376"/>
      <c r="AF378" s="376"/>
      <c r="AG378" s="376"/>
      <c r="AH378" s="376"/>
      <c r="AI378" s="376"/>
      <c r="AJ378" s="376"/>
      <c r="AK378" s="376"/>
      <c r="AL378" s="376"/>
      <c r="AM378" s="376"/>
      <c r="AN378" s="376"/>
      <c r="AO378" s="376"/>
      <c r="AP378" s="376"/>
      <c r="AQ378" s="376"/>
      <c r="AR378" s="376"/>
      <c r="AS378" s="376"/>
      <c r="AT378" s="376"/>
    </row>
    <row r="379" spans="1:46" ht="24" x14ac:dyDescent="0.4">
      <c r="A379" s="375"/>
      <c r="B379" s="375"/>
      <c r="C379" s="376"/>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c r="AA379" s="376"/>
      <c r="AB379" s="376"/>
      <c r="AC379" s="376"/>
      <c r="AD379" s="376"/>
      <c r="AE379" s="376"/>
      <c r="AF379" s="376"/>
      <c r="AG379" s="376"/>
      <c r="AH379" s="376"/>
      <c r="AI379" s="376"/>
      <c r="AJ379" s="376"/>
      <c r="AK379" s="376"/>
      <c r="AL379" s="376"/>
      <c r="AM379" s="376"/>
      <c r="AN379" s="376"/>
      <c r="AO379" s="376"/>
      <c r="AP379" s="376"/>
      <c r="AQ379" s="376"/>
      <c r="AR379" s="376"/>
      <c r="AS379" s="376"/>
      <c r="AT379" s="376"/>
    </row>
    <row r="380" spans="1:46" ht="24" x14ac:dyDescent="0.4">
      <c r="A380" s="375"/>
      <c r="B380" s="375"/>
      <c r="C380" s="376"/>
      <c r="D380" s="376"/>
      <c r="E380" s="376"/>
      <c r="F380" s="376"/>
      <c r="G380" s="376"/>
      <c r="H380" s="376"/>
      <c r="I380" s="376"/>
      <c r="J380" s="376"/>
      <c r="K380" s="376"/>
      <c r="L380" s="376"/>
      <c r="M380" s="376"/>
      <c r="N380" s="376"/>
      <c r="O380" s="376"/>
      <c r="P380" s="376"/>
      <c r="Q380" s="376"/>
      <c r="R380" s="376"/>
      <c r="S380" s="376"/>
      <c r="T380" s="376"/>
      <c r="U380" s="376"/>
      <c r="V380" s="376"/>
      <c r="W380" s="376"/>
      <c r="X380" s="376"/>
      <c r="Y380" s="376"/>
      <c r="Z380" s="376"/>
      <c r="AA380" s="376"/>
      <c r="AB380" s="376"/>
      <c r="AC380" s="376"/>
      <c r="AD380" s="376"/>
      <c r="AE380" s="376"/>
      <c r="AF380" s="376"/>
      <c r="AG380" s="376"/>
      <c r="AH380" s="376"/>
      <c r="AI380" s="376"/>
      <c r="AJ380" s="376"/>
      <c r="AK380" s="376"/>
      <c r="AL380" s="376"/>
      <c r="AM380" s="376"/>
      <c r="AN380" s="376"/>
      <c r="AO380" s="376"/>
      <c r="AP380" s="376"/>
      <c r="AQ380" s="376"/>
      <c r="AR380" s="376"/>
      <c r="AS380" s="376"/>
      <c r="AT380" s="376"/>
    </row>
    <row r="381" spans="1:46" ht="24" x14ac:dyDescent="0.4">
      <c r="A381" s="375"/>
      <c r="B381" s="375"/>
      <c r="C381" s="376"/>
      <c r="D381" s="376"/>
      <c r="E381" s="376"/>
      <c r="F381" s="376"/>
      <c r="G381" s="376"/>
      <c r="H381" s="376"/>
      <c r="I381" s="376"/>
      <c r="J381" s="376"/>
      <c r="K381" s="376"/>
      <c r="L381" s="376"/>
      <c r="M381" s="376"/>
      <c r="N381" s="376"/>
      <c r="O381" s="376"/>
      <c r="P381" s="376"/>
      <c r="Q381" s="376"/>
      <c r="R381" s="376"/>
      <c r="S381" s="376"/>
      <c r="T381" s="376"/>
      <c r="U381" s="376"/>
      <c r="V381" s="376"/>
      <c r="W381" s="376"/>
      <c r="X381" s="376"/>
      <c r="Y381" s="376"/>
      <c r="Z381" s="376"/>
      <c r="AA381" s="376"/>
      <c r="AB381" s="376"/>
      <c r="AC381" s="376"/>
      <c r="AD381" s="376"/>
      <c r="AE381" s="376"/>
      <c r="AF381" s="376"/>
      <c r="AG381" s="376"/>
      <c r="AH381" s="376"/>
      <c r="AI381" s="376"/>
      <c r="AJ381" s="376"/>
      <c r="AK381" s="376"/>
      <c r="AL381" s="376"/>
      <c r="AM381" s="376"/>
      <c r="AN381" s="376"/>
      <c r="AO381" s="376"/>
      <c r="AP381" s="376"/>
      <c r="AQ381" s="376"/>
      <c r="AR381" s="376"/>
      <c r="AS381" s="376"/>
      <c r="AT381" s="376"/>
    </row>
    <row r="382" spans="1:46" ht="24" x14ac:dyDescent="0.4">
      <c r="A382" s="375"/>
      <c r="B382" s="375"/>
      <c r="C382" s="376"/>
      <c r="D382" s="376"/>
      <c r="E382" s="376"/>
      <c r="F382" s="376"/>
      <c r="G382" s="376"/>
      <c r="H382" s="376"/>
      <c r="I382" s="376"/>
      <c r="J382" s="376"/>
      <c r="K382" s="376"/>
      <c r="L382" s="376"/>
      <c r="M382" s="376"/>
      <c r="N382" s="376"/>
      <c r="O382" s="376"/>
      <c r="P382" s="376"/>
      <c r="Q382" s="376"/>
      <c r="R382" s="376"/>
      <c r="S382" s="376"/>
      <c r="T382" s="376"/>
      <c r="U382" s="376"/>
      <c r="V382" s="376"/>
      <c r="W382" s="376"/>
      <c r="X382" s="376"/>
      <c r="Y382" s="376"/>
      <c r="Z382" s="376"/>
      <c r="AA382" s="376"/>
      <c r="AB382" s="376"/>
      <c r="AC382" s="376"/>
      <c r="AD382" s="376"/>
      <c r="AE382" s="376"/>
      <c r="AF382" s="376"/>
      <c r="AG382" s="376"/>
      <c r="AH382" s="376"/>
      <c r="AI382" s="376"/>
      <c r="AJ382" s="376"/>
      <c r="AK382" s="376"/>
      <c r="AL382" s="376"/>
      <c r="AM382" s="376"/>
      <c r="AN382" s="376"/>
      <c r="AO382" s="376"/>
      <c r="AP382" s="376"/>
      <c r="AQ382" s="376"/>
      <c r="AR382" s="376"/>
      <c r="AS382" s="376"/>
      <c r="AT382" s="376"/>
    </row>
    <row r="383" spans="1:46" ht="24" x14ac:dyDescent="0.4">
      <c r="A383" s="375"/>
      <c r="B383" s="375"/>
      <c r="C383" s="376"/>
      <c r="D383" s="376"/>
      <c r="E383" s="376"/>
      <c r="F383" s="376"/>
      <c r="G383" s="376"/>
      <c r="H383" s="376"/>
      <c r="I383" s="376"/>
      <c r="J383" s="376"/>
      <c r="K383" s="376"/>
      <c r="L383" s="376"/>
      <c r="M383" s="376"/>
      <c r="N383" s="376"/>
      <c r="O383" s="376"/>
      <c r="P383" s="376"/>
      <c r="Q383" s="376"/>
      <c r="R383" s="376"/>
      <c r="S383" s="376"/>
      <c r="T383" s="376"/>
      <c r="U383" s="376"/>
      <c r="V383" s="376"/>
      <c r="W383" s="376"/>
      <c r="X383" s="376"/>
      <c r="Y383" s="376"/>
      <c r="Z383" s="376"/>
      <c r="AA383" s="376"/>
      <c r="AB383" s="376"/>
      <c r="AC383" s="376"/>
      <c r="AD383" s="376"/>
      <c r="AE383" s="376"/>
      <c r="AF383" s="376"/>
      <c r="AG383" s="376"/>
      <c r="AH383" s="376"/>
      <c r="AI383" s="376"/>
      <c r="AJ383" s="376"/>
      <c r="AK383" s="376"/>
      <c r="AL383" s="376"/>
      <c r="AM383" s="376"/>
      <c r="AN383" s="376"/>
      <c r="AO383" s="376"/>
      <c r="AP383" s="376"/>
      <c r="AQ383" s="376"/>
      <c r="AR383" s="376"/>
      <c r="AS383" s="376"/>
      <c r="AT383" s="376"/>
    </row>
    <row r="384" spans="1:46" ht="24" x14ac:dyDescent="0.4">
      <c r="A384" s="375"/>
      <c r="B384" s="375"/>
      <c r="C384" s="376"/>
      <c r="D384" s="376"/>
      <c r="E384" s="376"/>
      <c r="F384" s="376"/>
      <c r="G384" s="376"/>
      <c r="H384" s="376"/>
      <c r="I384" s="376"/>
      <c r="J384" s="376"/>
      <c r="K384" s="376"/>
      <c r="L384" s="376"/>
      <c r="M384" s="376"/>
      <c r="N384" s="376"/>
      <c r="O384" s="376"/>
      <c r="P384" s="376"/>
      <c r="Q384" s="376"/>
      <c r="R384" s="376"/>
      <c r="S384" s="376"/>
      <c r="T384" s="376"/>
      <c r="U384" s="376"/>
      <c r="V384" s="376"/>
      <c r="W384" s="376"/>
      <c r="X384" s="376"/>
      <c r="Y384" s="376"/>
      <c r="Z384" s="376"/>
      <c r="AA384" s="376"/>
      <c r="AB384" s="376"/>
      <c r="AC384" s="376"/>
      <c r="AD384" s="376"/>
      <c r="AE384" s="376"/>
      <c r="AF384" s="376"/>
      <c r="AG384" s="376"/>
      <c r="AH384" s="376"/>
      <c r="AI384" s="376"/>
      <c r="AJ384" s="376"/>
      <c r="AK384" s="376"/>
      <c r="AL384" s="376"/>
      <c r="AM384" s="376"/>
      <c r="AN384" s="376"/>
      <c r="AO384" s="376"/>
      <c r="AP384" s="376"/>
      <c r="AQ384" s="376"/>
      <c r="AR384" s="376"/>
      <c r="AS384" s="376"/>
      <c r="AT384" s="376"/>
    </row>
    <row r="385" spans="1:46" ht="24" x14ac:dyDescent="0.4">
      <c r="A385" s="375"/>
      <c r="B385" s="375"/>
      <c r="C385" s="376"/>
      <c r="D385" s="376"/>
      <c r="E385" s="376"/>
      <c r="F385" s="376"/>
      <c r="G385" s="376"/>
      <c r="H385" s="376"/>
      <c r="I385" s="376"/>
      <c r="J385" s="376"/>
      <c r="K385" s="376"/>
      <c r="L385" s="376"/>
      <c r="M385" s="376"/>
      <c r="N385" s="376"/>
      <c r="O385" s="376"/>
      <c r="P385" s="376"/>
      <c r="Q385" s="376"/>
      <c r="R385" s="376"/>
      <c r="S385" s="376"/>
      <c r="T385" s="376"/>
      <c r="U385" s="376"/>
      <c r="V385" s="376"/>
      <c r="W385" s="376"/>
      <c r="X385" s="376"/>
      <c r="Y385" s="376"/>
      <c r="Z385" s="376"/>
      <c r="AA385" s="376"/>
      <c r="AB385" s="376"/>
      <c r="AC385" s="376"/>
      <c r="AD385" s="376"/>
      <c r="AE385" s="376"/>
      <c r="AF385" s="376"/>
      <c r="AG385" s="376"/>
      <c r="AH385" s="376"/>
      <c r="AI385" s="376"/>
      <c r="AJ385" s="376"/>
      <c r="AK385" s="376"/>
      <c r="AL385" s="376"/>
      <c r="AM385" s="376"/>
      <c r="AN385" s="376"/>
      <c r="AO385" s="376"/>
      <c r="AP385" s="376"/>
      <c r="AQ385" s="376"/>
      <c r="AR385" s="376"/>
      <c r="AS385" s="376"/>
      <c r="AT385" s="376"/>
    </row>
    <row r="386" spans="1:46" ht="24" x14ac:dyDescent="0.4">
      <c r="A386" s="375"/>
      <c r="B386" s="375"/>
      <c r="C386" s="376"/>
      <c r="D386" s="376"/>
      <c r="E386" s="376"/>
      <c r="F386" s="376"/>
      <c r="G386" s="376"/>
      <c r="H386" s="376"/>
      <c r="I386" s="376"/>
      <c r="J386" s="376"/>
      <c r="K386" s="376"/>
      <c r="L386" s="376"/>
      <c r="M386" s="376"/>
      <c r="N386" s="376"/>
      <c r="O386" s="376"/>
      <c r="P386" s="376"/>
      <c r="Q386" s="376"/>
      <c r="R386" s="376"/>
      <c r="S386" s="376"/>
      <c r="T386" s="376"/>
      <c r="U386" s="376"/>
      <c r="V386" s="376"/>
      <c r="W386" s="376"/>
      <c r="X386" s="376"/>
      <c r="Y386" s="376"/>
      <c r="Z386" s="376"/>
      <c r="AA386" s="376"/>
      <c r="AB386" s="376"/>
      <c r="AC386" s="376"/>
      <c r="AD386" s="376"/>
      <c r="AE386" s="376"/>
      <c r="AF386" s="376"/>
      <c r="AG386" s="376"/>
      <c r="AH386" s="376"/>
      <c r="AI386" s="376"/>
      <c r="AJ386" s="376"/>
      <c r="AK386" s="376"/>
      <c r="AL386" s="376"/>
      <c r="AM386" s="376"/>
      <c r="AN386" s="376"/>
      <c r="AO386" s="376"/>
      <c r="AP386" s="376"/>
      <c r="AQ386" s="376"/>
      <c r="AR386" s="376"/>
      <c r="AS386" s="376"/>
      <c r="AT386" s="376"/>
    </row>
    <row r="387" spans="1:46" ht="24" x14ac:dyDescent="0.4">
      <c r="A387" s="375"/>
      <c r="B387" s="375"/>
      <c r="C387" s="376"/>
      <c r="D387" s="376"/>
      <c r="E387" s="376"/>
      <c r="F387" s="376"/>
      <c r="G387" s="376"/>
      <c r="H387" s="376"/>
      <c r="I387" s="376"/>
      <c r="J387" s="376"/>
      <c r="K387" s="376"/>
      <c r="L387" s="376"/>
      <c r="M387" s="376"/>
      <c r="N387" s="376"/>
      <c r="O387" s="376"/>
      <c r="P387" s="376"/>
      <c r="Q387" s="376"/>
      <c r="R387" s="376"/>
      <c r="S387" s="376"/>
      <c r="T387" s="376"/>
      <c r="U387" s="376"/>
      <c r="V387" s="376"/>
      <c r="W387" s="376"/>
      <c r="X387" s="376"/>
      <c r="Y387" s="376"/>
      <c r="Z387" s="376"/>
      <c r="AA387" s="376"/>
      <c r="AB387" s="376"/>
      <c r="AC387" s="376"/>
      <c r="AD387" s="376"/>
      <c r="AE387" s="376"/>
      <c r="AF387" s="376"/>
      <c r="AG387" s="376"/>
      <c r="AH387" s="376"/>
      <c r="AI387" s="376"/>
      <c r="AJ387" s="376"/>
      <c r="AK387" s="376"/>
      <c r="AL387" s="376"/>
      <c r="AM387" s="376"/>
      <c r="AN387" s="376"/>
      <c r="AO387" s="376"/>
      <c r="AP387" s="376"/>
      <c r="AQ387" s="376"/>
      <c r="AR387" s="376"/>
      <c r="AS387" s="376"/>
      <c r="AT387" s="376"/>
    </row>
    <row r="388" spans="1:46" ht="24" x14ac:dyDescent="0.4">
      <c r="A388" s="375"/>
      <c r="B388" s="375"/>
      <c r="C388" s="376"/>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c r="Z388" s="376"/>
      <c r="AA388" s="376"/>
      <c r="AB388" s="376"/>
      <c r="AC388" s="376"/>
      <c r="AD388" s="376"/>
      <c r="AE388" s="376"/>
      <c r="AF388" s="376"/>
      <c r="AG388" s="376"/>
      <c r="AH388" s="376"/>
      <c r="AI388" s="376"/>
      <c r="AJ388" s="376"/>
      <c r="AK388" s="376"/>
      <c r="AL388" s="376"/>
      <c r="AM388" s="376"/>
      <c r="AN388" s="376"/>
      <c r="AO388" s="376"/>
      <c r="AP388" s="376"/>
      <c r="AQ388" s="376"/>
      <c r="AR388" s="376"/>
      <c r="AS388" s="376"/>
      <c r="AT388" s="376"/>
    </row>
    <row r="389" spans="1:46" ht="24" x14ac:dyDescent="0.4">
      <c r="A389" s="375"/>
      <c r="B389" s="375"/>
      <c r="C389" s="376"/>
      <c r="D389" s="376"/>
      <c r="E389" s="376"/>
      <c r="F389" s="376"/>
      <c r="G389" s="376"/>
      <c r="H389" s="376"/>
      <c r="I389" s="376"/>
      <c r="J389" s="376"/>
      <c r="K389" s="376"/>
      <c r="L389" s="376"/>
      <c r="M389" s="376"/>
      <c r="N389" s="376"/>
      <c r="O389" s="376"/>
      <c r="P389" s="376"/>
      <c r="Q389" s="376"/>
      <c r="R389" s="376"/>
      <c r="S389" s="376"/>
      <c r="T389" s="376"/>
      <c r="U389" s="376"/>
      <c r="V389" s="376"/>
      <c r="W389" s="376"/>
      <c r="X389" s="376"/>
      <c r="Y389" s="376"/>
      <c r="Z389" s="376"/>
      <c r="AA389" s="376"/>
      <c r="AB389" s="376"/>
      <c r="AC389" s="376"/>
      <c r="AD389" s="376"/>
      <c r="AE389" s="376"/>
      <c r="AF389" s="376"/>
      <c r="AG389" s="376"/>
      <c r="AH389" s="376"/>
      <c r="AI389" s="376"/>
      <c r="AJ389" s="376"/>
      <c r="AK389" s="376"/>
      <c r="AL389" s="376"/>
      <c r="AM389" s="376"/>
      <c r="AN389" s="376"/>
      <c r="AO389" s="376"/>
      <c r="AP389" s="376"/>
      <c r="AQ389" s="376"/>
      <c r="AR389" s="376"/>
      <c r="AS389" s="376"/>
      <c r="AT389" s="376"/>
    </row>
    <row r="390" spans="1:46" ht="24" x14ac:dyDescent="0.4">
      <c r="A390" s="375"/>
      <c r="B390" s="375"/>
      <c r="C390" s="376"/>
      <c r="D390" s="376"/>
      <c r="E390" s="376"/>
      <c r="F390" s="376"/>
      <c r="G390" s="376"/>
      <c r="H390" s="376"/>
      <c r="I390" s="376"/>
      <c r="J390" s="376"/>
      <c r="K390" s="376"/>
      <c r="L390" s="376"/>
      <c r="M390" s="376"/>
      <c r="N390" s="376"/>
      <c r="O390" s="376"/>
      <c r="P390" s="376"/>
      <c r="Q390" s="376"/>
      <c r="R390" s="376"/>
      <c r="S390" s="376"/>
      <c r="T390" s="376"/>
      <c r="U390" s="376"/>
      <c r="V390" s="376"/>
      <c r="W390" s="376"/>
      <c r="X390" s="376"/>
      <c r="Y390" s="376"/>
      <c r="Z390" s="376"/>
      <c r="AA390" s="376"/>
      <c r="AB390" s="376"/>
      <c r="AC390" s="376"/>
      <c r="AD390" s="376"/>
      <c r="AE390" s="376"/>
      <c r="AF390" s="376"/>
      <c r="AG390" s="376"/>
      <c r="AH390" s="376"/>
      <c r="AI390" s="376"/>
      <c r="AJ390" s="376"/>
      <c r="AK390" s="376"/>
      <c r="AL390" s="376"/>
      <c r="AM390" s="376"/>
      <c r="AN390" s="376"/>
      <c r="AO390" s="376"/>
      <c r="AP390" s="376"/>
      <c r="AQ390" s="376"/>
      <c r="AR390" s="376"/>
      <c r="AS390" s="376"/>
      <c r="AT390" s="376"/>
    </row>
    <row r="391" spans="1:46" ht="24" x14ac:dyDescent="0.4">
      <c r="A391" s="375"/>
      <c r="B391" s="375"/>
      <c r="C391" s="376"/>
      <c r="D391" s="376"/>
      <c r="E391" s="376"/>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76"/>
      <c r="AM391" s="376"/>
      <c r="AN391" s="376"/>
      <c r="AO391" s="376"/>
      <c r="AP391" s="376"/>
      <c r="AQ391" s="376"/>
      <c r="AR391" s="376"/>
      <c r="AS391" s="376"/>
      <c r="AT391" s="376"/>
    </row>
    <row r="392" spans="1:46" ht="24" x14ac:dyDescent="0.4">
      <c r="A392" s="375"/>
      <c r="B392" s="375"/>
      <c r="C392" s="376"/>
      <c r="D392" s="376"/>
      <c r="E392" s="376"/>
      <c r="F392" s="376"/>
      <c r="G392" s="376"/>
      <c r="H392" s="376"/>
      <c r="I392" s="376"/>
      <c r="J392" s="376"/>
      <c r="K392" s="376"/>
      <c r="L392" s="376"/>
      <c r="M392" s="376"/>
      <c r="N392" s="376"/>
      <c r="O392" s="376"/>
      <c r="P392" s="376"/>
      <c r="Q392" s="376"/>
      <c r="R392" s="376"/>
      <c r="S392" s="376"/>
      <c r="T392" s="376"/>
      <c r="U392" s="376"/>
      <c r="V392" s="376"/>
      <c r="W392" s="376"/>
      <c r="X392" s="376"/>
      <c r="Y392" s="376"/>
      <c r="Z392" s="376"/>
      <c r="AA392" s="376"/>
      <c r="AB392" s="376"/>
      <c r="AC392" s="376"/>
      <c r="AD392" s="376"/>
      <c r="AE392" s="376"/>
      <c r="AF392" s="376"/>
      <c r="AG392" s="376"/>
      <c r="AH392" s="376"/>
      <c r="AI392" s="376"/>
      <c r="AJ392" s="376"/>
      <c r="AK392" s="376"/>
      <c r="AL392" s="376"/>
      <c r="AM392" s="376"/>
      <c r="AN392" s="376"/>
      <c r="AO392" s="376"/>
      <c r="AP392" s="376"/>
      <c r="AQ392" s="376"/>
      <c r="AR392" s="376"/>
      <c r="AS392" s="376"/>
      <c r="AT392" s="376"/>
    </row>
    <row r="393" spans="1:46" ht="24" x14ac:dyDescent="0.4">
      <c r="A393" s="375"/>
      <c r="B393" s="375"/>
      <c r="C393" s="376"/>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376"/>
      <c r="AA393" s="376"/>
      <c r="AB393" s="376"/>
      <c r="AC393" s="376"/>
      <c r="AD393" s="376"/>
      <c r="AE393" s="376"/>
      <c r="AF393" s="376"/>
      <c r="AG393" s="376"/>
      <c r="AH393" s="376"/>
      <c r="AI393" s="376"/>
      <c r="AJ393" s="376"/>
      <c r="AK393" s="376"/>
      <c r="AL393" s="376"/>
      <c r="AM393" s="376"/>
      <c r="AN393" s="376"/>
      <c r="AO393" s="376"/>
      <c r="AP393" s="376"/>
      <c r="AQ393" s="376"/>
      <c r="AR393" s="376"/>
      <c r="AS393" s="376"/>
      <c r="AT393" s="376"/>
    </row>
    <row r="394" spans="1:46" ht="24" x14ac:dyDescent="0.4">
      <c r="A394" s="375"/>
      <c r="B394" s="375"/>
      <c r="C394" s="376"/>
      <c r="D394" s="376"/>
      <c r="E394" s="376"/>
      <c r="F394" s="376"/>
      <c r="G394" s="376"/>
      <c r="H394" s="376"/>
      <c r="I394" s="376"/>
      <c r="J394" s="376"/>
      <c r="K394" s="376"/>
      <c r="L394" s="376"/>
      <c r="M394" s="376"/>
      <c r="N394" s="376"/>
      <c r="O394" s="376"/>
      <c r="P394" s="376"/>
      <c r="Q394" s="376"/>
      <c r="R394" s="376"/>
      <c r="S394" s="376"/>
      <c r="T394" s="376"/>
      <c r="U394" s="376"/>
      <c r="V394" s="376"/>
      <c r="W394" s="376"/>
      <c r="X394" s="376"/>
      <c r="Y394" s="376"/>
      <c r="Z394" s="376"/>
      <c r="AA394" s="376"/>
      <c r="AB394" s="376"/>
      <c r="AC394" s="376"/>
      <c r="AD394" s="376"/>
      <c r="AE394" s="376"/>
      <c r="AF394" s="376"/>
      <c r="AG394" s="376"/>
      <c r="AH394" s="376"/>
      <c r="AI394" s="376"/>
      <c r="AJ394" s="376"/>
      <c r="AK394" s="376"/>
      <c r="AL394" s="376"/>
      <c r="AM394" s="376"/>
      <c r="AN394" s="376"/>
      <c r="AO394" s="376"/>
      <c r="AP394" s="376"/>
      <c r="AQ394" s="376"/>
      <c r="AR394" s="376"/>
      <c r="AS394" s="376"/>
      <c r="AT394" s="376"/>
    </row>
    <row r="395" spans="1:46" ht="24" x14ac:dyDescent="0.4">
      <c r="A395" s="375"/>
      <c r="B395" s="375"/>
      <c r="C395" s="376"/>
      <c r="D395" s="376"/>
      <c r="E395" s="376"/>
      <c r="F395" s="376"/>
      <c r="G395" s="376"/>
      <c r="H395" s="376"/>
      <c r="I395" s="376"/>
      <c r="J395" s="376"/>
      <c r="K395" s="376"/>
      <c r="L395" s="376"/>
      <c r="M395" s="376"/>
      <c r="N395" s="376"/>
      <c r="O395" s="376"/>
      <c r="P395" s="376"/>
      <c r="Q395" s="376"/>
      <c r="R395" s="376"/>
      <c r="S395" s="376"/>
      <c r="T395" s="376"/>
      <c r="U395" s="376"/>
      <c r="V395" s="376"/>
      <c r="W395" s="376"/>
      <c r="X395" s="376"/>
      <c r="Y395" s="376"/>
      <c r="Z395" s="376"/>
      <c r="AA395" s="376"/>
      <c r="AB395" s="376"/>
      <c r="AC395" s="376"/>
      <c r="AD395" s="376"/>
      <c r="AE395" s="376"/>
      <c r="AF395" s="376"/>
      <c r="AG395" s="376"/>
      <c r="AH395" s="376"/>
      <c r="AI395" s="376"/>
      <c r="AJ395" s="376"/>
      <c r="AK395" s="376"/>
      <c r="AL395" s="376"/>
      <c r="AM395" s="376"/>
      <c r="AN395" s="376"/>
      <c r="AO395" s="376"/>
      <c r="AP395" s="376"/>
      <c r="AQ395" s="376"/>
      <c r="AR395" s="376"/>
      <c r="AS395" s="376"/>
      <c r="AT395" s="376"/>
    </row>
    <row r="396" spans="1:46" ht="24" x14ac:dyDescent="0.4">
      <c r="A396" s="375"/>
      <c r="B396" s="375"/>
      <c r="C396" s="376"/>
      <c r="D396" s="376"/>
      <c r="E396" s="376"/>
      <c r="F396" s="376"/>
      <c r="G396" s="376"/>
      <c r="H396" s="376"/>
      <c r="I396" s="376"/>
      <c r="J396" s="376"/>
      <c r="K396" s="376"/>
      <c r="L396" s="376"/>
      <c r="M396" s="376"/>
      <c r="N396" s="376"/>
      <c r="O396" s="376"/>
      <c r="P396" s="376"/>
      <c r="Q396" s="376"/>
      <c r="R396" s="376"/>
      <c r="S396" s="376"/>
      <c r="T396" s="376"/>
      <c r="U396" s="376"/>
      <c r="V396" s="376"/>
      <c r="W396" s="376"/>
      <c r="X396" s="376"/>
      <c r="Y396" s="376"/>
      <c r="Z396" s="376"/>
      <c r="AA396" s="376"/>
      <c r="AB396" s="376"/>
      <c r="AC396" s="376"/>
      <c r="AD396" s="376"/>
      <c r="AE396" s="376"/>
      <c r="AF396" s="376"/>
      <c r="AG396" s="376"/>
      <c r="AH396" s="376"/>
      <c r="AI396" s="376"/>
      <c r="AJ396" s="376"/>
      <c r="AK396" s="376"/>
      <c r="AL396" s="376"/>
      <c r="AM396" s="376"/>
      <c r="AN396" s="376"/>
      <c r="AO396" s="376"/>
      <c r="AP396" s="376"/>
      <c r="AQ396" s="376"/>
      <c r="AR396" s="376"/>
      <c r="AS396" s="376"/>
      <c r="AT396" s="376"/>
    </row>
    <row r="397" spans="1:46" ht="24" x14ac:dyDescent="0.4">
      <c r="A397" s="375"/>
      <c r="B397" s="375"/>
      <c r="C397" s="376"/>
      <c r="D397" s="376"/>
      <c r="E397" s="376"/>
      <c r="F397" s="376"/>
      <c r="G397" s="376"/>
      <c r="H397" s="376"/>
      <c r="I397" s="376"/>
      <c r="J397" s="376"/>
      <c r="K397" s="376"/>
      <c r="L397" s="376"/>
      <c r="M397" s="376"/>
      <c r="N397" s="376"/>
      <c r="O397" s="376"/>
      <c r="P397" s="376"/>
      <c r="Q397" s="376"/>
      <c r="R397" s="376"/>
      <c r="S397" s="376"/>
      <c r="T397" s="376"/>
      <c r="U397" s="376"/>
      <c r="V397" s="376"/>
      <c r="W397" s="376"/>
      <c r="X397" s="376"/>
      <c r="Y397" s="376"/>
      <c r="Z397" s="376"/>
      <c r="AA397" s="376"/>
      <c r="AB397" s="376"/>
      <c r="AC397" s="376"/>
      <c r="AD397" s="376"/>
      <c r="AE397" s="376"/>
      <c r="AF397" s="376"/>
      <c r="AG397" s="376"/>
      <c r="AH397" s="376"/>
      <c r="AI397" s="376"/>
      <c r="AJ397" s="376"/>
      <c r="AK397" s="376"/>
      <c r="AL397" s="376"/>
      <c r="AM397" s="376"/>
      <c r="AN397" s="376"/>
      <c r="AO397" s="376"/>
      <c r="AP397" s="376"/>
      <c r="AQ397" s="376"/>
      <c r="AR397" s="376"/>
      <c r="AS397" s="376"/>
      <c r="AT397" s="376"/>
    </row>
    <row r="398" spans="1:46" ht="24" x14ac:dyDescent="0.4">
      <c r="A398" s="375"/>
      <c r="B398" s="375"/>
      <c r="C398" s="376"/>
      <c r="D398" s="376"/>
      <c r="E398" s="376"/>
      <c r="F398" s="376"/>
      <c r="G398" s="376"/>
      <c r="H398" s="376"/>
      <c r="I398" s="376"/>
      <c r="J398" s="376"/>
      <c r="K398" s="376"/>
      <c r="L398" s="376"/>
      <c r="M398" s="376"/>
      <c r="N398" s="376"/>
      <c r="O398" s="376"/>
      <c r="P398" s="376"/>
      <c r="Q398" s="376"/>
      <c r="R398" s="376"/>
      <c r="S398" s="376"/>
      <c r="T398" s="376"/>
      <c r="U398" s="376"/>
      <c r="V398" s="376"/>
      <c r="W398" s="376"/>
      <c r="X398" s="376"/>
      <c r="Y398" s="376"/>
      <c r="Z398" s="376"/>
      <c r="AA398" s="376"/>
      <c r="AB398" s="376"/>
      <c r="AC398" s="376"/>
      <c r="AD398" s="376"/>
      <c r="AE398" s="376"/>
      <c r="AF398" s="376"/>
      <c r="AG398" s="376"/>
      <c r="AH398" s="376"/>
      <c r="AI398" s="376"/>
      <c r="AJ398" s="376"/>
      <c r="AK398" s="376"/>
      <c r="AL398" s="376"/>
      <c r="AM398" s="376"/>
      <c r="AN398" s="376"/>
      <c r="AO398" s="376"/>
      <c r="AP398" s="376"/>
      <c r="AQ398" s="376"/>
      <c r="AR398" s="376"/>
      <c r="AS398" s="376"/>
      <c r="AT398" s="376"/>
    </row>
    <row r="399" spans="1:46" ht="24" x14ac:dyDescent="0.4">
      <c r="A399" s="375"/>
      <c r="B399" s="375"/>
      <c r="C399" s="376"/>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c r="Z399" s="376"/>
      <c r="AA399" s="376"/>
      <c r="AB399" s="376"/>
      <c r="AC399" s="376"/>
      <c r="AD399" s="376"/>
      <c r="AE399" s="376"/>
      <c r="AF399" s="376"/>
      <c r="AG399" s="376"/>
      <c r="AH399" s="376"/>
      <c r="AI399" s="376"/>
      <c r="AJ399" s="376"/>
      <c r="AK399" s="376"/>
      <c r="AL399" s="376"/>
      <c r="AM399" s="376"/>
      <c r="AN399" s="376"/>
      <c r="AO399" s="376"/>
      <c r="AP399" s="376"/>
      <c r="AQ399" s="376"/>
      <c r="AR399" s="376"/>
      <c r="AS399" s="376"/>
      <c r="AT399" s="376"/>
    </row>
    <row r="400" spans="1:46" ht="24" x14ac:dyDescent="0.4">
      <c r="A400" s="375"/>
      <c r="B400" s="375"/>
      <c r="C400" s="376"/>
      <c r="D400" s="376"/>
      <c r="E400" s="376"/>
      <c r="F400" s="376"/>
      <c r="G400" s="376"/>
      <c r="H400" s="376"/>
      <c r="I400" s="376"/>
      <c r="J400" s="376"/>
      <c r="K400" s="376"/>
      <c r="L400" s="376"/>
      <c r="M400" s="376"/>
      <c r="N400" s="376"/>
      <c r="O400" s="376"/>
      <c r="P400" s="376"/>
      <c r="Q400" s="376"/>
      <c r="R400" s="376"/>
      <c r="S400" s="376"/>
      <c r="T400" s="376"/>
      <c r="U400" s="376"/>
      <c r="V400" s="376"/>
      <c r="W400" s="376"/>
      <c r="X400" s="376"/>
      <c r="Y400" s="376"/>
      <c r="Z400" s="376"/>
      <c r="AA400" s="376"/>
      <c r="AB400" s="376"/>
      <c r="AC400" s="376"/>
      <c r="AD400" s="376"/>
      <c r="AE400" s="376"/>
      <c r="AF400" s="376"/>
      <c r="AG400" s="376"/>
      <c r="AH400" s="376"/>
      <c r="AI400" s="376"/>
      <c r="AJ400" s="376"/>
      <c r="AK400" s="376"/>
      <c r="AL400" s="376"/>
      <c r="AM400" s="376"/>
      <c r="AN400" s="376"/>
      <c r="AO400" s="376"/>
      <c r="AP400" s="376"/>
      <c r="AQ400" s="376"/>
      <c r="AR400" s="376"/>
      <c r="AS400" s="376"/>
      <c r="AT400" s="376"/>
    </row>
    <row r="401" spans="1:46" ht="24" x14ac:dyDescent="0.4">
      <c r="A401" s="375"/>
      <c r="B401" s="375"/>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c r="Z401" s="376"/>
      <c r="AA401" s="376"/>
      <c r="AB401" s="376"/>
      <c r="AC401" s="376"/>
      <c r="AD401" s="376"/>
      <c r="AE401" s="376"/>
      <c r="AF401" s="376"/>
      <c r="AG401" s="376"/>
      <c r="AH401" s="376"/>
      <c r="AI401" s="376"/>
      <c r="AJ401" s="376"/>
      <c r="AK401" s="376"/>
      <c r="AL401" s="376"/>
      <c r="AM401" s="376"/>
      <c r="AN401" s="376"/>
      <c r="AO401" s="376"/>
      <c r="AP401" s="376"/>
      <c r="AQ401" s="376"/>
      <c r="AR401" s="376"/>
      <c r="AS401" s="376"/>
      <c r="AT401" s="376"/>
    </row>
    <row r="402" spans="1:46" ht="24" x14ac:dyDescent="0.4">
      <c r="A402" s="375"/>
      <c r="B402" s="375"/>
      <c r="C402" s="376"/>
      <c r="D402" s="376"/>
      <c r="E402" s="376"/>
      <c r="F402" s="376"/>
      <c r="G402" s="376"/>
      <c r="H402" s="376"/>
      <c r="I402" s="376"/>
      <c r="J402" s="376"/>
      <c r="K402" s="376"/>
      <c r="L402" s="376"/>
      <c r="M402" s="376"/>
      <c r="N402" s="376"/>
      <c r="O402" s="376"/>
      <c r="P402" s="376"/>
      <c r="Q402" s="376"/>
      <c r="R402" s="376"/>
      <c r="S402" s="376"/>
      <c r="T402" s="376"/>
      <c r="U402" s="376"/>
      <c r="V402" s="376"/>
      <c r="W402" s="376"/>
      <c r="X402" s="376"/>
      <c r="Y402" s="376"/>
      <c r="Z402" s="376"/>
      <c r="AA402" s="376"/>
      <c r="AB402" s="376"/>
      <c r="AC402" s="376"/>
      <c r="AD402" s="376"/>
      <c r="AE402" s="376"/>
      <c r="AF402" s="376"/>
      <c r="AG402" s="376"/>
      <c r="AH402" s="376"/>
      <c r="AI402" s="376"/>
      <c r="AJ402" s="376"/>
      <c r="AK402" s="376"/>
      <c r="AL402" s="376"/>
      <c r="AM402" s="376"/>
      <c r="AN402" s="376"/>
      <c r="AO402" s="376"/>
      <c r="AP402" s="376"/>
      <c r="AQ402" s="376"/>
      <c r="AR402" s="376"/>
      <c r="AS402" s="376"/>
      <c r="AT402" s="376"/>
    </row>
    <row r="403" spans="1:46" ht="24" x14ac:dyDescent="0.4">
      <c r="A403" s="375"/>
      <c r="B403" s="375"/>
      <c r="C403" s="376"/>
      <c r="D403" s="376"/>
      <c r="E403" s="376"/>
      <c r="F403" s="376"/>
      <c r="G403" s="376"/>
      <c r="H403" s="376"/>
      <c r="I403" s="376"/>
      <c r="J403" s="376"/>
      <c r="K403" s="376"/>
      <c r="L403" s="376"/>
      <c r="M403" s="376"/>
      <c r="N403" s="376"/>
      <c r="O403" s="376"/>
      <c r="P403" s="376"/>
      <c r="Q403" s="376"/>
      <c r="R403" s="376"/>
      <c r="S403" s="376"/>
      <c r="T403" s="376"/>
      <c r="U403" s="376"/>
      <c r="V403" s="376"/>
      <c r="W403" s="376"/>
      <c r="X403" s="376"/>
      <c r="Y403" s="376"/>
      <c r="Z403" s="376"/>
      <c r="AA403" s="376"/>
      <c r="AB403" s="376"/>
      <c r="AC403" s="376"/>
      <c r="AD403" s="376"/>
      <c r="AE403" s="376"/>
      <c r="AF403" s="376"/>
      <c r="AG403" s="376"/>
      <c r="AH403" s="376"/>
      <c r="AI403" s="376"/>
      <c r="AJ403" s="376"/>
      <c r="AK403" s="376"/>
      <c r="AL403" s="376"/>
      <c r="AM403" s="376"/>
      <c r="AN403" s="376"/>
      <c r="AO403" s="376"/>
      <c r="AP403" s="376"/>
      <c r="AQ403" s="376"/>
      <c r="AR403" s="376"/>
      <c r="AS403" s="376"/>
      <c r="AT403" s="376"/>
    </row>
    <row r="404" spans="1:46" ht="24" x14ac:dyDescent="0.4">
      <c r="A404" s="375"/>
      <c r="B404" s="375"/>
      <c r="C404" s="376"/>
      <c r="D404" s="376"/>
      <c r="E404" s="376"/>
      <c r="F404" s="376"/>
      <c r="G404" s="376"/>
      <c r="H404" s="376"/>
      <c r="I404" s="376"/>
      <c r="J404" s="376"/>
      <c r="K404" s="376"/>
      <c r="L404" s="376"/>
      <c r="M404" s="376"/>
      <c r="N404" s="376"/>
      <c r="O404" s="376"/>
      <c r="P404" s="376"/>
      <c r="Q404" s="376"/>
      <c r="R404" s="376"/>
      <c r="S404" s="376"/>
      <c r="T404" s="376"/>
      <c r="U404" s="376"/>
      <c r="V404" s="376"/>
      <c r="W404" s="376"/>
      <c r="X404" s="376"/>
      <c r="Y404" s="376"/>
      <c r="Z404" s="376"/>
      <c r="AA404" s="376"/>
      <c r="AB404" s="376"/>
      <c r="AC404" s="376"/>
      <c r="AD404" s="376"/>
      <c r="AE404" s="376"/>
      <c r="AF404" s="376"/>
      <c r="AG404" s="376"/>
      <c r="AH404" s="376"/>
      <c r="AI404" s="376"/>
      <c r="AJ404" s="376"/>
      <c r="AK404" s="376"/>
      <c r="AL404" s="376"/>
      <c r="AM404" s="376"/>
      <c r="AN404" s="376"/>
      <c r="AO404" s="376"/>
      <c r="AP404" s="376"/>
      <c r="AQ404" s="376"/>
      <c r="AR404" s="376"/>
      <c r="AS404" s="376"/>
      <c r="AT404" s="376"/>
    </row>
    <row r="405" spans="1:46" ht="24" x14ac:dyDescent="0.4">
      <c r="A405" s="375"/>
      <c r="B405" s="375"/>
      <c r="C405" s="376"/>
      <c r="D405" s="376"/>
      <c r="E405" s="376"/>
      <c r="F405" s="376"/>
      <c r="G405" s="376"/>
      <c r="H405" s="376"/>
      <c r="I405" s="376"/>
      <c r="J405" s="376"/>
      <c r="K405" s="376"/>
      <c r="L405" s="376"/>
      <c r="M405" s="376"/>
      <c r="N405" s="376"/>
      <c r="O405" s="376"/>
      <c r="P405" s="376"/>
      <c r="Q405" s="376"/>
      <c r="R405" s="376"/>
      <c r="S405" s="376"/>
      <c r="T405" s="376"/>
      <c r="U405" s="376"/>
      <c r="V405" s="376"/>
      <c r="W405" s="376"/>
      <c r="X405" s="376"/>
      <c r="Y405" s="376"/>
      <c r="Z405" s="376"/>
      <c r="AA405" s="376"/>
      <c r="AB405" s="376"/>
      <c r="AC405" s="376"/>
      <c r="AD405" s="376"/>
      <c r="AE405" s="376"/>
      <c r="AF405" s="376"/>
      <c r="AG405" s="376"/>
      <c r="AH405" s="376"/>
      <c r="AI405" s="376"/>
      <c r="AJ405" s="376"/>
      <c r="AK405" s="376"/>
      <c r="AL405" s="376"/>
      <c r="AM405" s="376"/>
      <c r="AN405" s="376"/>
      <c r="AO405" s="376"/>
      <c r="AP405" s="376"/>
      <c r="AQ405" s="376"/>
      <c r="AR405" s="376"/>
      <c r="AS405" s="376"/>
      <c r="AT405" s="376"/>
    </row>
    <row r="406" spans="1:46" ht="24" x14ac:dyDescent="0.4">
      <c r="A406" s="375"/>
      <c r="B406" s="375"/>
      <c r="C406" s="376"/>
      <c r="D406" s="376"/>
      <c r="E406" s="376"/>
      <c r="F406" s="376"/>
      <c r="G406" s="376"/>
      <c r="H406" s="376"/>
      <c r="I406" s="376"/>
      <c r="J406" s="376"/>
      <c r="K406" s="376"/>
      <c r="L406" s="376"/>
      <c r="M406" s="376"/>
      <c r="N406" s="376"/>
      <c r="O406" s="376"/>
      <c r="P406" s="376"/>
      <c r="Q406" s="376"/>
      <c r="R406" s="376"/>
      <c r="S406" s="376"/>
      <c r="T406" s="376"/>
      <c r="U406" s="376"/>
      <c r="V406" s="376"/>
      <c r="W406" s="376"/>
      <c r="X406" s="376"/>
      <c r="Y406" s="376"/>
      <c r="Z406" s="376"/>
      <c r="AA406" s="376"/>
      <c r="AB406" s="376"/>
      <c r="AC406" s="376"/>
      <c r="AD406" s="376"/>
      <c r="AE406" s="376"/>
      <c r="AF406" s="376"/>
      <c r="AG406" s="376"/>
      <c r="AH406" s="376"/>
      <c r="AI406" s="376"/>
      <c r="AJ406" s="376"/>
      <c r="AK406" s="376"/>
      <c r="AL406" s="376"/>
      <c r="AM406" s="376"/>
      <c r="AN406" s="376"/>
      <c r="AO406" s="376"/>
      <c r="AP406" s="376"/>
      <c r="AQ406" s="376"/>
      <c r="AR406" s="376"/>
      <c r="AS406" s="376"/>
      <c r="AT406" s="376"/>
    </row>
    <row r="407" spans="1:46" ht="24" x14ac:dyDescent="0.4">
      <c r="A407" s="375"/>
      <c r="B407" s="375"/>
      <c r="C407" s="376"/>
      <c r="D407" s="376"/>
      <c r="E407" s="376"/>
      <c r="F407" s="376"/>
      <c r="G407" s="376"/>
      <c r="H407" s="376"/>
      <c r="I407" s="376"/>
      <c r="J407" s="376"/>
      <c r="K407" s="376"/>
      <c r="L407" s="376"/>
      <c r="M407" s="376"/>
      <c r="N407" s="376"/>
      <c r="O407" s="376"/>
      <c r="P407" s="376"/>
      <c r="Q407" s="376"/>
      <c r="R407" s="376"/>
      <c r="S407" s="376"/>
      <c r="T407" s="376"/>
      <c r="U407" s="376"/>
      <c r="V407" s="376"/>
      <c r="W407" s="376"/>
      <c r="X407" s="376"/>
      <c r="Y407" s="376"/>
      <c r="Z407" s="376"/>
      <c r="AA407" s="376"/>
      <c r="AB407" s="376"/>
      <c r="AC407" s="376"/>
      <c r="AD407" s="376"/>
      <c r="AE407" s="376"/>
      <c r="AF407" s="376"/>
      <c r="AG407" s="376"/>
      <c r="AH407" s="376"/>
      <c r="AI407" s="376"/>
      <c r="AJ407" s="376"/>
      <c r="AK407" s="376"/>
      <c r="AL407" s="376"/>
      <c r="AM407" s="376"/>
      <c r="AN407" s="376"/>
      <c r="AO407" s="376"/>
      <c r="AP407" s="376"/>
      <c r="AQ407" s="376"/>
      <c r="AR407" s="376"/>
      <c r="AS407" s="376"/>
      <c r="AT407" s="376"/>
    </row>
    <row r="408" spans="1:46" ht="24" x14ac:dyDescent="0.4">
      <c r="A408" s="375"/>
      <c r="B408" s="375"/>
      <c r="C408" s="376"/>
      <c r="D408" s="376"/>
      <c r="E408" s="376"/>
      <c r="F408" s="376"/>
      <c r="G408" s="376"/>
      <c r="H408" s="376"/>
      <c r="I408" s="376"/>
      <c r="J408" s="376"/>
      <c r="K408" s="376"/>
      <c r="L408" s="376"/>
      <c r="M408" s="376"/>
      <c r="N408" s="376"/>
      <c r="O408" s="376"/>
      <c r="P408" s="376"/>
      <c r="Q408" s="376"/>
      <c r="R408" s="376"/>
      <c r="S408" s="376"/>
      <c r="T408" s="376"/>
      <c r="U408" s="376"/>
      <c r="V408" s="376"/>
      <c r="W408" s="376"/>
      <c r="X408" s="376"/>
      <c r="Y408" s="376"/>
      <c r="Z408" s="376"/>
      <c r="AA408" s="376"/>
      <c r="AB408" s="376"/>
      <c r="AC408" s="376"/>
      <c r="AD408" s="376"/>
      <c r="AE408" s="376"/>
      <c r="AF408" s="376"/>
      <c r="AG408" s="376"/>
      <c r="AH408" s="376"/>
      <c r="AI408" s="376"/>
      <c r="AJ408" s="376"/>
      <c r="AK408" s="376"/>
      <c r="AL408" s="376"/>
      <c r="AM408" s="376"/>
      <c r="AN408" s="376"/>
      <c r="AO408" s="376"/>
      <c r="AP408" s="376"/>
      <c r="AQ408" s="376"/>
      <c r="AR408" s="376"/>
      <c r="AS408" s="376"/>
      <c r="AT408" s="376"/>
    </row>
    <row r="409" spans="1:46" ht="24" x14ac:dyDescent="0.4">
      <c r="A409" s="375"/>
      <c r="B409" s="375"/>
      <c r="C409" s="376"/>
      <c r="D409" s="376"/>
      <c r="E409" s="376"/>
      <c r="F409" s="376"/>
      <c r="G409" s="376"/>
      <c r="H409" s="376"/>
      <c r="I409" s="376"/>
      <c r="J409" s="376"/>
      <c r="K409" s="376"/>
      <c r="L409" s="376"/>
      <c r="M409" s="376"/>
      <c r="N409" s="376"/>
      <c r="O409" s="376"/>
      <c r="P409" s="376"/>
      <c r="Q409" s="376"/>
      <c r="R409" s="376"/>
      <c r="S409" s="376"/>
      <c r="T409" s="376"/>
      <c r="U409" s="376"/>
      <c r="V409" s="376"/>
      <c r="W409" s="376"/>
      <c r="X409" s="376"/>
      <c r="Y409" s="376"/>
      <c r="Z409" s="376"/>
      <c r="AA409" s="376"/>
      <c r="AB409" s="376"/>
      <c r="AC409" s="376"/>
      <c r="AD409" s="376"/>
      <c r="AE409" s="376"/>
      <c r="AF409" s="376"/>
      <c r="AG409" s="376"/>
      <c r="AH409" s="376"/>
      <c r="AI409" s="376"/>
      <c r="AJ409" s="376"/>
      <c r="AK409" s="376"/>
      <c r="AL409" s="376"/>
      <c r="AM409" s="376"/>
      <c r="AN409" s="376"/>
      <c r="AO409" s="376"/>
      <c r="AP409" s="376"/>
      <c r="AQ409" s="376"/>
      <c r="AR409" s="376"/>
      <c r="AS409" s="376"/>
      <c r="AT409" s="376"/>
    </row>
    <row r="410" spans="1:46" ht="24" x14ac:dyDescent="0.4">
      <c r="A410" s="375"/>
      <c r="B410" s="375"/>
      <c r="C410" s="376"/>
      <c r="D410" s="376"/>
      <c r="E410" s="376"/>
      <c r="F410" s="376"/>
      <c r="G410" s="376"/>
      <c r="H410" s="376"/>
      <c r="I410" s="376"/>
      <c r="J410" s="376"/>
      <c r="K410" s="376"/>
      <c r="L410" s="376"/>
      <c r="M410" s="376"/>
      <c r="N410" s="376"/>
      <c r="O410" s="376"/>
      <c r="P410" s="376"/>
      <c r="Q410" s="376"/>
      <c r="R410" s="376"/>
      <c r="S410" s="376"/>
      <c r="T410" s="376"/>
      <c r="U410" s="376"/>
      <c r="V410" s="376"/>
      <c r="W410" s="376"/>
      <c r="X410" s="376"/>
      <c r="Y410" s="376"/>
      <c r="Z410" s="376"/>
      <c r="AA410" s="376"/>
      <c r="AB410" s="376"/>
      <c r="AC410" s="376"/>
      <c r="AD410" s="376"/>
      <c r="AE410" s="376"/>
      <c r="AF410" s="376"/>
      <c r="AG410" s="376"/>
      <c r="AH410" s="376"/>
      <c r="AI410" s="376"/>
      <c r="AJ410" s="376"/>
      <c r="AK410" s="376"/>
      <c r="AL410" s="376"/>
      <c r="AM410" s="376"/>
      <c r="AN410" s="376"/>
      <c r="AO410" s="376"/>
      <c r="AP410" s="376"/>
      <c r="AQ410" s="376"/>
      <c r="AR410" s="376"/>
      <c r="AS410" s="376"/>
      <c r="AT410" s="376"/>
    </row>
    <row r="411" spans="1:46" ht="24" x14ac:dyDescent="0.4">
      <c r="A411" s="375"/>
      <c r="B411" s="375"/>
      <c r="C411" s="376"/>
      <c r="D411" s="376"/>
      <c r="E411" s="376"/>
      <c r="F411" s="376"/>
      <c r="G411" s="376"/>
      <c r="H411" s="376"/>
      <c r="I411" s="376"/>
      <c r="J411" s="376"/>
      <c r="K411" s="376"/>
      <c r="L411" s="376"/>
      <c r="M411" s="376"/>
      <c r="N411" s="376"/>
      <c r="O411" s="376"/>
      <c r="P411" s="376"/>
      <c r="Q411" s="376"/>
      <c r="R411" s="376"/>
      <c r="S411" s="376"/>
      <c r="T411" s="376"/>
      <c r="U411" s="376"/>
      <c r="V411" s="376"/>
      <c r="W411" s="376"/>
      <c r="X411" s="376"/>
      <c r="Y411" s="376"/>
      <c r="Z411" s="376"/>
      <c r="AA411" s="376"/>
      <c r="AB411" s="376"/>
      <c r="AC411" s="376"/>
      <c r="AD411" s="376"/>
      <c r="AE411" s="376"/>
      <c r="AF411" s="376"/>
      <c r="AG411" s="376"/>
      <c r="AH411" s="376"/>
      <c r="AI411" s="376"/>
      <c r="AJ411" s="376"/>
      <c r="AK411" s="376"/>
      <c r="AL411" s="376"/>
      <c r="AM411" s="376"/>
      <c r="AN411" s="376"/>
      <c r="AO411" s="376"/>
      <c r="AP411" s="376"/>
      <c r="AQ411" s="376"/>
      <c r="AR411" s="376"/>
      <c r="AS411" s="376"/>
      <c r="AT411" s="376"/>
    </row>
    <row r="412" spans="1:46" ht="24" x14ac:dyDescent="0.4">
      <c r="A412" s="375"/>
      <c r="B412" s="375"/>
      <c r="C412" s="376"/>
      <c r="D412" s="376"/>
      <c r="E412" s="376"/>
      <c r="F412" s="376"/>
      <c r="G412" s="376"/>
      <c r="H412" s="376"/>
      <c r="I412" s="376"/>
      <c r="J412" s="376"/>
      <c r="K412" s="376"/>
      <c r="L412" s="376"/>
      <c r="M412" s="376"/>
      <c r="N412" s="376"/>
      <c r="O412" s="376"/>
      <c r="P412" s="376"/>
      <c r="Q412" s="376"/>
      <c r="R412" s="376"/>
      <c r="S412" s="376"/>
      <c r="T412" s="376"/>
      <c r="U412" s="376"/>
      <c r="V412" s="376"/>
      <c r="W412" s="376"/>
      <c r="X412" s="376"/>
      <c r="Y412" s="376"/>
      <c r="Z412" s="376"/>
      <c r="AA412" s="376"/>
      <c r="AB412" s="376"/>
      <c r="AC412" s="376"/>
      <c r="AD412" s="376"/>
      <c r="AE412" s="376"/>
      <c r="AF412" s="376"/>
      <c r="AG412" s="376"/>
      <c r="AH412" s="376"/>
      <c r="AI412" s="376"/>
      <c r="AJ412" s="376"/>
      <c r="AK412" s="376"/>
      <c r="AL412" s="376"/>
      <c r="AM412" s="376"/>
      <c r="AN412" s="376"/>
      <c r="AO412" s="376"/>
      <c r="AP412" s="376"/>
      <c r="AQ412" s="376"/>
      <c r="AR412" s="376"/>
      <c r="AS412" s="376"/>
      <c r="AT412" s="376"/>
    </row>
    <row r="413" spans="1:46" ht="24" x14ac:dyDescent="0.4">
      <c r="A413" s="375"/>
      <c r="B413" s="375"/>
      <c r="C413" s="376"/>
      <c r="D413" s="376"/>
      <c r="E413" s="376"/>
      <c r="F413" s="376"/>
      <c r="G413" s="376"/>
      <c r="H413" s="376"/>
      <c r="I413" s="376"/>
      <c r="J413" s="376"/>
      <c r="K413" s="376"/>
      <c r="L413" s="376"/>
      <c r="M413" s="376"/>
      <c r="N413" s="376"/>
      <c r="O413" s="376"/>
      <c r="P413" s="376"/>
      <c r="Q413" s="376"/>
      <c r="R413" s="376"/>
      <c r="S413" s="376"/>
      <c r="T413" s="376"/>
      <c r="U413" s="376"/>
      <c r="V413" s="376"/>
      <c r="W413" s="376"/>
      <c r="X413" s="376"/>
      <c r="Y413" s="376"/>
      <c r="Z413" s="376"/>
      <c r="AA413" s="376"/>
      <c r="AB413" s="376"/>
      <c r="AC413" s="376"/>
      <c r="AD413" s="376"/>
      <c r="AE413" s="376"/>
      <c r="AF413" s="376"/>
      <c r="AG413" s="376"/>
      <c r="AH413" s="376"/>
      <c r="AI413" s="376"/>
      <c r="AJ413" s="376"/>
      <c r="AK413" s="376"/>
      <c r="AL413" s="376"/>
      <c r="AM413" s="376"/>
      <c r="AN413" s="376"/>
      <c r="AO413" s="376"/>
      <c r="AP413" s="376"/>
      <c r="AQ413" s="376"/>
      <c r="AR413" s="376"/>
      <c r="AS413" s="376"/>
      <c r="AT413" s="376"/>
    </row>
    <row r="414" spans="1:46" ht="24" x14ac:dyDescent="0.4">
      <c r="A414" s="375"/>
      <c r="B414" s="375"/>
      <c r="C414" s="376"/>
      <c r="D414" s="376"/>
      <c r="E414" s="376"/>
      <c r="F414" s="376"/>
      <c r="G414" s="376"/>
      <c r="H414" s="376"/>
      <c r="I414" s="376"/>
      <c r="J414" s="376"/>
      <c r="K414" s="376"/>
      <c r="L414" s="376"/>
      <c r="M414" s="376"/>
      <c r="N414" s="376"/>
      <c r="O414" s="376"/>
      <c r="P414" s="376"/>
      <c r="Q414" s="376"/>
      <c r="R414" s="376"/>
      <c r="S414" s="376"/>
      <c r="T414" s="376"/>
      <c r="U414" s="376"/>
      <c r="V414" s="376"/>
      <c r="W414" s="376"/>
      <c r="X414" s="376"/>
      <c r="Y414" s="376"/>
      <c r="Z414" s="376"/>
      <c r="AA414" s="376"/>
      <c r="AB414" s="376"/>
      <c r="AC414" s="376"/>
      <c r="AD414" s="376"/>
      <c r="AE414" s="376"/>
      <c r="AF414" s="376"/>
      <c r="AG414" s="376"/>
      <c r="AH414" s="376"/>
      <c r="AI414" s="376"/>
      <c r="AJ414" s="376"/>
      <c r="AK414" s="376"/>
      <c r="AL414" s="376"/>
      <c r="AM414" s="376"/>
      <c r="AN414" s="376"/>
      <c r="AO414" s="376"/>
      <c r="AP414" s="376"/>
      <c r="AQ414" s="376"/>
      <c r="AR414" s="376"/>
      <c r="AS414" s="376"/>
      <c r="AT414" s="376"/>
    </row>
    <row r="415" spans="1:46" ht="24" x14ac:dyDescent="0.4">
      <c r="A415" s="375"/>
      <c r="B415" s="375"/>
      <c r="C415" s="376"/>
      <c r="D415" s="376"/>
      <c r="E415" s="376"/>
      <c r="F415" s="376"/>
      <c r="G415" s="376"/>
      <c r="H415" s="376"/>
      <c r="I415" s="376"/>
      <c r="J415" s="376"/>
      <c r="K415" s="376"/>
      <c r="L415" s="376"/>
      <c r="M415" s="376"/>
      <c r="N415" s="376"/>
      <c r="O415" s="376"/>
      <c r="P415" s="376"/>
      <c r="Q415" s="376"/>
      <c r="R415" s="376"/>
      <c r="S415" s="376"/>
      <c r="T415" s="376"/>
      <c r="U415" s="376"/>
      <c r="V415" s="376"/>
      <c r="W415" s="376"/>
      <c r="X415" s="376"/>
      <c r="Y415" s="376"/>
      <c r="Z415" s="376"/>
      <c r="AA415" s="376"/>
      <c r="AB415" s="376"/>
      <c r="AC415" s="376"/>
      <c r="AD415" s="376"/>
      <c r="AE415" s="376"/>
      <c r="AF415" s="376"/>
      <c r="AG415" s="376"/>
      <c r="AH415" s="376"/>
      <c r="AI415" s="376"/>
      <c r="AJ415" s="376"/>
      <c r="AK415" s="376"/>
      <c r="AL415" s="376"/>
      <c r="AM415" s="376"/>
      <c r="AN415" s="376"/>
      <c r="AO415" s="376"/>
      <c r="AP415" s="376"/>
      <c r="AQ415" s="376"/>
      <c r="AR415" s="376"/>
      <c r="AS415" s="376"/>
      <c r="AT415" s="376"/>
    </row>
    <row r="416" spans="1:46" ht="24" x14ac:dyDescent="0.4">
      <c r="A416" s="375"/>
      <c r="B416" s="375"/>
      <c r="C416" s="376"/>
      <c r="D416" s="376"/>
      <c r="E416" s="376"/>
      <c r="F416" s="376"/>
      <c r="G416" s="376"/>
      <c r="H416" s="376"/>
      <c r="I416" s="376"/>
      <c r="J416" s="376"/>
      <c r="K416" s="376"/>
      <c r="L416" s="376"/>
      <c r="M416" s="376"/>
      <c r="N416" s="376"/>
      <c r="O416" s="376"/>
      <c r="P416" s="376"/>
      <c r="Q416" s="376"/>
      <c r="R416" s="376"/>
      <c r="S416" s="376"/>
      <c r="T416" s="376"/>
      <c r="U416" s="376"/>
      <c r="V416" s="376"/>
      <c r="W416" s="376"/>
      <c r="X416" s="376"/>
      <c r="Y416" s="376"/>
      <c r="Z416" s="376"/>
      <c r="AA416" s="376"/>
      <c r="AB416" s="376"/>
      <c r="AC416" s="376"/>
      <c r="AD416" s="376"/>
      <c r="AE416" s="376"/>
      <c r="AF416" s="376"/>
      <c r="AG416" s="376"/>
      <c r="AH416" s="376"/>
      <c r="AI416" s="376"/>
      <c r="AJ416" s="376"/>
      <c r="AK416" s="376"/>
      <c r="AL416" s="376"/>
      <c r="AM416" s="376"/>
      <c r="AN416" s="376"/>
      <c r="AO416" s="376"/>
      <c r="AP416" s="376"/>
      <c r="AQ416" s="376"/>
      <c r="AR416" s="376"/>
      <c r="AS416" s="376"/>
      <c r="AT416" s="376"/>
    </row>
    <row r="417" spans="1:46" ht="24" x14ac:dyDescent="0.4">
      <c r="A417" s="375"/>
      <c r="B417" s="375"/>
      <c r="C417" s="376"/>
      <c r="D417" s="376"/>
      <c r="E417" s="376"/>
      <c r="F417" s="376"/>
      <c r="G417" s="376"/>
      <c r="H417" s="376"/>
      <c r="I417" s="376"/>
      <c r="J417" s="376"/>
      <c r="K417" s="376"/>
      <c r="L417" s="376"/>
      <c r="M417" s="376"/>
      <c r="N417" s="376"/>
      <c r="O417" s="376"/>
      <c r="P417" s="376"/>
      <c r="Q417" s="376"/>
      <c r="R417" s="376"/>
      <c r="S417" s="376"/>
      <c r="T417" s="376"/>
      <c r="U417" s="376"/>
      <c r="V417" s="376"/>
      <c r="W417" s="376"/>
      <c r="X417" s="376"/>
      <c r="Y417" s="376"/>
      <c r="Z417" s="376"/>
      <c r="AA417" s="376"/>
      <c r="AB417" s="376"/>
      <c r="AC417" s="376"/>
      <c r="AD417" s="376"/>
      <c r="AE417" s="376"/>
      <c r="AF417" s="376"/>
      <c r="AG417" s="376"/>
      <c r="AH417" s="376"/>
      <c r="AI417" s="376"/>
      <c r="AJ417" s="376"/>
      <c r="AK417" s="376"/>
      <c r="AL417" s="376"/>
      <c r="AM417" s="376"/>
      <c r="AN417" s="376"/>
      <c r="AO417" s="376"/>
      <c r="AP417" s="376"/>
      <c r="AQ417" s="376"/>
      <c r="AR417" s="376"/>
      <c r="AS417" s="376"/>
      <c r="AT417" s="376"/>
    </row>
    <row r="418" spans="1:46" ht="24" x14ac:dyDescent="0.4">
      <c r="A418" s="375"/>
      <c r="B418" s="375"/>
      <c r="C418" s="376"/>
      <c r="D418" s="376"/>
      <c r="E418" s="376"/>
      <c r="F418" s="376"/>
      <c r="G418" s="376"/>
      <c r="H418" s="376"/>
      <c r="I418" s="376"/>
      <c r="J418" s="376"/>
      <c r="K418" s="376"/>
      <c r="L418" s="376"/>
      <c r="M418" s="376"/>
      <c r="N418" s="376"/>
      <c r="O418" s="376"/>
      <c r="P418" s="376"/>
      <c r="Q418" s="376"/>
      <c r="R418" s="376"/>
      <c r="S418" s="376"/>
      <c r="T418" s="376"/>
      <c r="U418" s="376"/>
      <c r="V418" s="376"/>
      <c r="W418" s="376"/>
      <c r="X418" s="376"/>
      <c r="Y418" s="376"/>
      <c r="Z418" s="376"/>
      <c r="AA418" s="376"/>
      <c r="AB418" s="376"/>
      <c r="AC418" s="376"/>
      <c r="AD418" s="376"/>
      <c r="AE418" s="376"/>
      <c r="AF418" s="376"/>
      <c r="AG418" s="376"/>
      <c r="AH418" s="376"/>
      <c r="AI418" s="376"/>
      <c r="AJ418" s="376"/>
      <c r="AK418" s="376"/>
      <c r="AL418" s="376"/>
      <c r="AM418" s="376"/>
      <c r="AN418" s="376"/>
      <c r="AO418" s="376"/>
      <c r="AP418" s="376"/>
      <c r="AQ418" s="376"/>
      <c r="AR418" s="376"/>
      <c r="AS418" s="376"/>
      <c r="AT418" s="376"/>
    </row>
    <row r="419" spans="1:46" ht="24" x14ac:dyDescent="0.4">
      <c r="A419" s="375"/>
      <c r="B419" s="37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376"/>
      <c r="AM419" s="376"/>
      <c r="AN419" s="376"/>
      <c r="AO419" s="376"/>
      <c r="AP419" s="376"/>
      <c r="AQ419" s="376"/>
      <c r="AR419" s="376"/>
      <c r="AS419" s="376"/>
      <c r="AT419" s="376"/>
    </row>
    <row r="420" spans="1:46" ht="24" x14ac:dyDescent="0.4">
      <c r="A420" s="375"/>
      <c r="B420" s="375"/>
      <c r="C420" s="376"/>
      <c r="D420" s="376"/>
      <c r="E420" s="376"/>
      <c r="F420" s="376"/>
      <c r="G420" s="376"/>
      <c r="H420" s="376"/>
      <c r="I420" s="376"/>
      <c r="J420" s="376"/>
      <c r="K420" s="376"/>
      <c r="L420" s="376"/>
      <c r="M420" s="376"/>
      <c r="N420" s="376"/>
      <c r="O420" s="376"/>
      <c r="P420" s="376"/>
      <c r="Q420" s="376"/>
      <c r="R420" s="376"/>
      <c r="S420" s="376"/>
      <c r="T420" s="376"/>
      <c r="U420" s="376"/>
      <c r="V420" s="376"/>
      <c r="W420" s="376"/>
      <c r="X420" s="376"/>
      <c r="Y420" s="376"/>
      <c r="Z420" s="376"/>
      <c r="AA420" s="376"/>
      <c r="AB420" s="376"/>
      <c r="AC420" s="376"/>
      <c r="AD420" s="376"/>
      <c r="AE420" s="376"/>
      <c r="AF420" s="376"/>
      <c r="AG420" s="376"/>
      <c r="AH420" s="376"/>
      <c r="AI420" s="376"/>
      <c r="AJ420" s="376"/>
      <c r="AK420" s="376"/>
      <c r="AL420" s="376"/>
      <c r="AM420" s="376"/>
      <c r="AN420" s="376"/>
      <c r="AO420" s="376"/>
      <c r="AP420" s="376"/>
      <c r="AQ420" s="376"/>
      <c r="AR420" s="376"/>
      <c r="AS420" s="376"/>
      <c r="AT420" s="376"/>
    </row>
    <row r="421" spans="1:46" ht="24" x14ac:dyDescent="0.4">
      <c r="A421" s="375"/>
      <c r="B421" s="375"/>
      <c r="C421" s="376"/>
      <c r="D421" s="376"/>
      <c r="E421" s="376"/>
      <c r="F421" s="376"/>
      <c r="G421" s="376"/>
      <c r="H421" s="376"/>
      <c r="I421" s="376"/>
      <c r="J421" s="376"/>
      <c r="K421" s="376"/>
      <c r="L421" s="376"/>
      <c r="M421" s="376"/>
      <c r="N421" s="376"/>
      <c r="O421" s="376"/>
      <c r="P421" s="376"/>
      <c r="Q421" s="376"/>
      <c r="R421" s="376"/>
      <c r="S421" s="376"/>
      <c r="T421" s="376"/>
      <c r="U421" s="376"/>
      <c r="V421" s="376"/>
      <c r="W421" s="376"/>
      <c r="X421" s="376"/>
      <c r="Y421" s="376"/>
      <c r="Z421" s="376"/>
      <c r="AA421" s="376"/>
      <c r="AB421" s="376"/>
      <c r="AC421" s="376"/>
      <c r="AD421" s="376"/>
      <c r="AE421" s="376"/>
      <c r="AF421" s="376"/>
      <c r="AG421" s="376"/>
      <c r="AH421" s="376"/>
      <c r="AI421" s="376"/>
      <c r="AJ421" s="376"/>
      <c r="AK421" s="376"/>
      <c r="AL421" s="376"/>
      <c r="AM421" s="376"/>
      <c r="AN421" s="376"/>
      <c r="AO421" s="376"/>
      <c r="AP421" s="376"/>
      <c r="AQ421" s="376"/>
      <c r="AR421" s="376"/>
      <c r="AS421" s="376"/>
      <c r="AT421" s="376"/>
    </row>
    <row r="422" spans="1:46" ht="24" x14ac:dyDescent="0.4">
      <c r="A422" s="375"/>
      <c r="B422" s="375"/>
      <c r="C422" s="376"/>
      <c r="D422" s="376"/>
      <c r="E422" s="376"/>
      <c r="F422" s="376"/>
      <c r="G422" s="376"/>
      <c r="H422" s="376"/>
      <c r="I422" s="376"/>
      <c r="J422" s="376"/>
      <c r="K422" s="376"/>
      <c r="L422" s="376"/>
      <c r="M422" s="376"/>
      <c r="N422" s="376"/>
      <c r="O422" s="376"/>
      <c r="P422" s="376"/>
      <c r="Q422" s="376"/>
      <c r="R422" s="376"/>
      <c r="S422" s="376"/>
      <c r="T422" s="376"/>
      <c r="U422" s="376"/>
      <c r="V422" s="376"/>
      <c r="W422" s="376"/>
      <c r="X422" s="376"/>
      <c r="Y422" s="376"/>
      <c r="Z422" s="376"/>
      <c r="AA422" s="376"/>
      <c r="AB422" s="376"/>
      <c r="AC422" s="376"/>
      <c r="AD422" s="376"/>
      <c r="AE422" s="376"/>
      <c r="AF422" s="376"/>
      <c r="AG422" s="376"/>
      <c r="AH422" s="376"/>
      <c r="AI422" s="376"/>
      <c r="AJ422" s="376"/>
      <c r="AK422" s="376"/>
      <c r="AL422" s="376"/>
      <c r="AM422" s="376"/>
      <c r="AN422" s="376"/>
      <c r="AO422" s="376"/>
      <c r="AP422" s="376"/>
      <c r="AQ422" s="376"/>
      <c r="AR422" s="376"/>
      <c r="AS422" s="376"/>
      <c r="AT422" s="376"/>
    </row>
    <row r="423" spans="1:46" ht="24" x14ac:dyDescent="0.4">
      <c r="A423" s="375"/>
      <c r="B423" s="375"/>
      <c r="C423" s="376"/>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c r="Z423" s="376"/>
      <c r="AA423" s="376"/>
      <c r="AB423" s="376"/>
      <c r="AC423" s="376"/>
      <c r="AD423" s="376"/>
      <c r="AE423" s="376"/>
      <c r="AF423" s="376"/>
      <c r="AG423" s="376"/>
      <c r="AH423" s="376"/>
      <c r="AI423" s="376"/>
      <c r="AJ423" s="376"/>
      <c r="AK423" s="376"/>
      <c r="AL423" s="376"/>
      <c r="AM423" s="376"/>
      <c r="AN423" s="376"/>
      <c r="AO423" s="376"/>
      <c r="AP423" s="376"/>
      <c r="AQ423" s="376"/>
      <c r="AR423" s="376"/>
      <c r="AS423" s="376"/>
      <c r="AT423" s="376"/>
    </row>
    <row r="424" spans="1:46" ht="24" x14ac:dyDescent="0.4">
      <c r="A424" s="375"/>
      <c r="B424" s="375"/>
      <c r="C424" s="376"/>
      <c r="D424" s="376"/>
      <c r="E424" s="376"/>
      <c r="F424" s="376"/>
      <c r="G424" s="376"/>
      <c r="H424" s="376"/>
      <c r="I424" s="376"/>
      <c r="J424" s="376"/>
      <c r="K424" s="376"/>
      <c r="L424" s="376"/>
      <c r="M424" s="376"/>
      <c r="N424" s="376"/>
      <c r="O424" s="376"/>
      <c r="P424" s="376"/>
      <c r="Q424" s="376"/>
      <c r="R424" s="376"/>
      <c r="S424" s="376"/>
      <c r="T424" s="376"/>
      <c r="U424" s="376"/>
      <c r="V424" s="376"/>
      <c r="W424" s="376"/>
      <c r="X424" s="376"/>
      <c r="Y424" s="376"/>
      <c r="Z424" s="376"/>
      <c r="AA424" s="376"/>
      <c r="AB424" s="376"/>
      <c r="AC424" s="376"/>
      <c r="AD424" s="376"/>
      <c r="AE424" s="376"/>
      <c r="AF424" s="376"/>
      <c r="AG424" s="376"/>
      <c r="AH424" s="376"/>
      <c r="AI424" s="376"/>
      <c r="AJ424" s="376"/>
      <c r="AK424" s="376"/>
      <c r="AL424" s="376"/>
      <c r="AM424" s="376"/>
      <c r="AN424" s="376"/>
      <c r="AO424" s="376"/>
      <c r="AP424" s="376"/>
      <c r="AQ424" s="376"/>
      <c r="AR424" s="376"/>
      <c r="AS424" s="376"/>
      <c r="AT424" s="376"/>
    </row>
    <row r="425" spans="1:46" ht="24" x14ac:dyDescent="0.4">
      <c r="A425" s="375"/>
      <c r="B425" s="375"/>
      <c r="C425" s="376"/>
      <c r="D425" s="376"/>
      <c r="E425" s="376"/>
      <c r="F425" s="376"/>
      <c r="G425" s="376"/>
      <c r="H425" s="376"/>
      <c r="I425" s="376"/>
      <c r="J425" s="376"/>
      <c r="K425" s="376"/>
      <c r="L425" s="376"/>
      <c r="M425" s="376"/>
      <c r="N425" s="376"/>
      <c r="O425" s="376"/>
      <c r="P425" s="376"/>
      <c r="Q425" s="376"/>
      <c r="R425" s="376"/>
      <c r="S425" s="376"/>
      <c r="T425" s="376"/>
      <c r="U425" s="376"/>
      <c r="V425" s="376"/>
      <c r="W425" s="376"/>
      <c r="X425" s="376"/>
      <c r="Y425" s="376"/>
      <c r="Z425" s="376"/>
      <c r="AA425" s="376"/>
      <c r="AB425" s="376"/>
      <c r="AC425" s="376"/>
      <c r="AD425" s="376"/>
      <c r="AE425" s="376"/>
      <c r="AF425" s="376"/>
      <c r="AG425" s="376"/>
      <c r="AH425" s="376"/>
      <c r="AI425" s="376"/>
      <c r="AJ425" s="376"/>
      <c r="AK425" s="376"/>
      <c r="AL425" s="376"/>
      <c r="AM425" s="376"/>
      <c r="AN425" s="376"/>
      <c r="AO425" s="376"/>
      <c r="AP425" s="376"/>
      <c r="AQ425" s="376"/>
      <c r="AR425" s="376"/>
      <c r="AS425" s="376"/>
      <c r="AT425" s="376"/>
    </row>
    <row r="426" spans="1:46" ht="24" x14ac:dyDescent="0.4">
      <c r="A426" s="375"/>
      <c r="B426" s="375"/>
      <c r="C426" s="376"/>
      <c r="D426" s="376"/>
      <c r="E426" s="376"/>
      <c r="F426" s="376"/>
      <c r="G426" s="376"/>
      <c r="H426" s="376"/>
      <c r="I426" s="376"/>
      <c r="J426" s="376"/>
      <c r="K426" s="376"/>
      <c r="L426" s="376"/>
      <c r="M426" s="376"/>
      <c r="N426" s="376"/>
      <c r="O426" s="376"/>
      <c r="P426" s="376"/>
      <c r="Q426" s="376"/>
      <c r="R426" s="376"/>
      <c r="S426" s="376"/>
      <c r="T426" s="376"/>
      <c r="U426" s="376"/>
      <c r="V426" s="376"/>
      <c r="W426" s="376"/>
      <c r="X426" s="376"/>
      <c r="Y426" s="376"/>
      <c r="Z426" s="376"/>
      <c r="AA426" s="376"/>
      <c r="AB426" s="376"/>
      <c r="AC426" s="376"/>
      <c r="AD426" s="376"/>
      <c r="AE426" s="376"/>
      <c r="AF426" s="376"/>
      <c r="AG426" s="376"/>
      <c r="AH426" s="376"/>
      <c r="AI426" s="376"/>
      <c r="AJ426" s="376"/>
      <c r="AK426" s="376"/>
      <c r="AL426" s="376"/>
      <c r="AM426" s="376"/>
      <c r="AN426" s="376"/>
      <c r="AO426" s="376"/>
      <c r="AP426" s="376"/>
      <c r="AQ426" s="376"/>
      <c r="AR426" s="376"/>
      <c r="AS426" s="376"/>
      <c r="AT426" s="376"/>
    </row>
    <row r="427" spans="1:46" ht="24" x14ac:dyDescent="0.4">
      <c r="A427" s="375"/>
      <c r="B427" s="375"/>
      <c r="C427" s="376"/>
      <c r="D427" s="376"/>
      <c r="E427" s="376"/>
      <c r="F427" s="376"/>
      <c r="G427" s="376"/>
      <c r="H427" s="376"/>
      <c r="I427" s="376"/>
      <c r="J427" s="376"/>
      <c r="K427" s="376"/>
      <c r="L427" s="376"/>
      <c r="M427" s="376"/>
      <c r="N427" s="376"/>
      <c r="O427" s="376"/>
      <c r="P427" s="376"/>
      <c r="Q427" s="376"/>
      <c r="R427" s="376"/>
      <c r="S427" s="376"/>
      <c r="T427" s="376"/>
      <c r="U427" s="376"/>
      <c r="V427" s="376"/>
      <c r="W427" s="376"/>
      <c r="X427" s="376"/>
      <c r="Y427" s="376"/>
      <c r="Z427" s="376"/>
      <c r="AA427" s="376"/>
      <c r="AB427" s="376"/>
      <c r="AC427" s="376"/>
      <c r="AD427" s="376"/>
      <c r="AE427" s="376"/>
      <c r="AF427" s="376"/>
      <c r="AG427" s="376"/>
      <c r="AH427" s="376"/>
      <c r="AI427" s="376"/>
      <c r="AJ427" s="376"/>
      <c r="AK427" s="376"/>
      <c r="AL427" s="376"/>
      <c r="AM427" s="376"/>
      <c r="AN427" s="376"/>
      <c r="AO427" s="376"/>
      <c r="AP427" s="376"/>
      <c r="AQ427" s="376"/>
      <c r="AR427" s="376"/>
      <c r="AS427" s="376"/>
      <c r="AT427" s="376"/>
    </row>
    <row r="428" spans="1:46" ht="24" x14ac:dyDescent="0.4">
      <c r="A428" s="375"/>
      <c r="B428" s="375"/>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376"/>
      <c r="AA428" s="376"/>
      <c r="AB428" s="376"/>
      <c r="AC428" s="376"/>
      <c r="AD428" s="376"/>
      <c r="AE428" s="376"/>
      <c r="AF428" s="376"/>
      <c r="AG428" s="376"/>
      <c r="AH428" s="376"/>
      <c r="AI428" s="376"/>
      <c r="AJ428" s="376"/>
      <c r="AK428" s="376"/>
      <c r="AL428" s="376"/>
      <c r="AM428" s="376"/>
      <c r="AN428" s="376"/>
      <c r="AO428" s="376"/>
      <c r="AP428" s="376"/>
      <c r="AQ428" s="376"/>
      <c r="AR428" s="376"/>
      <c r="AS428" s="376"/>
      <c r="AT428" s="376"/>
    </row>
    <row r="429" spans="1:46" ht="24" x14ac:dyDescent="0.4">
      <c r="A429" s="375"/>
      <c r="B429" s="375"/>
      <c r="C429" s="376"/>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c r="AA429" s="376"/>
      <c r="AB429" s="376"/>
      <c r="AC429" s="376"/>
      <c r="AD429" s="376"/>
      <c r="AE429" s="376"/>
      <c r="AF429" s="376"/>
      <c r="AG429" s="376"/>
      <c r="AH429" s="376"/>
      <c r="AI429" s="376"/>
      <c r="AJ429" s="376"/>
      <c r="AK429" s="376"/>
      <c r="AL429" s="376"/>
      <c r="AM429" s="376"/>
      <c r="AN429" s="376"/>
      <c r="AO429" s="376"/>
      <c r="AP429" s="376"/>
      <c r="AQ429" s="376"/>
      <c r="AR429" s="376"/>
      <c r="AS429" s="376"/>
      <c r="AT429" s="376"/>
    </row>
    <row r="430" spans="1:46" ht="24" x14ac:dyDescent="0.4">
      <c r="A430" s="375"/>
      <c r="B430" s="375"/>
      <c r="C430" s="376"/>
      <c r="D430" s="376"/>
      <c r="E430" s="376"/>
      <c r="F430" s="376"/>
      <c r="G430" s="376"/>
      <c r="H430" s="376"/>
      <c r="I430" s="376"/>
      <c r="J430" s="376"/>
      <c r="K430" s="376"/>
      <c r="L430" s="376"/>
      <c r="M430" s="376"/>
      <c r="N430" s="376"/>
      <c r="O430" s="376"/>
      <c r="P430" s="376"/>
      <c r="Q430" s="376"/>
      <c r="R430" s="376"/>
      <c r="S430" s="376"/>
      <c r="T430" s="376"/>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row>
    <row r="431" spans="1:46" ht="24" x14ac:dyDescent="0.4">
      <c r="A431" s="375"/>
      <c r="B431" s="375"/>
      <c r="C431" s="376"/>
      <c r="D431" s="376"/>
      <c r="E431" s="376"/>
      <c r="F431" s="376"/>
      <c r="G431" s="376"/>
      <c r="H431" s="376"/>
      <c r="I431" s="376"/>
      <c r="J431" s="376"/>
      <c r="K431" s="376"/>
      <c r="L431" s="376"/>
      <c r="M431" s="376"/>
      <c r="N431" s="376"/>
      <c r="O431" s="376"/>
      <c r="P431" s="376"/>
      <c r="Q431" s="376"/>
      <c r="R431" s="376"/>
      <c r="S431" s="376"/>
      <c r="T431" s="376"/>
      <c r="U431" s="376"/>
      <c r="V431" s="376"/>
      <c r="W431" s="376"/>
      <c r="X431" s="376"/>
      <c r="Y431" s="376"/>
      <c r="Z431" s="376"/>
      <c r="AA431" s="376"/>
      <c r="AB431" s="376"/>
      <c r="AC431" s="376"/>
      <c r="AD431" s="376"/>
      <c r="AE431" s="376"/>
      <c r="AF431" s="376"/>
      <c r="AG431" s="376"/>
      <c r="AH431" s="376"/>
      <c r="AI431" s="376"/>
      <c r="AJ431" s="376"/>
      <c r="AK431" s="376"/>
      <c r="AL431" s="376"/>
      <c r="AM431" s="376"/>
      <c r="AN431" s="376"/>
      <c r="AO431" s="376"/>
      <c r="AP431" s="376"/>
      <c r="AQ431" s="376"/>
      <c r="AR431" s="376"/>
      <c r="AS431" s="376"/>
      <c r="AT431" s="376"/>
    </row>
    <row r="432" spans="1:46" ht="24" x14ac:dyDescent="0.4">
      <c r="A432" s="375"/>
      <c r="B432" s="375"/>
      <c r="C432" s="376"/>
      <c r="D432" s="376"/>
      <c r="E432" s="376"/>
      <c r="F432" s="376"/>
      <c r="G432" s="376"/>
      <c r="H432" s="376"/>
      <c r="I432" s="376"/>
      <c r="J432" s="376"/>
      <c r="K432" s="376"/>
      <c r="L432" s="376"/>
      <c r="M432" s="376"/>
      <c r="N432" s="376"/>
      <c r="O432" s="376"/>
      <c r="P432" s="376"/>
      <c r="Q432" s="376"/>
      <c r="R432" s="376"/>
      <c r="S432" s="376"/>
      <c r="T432" s="376"/>
      <c r="U432" s="376"/>
      <c r="V432" s="376"/>
      <c r="W432" s="376"/>
      <c r="X432" s="376"/>
      <c r="Y432" s="376"/>
      <c r="Z432" s="376"/>
      <c r="AA432" s="376"/>
      <c r="AB432" s="376"/>
      <c r="AC432" s="376"/>
      <c r="AD432" s="376"/>
      <c r="AE432" s="376"/>
      <c r="AF432" s="376"/>
      <c r="AG432" s="376"/>
      <c r="AH432" s="376"/>
      <c r="AI432" s="376"/>
      <c r="AJ432" s="376"/>
      <c r="AK432" s="376"/>
      <c r="AL432" s="376"/>
      <c r="AM432" s="376"/>
      <c r="AN432" s="376"/>
      <c r="AO432" s="376"/>
      <c r="AP432" s="376"/>
      <c r="AQ432" s="376"/>
      <c r="AR432" s="376"/>
      <c r="AS432" s="376"/>
      <c r="AT432" s="376"/>
    </row>
    <row r="433" spans="1:46" ht="24" x14ac:dyDescent="0.4">
      <c r="A433" s="375"/>
      <c r="B433" s="375"/>
      <c r="C433" s="376"/>
      <c r="D433" s="376"/>
      <c r="E433" s="376"/>
      <c r="F433" s="376"/>
      <c r="G433" s="376"/>
      <c r="H433" s="376"/>
      <c r="I433" s="376"/>
      <c r="J433" s="376"/>
      <c r="K433" s="376"/>
      <c r="L433" s="376"/>
      <c r="M433" s="376"/>
      <c r="N433" s="376"/>
      <c r="O433" s="376"/>
      <c r="P433" s="376"/>
      <c r="Q433" s="376"/>
      <c r="R433" s="376"/>
      <c r="S433" s="376"/>
      <c r="T433" s="376"/>
      <c r="U433" s="376"/>
      <c r="V433" s="376"/>
      <c r="W433" s="376"/>
      <c r="X433" s="376"/>
      <c r="Y433" s="376"/>
      <c r="Z433" s="376"/>
      <c r="AA433" s="376"/>
      <c r="AB433" s="376"/>
      <c r="AC433" s="376"/>
      <c r="AD433" s="376"/>
      <c r="AE433" s="376"/>
      <c r="AF433" s="376"/>
      <c r="AG433" s="376"/>
      <c r="AH433" s="376"/>
      <c r="AI433" s="376"/>
      <c r="AJ433" s="376"/>
      <c r="AK433" s="376"/>
      <c r="AL433" s="376"/>
      <c r="AM433" s="376"/>
      <c r="AN433" s="376"/>
      <c r="AO433" s="376"/>
      <c r="AP433" s="376"/>
      <c r="AQ433" s="376"/>
      <c r="AR433" s="376"/>
      <c r="AS433" s="376"/>
      <c r="AT433" s="376"/>
    </row>
    <row r="434" spans="1:46" ht="24" x14ac:dyDescent="0.4">
      <c r="A434" s="375"/>
      <c r="B434" s="375"/>
      <c r="C434" s="376"/>
      <c r="D434" s="376"/>
      <c r="E434" s="376"/>
      <c r="F434" s="376"/>
      <c r="G434" s="376"/>
      <c r="H434" s="376"/>
      <c r="I434" s="376"/>
      <c r="J434" s="376"/>
      <c r="K434" s="376"/>
      <c r="L434" s="376"/>
      <c r="M434" s="376"/>
      <c r="N434" s="376"/>
      <c r="O434" s="376"/>
      <c r="P434" s="376"/>
      <c r="Q434" s="376"/>
      <c r="R434" s="376"/>
      <c r="S434" s="376"/>
      <c r="T434" s="376"/>
      <c r="U434" s="376"/>
      <c r="V434" s="376"/>
      <c r="W434" s="376"/>
      <c r="X434" s="376"/>
      <c r="Y434" s="376"/>
      <c r="Z434" s="376"/>
      <c r="AA434" s="376"/>
      <c r="AB434" s="376"/>
      <c r="AC434" s="376"/>
      <c r="AD434" s="376"/>
      <c r="AE434" s="376"/>
      <c r="AF434" s="376"/>
      <c r="AG434" s="376"/>
      <c r="AH434" s="376"/>
      <c r="AI434" s="376"/>
      <c r="AJ434" s="376"/>
      <c r="AK434" s="376"/>
      <c r="AL434" s="376"/>
      <c r="AM434" s="376"/>
      <c r="AN434" s="376"/>
      <c r="AO434" s="376"/>
      <c r="AP434" s="376"/>
      <c r="AQ434" s="376"/>
      <c r="AR434" s="376"/>
      <c r="AS434" s="376"/>
      <c r="AT434" s="376"/>
    </row>
    <row r="435" spans="1:46" ht="24" x14ac:dyDescent="0.4">
      <c r="A435" s="375"/>
      <c r="B435" s="375"/>
      <c r="C435" s="376"/>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c r="AA435" s="376"/>
      <c r="AB435" s="376"/>
      <c r="AC435" s="376"/>
      <c r="AD435" s="376"/>
      <c r="AE435" s="376"/>
      <c r="AF435" s="376"/>
      <c r="AG435" s="376"/>
      <c r="AH435" s="376"/>
      <c r="AI435" s="376"/>
      <c r="AJ435" s="376"/>
      <c r="AK435" s="376"/>
      <c r="AL435" s="376"/>
      <c r="AM435" s="376"/>
      <c r="AN435" s="376"/>
      <c r="AO435" s="376"/>
      <c r="AP435" s="376"/>
      <c r="AQ435" s="376"/>
      <c r="AR435" s="376"/>
      <c r="AS435" s="376"/>
      <c r="AT435" s="376"/>
    </row>
    <row r="436" spans="1:46" ht="24" x14ac:dyDescent="0.4">
      <c r="A436" s="375"/>
      <c r="B436" s="375"/>
      <c r="C436" s="376"/>
      <c r="D436" s="376"/>
      <c r="E436" s="376"/>
      <c r="F436" s="376"/>
      <c r="G436" s="376"/>
      <c r="H436" s="376"/>
      <c r="I436" s="376"/>
      <c r="J436" s="376"/>
      <c r="K436" s="376"/>
      <c r="L436" s="376"/>
      <c r="M436" s="376"/>
      <c r="N436" s="376"/>
      <c r="O436" s="376"/>
      <c r="P436" s="376"/>
      <c r="Q436" s="376"/>
      <c r="R436" s="376"/>
      <c r="S436" s="376"/>
      <c r="T436" s="376"/>
      <c r="U436" s="376"/>
      <c r="V436" s="376"/>
      <c r="W436" s="376"/>
      <c r="X436" s="376"/>
      <c r="Y436" s="376"/>
      <c r="Z436" s="376"/>
      <c r="AA436" s="376"/>
      <c r="AB436" s="376"/>
      <c r="AC436" s="376"/>
      <c r="AD436" s="376"/>
      <c r="AE436" s="376"/>
      <c r="AF436" s="376"/>
      <c r="AG436" s="376"/>
      <c r="AH436" s="376"/>
      <c r="AI436" s="376"/>
      <c r="AJ436" s="376"/>
      <c r="AK436" s="376"/>
      <c r="AL436" s="376"/>
      <c r="AM436" s="376"/>
      <c r="AN436" s="376"/>
      <c r="AO436" s="376"/>
      <c r="AP436" s="376"/>
      <c r="AQ436" s="376"/>
      <c r="AR436" s="376"/>
      <c r="AS436" s="376"/>
      <c r="AT436" s="376"/>
    </row>
    <row r="437" spans="1:46" ht="24" x14ac:dyDescent="0.4">
      <c r="A437" s="375"/>
      <c r="B437" s="375"/>
      <c r="C437" s="376"/>
      <c r="D437" s="376"/>
      <c r="E437" s="376"/>
      <c r="F437" s="376"/>
      <c r="G437" s="376"/>
      <c r="H437" s="376"/>
      <c r="I437" s="376"/>
      <c r="J437" s="376"/>
      <c r="K437" s="376"/>
      <c r="L437" s="376"/>
      <c r="M437" s="376"/>
      <c r="N437" s="376"/>
      <c r="O437" s="376"/>
      <c r="P437" s="376"/>
      <c r="Q437" s="376"/>
      <c r="R437" s="376"/>
      <c r="S437" s="376"/>
      <c r="T437" s="376"/>
      <c r="U437" s="376"/>
      <c r="V437" s="376"/>
      <c r="W437" s="376"/>
      <c r="X437" s="376"/>
      <c r="Y437" s="376"/>
      <c r="Z437" s="376"/>
      <c r="AA437" s="376"/>
      <c r="AB437" s="376"/>
      <c r="AC437" s="376"/>
      <c r="AD437" s="376"/>
      <c r="AE437" s="376"/>
      <c r="AF437" s="376"/>
      <c r="AG437" s="376"/>
      <c r="AH437" s="376"/>
      <c r="AI437" s="376"/>
      <c r="AJ437" s="376"/>
      <c r="AK437" s="376"/>
      <c r="AL437" s="376"/>
      <c r="AM437" s="376"/>
      <c r="AN437" s="376"/>
      <c r="AO437" s="376"/>
      <c r="AP437" s="376"/>
      <c r="AQ437" s="376"/>
      <c r="AR437" s="376"/>
      <c r="AS437" s="376"/>
      <c r="AT437" s="376"/>
    </row>
    <row r="438" spans="1:46" ht="24" x14ac:dyDescent="0.4">
      <c r="A438" s="375"/>
      <c r="B438" s="375"/>
      <c r="C438" s="376"/>
      <c r="D438" s="376"/>
      <c r="E438" s="376"/>
      <c r="F438" s="376"/>
      <c r="G438" s="376"/>
      <c r="H438" s="376"/>
      <c r="I438" s="376"/>
      <c r="J438" s="376"/>
      <c r="K438" s="376"/>
      <c r="L438" s="376"/>
      <c r="M438" s="376"/>
      <c r="N438" s="376"/>
      <c r="O438" s="376"/>
      <c r="P438" s="376"/>
      <c r="Q438" s="376"/>
      <c r="R438" s="376"/>
      <c r="S438" s="376"/>
      <c r="T438" s="376"/>
      <c r="U438" s="376"/>
      <c r="V438" s="376"/>
      <c r="W438" s="376"/>
      <c r="X438" s="376"/>
      <c r="Y438" s="376"/>
      <c r="Z438" s="376"/>
      <c r="AA438" s="376"/>
      <c r="AB438" s="376"/>
      <c r="AC438" s="376"/>
      <c r="AD438" s="376"/>
      <c r="AE438" s="376"/>
      <c r="AF438" s="376"/>
      <c r="AG438" s="376"/>
      <c r="AH438" s="376"/>
      <c r="AI438" s="376"/>
      <c r="AJ438" s="376"/>
      <c r="AK438" s="376"/>
      <c r="AL438" s="376"/>
      <c r="AM438" s="376"/>
      <c r="AN438" s="376"/>
      <c r="AO438" s="376"/>
      <c r="AP438" s="376"/>
      <c r="AQ438" s="376"/>
      <c r="AR438" s="376"/>
      <c r="AS438" s="376"/>
      <c r="AT438" s="376"/>
    </row>
    <row r="439" spans="1:46" ht="24" x14ac:dyDescent="0.4">
      <c r="A439" s="375"/>
      <c r="B439" s="375"/>
      <c r="C439" s="376"/>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c r="Z439" s="376"/>
      <c r="AA439" s="376"/>
      <c r="AB439" s="376"/>
      <c r="AC439" s="376"/>
      <c r="AD439" s="376"/>
      <c r="AE439" s="376"/>
      <c r="AF439" s="376"/>
      <c r="AG439" s="376"/>
      <c r="AH439" s="376"/>
      <c r="AI439" s="376"/>
      <c r="AJ439" s="376"/>
      <c r="AK439" s="376"/>
      <c r="AL439" s="376"/>
      <c r="AM439" s="376"/>
      <c r="AN439" s="376"/>
      <c r="AO439" s="376"/>
      <c r="AP439" s="376"/>
      <c r="AQ439" s="376"/>
      <c r="AR439" s="376"/>
      <c r="AS439" s="376"/>
      <c r="AT439" s="376"/>
    </row>
    <row r="440" spans="1:46" ht="24" x14ac:dyDescent="0.4">
      <c r="A440" s="375"/>
      <c r="B440" s="375"/>
      <c r="C440" s="376"/>
      <c r="D440" s="376"/>
      <c r="E440" s="376"/>
      <c r="F440" s="376"/>
      <c r="G440" s="376"/>
      <c r="H440" s="376"/>
      <c r="I440" s="376"/>
      <c r="J440" s="376"/>
      <c r="K440" s="376"/>
      <c r="L440" s="376"/>
      <c r="M440" s="376"/>
      <c r="N440" s="376"/>
      <c r="O440" s="376"/>
      <c r="P440" s="376"/>
      <c r="Q440" s="376"/>
      <c r="R440" s="376"/>
      <c r="S440" s="376"/>
      <c r="T440" s="376"/>
      <c r="U440" s="376"/>
      <c r="V440" s="376"/>
      <c r="W440" s="376"/>
      <c r="X440" s="376"/>
      <c r="Y440" s="376"/>
      <c r="Z440" s="376"/>
      <c r="AA440" s="376"/>
      <c r="AB440" s="376"/>
      <c r="AC440" s="376"/>
      <c r="AD440" s="376"/>
      <c r="AE440" s="376"/>
      <c r="AF440" s="376"/>
      <c r="AG440" s="376"/>
      <c r="AH440" s="376"/>
      <c r="AI440" s="376"/>
      <c r="AJ440" s="376"/>
      <c r="AK440" s="376"/>
      <c r="AL440" s="376"/>
      <c r="AM440" s="376"/>
      <c r="AN440" s="376"/>
      <c r="AO440" s="376"/>
      <c r="AP440" s="376"/>
      <c r="AQ440" s="376"/>
      <c r="AR440" s="376"/>
      <c r="AS440" s="376"/>
      <c r="AT440" s="376"/>
    </row>
    <row r="441" spans="1:46" ht="24" x14ac:dyDescent="0.4">
      <c r="A441" s="375"/>
      <c r="B441" s="375"/>
      <c r="C441" s="376"/>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c r="Z441" s="376"/>
      <c r="AA441" s="376"/>
      <c r="AB441" s="376"/>
      <c r="AC441" s="376"/>
      <c r="AD441" s="376"/>
      <c r="AE441" s="376"/>
      <c r="AF441" s="376"/>
      <c r="AG441" s="376"/>
      <c r="AH441" s="376"/>
      <c r="AI441" s="376"/>
      <c r="AJ441" s="376"/>
      <c r="AK441" s="376"/>
      <c r="AL441" s="376"/>
      <c r="AM441" s="376"/>
      <c r="AN441" s="376"/>
      <c r="AO441" s="376"/>
      <c r="AP441" s="376"/>
      <c r="AQ441" s="376"/>
      <c r="AR441" s="376"/>
      <c r="AS441" s="376"/>
      <c r="AT441" s="376"/>
    </row>
    <row r="442" spans="1:46" ht="24" x14ac:dyDescent="0.4">
      <c r="A442" s="375"/>
      <c r="B442" s="375"/>
      <c r="C442" s="376"/>
      <c r="D442" s="376"/>
      <c r="E442" s="376"/>
      <c r="F442" s="376"/>
      <c r="G442" s="376"/>
      <c r="H442" s="376"/>
      <c r="I442" s="376"/>
      <c r="J442" s="376"/>
      <c r="K442" s="376"/>
      <c r="L442" s="376"/>
      <c r="M442" s="376"/>
      <c r="N442" s="376"/>
      <c r="O442" s="376"/>
      <c r="P442" s="376"/>
      <c r="Q442" s="376"/>
      <c r="R442" s="376"/>
      <c r="S442" s="376"/>
      <c r="T442" s="376"/>
      <c r="U442" s="376"/>
      <c r="V442" s="376"/>
      <c r="W442" s="376"/>
      <c r="X442" s="376"/>
      <c r="Y442" s="376"/>
      <c r="Z442" s="376"/>
      <c r="AA442" s="376"/>
      <c r="AB442" s="376"/>
      <c r="AC442" s="376"/>
      <c r="AD442" s="376"/>
      <c r="AE442" s="376"/>
      <c r="AF442" s="376"/>
      <c r="AG442" s="376"/>
      <c r="AH442" s="376"/>
      <c r="AI442" s="376"/>
      <c r="AJ442" s="376"/>
      <c r="AK442" s="376"/>
      <c r="AL442" s="376"/>
      <c r="AM442" s="376"/>
      <c r="AN442" s="376"/>
      <c r="AO442" s="376"/>
      <c r="AP442" s="376"/>
      <c r="AQ442" s="376"/>
      <c r="AR442" s="376"/>
      <c r="AS442" s="376"/>
      <c r="AT442" s="376"/>
    </row>
    <row r="443" spans="1:46" ht="24" x14ac:dyDescent="0.4">
      <c r="A443" s="375"/>
      <c r="B443" s="375"/>
      <c r="C443" s="376"/>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c r="Z443" s="376"/>
      <c r="AA443" s="376"/>
      <c r="AB443" s="376"/>
      <c r="AC443" s="376"/>
      <c r="AD443" s="376"/>
      <c r="AE443" s="376"/>
      <c r="AF443" s="376"/>
      <c r="AG443" s="376"/>
      <c r="AH443" s="376"/>
      <c r="AI443" s="376"/>
      <c r="AJ443" s="376"/>
      <c r="AK443" s="376"/>
      <c r="AL443" s="376"/>
      <c r="AM443" s="376"/>
      <c r="AN443" s="376"/>
      <c r="AO443" s="376"/>
      <c r="AP443" s="376"/>
      <c r="AQ443" s="376"/>
      <c r="AR443" s="376"/>
      <c r="AS443" s="376"/>
      <c r="AT443" s="376"/>
    </row>
    <row r="444" spans="1:46" ht="24" x14ac:dyDescent="0.4">
      <c r="A444" s="375"/>
      <c r="B444" s="375"/>
      <c r="C444" s="376"/>
      <c r="D444" s="376"/>
      <c r="E444" s="376"/>
      <c r="F444" s="376"/>
      <c r="G444" s="376"/>
      <c r="H444" s="376"/>
      <c r="I444" s="376"/>
      <c r="J444" s="376"/>
      <c r="K444" s="376"/>
      <c r="L444" s="376"/>
      <c r="M444" s="376"/>
      <c r="N444" s="376"/>
      <c r="O444" s="376"/>
      <c r="P444" s="376"/>
      <c r="Q444" s="376"/>
      <c r="R444" s="376"/>
      <c r="S444" s="376"/>
      <c r="T444" s="376"/>
      <c r="U444" s="376"/>
      <c r="V444" s="376"/>
      <c r="W444" s="376"/>
      <c r="X444" s="376"/>
      <c r="Y444" s="376"/>
      <c r="Z444" s="376"/>
      <c r="AA444" s="376"/>
      <c r="AB444" s="376"/>
      <c r="AC444" s="376"/>
      <c r="AD444" s="376"/>
      <c r="AE444" s="376"/>
      <c r="AF444" s="376"/>
      <c r="AG444" s="376"/>
      <c r="AH444" s="376"/>
      <c r="AI444" s="376"/>
      <c r="AJ444" s="376"/>
      <c r="AK444" s="376"/>
      <c r="AL444" s="376"/>
      <c r="AM444" s="376"/>
      <c r="AN444" s="376"/>
      <c r="AO444" s="376"/>
      <c r="AP444" s="376"/>
      <c r="AQ444" s="376"/>
      <c r="AR444" s="376"/>
      <c r="AS444" s="376"/>
      <c r="AT444" s="376"/>
    </row>
    <row r="445" spans="1:46" ht="24" x14ac:dyDescent="0.4">
      <c r="A445" s="375"/>
      <c r="B445" s="375"/>
      <c r="C445" s="376"/>
      <c r="D445" s="376"/>
      <c r="E445" s="376"/>
      <c r="F445" s="376"/>
      <c r="G445" s="376"/>
      <c r="H445" s="376"/>
      <c r="I445" s="376"/>
      <c r="J445" s="376"/>
      <c r="K445" s="376"/>
      <c r="L445" s="376"/>
      <c r="M445" s="376"/>
      <c r="N445" s="376"/>
      <c r="O445" s="376"/>
      <c r="P445" s="376"/>
      <c r="Q445" s="376"/>
      <c r="R445" s="376"/>
      <c r="S445" s="376"/>
      <c r="T445" s="376"/>
      <c r="U445" s="376"/>
      <c r="V445" s="376"/>
      <c r="W445" s="376"/>
      <c r="X445" s="376"/>
      <c r="Y445" s="376"/>
      <c r="Z445" s="376"/>
      <c r="AA445" s="376"/>
      <c r="AB445" s="376"/>
      <c r="AC445" s="376"/>
      <c r="AD445" s="376"/>
      <c r="AE445" s="376"/>
      <c r="AF445" s="376"/>
      <c r="AG445" s="376"/>
      <c r="AH445" s="376"/>
      <c r="AI445" s="376"/>
      <c r="AJ445" s="376"/>
      <c r="AK445" s="376"/>
      <c r="AL445" s="376"/>
      <c r="AM445" s="376"/>
      <c r="AN445" s="376"/>
      <c r="AO445" s="376"/>
      <c r="AP445" s="376"/>
      <c r="AQ445" s="376"/>
      <c r="AR445" s="376"/>
      <c r="AS445" s="376"/>
      <c r="AT445" s="376"/>
    </row>
    <row r="446" spans="1:46" ht="24" x14ac:dyDescent="0.4">
      <c r="A446" s="375"/>
      <c r="B446" s="375"/>
      <c r="C446" s="376"/>
      <c r="D446" s="376"/>
      <c r="E446" s="376"/>
      <c r="F446" s="376"/>
      <c r="G446" s="376"/>
      <c r="H446" s="376"/>
      <c r="I446" s="376"/>
      <c r="J446" s="376"/>
      <c r="K446" s="376"/>
      <c r="L446" s="376"/>
      <c r="M446" s="376"/>
      <c r="N446" s="376"/>
      <c r="O446" s="376"/>
      <c r="P446" s="376"/>
      <c r="Q446" s="376"/>
      <c r="R446" s="376"/>
      <c r="S446" s="376"/>
      <c r="T446" s="376"/>
      <c r="U446" s="376"/>
      <c r="V446" s="376"/>
      <c r="W446" s="376"/>
      <c r="X446" s="376"/>
      <c r="Y446" s="376"/>
      <c r="Z446" s="376"/>
      <c r="AA446" s="376"/>
      <c r="AB446" s="376"/>
      <c r="AC446" s="376"/>
      <c r="AD446" s="376"/>
      <c r="AE446" s="376"/>
      <c r="AF446" s="376"/>
      <c r="AG446" s="376"/>
      <c r="AH446" s="376"/>
      <c r="AI446" s="376"/>
      <c r="AJ446" s="376"/>
      <c r="AK446" s="376"/>
      <c r="AL446" s="376"/>
      <c r="AM446" s="376"/>
      <c r="AN446" s="376"/>
      <c r="AO446" s="376"/>
      <c r="AP446" s="376"/>
      <c r="AQ446" s="376"/>
      <c r="AR446" s="376"/>
      <c r="AS446" s="376"/>
      <c r="AT446" s="376"/>
    </row>
    <row r="447" spans="1:46" ht="24" x14ac:dyDescent="0.4">
      <c r="A447" s="375"/>
      <c r="B447" s="375"/>
      <c r="C447" s="376"/>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c r="Z447" s="376"/>
      <c r="AA447" s="376"/>
      <c r="AB447" s="376"/>
      <c r="AC447" s="376"/>
      <c r="AD447" s="376"/>
      <c r="AE447" s="376"/>
      <c r="AF447" s="376"/>
      <c r="AG447" s="376"/>
      <c r="AH447" s="376"/>
      <c r="AI447" s="376"/>
      <c r="AJ447" s="376"/>
      <c r="AK447" s="376"/>
      <c r="AL447" s="376"/>
      <c r="AM447" s="376"/>
      <c r="AN447" s="376"/>
      <c r="AO447" s="376"/>
      <c r="AP447" s="376"/>
      <c r="AQ447" s="376"/>
      <c r="AR447" s="376"/>
      <c r="AS447" s="376"/>
      <c r="AT447" s="376"/>
    </row>
    <row r="448" spans="1:46" ht="24" x14ac:dyDescent="0.4">
      <c r="A448" s="375"/>
      <c r="B448" s="375"/>
      <c r="C448" s="376"/>
      <c r="D448" s="376"/>
      <c r="E448" s="376"/>
      <c r="F448" s="376"/>
      <c r="G448" s="376"/>
      <c r="H448" s="376"/>
      <c r="I448" s="376"/>
      <c r="J448" s="376"/>
      <c r="K448" s="376"/>
      <c r="L448" s="376"/>
      <c r="M448" s="376"/>
      <c r="N448" s="376"/>
      <c r="O448" s="376"/>
      <c r="P448" s="376"/>
      <c r="Q448" s="376"/>
      <c r="R448" s="376"/>
      <c r="S448" s="376"/>
      <c r="T448" s="376"/>
      <c r="U448" s="376"/>
      <c r="V448" s="376"/>
      <c r="W448" s="376"/>
      <c r="X448" s="376"/>
      <c r="Y448" s="376"/>
      <c r="Z448" s="376"/>
      <c r="AA448" s="376"/>
      <c r="AB448" s="376"/>
      <c r="AC448" s="376"/>
      <c r="AD448" s="376"/>
      <c r="AE448" s="376"/>
      <c r="AF448" s="376"/>
      <c r="AG448" s="376"/>
      <c r="AH448" s="376"/>
      <c r="AI448" s="376"/>
      <c r="AJ448" s="376"/>
      <c r="AK448" s="376"/>
      <c r="AL448" s="376"/>
      <c r="AM448" s="376"/>
      <c r="AN448" s="376"/>
      <c r="AO448" s="376"/>
      <c r="AP448" s="376"/>
      <c r="AQ448" s="376"/>
      <c r="AR448" s="376"/>
      <c r="AS448" s="376"/>
      <c r="AT448" s="376"/>
    </row>
    <row r="449" spans="1:46" ht="24" x14ac:dyDescent="0.4">
      <c r="A449" s="375"/>
      <c r="B449" s="375"/>
      <c r="C449" s="376"/>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c r="Z449" s="376"/>
      <c r="AA449" s="376"/>
      <c r="AB449" s="376"/>
      <c r="AC449" s="376"/>
      <c r="AD449" s="376"/>
      <c r="AE449" s="376"/>
      <c r="AF449" s="376"/>
      <c r="AG449" s="376"/>
      <c r="AH449" s="376"/>
      <c r="AI449" s="376"/>
      <c r="AJ449" s="376"/>
      <c r="AK449" s="376"/>
      <c r="AL449" s="376"/>
      <c r="AM449" s="376"/>
      <c r="AN449" s="376"/>
      <c r="AO449" s="376"/>
      <c r="AP449" s="376"/>
      <c r="AQ449" s="376"/>
      <c r="AR449" s="376"/>
      <c r="AS449" s="376"/>
      <c r="AT449" s="376"/>
    </row>
    <row r="450" spans="1:46" ht="24" x14ac:dyDescent="0.4">
      <c r="A450" s="375"/>
      <c r="B450" s="375"/>
      <c r="C450" s="376"/>
      <c r="D450" s="376"/>
      <c r="E450" s="376"/>
      <c r="F450" s="376"/>
      <c r="G450" s="376"/>
      <c r="H450" s="376"/>
      <c r="I450" s="376"/>
      <c r="J450" s="376"/>
      <c r="K450" s="376"/>
      <c r="L450" s="376"/>
      <c r="M450" s="376"/>
      <c r="N450" s="376"/>
      <c r="O450" s="376"/>
      <c r="P450" s="376"/>
      <c r="Q450" s="376"/>
      <c r="R450" s="376"/>
      <c r="S450" s="376"/>
      <c r="T450" s="376"/>
      <c r="U450" s="376"/>
      <c r="V450" s="376"/>
      <c r="W450" s="376"/>
      <c r="X450" s="376"/>
      <c r="Y450" s="376"/>
      <c r="Z450" s="376"/>
      <c r="AA450" s="376"/>
      <c r="AB450" s="376"/>
      <c r="AC450" s="376"/>
      <c r="AD450" s="376"/>
      <c r="AE450" s="376"/>
      <c r="AF450" s="376"/>
      <c r="AG450" s="376"/>
      <c r="AH450" s="376"/>
      <c r="AI450" s="376"/>
      <c r="AJ450" s="376"/>
      <c r="AK450" s="376"/>
      <c r="AL450" s="376"/>
      <c r="AM450" s="376"/>
      <c r="AN450" s="376"/>
      <c r="AO450" s="376"/>
      <c r="AP450" s="376"/>
      <c r="AQ450" s="376"/>
      <c r="AR450" s="376"/>
      <c r="AS450" s="376"/>
      <c r="AT450" s="376"/>
    </row>
    <row r="451" spans="1:46" ht="24" x14ac:dyDescent="0.4">
      <c r="A451" s="375"/>
      <c r="B451" s="375"/>
      <c r="C451" s="376"/>
      <c r="D451" s="376"/>
      <c r="E451" s="376"/>
      <c r="F451" s="376"/>
      <c r="G451" s="376"/>
      <c r="H451" s="376"/>
      <c r="I451" s="376"/>
      <c r="J451" s="376"/>
      <c r="K451" s="376"/>
      <c r="L451" s="376"/>
      <c r="M451" s="376"/>
      <c r="N451" s="376"/>
      <c r="O451" s="376"/>
      <c r="P451" s="376"/>
      <c r="Q451" s="376"/>
      <c r="R451" s="376"/>
      <c r="S451" s="376"/>
      <c r="T451" s="376"/>
      <c r="U451" s="376"/>
      <c r="V451" s="376"/>
      <c r="W451" s="376"/>
      <c r="X451" s="376"/>
      <c r="Y451" s="376"/>
      <c r="Z451" s="376"/>
      <c r="AA451" s="376"/>
      <c r="AB451" s="376"/>
      <c r="AC451" s="376"/>
      <c r="AD451" s="376"/>
      <c r="AE451" s="376"/>
      <c r="AF451" s="376"/>
      <c r="AG451" s="376"/>
      <c r="AH451" s="376"/>
      <c r="AI451" s="376"/>
      <c r="AJ451" s="376"/>
      <c r="AK451" s="376"/>
      <c r="AL451" s="376"/>
      <c r="AM451" s="376"/>
      <c r="AN451" s="376"/>
      <c r="AO451" s="376"/>
      <c r="AP451" s="376"/>
      <c r="AQ451" s="376"/>
      <c r="AR451" s="376"/>
      <c r="AS451" s="376"/>
      <c r="AT451" s="376"/>
    </row>
    <row r="452" spans="1:46" ht="24" x14ac:dyDescent="0.4">
      <c r="A452" s="375"/>
      <c r="B452" s="375"/>
      <c r="C452" s="376"/>
      <c r="D452" s="376"/>
      <c r="E452" s="376"/>
      <c r="F452" s="376"/>
      <c r="G452" s="376"/>
      <c r="H452" s="376"/>
      <c r="I452" s="376"/>
      <c r="J452" s="376"/>
      <c r="K452" s="376"/>
      <c r="L452" s="376"/>
      <c r="M452" s="376"/>
      <c r="N452" s="376"/>
      <c r="O452" s="376"/>
      <c r="P452" s="376"/>
      <c r="Q452" s="376"/>
      <c r="R452" s="376"/>
      <c r="S452" s="376"/>
      <c r="T452" s="376"/>
      <c r="U452" s="376"/>
      <c r="V452" s="376"/>
      <c r="W452" s="376"/>
      <c r="X452" s="376"/>
      <c r="Y452" s="376"/>
      <c r="Z452" s="376"/>
      <c r="AA452" s="376"/>
      <c r="AB452" s="376"/>
      <c r="AC452" s="376"/>
      <c r="AD452" s="376"/>
      <c r="AE452" s="376"/>
      <c r="AF452" s="376"/>
      <c r="AG452" s="376"/>
      <c r="AH452" s="376"/>
      <c r="AI452" s="376"/>
      <c r="AJ452" s="376"/>
      <c r="AK452" s="376"/>
      <c r="AL452" s="376"/>
      <c r="AM452" s="376"/>
      <c r="AN452" s="376"/>
      <c r="AO452" s="376"/>
      <c r="AP452" s="376"/>
      <c r="AQ452" s="376"/>
      <c r="AR452" s="376"/>
      <c r="AS452" s="376"/>
      <c r="AT452" s="376"/>
    </row>
    <row r="453" spans="1:46" ht="24" x14ac:dyDescent="0.4">
      <c r="A453" s="375"/>
      <c r="B453" s="375"/>
      <c r="C453" s="376"/>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376"/>
      <c r="AA453" s="376"/>
      <c r="AB453" s="376"/>
      <c r="AC453" s="376"/>
      <c r="AD453" s="376"/>
      <c r="AE453" s="376"/>
      <c r="AF453" s="376"/>
      <c r="AG453" s="376"/>
      <c r="AH453" s="376"/>
      <c r="AI453" s="376"/>
      <c r="AJ453" s="376"/>
      <c r="AK453" s="376"/>
      <c r="AL453" s="376"/>
      <c r="AM453" s="376"/>
      <c r="AN453" s="376"/>
      <c r="AO453" s="376"/>
      <c r="AP453" s="376"/>
      <c r="AQ453" s="376"/>
      <c r="AR453" s="376"/>
      <c r="AS453" s="376"/>
      <c r="AT453" s="376"/>
    </row>
    <row r="454" spans="1:46" ht="24" x14ac:dyDescent="0.4">
      <c r="A454" s="375"/>
      <c r="B454" s="375"/>
      <c r="C454" s="376"/>
      <c r="D454" s="376"/>
      <c r="E454" s="376"/>
      <c r="F454" s="376"/>
      <c r="G454" s="376"/>
      <c r="H454" s="376"/>
      <c r="I454" s="376"/>
      <c r="J454" s="376"/>
      <c r="K454" s="376"/>
      <c r="L454" s="376"/>
      <c r="M454" s="376"/>
      <c r="N454" s="376"/>
      <c r="O454" s="376"/>
      <c r="P454" s="376"/>
      <c r="Q454" s="376"/>
      <c r="R454" s="376"/>
      <c r="S454" s="376"/>
      <c r="T454" s="376"/>
      <c r="U454" s="376"/>
      <c r="V454" s="376"/>
      <c r="W454" s="376"/>
      <c r="X454" s="376"/>
      <c r="Y454" s="376"/>
      <c r="Z454" s="376"/>
      <c r="AA454" s="376"/>
      <c r="AB454" s="376"/>
      <c r="AC454" s="376"/>
      <c r="AD454" s="376"/>
      <c r="AE454" s="376"/>
      <c r="AF454" s="376"/>
      <c r="AG454" s="376"/>
      <c r="AH454" s="376"/>
      <c r="AI454" s="376"/>
      <c r="AJ454" s="376"/>
      <c r="AK454" s="376"/>
      <c r="AL454" s="376"/>
      <c r="AM454" s="376"/>
      <c r="AN454" s="376"/>
      <c r="AO454" s="376"/>
      <c r="AP454" s="376"/>
      <c r="AQ454" s="376"/>
      <c r="AR454" s="376"/>
      <c r="AS454" s="376"/>
      <c r="AT454" s="376"/>
    </row>
    <row r="455" spans="1:46" ht="24" x14ac:dyDescent="0.4">
      <c r="A455" s="375"/>
      <c r="B455" s="375"/>
      <c r="C455" s="376"/>
      <c r="D455" s="376"/>
      <c r="E455" s="376"/>
      <c r="F455" s="376"/>
      <c r="G455" s="376"/>
      <c r="H455" s="376"/>
      <c r="I455" s="376"/>
      <c r="J455" s="376"/>
      <c r="K455" s="376"/>
      <c r="L455" s="376"/>
      <c r="M455" s="376"/>
      <c r="N455" s="376"/>
      <c r="O455" s="376"/>
      <c r="P455" s="376"/>
      <c r="Q455" s="376"/>
      <c r="R455" s="376"/>
      <c r="S455" s="376"/>
      <c r="T455" s="376"/>
      <c r="U455" s="376"/>
      <c r="V455" s="376"/>
      <c r="W455" s="376"/>
      <c r="X455" s="376"/>
      <c r="Y455" s="376"/>
      <c r="Z455" s="376"/>
      <c r="AA455" s="376"/>
      <c r="AB455" s="376"/>
      <c r="AC455" s="376"/>
      <c r="AD455" s="376"/>
      <c r="AE455" s="376"/>
      <c r="AF455" s="376"/>
      <c r="AG455" s="376"/>
      <c r="AH455" s="376"/>
      <c r="AI455" s="376"/>
      <c r="AJ455" s="376"/>
      <c r="AK455" s="376"/>
      <c r="AL455" s="376"/>
      <c r="AM455" s="376"/>
      <c r="AN455" s="376"/>
      <c r="AO455" s="376"/>
      <c r="AP455" s="376"/>
      <c r="AQ455" s="376"/>
      <c r="AR455" s="376"/>
      <c r="AS455" s="376"/>
      <c r="AT455" s="376"/>
    </row>
    <row r="456" spans="1:46" ht="24" x14ac:dyDescent="0.4">
      <c r="A456" s="375"/>
      <c r="B456" s="375"/>
      <c r="C456" s="376"/>
      <c r="D456" s="376"/>
      <c r="E456" s="376"/>
      <c r="F456" s="376"/>
      <c r="G456" s="376"/>
      <c r="H456" s="376"/>
      <c r="I456" s="376"/>
      <c r="J456" s="376"/>
      <c r="K456" s="376"/>
      <c r="L456" s="376"/>
      <c r="M456" s="376"/>
      <c r="N456" s="376"/>
      <c r="O456" s="376"/>
      <c r="P456" s="376"/>
      <c r="Q456" s="376"/>
      <c r="R456" s="376"/>
      <c r="S456" s="376"/>
      <c r="T456" s="376"/>
      <c r="U456" s="376"/>
      <c r="V456" s="376"/>
      <c r="W456" s="376"/>
      <c r="X456" s="376"/>
      <c r="Y456" s="376"/>
      <c r="Z456" s="376"/>
      <c r="AA456" s="376"/>
      <c r="AB456" s="376"/>
      <c r="AC456" s="376"/>
      <c r="AD456" s="376"/>
      <c r="AE456" s="376"/>
      <c r="AF456" s="376"/>
      <c r="AG456" s="376"/>
      <c r="AH456" s="376"/>
      <c r="AI456" s="376"/>
      <c r="AJ456" s="376"/>
      <c r="AK456" s="376"/>
      <c r="AL456" s="376"/>
      <c r="AM456" s="376"/>
      <c r="AN456" s="376"/>
      <c r="AO456" s="376"/>
      <c r="AP456" s="376"/>
      <c r="AQ456" s="376"/>
      <c r="AR456" s="376"/>
      <c r="AS456" s="376"/>
      <c r="AT456" s="376"/>
    </row>
    <row r="457" spans="1:46" ht="24" x14ac:dyDescent="0.4">
      <c r="A457" s="375"/>
      <c r="B457" s="375"/>
      <c r="C457" s="376"/>
      <c r="D457" s="376"/>
      <c r="E457" s="376"/>
      <c r="F457" s="376"/>
      <c r="G457" s="376"/>
      <c r="H457" s="376"/>
      <c r="I457" s="376"/>
      <c r="J457" s="376"/>
      <c r="K457" s="376"/>
      <c r="L457" s="376"/>
      <c r="M457" s="376"/>
      <c r="N457" s="376"/>
      <c r="O457" s="376"/>
      <c r="P457" s="376"/>
      <c r="Q457" s="376"/>
      <c r="R457" s="376"/>
      <c r="S457" s="376"/>
      <c r="T457" s="376"/>
      <c r="U457" s="376"/>
      <c r="V457" s="376"/>
      <c r="W457" s="376"/>
      <c r="X457" s="376"/>
      <c r="Y457" s="376"/>
      <c r="Z457" s="376"/>
      <c r="AA457" s="376"/>
      <c r="AB457" s="376"/>
      <c r="AC457" s="376"/>
      <c r="AD457" s="376"/>
      <c r="AE457" s="376"/>
      <c r="AF457" s="376"/>
      <c r="AG457" s="376"/>
      <c r="AH457" s="376"/>
      <c r="AI457" s="376"/>
      <c r="AJ457" s="376"/>
      <c r="AK457" s="376"/>
      <c r="AL457" s="376"/>
      <c r="AM457" s="376"/>
      <c r="AN457" s="376"/>
      <c r="AO457" s="376"/>
      <c r="AP457" s="376"/>
      <c r="AQ457" s="376"/>
      <c r="AR457" s="376"/>
      <c r="AS457" s="376"/>
      <c r="AT457" s="376"/>
    </row>
    <row r="458" spans="1:46" ht="24" x14ac:dyDescent="0.4">
      <c r="A458" s="375"/>
      <c r="B458" s="375"/>
      <c r="C458" s="376"/>
      <c r="D458" s="376"/>
      <c r="E458" s="376"/>
      <c r="F458" s="376"/>
      <c r="G458" s="376"/>
      <c r="H458" s="376"/>
      <c r="I458" s="376"/>
      <c r="J458" s="376"/>
      <c r="K458" s="376"/>
      <c r="L458" s="376"/>
      <c r="M458" s="376"/>
      <c r="N458" s="376"/>
      <c r="O458" s="376"/>
      <c r="P458" s="376"/>
      <c r="Q458" s="376"/>
      <c r="R458" s="376"/>
      <c r="S458" s="376"/>
      <c r="T458" s="376"/>
      <c r="U458" s="376"/>
      <c r="V458" s="376"/>
      <c r="W458" s="376"/>
      <c r="X458" s="376"/>
      <c r="Y458" s="376"/>
      <c r="Z458" s="376"/>
      <c r="AA458" s="376"/>
      <c r="AB458" s="376"/>
      <c r="AC458" s="376"/>
      <c r="AD458" s="376"/>
      <c r="AE458" s="376"/>
      <c r="AF458" s="376"/>
      <c r="AG458" s="376"/>
      <c r="AH458" s="376"/>
      <c r="AI458" s="376"/>
      <c r="AJ458" s="376"/>
      <c r="AK458" s="376"/>
      <c r="AL458" s="376"/>
      <c r="AM458" s="376"/>
      <c r="AN458" s="376"/>
      <c r="AO458" s="376"/>
      <c r="AP458" s="376"/>
      <c r="AQ458" s="376"/>
      <c r="AR458" s="376"/>
      <c r="AS458" s="376"/>
      <c r="AT458" s="376"/>
    </row>
    <row r="459" spans="1:46" ht="24" x14ac:dyDescent="0.4">
      <c r="A459" s="375"/>
      <c r="B459" s="375"/>
      <c r="C459" s="376"/>
      <c r="D459" s="376"/>
      <c r="E459" s="376"/>
      <c r="F459" s="376"/>
      <c r="G459" s="376"/>
      <c r="H459" s="376"/>
      <c r="I459" s="376"/>
      <c r="J459" s="376"/>
      <c r="K459" s="376"/>
      <c r="L459" s="376"/>
      <c r="M459" s="376"/>
      <c r="N459" s="376"/>
      <c r="O459" s="376"/>
      <c r="P459" s="376"/>
      <c r="Q459" s="376"/>
      <c r="R459" s="376"/>
      <c r="S459" s="376"/>
      <c r="T459" s="376"/>
      <c r="U459" s="376"/>
      <c r="V459" s="376"/>
      <c r="W459" s="376"/>
      <c r="X459" s="376"/>
      <c r="Y459" s="376"/>
      <c r="Z459" s="376"/>
      <c r="AA459" s="376"/>
      <c r="AB459" s="376"/>
      <c r="AC459" s="376"/>
      <c r="AD459" s="376"/>
      <c r="AE459" s="376"/>
      <c r="AF459" s="376"/>
      <c r="AG459" s="376"/>
      <c r="AH459" s="376"/>
      <c r="AI459" s="376"/>
      <c r="AJ459" s="376"/>
      <c r="AK459" s="376"/>
      <c r="AL459" s="376"/>
      <c r="AM459" s="376"/>
      <c r="AN459" s="376"/>
      <c r="AO459" s="376"/>
      <c r="AP459" s="376"/>
      <c r="AQ459" s="376"/>
      <c r="AR459" s="376"/>
      <c r="AS459" s="376"/>
      <c r="AT459" s="376"/>
    </row>
    <row r="460" spans="1:46" ht="24" x14ac:dyDescent="0.4">
      <c r="A460" s="375"/>
      <c r="B460" s="375"/>
      <c r="C460" s="376"/>
      <c r="D460" s="376"/>
      <c r="E460" s="376"/>
      <c r="F460" s="376"/>
      <c r="G460" s="376"/>
      <c r="H460" s="376"/>
      <c r="I460" s="376"/>
      <c r="J460" s="376"/>
      <c r="K460" s="376"/>
      <c r="L460" s="376"/>
      <c r="M460" s="376"/>
      <c r="N460" s="376"/>
      <c r="O460" s="376"/>
      <c r="P460" s="376"/>
      <c r="Q460" s="376"/>
      <c r="R460" s="376"/>
      <c r="S460" s="376"/>
      <c r="T460" s="376"/>
      <c r="U460" s="376"/>
      <c r="V460" s="376"/>
      <c r="W460" s="376"/>
      <c r="X460" s="376"/>
      <c r="Y460" s="376"/>
      <c r="Z460" s="376"/>
      <c r="AA460" s="376"/>
      <c r="AB460" s="376"/>
      <c r="AC460" s="376"/>
      <c r="AD460" s="376"/>
      <c r="AE460" s="376"/>
      <c r="AF460" s="376"/>
      <c r="AG460" s="376"/>
      <c r="AH460" s="376"/>
      <c r="AI460" s="376"/>
      <c r="AJ460" s="376"/>
      <c r="AK460" s="376"/>
      <c r="AL460" s="376"/>
      <c r="AM460" s="376"/>
      <c r="AN460" s="376"/>
      <c r="AO460" s="376"/>
      <c r="AP460" s="376"/>
      <c r="AQ460" s="376"/>
      <c r="AR460" s="376"/>
      <c r="AS460" s="376"/>
      <c r="AT460" s="376"/>
    </row>
    <row r="461" spans="1:46" ht="24" x14ac:dyDescent="0.4">
      <c r="A461" s="375"/>
      <c r="B461" s="375"/>
      <c r="C461" s="376"/>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c r="Z461" s="376"/>
      <c r="AA461" s="376"/>
      <c r="AB461" s="376"/>
      <c r="AC461" s="376"/>
      <c r="AD461" s="376"/>
      <c r="AE461" s="376"/>
      <c r="AF461" s="376"/>
      <c r="AG461" s="376"/>
      <c r="AH461" s="376"/>
      <c r="AI461" s="376"/>
      <c r="AJ461" s="376"/>
      <c r="AK461" s="376"/>
      <c r="AL461" s="376"/>
      <c r="AM461" s="376"/>
      <c r="AN461" s="376"/>
      <c r="AO461" s="376"/>
      <c r="AP461" s="376"/>
      <c r="AQ461" s="376"/>
      <c r="AR461" s="376"/>
      <c r="AS461" s="376"/>
      <c r="AT461" s="376"/>
    </row>
    <row r="462" spans="1:46" ht="24" x14ac:dyDescent="0.4">
      <c r="A462" s="375"/>
      <c r="B462" s="375"/>
      <c r="C462" s="376"/>
      <c r="D462" s="376"/>
      <c r="E462" s="376"/>
      <c r="F462" s="376"/>
      <c r="G462" s="376"/>
      <c r="H462" s="376"/>
      <c r="I462" s="376"/>
      <c r="J462" s="376"/>
      <c r="K462" s="376"/>
      <c r="L462" s="376"/>
      <c r="M462" s="376"/>
      <c r="N462" s="376"/>
      <c r="O462" s="376"/>
      <c r="P462" s="376"/>
      <c r="Q462" s="376"/>
      <c r="R462" s="376"/>
      <c r="S462" s="376"/>
      <c r="T462" s="376"/>
      <c r="U462" s="376"/>
      <c r="V462" s="376"/>
      <c r="W462" s="376"/>
      <c r="X462" s="376"/>
      <c r="Y462" s="376"/>
      <c r="Z462" s="376"/>
      <c r="AA462" s="376"/>
      <c r="AB462" s="376"/>
      <c r="AC462" s="376"/>
      <c r="AD462" s="376"/>
      <c r="AE462" s="376"/>
      <c r="AF462" s="376"/>
      <c r="AG462" s="376"/>
      <c r="AH462" s="376"/>
      <c r="AI462" s="376"/>
      <c r="AJ462" s="376"/>
      <c r="AK462" s="376"/>
      <c r="AL462" s="376"/>
      <c r="AM462" s="376"/>
      <c r="AN462" s="376"/>
      <c r="AO462" s="376"/>
      <c r="AP462" s="376"/>
      <c r="AQ462" s="376"/>
      <c r="AR462" s="376"/>
      <c r="AS462" s="376"/>
      <c r="AT462" s="376"/>
    </row>
    <row r="463" spans="1:46" ht="24" x14ac:dyDescent="0.4">
      <c r="A463" s="375"/>
      <c r="B463" s="375"/>
      <c r="C463" s="376"/>
      <c r="D463" s="376"/>
      <c r="E463" s="376"/>
      <c r="F463" s="376"/>
      <c r="G463" s="376"/>
      <c r="H463" s="376"/>
      <c r="I463" s="376"/>
      <c r="J463" s="376"/>
      <c r="K463" s="376"/>
      <c r="L463" s="376"/>
      <c r="M463" s="376"/>
      <c r="N463" s="376"/>
      <c r="O463" s="376"/>
      <c r="P463" s="376"/>
      <c r="Q463" s="376"/>
      <c r="R463" s="376"/>
      <c r="S463" s="376"/>
      <c r="T463" s="376"/>
      <c r="U463" s="376"/>
      <c r="V463" s="376"/>
      <c r="W463" s="376"/>
      <c r="X463" s="376"/>
      <c r="Y463" s="376"/>
      <c r="Z463" s="376"/>
      <c r="AA463" s="376"/>
      <c r="AB463" s="376"/>
      <c r="AC463" s="376"/>
      <c r="AD463" s="376"/>
      <c r="AE463" s="376"/>
      <c r="AF463" s="376"/>
      <c r="AG463" s="376"/>
      <c r="AH463" s="376"/>
      <c r="AI463" s="376"/>
      <c r="AJ463" s="376"/>
      <c r="AK463" s="376"/>
      <c r="AL463" s="376"/>
      <c r="AM463" s="376"/>
      <c r="AN463" s="376"/>
      <c r="AO463" s="376"/>
      <c r="AP463" s="376"/>
      <c r="AQ463" s="376"/>
      <c r="AR463" s="376"/>
      <c r="AS463" s="376"/>
      <c r="AT463" s="376"/>
    </row>
    <row r="464" spans="1:46" ht="24" x14ac:dyDescent="0.4">
      <c r="A464" s="375"/>
      <c r="B464" s="375"/>
      <c r="C464" s="376"/>
      <c r="D464" s="376"/>
      <c r="E464" s="376"/>
      <c r="F464" s="376"/>
      <c r="G464" s="376"/>
      <c r="H464" s="376"/>
      <c r="I464" s="376"/>
      <c r="J464" s="376"/>
      <c r="K464" s="376"/>
      <c r="L464" s="376"/>
      <c r="M464" s="376"/>
      <c r="N464" s="376"/>
      <c r="O464" s="376"/>
      <c r="P464" s="376"/>
      <c r="Q464" s="376"/>
      <c r="R464" s="376"/>
      <c r="S464" s="376"/>
      <c r="T464" s="376"/>
      <c r="U464" s="376"/>
      <c r="V464" s="376"/>
      <c r="W464" s="376"/>
      <c r="X464" s="376"/>
      <c r="Y464" s="376"/>
      <c r="Z464" s="376"/>
      <c r="AA464" s="376"/>
      <c r="AB464" s="376"/>
      <c r="AC464" s="376"/>
      <c r="AD464" s="376"/>
      <c r="AE464" s="376"/>
      <c r="AF464" s="376"/>
      <c r="AG464" s="376"/>
      <c r="AH464" s="376"/>
      <c r="AI464" s="376"/>
      <c r="AJ464" s="376"/>
      <c r="AK464" s="376"/>
      <c r="AL464" s="376"/>
      <c r="AM464" s="376"/>
      <c r="AN464" s="376"/>
      <c r="AO464" s="376"/>
      <c r="AP464" s="376"/>
      <c r="AQ464" s="376"/>
      <c r="AR464" s="376"/>
      <c r="AS464" s="376"/>
      <c r="AT464" s="376"/>
    </row>
    <row r="465" spans="1:46" ht="24" x14ac:dyDescent="0.4">
      <c r="A465" s="375"/>
      <c r="B465" s="375"/>
      <c r="C465" s="376"/>
      <c r="D465" s="376"/>
      <c r="E465" s="376"/>
      <c r="F465" s="376"/>
      <c r="G465" s="376"/>
      <c r="H465" s="376"/>
      <c r="I465" s="376"/>
      <c r="J465" s="376"/>
      <c r="K465" s="376"/>
      <c r="L465" s="376"/>
      <c r="M465" s="376"/>
      <c r="N465" s="376"/>
      <c r="O465" s="376"/>
      <c r="P465" s="376"/>
      <c r="Q465" s="376"/>
      <c r="R465" s="376"/>
      <c r="S465" s="376"/>
      <c r="T465" s="376"/>
      <c r="U465" s="376"/>
      <c r="V465" s="376"/>
      <c r="W465" s="376"/>
      <c r="X465" s="376"/>
      <c r="Y465" s="376"/>
      <c r="Z465" s="376"/>
      <c r="AA465" s="376"/>
      <c r="AB465" s="376"/>
      <c r="AC465" s="376"/>
      <c r="AD465" s="376"/>
      <c r="AE465" s="376"/>
      <c r="AF465" s="376"/>
      <c r="AG465" s="376"/>
      <c r="AH465" s="376"/>
      <c r="AI465" s="376"/>
      <c r="AJ465" s="376"/>
      <c r="AK465" s="376"/>
      <c r="AL465" s="376"/>
      <c r="AM465" s="376"/>
      <c r="AN465" s="376"/>
      <c r="AO465" s="376"/>
      <c r="AP465" s="376"/>
      <c r="AQ465" s="376"/>
      <c r="AR465" s="376"/>
      <c r="AS465" s="376"/>
      <c r="AT465" s="376"/>
    </row>
    <row r="466" spans="1:46" ht="24" x14ac:dyDescent="0.4">
      <c r="A466" s="375"/>
      <c r="B466" s="375"/>
      <c r="C466" s="376"/>
      <c r="D466" s="376"/>
      <c r="E466" s="376"/>
      <c r="F466" s="376"/>
      <c r="G466" s="376"/>
      <c r="H466" s="376"/>
      <c r="I466" s="376"/>
      <c r="J466" s="376"/>
      <c r="K466" s="376"/>
      <c r="L466" s="376"/>
      <c r="M466" s="376"/>
      <c r="N466" s="376"/>
      <c r="O466" s="376"/>
      <c r="P466" s="376"/>
      <c r="Q466" s="376"/>
      <c r="R466" s="376"/>
      <c r="S466" s="376"/>
      <c r="T466" s="376"/>
      <c r="U466" s="376"/>
      <c r="V466" s="376"/>
      <c r="W466" s="376"/>
      <c r="X466" s="376"/>
      <c r="Y466" s="376"/>
      <c r="Z466" s="376"/>
      <c r="AA466" s="376"/>
      <c r="AB466" s="376"/>
      <c r="AC466" s="376"/>
      <c r="AD466" s="376"/>
      <c r="AE466" s="376"/>
      <c r="AF466" s="376"/>
      <c r="AG466" s="376"/>
      <c r="AH466" s="376"/>
      <c r="AI466" s="376"/>
      <c r="AJ466" s="376"/>
      <c r="AK466" s="376"/>
      <c r="AL466" s="376"/>
      <c r="AM466" s="376"/>
      <c r="AN466" s="376"/>
      <c r="AO466" s="376"/>
      <c r="AP466" s="376"/>
      <c r="AQ466" s="376"/>
      <c r="AR466" s="376"/>
      <c r="AS466" s="376"/>
      <c r="AT466" s="376"/>
    </row>
    <row r="467" spans="1:46" ht="24" x14ac:dyDescent="0.4">
      <c r="A467" s="375"/>
      <c r="B467" s="375"/>
      <c r="C467" s="376"/>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6"/>
      <c r="AJ467" s="376"/>
      <c r="AK467" s="376"/>
      <c r="AL467" s="376"/>
      <c r="AM467" s="376"/>
      <c r="AN467" s="376"/>
      <c r="AO467" s="376"/>
      <c r="AP467" s="376"/>
      <c r="AQ467" s="376"/>
      <c r="AR467" s="376"/>
      <c r="AS467" s="376"/>
      <c r="AT467" s="376"/>
    </row>
    <row r="468" spans="1:46" ht="24" x14ac:dyDescent="0.4">
      <c r="A468" s="375"/>
      <c r="B468" s="375"/>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6"/>
      <c r="AK468" s="376"/>
      <c r="AL468" s="376"/>
      <c r="AM468" s="376"/>
      <c r="AN468" s="376"/>
      <c r="AO468" s="376"/>
      <c r="AP468" s="376"/>
      <c r="AQ468" s="376"/>
      <c r="AR468" s="376"/>
      <c r="AS468" s="376"/>
      <c r="AT468" s="376"/>
    </row>
    <row r="469" spans="1:46" ht="24" x14ac:dyDescent="0.4">
      <c r="A469" s="375"/>
      <c r="B469" s="375"/>
      <c r="C469" s="376"/>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c r="Z469" s="376"/>
      <c r="AA469" s="376"/>
      <c r="AB469" s="376"/>
      <c r="AC469" s="376"/>
      <c r="AD469" s="376"/>
      <c r="AE469" s="376"/>
      <c r="AF469" s="376"/>
      <c r="AG469" s="376"/>
      <c r="AH469" s="376"/>
      <c r="AI469" s="376"/>
      <c r="AJ469" s="376"/>
      <c r="AK469" s="376"/>
      <c r="AL469" s="376"/>
      <c r="AM469" s="376"/>
      <c r="AN469" s="376"/>
      <c r="AO469" s="376"/>
      <c r="AP469" s="376"/>
      <c r="AQ469" s="376"/>
      <c r="AR469" s="376"/>
      <c r="AS469" s="376"/>
      <c r="AT469" s="376"/>
    </row>
    <row r="470" spans="1:46" ht="24" x14ac:dyDescent="0.4">
      <c r="A470" s="375"/>
      <c r="B470" s="375"/>
      <c r="C470" s="376"/>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c r="Z470" s="376"/>
      <c r="AA470" s="376"/>
      <c r="AB470" s="376"/>
      <c r="AC470" s="376"/>
      <c r="AD470" s="376"/>
      <c r="AE470" s="376"/>
      <c r="AF470" s="376"/>
      <c r="AG470" s="376"/>
      <c r="AH470" s="376"/>
      <c r="AI470" s="376"/>
      <c r="AJ470" s="376"/>
      <c r="AK470" s="376"/>
      <c r="AL470" s="376"/>
      <c r="AM470" s="376"/>
      <c r="AN470" s="376"/>
      <c r="AO470" s="376"/>
      <c r="AP470" s="376"/>
      <c r="AQ470" s="376"/>
      <c r="AR470" s="376"/>
      <c r="AS470" s="376"/>
      <c r="AT470" s="376"/>
    </row>
    <row r="471" spans="1:46" ht="24" x14ac:dyDescent="0.4">
      <c r="A471" s="375"/>
      <c r="B471" s="375"/>
      <c r="C471" s="376"/>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c r="Z471" s="376"/>
      <c r="AA471" s="376"/>
      <c r="AB471" s="376"/>
      <c r="AC471" s="376"/>
      <c r="AD471" s="376"/>
      <c r="AE471" s="376"/>
      <c r="AF471" s="376"/>
      <c r="AG471" s="376"/>
      <c r="AH471" s="376"/>
      <c r="AI471" s="376"/>
      <c r="AJ471" s="376"/>
      <c r="AK471" s="376"/>
      <c r="AL471" s="376"/>
      <c r="AM471" s="376"/>
      <c r="AN471" s="376"/>
      <c r="AO471" s="376"/>
      <c r="AP471" s="376"/>
      <c r="AQ471" s="376"/>
      <c r="AR471" s="376"/>
      <c r="AS471" s="376"/>
      <c r="AT471" s="376"/>
    </row>
    <row r="472" spans="1:46" ht="24" x14ac:dyDescent="0.4">
      <c r="A472" s="375"/>
      <c r="B472" s="375"/>
      <c r="C472" s="376"/>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376"/>
      <c r="AA472" s="376"/>
      <c r="AB472" s="376"/>
      <c r="AC472" s="376"/>
      <c r="AD472" s="376"/>
      <c r="AE472" s="376"/>
      <c r="AF472" s="376"/>
      <c r="AG472" s="376"/>
      <c r="AH472" s="376"/>
      <c r="AI472" s="376"/>
      <c r="AJ472" s="376"/>
      <c r="AK472" s="376"/>
      <c r="AL472" s="376"/>
      <c r="AM472" s="376"/>
      <c r="AN472" s="376"/>
      <c r="AO472" s="376"/>
      <c r="AP472" s="376"/>
      <c r="AQ472" s="376"/>
      <c r="AR472" s="376"/>
      <c r="AS472" s="376"/>
      <c r="AT472" s="376"/>
    </row>
    <row r="473" spans="1:46" ht="24" x14ac:dyDescent="0.4">
      <c r="A473" s="375"/>
      <c r="B473" s="375"/>
      <c r="C473" s="376"/>
      <c r="D473" s="376"/>
      <c r="E473" s="376"/>
      <c r="F473" s="376"/>
      <c r="G473" s="376"/>
      <c r="H473" s="376"/>
      <c r="I473" s="376"/>
      <c r="J473" s="376"/>
      <c r="K473" s="376"/>
      <c r="L473" s="376"/>
      <c r="M473" s="376"/>
      <c r="N473" s="376"/>
      <c r="O473" s="376"/>
      <c r="P473" s="376"/>
      <c r="Q473" s="376"/>
      <c r="R473" s="376"/>
      <c r="S473" s="376"/>
      <c r="T473" s="376"/>
      <c r="U473" s="376"/>
      <c r="V473" s="376"/>
      <c r="W473" s="376"/>
      <c r="X473" s="376"/>
      <c r="Y473" s="376"/>
      <c r="Z473" s="376"/>
      <c r="AA473" s="376"/>
      <c r="AB473" s="376"/>
      <c r="AC473" s="376"/>
      <c r="AD473" s="376"/>
      <c r="AE473" s="376"/>
      <c r="AF473" s="376"/>
      <c r="AG473" s="376"/>
      <c r="AH473" s="376"/>
      <c r="AI473" s="376"/>
      <c r="AJ473" s="376"/>
      <c r="AK473" s="376"/>
      <c r="AL473" s="376"/>
      <c r="AM473" s="376"/>
      <c r="AN473" s="376"/>
      <c r="AO473" s="376"/>
      <c r="AP473" s="376"/>
      <c r="AQ473" s="376"/>
      <c r="AR473" s="376"/>
      <c r="AS473" s="376"/>
      <c r="AT473" s="376"/>
    </row>
    <row r="474" spans="1:46" ht="24" x14ac:dyDescent="0.4">
      <c r="A474" s="375"/>
      <c r="B474" s="375"/>
      <c r="C474" s="376"/>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c r="Z474" s="376"/>
      <c r="AA474" s="376"/>
      <c r="AB474" s="376"/>
      <c r="AC474" s="376"/>
      <c r="AD474" s="376"/>
      <c r="AE474" s="376"/>
      <c r="AF474" s="376"/>
      <c r="AG474" s="376"/>
      <c r="AH474" s="376"/>
      <c r="AI474" s="376"/>
      <c r="AJ474" s="376"/>
      <c r="AK474" s="376"/>
      <c r="AL474" s="376"/>
      <c r="AM474" s="376"/>
      <c r="AN474" s="376"/>
      <c r="AO474" s="376"/>
      <c r="AP474" s="376"/>
      <c r="AQ474" s="376"/>
      <c r="AR474" s="376"/>
      <c r="AS474" s="376"/>
      <c r="AT474" s="376"/>
    </row>
    <row r="475" spans="1:46" ht="24" x14ac:dyDescent="0.4">
      <c r="A475" s="375"/>
      <c r="B475" s="375"/>
      <c r="C475" s="376"/>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c r="Z475" s="376"/>
      <c r="AA475" s="376"/>
      <c r="AB475" s="376"/>
      <c r="AC475" s="376"/>
      <c r="AD475" s="376"/>
      <c r="AE475" s="376"/>
      <c r="AF475" s="376"/>
      <c r="AG475" s="376"/>
      <c r="AH475" s="376"/>
      <c r="AI475" s="376"/>
      <c r="AJ475" s="376"/>
      <c r="AK475" s="376"/>
      <c r="AL475" s="376"/>
      <c r="AM475" s="376"/>
      <c r="AN475" s="376"/>
      <c r="AO475" s="376"/>
      <c r="AP475" s="376"/>
      <c r="AQ475" s="376"/>
      <c r="AR475" s="376"/>
      <c r="AS475" s="376"/>
      <c r="AT475" s="376"/>
    </row>
    <row r="476" spans="1:46" ht="24" x14ac:dyDescent="0.4">
      <c r="A476" s="375"/>
      <c r="B476" s="375"/>
      <c r="C476" s="376"/>
      <c r="D476" s="376"/>
      <c r="E476" s="376"/>
      <c r="F476" s="376"/>
      <c r="G476" s="376"/>
      <c r="H476" s="376"/>
      <c r="I476" s="376"/>
      <c r="J476" s="376"/>
      <c r="K476" s="376"/>
      <c r="L476" s="376"/>
      <c r="M476" s="376"/>
      <c r="N476" s="376"/>
      <c r="O476" s="376"/>
      <c r="P476" s="376"/>
      <c r="Q476" s="376"/>
      <c r="R476" s="376"/>
      <c r="S476" s="376"/>
      <c r="T476" s="376"/>
      <c r="U476" s="376"/>
      <c r="V476" s="376"/>
      <c r="W476" s="376"/>
      <c r="X476" s="376"/>
      <c r="Y476" s="376"/>
      <c r="Z476" s="376"/>
      <c r="AA476" s="376"/>
      <c r="AB476" s="376"/>
      <c r="AC476" s="376"/>
      <c r="AD476" s="376"/>
      <c r="AE476" s="376"/>
      <c r="AF476" s="376"/>
      <c r="AG476" s="376"/>
      <c r="AH476" s="376"/>
      <c r="AI476" s="376"/>
      <c r="AJ476" s="376"/>
      <c r="AK476" s="376"/>
      <c r="AL476" s="376"/>
      <c r="AM476" s="376"/>
      <c r="AN476" s="376"/>
      <c r="AO476" s="376"/>
      <c r="AP476" s="376"/>
      <c r="AQ476" s="376"/>
      <c r="AR476" s="376"/>
      <c r="AS476" s="376"/>
      <c r="AT476" s="376"/>
    </row>
    <row r="477" spans="1:46" ht="24" x14ac:dyDescent="0.4">
      <c r="A477" s="375"/>
      <c r="B477" s="375"/>
      <c r="C477" s="376"/>
      <c r="D477" s="376"/>
      <c r="E477" s="376"/>
      <c r="F477" s="376"/>
      <c r="G477" s="376"/>
      <c r="H477" s="376"/>
      <c r="I477" s="376"/>
      <c r="J477" s="376"/>
      <c r="K477" s="376"/>
      <c r="L477" s="376"/>
      <c r="M477" s="376"/>
      <c r="N477" s="376"/>
      <c r="O477" s="376"/>
      <c r="P477" s="376"/>
      <c r="Q477" s="376"/>
      <c r="R477" s="376"/>
      <c r="S477" s="376"/>
      <c r="T477" s="376"/>
      <c r="U477" s="376"/>
      <c r="V477" s="376"/>
      <c r="W477" s="376"/>
      <c r="X477" s="376"/>
      <c r="Y477" s="376"/>
      <c r="Z477" s="376"/>
      <c r="AA477" s="376"/>
      <c r="AB477" s="376"/>
      <c r="AC477" s="376"/>
      <c r="AD477" s="376"/>
      <c r="AE477" s="376"/>
      <c r="AF477" s="376"/>
      <c r="AG477" s="376"/>
      <c r="AH477" s="376"/>
      <c r="AI477" s="376"/>
      <c r="AJ477" s="376"/>
      <c r="AK477" s="376"/>
      <c r="AL477" s="376"/>
      <c r="AM477" s="376"/>
      <c r="AN477" s="376"/>
      <c r="AO477" s="376"/>
      <c r="AP477" s="376"/>
      <c r="AQ477" s="376"/>
      <c r="AR477" s="376"/>
      <c r="AS477" s="376"/>
      <c r="AT477" s="376"/>
    </row>
    <row r="478" spans="1:46" ht="24" x14ac:dyDescent="0.4">
      <c r="A478" s="375"/>
      <c r="B478" s="375"/>
      <c r="C478" s="376"/>
      <c r="D478" s="376"/>
      <c r="E478" s="376"/>
      <c r="F478" s="376"/>
      <c r="G478" s="376"/>
      <c r="H478" s="376"/>
      <c r="I478" s="376"/>
      <c r="J478" s="376"/>
      <c r="K478" s="376"/>
      <c r="L478" s="376"/>
      <c r="M478" s="376"/>
      <c r="N478" s="376"/>
      <c r="O478" s="376"/>
      <c r="P478" s="376"/>
      <c r="Q478" s="376"/>
      <c r="R478" s="376"/>
      <c r="S478" s="376"/>
      <c r="T478" s="376"/>
      <c r="U478" s="376"/>
      <c r="V478" s="376"/>
      <c r="W478" s="376"/>
      <c r="X478" s="376"/>
      <c r="Y478" s="376"/>
      <c r="Z478" s="376"/>
      <c r="AA478" s="376"/>
      <c r="AB478" s="376"/>
      <c r="AC478" s="376"/>
      <c r="AD478" s="376"/>
      <c r="AE478" s="376"/>
      <c r="AF478" s="376"/>
      <c r="AG478" s="376"/>
      <c r="AH478" s="376"/>
      <c r="AI478" s="376"/>
      <c r="AJ478" s="376"/>
      <c r="AK478" s="376"/>
      <c r="AL478" s="376"/>
      <c r="AM478" s="376"/>
      <c r="AN478" s="376"/>
      <c r="AO478" s="376"/>
      <c r="AP478" s="376"/>
      <c r="AQ478" s="376"/>
      <c r="AR478" s="376"/>
      <c r="AS478" s="376"/>
      <c r="AT478" s="376"/>
    </row>
    <row r="479" spans="1:46" ht="24" x14ac:dyDescent="0.4">
      <c r="A479" s="375"/>
      <c r="B479" s="375"/>
      <c r="C479" s="376"/>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c r="Z479" s="376"/>
      <c r="AA479" s="376"/>
      <c r="AB479" s="376"/>
      <c r="AC479" s="376"/>
      <c r="AD479" s="376"/>
      <c r="AE479" s="376"/>
      <c r="AF479" s="376"/>
      <c r="AG479" s="376"/>
      <c r="AH479" s="376"/>
      <c r="AI479" s="376"/>
      <c r="AJ479" s="376"/>
      <c r="AK479" s="376"/>
      <c r="AL479" s="376"/>
      <c r="AM479" s="376"/>
      <c r="AN479" s="376"/>
      <c r="AO479" s="376"/>
      <c r="AP479" s="376"/>
      <c r="AQ479" s="376"/>
      <c r="AR479" s="376"/>
      <c r="AS479" s="376"/>
      <c r="AT479" s="376"/>
    </row>
    <row r="480" spans="1:46" ht="24" x14ac:dyDescent="0.4">
      <c r="A480" s="375"/>
      <c r="B480" s="375"/>
      <c r="C480" s="376"/>
      <c r="D480" s="376"/>
      <c r="E480" s="376"/>
      <c r="F480" s="376"/>
      <c r="G480" s="376"/>
      <c r="H480" s="376"/>
      <c r="I480" s="376"/>
      <c r="J480" s="376"/>
      <c r="K480" s="376"/>
      <c r="L480" s="376"/>
      <c r="M480" s="376"/>
      <c r="N480" s="376"/>
      <c r="O480" s="376"/>
      <c r="P480" s="376"/>
      <c r="Q480" s="376"/>
      <c r="R480" s="376"/>
      <c r="S480" s="376"/>
      <c r="T480" s="376"/>
      <c r="U480" s="376"/>
      <c r="V480" s="376"/>
      <c r="W480" s="376"/>
      <c r="X480" s="376"/>
      <c r="Y480" s="376"/>
      <c r="Z480" s="376"/>
      <c r="AA480" s="376"/>
      <c r="AB480" s="376"/>
      <c r="AC480" s="376"/>
      <c r="AD480" s="376"/>
      <c r="AE480" s="376"/>
      <c r="AF480" s="376"/>
      <c r="AG480" s="376"/>
      <c r="AH480" s="376"/>
      <c r="AI480" s="376"/>
      <c r="AJ480" s="376"/>
      <c r="AK480" s="376"/>
      <c r="AL480" s="376"/>
      <c r="AM480" s="376"/>
      <c r="AN480" s="376"/>
      <c r="AO480" s="376"/>
      <c r="AP480" s="376"/>
      <c r="AQ480" s="376"/>
      <c r="AR480" s="376"/>
      <c r="AS480" s="376"/>
      <c r="AT480" s="376"/>
    </row>
    <row r="481" spans="1:46" ht="24" x14ac:dyDescent="0.4">
      <c r="A481" s="375"/>
      <c r="B481" s="375"/>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row>
    <row r="482" spans="1:46" ht="24" x14ac:dyDescent="0.4">
      <c r="A482" s="375"/>
      <c r="B482" s="375"/>
      <c r="C482" s="376"/>
      <c r="D482" s="376"/>
      <c r="E482" s="376"/>
      <c r="F482" s="376"/>
      <c r="G482" s="376"/>
      <c r="H482" s="376"/>
      <c r="I482" s="376"/>
      <c r="J482" s="376"/>
      <c r="K482" s="376"/>
      <c r="L482" s="376"/>
      <c r="M482" s="376"/>
      <c r="N482" s="376"/>
      <c r="O482" s="376"/>
      <c r="P482" s="376"/>
      <c r="Q482" s="376"/>
      <c r="R482" s="376"/>
      <c r="S482" s="376"/>
      <c r="T482" s="376"/>
      <c r="U482" s="376"/>
      <c r="V482" s="376"/>
      <c r="W482" s="376"/>
      <c r="X482" s="376"/>
      <c r="Y482" s="376"/>
      <c r="Z482" s="376"/>
      <c r="AA482" s="376"/>
      <c r="AB482" s="376"/>
      <c r="AC482" s="376"/>
      <c r="AD482" s="376"/>
      <c r="AE482" s="376"/>
      <c r="AF482" s="376"/>
      <c r="AG482" s="376"/>
      <c r="AH482" s="376"/>
      <c r="AI482" s="376"/>
      <c r="AJ482" s="376"/>
      <c r="AK482" s="376"/>
      <c r="AL482" s="376"/>
      <c r="AM482" s="376"/>
      <c r="AN482" s="376"/>
      <c r="AO482" s="376"/>
      <c r="AP482" s="376"/>
      <c r="AQ482" s="376"/>
      <c r="AR482" s="376"/>
      <c r="AS482" s="376"/>
      <c r="AT482" s="376"/>
    </row>
    <row r="483" spans="1:46" ht="24" x14ac:dyDescent="0.4">
      <c r="A483" s="375"/>
      <c r="B483" s="375"/>
      <c r="C483" s="376"/>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c r="Z483" s="376"/>
      <c r="AA483" s="376"/>
      <c r="AB483" s="376"/>
      <c r="AC483" s="376"/>
      <c r="AD483" s="376"/>
      <c r="AE483" s="376"/>
      <c r="AF483" s="376"/>
      <c r="AG483" s="376"/>
      <c r="AH483" s="376"/>
      <c r="AI483" s="376"/>
      <c r="AJ483" s="376"/>
      <c r="AK483" s="376"/>
      <c r="AL483" s="376"/>
      <c r="AM483" s="376"/>
      <c r="AN483" s="376"/>
      <c r="AO483" s="376"/>
      <c r="AP483" s="376"/>
      <c r="AQ483" s="376"/>
      <c r="AR483" s="376"/>
      <c r="AS483" s="376"/>
      <c r="AT483" s="376"/>
    </row>
    <row r="484" spans="1:46" ht="24" x14ac:dyDescent="0.4">
      <c r="A484" s="375"/>
      <c r="B484" s="375"/>
      <c r="C484" s="376"/>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row>
    <row r="485" spans="1:46" ht="24" x14ac:dyDescent="0.4">
      <c r="A485" s="375"/>
      <c r="B485" s="375"/>
      <c r="C485" s="376"/>
      <c r="D485" s="376"/>
      <c r="E485" s="376"/>
      <c r="F485" s="376"/>
      <c r="G485" s="376"/>
      <c r="H485" s="376"/>
      <c r="I485" s="376"/>
      <c r="J485" s="376"/>
      <c r="K485" s="376"/>
      <c r="L485" s="376"/>
      <c r="M485" s="376"/>
      <c r="N485" s="376"/>
      <c r="O485" s="376"/>
      <c r="P485" s="376"/>
      <c r="Q485" s="376"/>
      <c r="R485" s="376"/>
      <c r="S485" s="376"/>
      <c r="T485" s="376"/>
      <c r="U485" s="376"/>
      <c r="V485" s="376"/>
      <c r="W485" s="376"/>
      <c r="X485" s="376"/>
      <c r="Y485" s="376"/>
      <c r="Z485" s="376"/>
      <c r="AA485" s="376"/>
      <c r="AB485" s="376"/>
      <c r="AC485" s="376"/>
      <c r="AD485" s="376"/>
      <c r="AE485" s="376"/>
      <c r="AF485" s="376"/>
      <c r="AG485" s="376"/>
      <c r="AH485" s="376"/>
      <c r="AI485" s="376"/>
      <c r="AJ485" s="376"/>
      <c r="AK485" s="376"/>
      <c r="AL485" s="376"/>
      <c r="AM485" s="376"/>
      <c r="AN485" s="376"/>
      <c r="AO485" s="376"/>
      <c r="AP485" s="376"/>
      <c r="AQ485" s="376"/>
      <c r="AR485" s="376"/>
      <c r="AS485" s="376"/>
      <c r="AT485" s="376"/>
    </row>
    <row r="486" spans="1:46" ht="24" x14ac:dyDescent="0.4">
      <c r="A486" s="375"/>
      <c r="B486" s="375"/>
      <c r="C486" s="376"/>
      <c r="D486" s="376"/>
      <c r="E486" s="376"/>
      <c r="F486" s="376"/>
      <c r="G486" s="376"/>
      <c r="H486" s="376"/>
      <c r="I486" s="376"/>
      <c r="J486" s="376"/>
      <c r="K486" s="376"/>
      <c r="L486" s="376"/>
      <c r="M486" s="376"/>
      <c r="N486" s="376"/>
      <c r="O486" s="376"/>
      <c r="P486" s="376"/>
      <c r="Q486" s="376"/>
      <c r="R486" s="376"/>
      <c r="S486" s="376"/>
      <c r="T486" s="376"/>
      <c r="U486" s="376"/>
      <c r="V486" s="376"/>
      <c r="W486" s="376"/>
      <c r="X486" s="376"/>
      <c r="Y486" s="376"/>
      <c r="Z486" s="376"/>
      <c r="AA486" s="376"/>
      <c r="AB486" s="376"/>
      <c r="AC486" s="376"/>
      <c r="AD486" s="376"/>
      <c r="AE486" s="376"/>
      <c r="AF486" s="376"/>
      <c r="AG486" s="376"/>
      <c r="AH486" s="376"/>
      <c r="AI486" s="376"/>
      <c r="AJ486" s="376"/>
      <c r="AK486" s="376"/>
      <c r="AL486" s="376"/>
      <c r="AM486" s="376"/>
      <c r="AN486" s="376"/>
      <c r="AO486" s="376"/>
      <c r="AP486" s="376"/>
      <c r="AQ486" s="376"/>
      <c r="AR486" s="376"/>
      <c r="AS486" s="376"/>
      <c r="AT486" s="376"/>
    </row>
    <row r="487" spans="1:46" ht="24" x14ac:dyDescent="0.4">
      <c r="A487" s="375"/>
      <c r="B487" s="375"/>
      <c r="C487" s="376"/>
      <c r="D487" s="376"/>
      <c r="E487" s="376"/>
      <c r="F487" s="376"/>
      <c r="G487" s="376"/>
      <c r="H487" s="376"/>
      <c r="I487" s="376"/>
      <c r="J487" s="376"/>
      <c r="K487" s="376"/>
      <c r="L487" s="376"/>
      <c r="M487" s="376"/>
      <c r="N487" s="376"/>
      <c r="O487" s="376"/>
      <c r="P487" s="376"/>
      <c r="Q487" s="376"/>
      <c r="R487" s="376"/>
      <c r="S487" s="376"/>
      <c r="T487" s="376"/>
      <c r="U487" s="376"/>
      <c r="V487" s="376"/>
      <c r="W487" s="376"/>
      <c r="X487" s="376"/>
      <c r="Y487" s="376"/>
      <c r="Z487" s="376"/>
      <c r="AA487" s="376"/>
      <c r="AB487" s="376"/>
      <c r="AC487" s="376"/>
      <c r="AD487" s="376"/>
      <c r="AE487" s="376"/>
      <c r="AF487" s="376"/>
      <c r="AG487" s="376"/>
      <c r="AH487" s="376"/>
      <c r="AI487" s="376"/>
      <c r="AJ487" s="376"/>
      <c r="AK487" s="376"/>
      <c r="AL487" s="376"/>
      <c r="AM487" s="376"/>
      <c r="AN487" s="376"/>
      <c r="AO487" s="376"/>
      <c r="AP487" s="376"/>
      <c r="AQ487" s="376"/>
      <c r="AR487" s="376"/>
      <c r="AS487" s="376"/>
      <c r="AT487" s="376"/>
    </row>
    <row r="488" spans="1:46" ht="24" x14ac:dyDescent="0.4">
      <c r="A488" s="375"/>
      <c r="B488" s="375"/>
      <c r="C488" s="376"/>
      <c r="D488" s="376"/>
      <c r="E488" s="376"/>
      <c r="F488" s="376"/>
      <c r="G488" s="376"/>
      <c r="H488" s="376"/>
      <c r="I488" s="376"/>
      <c r="J488" s="376"/>
      <c r="K488" s="376"/>
      <c r="L488" s="376"/>
      <c r="M488" s="376"/>
      <c r="N488" s="376"/>
      <c r="O488" s="376"/>
      <c r="P488" s="376"/>
      <c r="Q488" s="376"/>
      <c r="R488" s="376"/>
      <c r="S488" s="376"/>
      <c r="T488" s="376"/>
      <c r="U488" s="376"/>
      <c r="V488" s="376"/>
      <c r="W488" s="376"/>
      <c r="X488" s="376"/>
      <c r="Y488" s="376"/>
      <c r="Z488" s="376"/>
      <c r="AA488" s="376"/>
      <c r="AB488" s="376"/>
      <c r="AC488" s="376"/>
      <c r="AD488" s="376"/>
      <c r="AE488" s="376"/>
      <c r="AF488" s="376"/>
      <c r="AG488" s="376"/>
      <c r="AH488" s="376"/>
      <c r="AI488" s="376"/>
      <c r="AJ488" s="376"/>
      <c r="AK488" s="376"/>
      <c r="AL488" s="376"/>
      <c r="AM488" s="376"/>
      <c r="AN488" s="376"/>
      <c r="AO488" s="376"/>
      <c r="AP488" s="376"/>
      <c r="AQ488" s="376"/>
      <c r="AR488" s="376"/>
      <c r="AS488" s="376"/>
      <c r="AT488" s="376"/>
    </row>
    <row r="489" spans="1:46" ht="24" x14ac:dyDescent="0.4">
      <c r="A489" s="375"/>
      <c r="B489" s="375"/>
      <c r="C489" s="376"/>
      <c r="D489" s="376"/>
      <c r="E489" s="376"/>
      <c r="F489" s="376"/>
      <c r="G489" s="376"/>
      <c r="H489" s="376"/>
      <c r="I489" s="376"/>
      <c r="J489" s="376"/>
      <c r="K489" s="376"/>
      <c r="L489" s="376"/>
      <c r="M489" s="376"/>
      <c r="N489" s="376"/>
      <c r="O489" s="376"/>
      <c r="P489" s="376"/>
      <c r="Q489" s="376"/>
      <c r="R489" s="376"/>
      <c r="S489" s="376"/>
      <c r="T489" s="376"/>
      <c r="U489" s="376"/>
      <c r="V489" s="376"/>
      <c r="W489" s="376"/>
      <c r="X489" s="376"/>
      <c r="Y489" s="376"/>
      <c r="Z489" s="376"/>
      <c r="AA489" s="376"/>
      <c r="AB489" s="376"/>
      <c r="AC489" s="376"/>
      <c r="AD489" s="376"/>
      <c r="AE489" s="376"/>
      <c r="AF489" s="376"/>
      <c r="AG489" s="376"/>
      <c r="AH489" s="376"/>
      <c r="AI489" s="376"/>
      <c r="AJ489" s="376"/>
      <c r="AK489" s="376"/>
      <c r="AL489" s="376"/>
      <c r="AM489" s="376"/>
      <c r="AN489" s="376"/>
      <c r="AO489" s="376"/>
      <c r="AP489" s="376"/>
      <c r="AQ489" s="376"/>
      <c r="AR489" s="376"/>
      <c r="AS489" s="376"/>
      <c r="AT489" s="376"/>
    </row>
    <row r="490" spans="1:46" ht="24" x14ac:dyDescent="0.4">
      <c r="A490" s="375"/>
      <c r="B490" s="375"/>
      <c r="C490" s="376"/>
      <c r="D490" s="376"/>
      <c r="E490" s="376"/>
      <c r="F490" s="376"/>
      <c r="G490" s="376"/>
      <c r="H490" s="376"/>
      <c r="I490" s="376"/>
      <c r="J490" s="376"/>
      <c r="K490" s="376"/>
      <c r="L490" s="376"/>
      <c r="M490" s="376"/>
      <c r="N490" s="376"/>
      <c r="O490" s="376"/>
      <c r="P490" s="376"/>
      <c r="Q490" s="376"/>
      <c r="R490" s="376"/>
      <c r="S490" s="376"/>
      <c r="T490" s="376"/>
      <c r="U490" s="376"/>
      <c r="V490" s="376"/>
      <c r="W490" s="376"/>
      <c r="X490" s="376"/>
      <c r="Y490" s="376"/>
      <c r="Z490" s="376"/>
      <c r="AA490" s="376"/>
      <c r="AB490" s="376"/>
      <c r="AC490" s="376"/>
      <c r="AD490" s="376"/>
      <c r="AE490" s="376"/>
      <c r="AF490" s="376"/>
      <c r="AG490" s="376"/>
      <c r="AH490" s="376"/>
      <c r="AI490" s="376"/>
      <c r="AJ490" s="376"/>
      <c r="AK490" s="376"/>
      <c r="AL490" s="376"/>
      <c r="AM490" s="376"/>
      <c r="AN490" s="376"/>
      <c r="AO490" s="376"/>
      <c r="AP490" s="376"/>
      <c r="AQ490" s="376"/>
      <c r="AR490" s="376"/>
      <c r="AS490" s="376"/>
      <c r="AT490" s="376"/>
    </row>
    <row r="491" spans="1:46" ht="24" x14ac:dyDescent="0.4">
      <c r="A491" s="375"/>
      <c r="B491" s="375"/>
      <c r="C491" s="376"/>
      <c r="D491" s="376"/>
      <c r="E491" s="376"/>
      <c r="F491" s="376"/>
      <c r="G491" s="376"/>
      <c r="H491" s="376"/>
      <c r="I491" s="376"/>
      <c r="J491" s="376"/>
      <c r="K491" s="376"/>
      <c r="L491" s="376"/>
      <c r="M491" s="376"/>
      <c r="N491" s="376"/>
      <c r="O491" s="376"/>
      <c r="P491" s="376"/>
      <c r="Q491" s="376"/>
      <c r="R491" s="376"/>
      <c r="S491" s="376"/>
      <c r="T491" s="376"/>
      <c r="U491" s="376"/>
      <c r="V491" s="376"/>
      <c r="W491" s="376"/>
      <c r="X491" s="376"/>
      <c r="Y491" s="376"/>
      <c r="Z491" s="376"/>
      <c r="AA491" s="376"/>
      <c r="AB491" s="376"/>
      <c r="AC491" s="376"/>
      <c r="AD491" s="376"/>
      <c r="AE491" s="376"/>
      <c r="AF491" s="376"/>
      <c r="AG491" s="376"/>
      <c r="AH491" s="376"/>
      <c r="AI491" s="376"/>
      <c r="AJ491" s="376"/>
      <c r="AK491" s="376"/>
      <c r="AL491" s="376"/>
      <c r="AM491" s="376"/>
      <c r="AN491" s="376"/>
      <c r="AO491" s="376"/>
      <c r="AP491" s="376"/>
      <c r="AQ491" s="376"/>
      <c r="AR491" s="376"/>
      <c r="AS491" s="376"/>
      <c r="AT491" s="376"/>
    </row>
    <row r="492" spans="1:46" ht="24" x14ac:dyDescent="0.4">
      <c r="A492" s="375"/>
      <c r="B492" s="375"/>
      <c r="C492" s="376"/>
      <c r="D492" s="376"/>
      <c r="E492" s="376"/>
      <c r="F492" s="376"/>
      <c r="G492" s="376"/>
      <c r="H492" s="376"/>
      <c r="I492" s="376"/>
      <c r="J492" s="376"/>
      <c r="K492" s="376"/>
      <c r="L492" s="376"/>
      <c r="M492" s="376"/>
      <c r="N492" s="376"/>
      <c r="O492" s="376"/>
      <c r="P492" s="376"/>
      <c r="Q492" s="376"/>
      <c r="R492" s="376"/>
      <c r="S492" s="376"/>
      <c r="T492" s="376"/>
      <c r="U492" s="376"/>
      <c r="V492" s="376"/>
      <c r="W492" s="376"/>
      <c r="X492" s="376"/>
      <c r="Y492" s="376"/>
      <c r="Z492" s="376"/>
      <c r="AA492" s="376"/>
      <c r="AB492" s="376"/>
      <c r="AC492" s="376"/>
      <c r="AD492" s="376"/>
      <c r="AE492" s="376"/>
      <c r="AF492" s="376"/>
      <c r="AG492" s="376"/>
      <c r="AH492" s="376"/>
      <c r="AI492" s="376"/>
      <c r="AJ492" s="376"/>
      <c r="AK492" s="376"/>
      <c r="AL492" s="376"/>
      <c r="AM492" s="376"/>
      <c r="AN492" s="376"/>
      <c r="AO492" s="376"/>
      <c r="AP492" s="376"/>
      <c r="AQ492" s="376"/>
      <c r="AR492" s="376"/>
      <c r="AS492" s="376"/>
      <c r="AT492" s="376"/>
    </row>
    <row r="493" spans="1:46" ht="24" x14ac:dyDescent="0.4">
      <c r="A493" s="375"/>
      <c r="B493" s="375"/>
      <c r="C493" s="376"/>
      <c r="D493" s="376"/>
      <c r="E493" s="376"/>
      <c r="F493" s="376"/>
      <c r="G493" s="376"/>
      <c r="H493" s="376"/>
      <c r="I493" s="376"/>
      <c r="J493" s="376"/>
      <c r="K493" s="376"/>
      <c r="L493" s="376"/>
      <c r="M493" s="376"/>
      <c r="N493" s="376"/>
      <c r="O493" s="376"/>
      <c r="P493" s="376"/>
      <c r="Q493" s="376"/>
      <c r="R493" s="376"/>
      <c r="S493" s="376"/>
      <c r="T493" s="376"/>
      <c r="U493" s="376"/>
      <c r="V493" s="376"/>
      <c r="W493" s="376"/>
      <c r="X493" s="376"/>
      <c r="Y493" s="376"/>
      <c r="Z493" s="376"/>
      <c r="AA493" s="376"/>
      <c r="AB493" s="376"/>
      <c r="AC493" s="376"/>
      <c r="AD493" s="376"/>
      <c r="AE493" s="376"/>
      <c r="AF493" s="376"/>
      <c r="AG493" s="376"/>
      <c r="AH493" s="376"/>
      <c r="AI493" s="376"/>
      <c r="AJ493" s="376"/>
      <c r="AK493" s="376"/>
      <c r="AL493" s="376"/>
      <c r="AM493" s="376"/>
      <c r="AN493" s="376"/>
      <c r="AO493" s="376"/>
      <c r="AP493" s="376"/>
      <c r="AQ493" s="376"/>
      <c r="AR493" s="376"/>
      <c r="AS493" s="376"/>
      <c r="AT493" s="376"/>
    </row>
    <row r="494" spans="1:46" ht="24" x14ac:dyDescent="0.4">
      <c r="A494" s="375"/>
      <c r="B494" s="375"/>
      <c r="C494" s="376"/>
      <c r="D494" s="376"/>
      <c r="E494" s="376"/>
      <c r="F494" s="376"/>
      <c r="G494" s="376"/>
      <c r="H494" s="376"/>
      <c r="I494" s="376"/>
      <c r="J494" s="376"/>
      <c r="K494" s="376"/>
      <c r="L494" s="376"/>
      <c r="M494" s="376"/>
      <c r="N494" s="376"/>
      <c r="O494" s="376"/>
      <c r="P494" s="376"/>
      <c r="Q494" s="376"/>
      <c r="R494" s="376"/>
      <c r="S494" s="376"/>
      <c r="T494" s="376"/>
      <c r="U494" s="376"/>
      <c r="V494" s="376"/>
      <c r="W494" s="376"/>
      <c r="X494" s="376"/>
      <c r="Y494" s="376"/>
      <c r="Z494" s="376"/>
      <c r="AA494" s="376"/>
      <c r="AB494" s="376"/>
      <c r="AC494" s="376"/>
      <c r="AD494" s="376"/>
      <c r="AE494" s="376"/>
      <c r="AF494" s="376"/>
      <c r="AG494" s="376"/>
      <c r="AH494" s="376"/>
      <c r="AI494" s="376"/>
      <c r="AJ494" s="376"/>
      <c r="AK494" s="376"/>
      <c r="AL494" s="376"/>
      <c r="AM494" s="376"/>
      <c r="AN494" s="376"/>
      <c r="AO494" s="376"/>
      <c r="AP494" s="376"/>
      <c r="AQ494" s="376"/>
      <c r="AR494" s="376"/>
      <c r="AS494" s="376"/>
      <c r="AT494" s="376"/>
    </row>
    <row r="495" spans="1:46" ht="24" x14ac:dyDescent="0.4">
      <c r="A495" s="375"/>
      <c r="B495" s="375"/>
      <c r="C495" s="376"/>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c r="Z495" s="376"/>
      <c r="AA495" s="376"/>
      <c r="AB495" s="376"/>
      <c r="AC495" s="376"/>
      <c r="AD495" s="376"/>
      <c r="AE495" s="376"/>
      <c r="AF495" s="376"/>
      <c r="AG495" s="376"/>
      <c r="AH495" s="376"/>
      <c r="AI495" s="376"/>
      <c r="AJ495" s="376"/>
      <c r="AK495" s="376"/>
      <c r="AL495" s="376"/>
      <c r="AM495" s="376"/>
      <c r="AN495" s="376"/>
      <c r="AO495" s="376"/>
      <c r="AP495" s="376"/>
      <c r="AQ495" s="376"/>
      <c r="AR495" s="376"/>
      <c r="AS495" s="376"/>
      <c r="AT495" s="376"/>
    </row>
    <row r="496" spans="1:46" ht="24" x14ac:dyDescent="0.4">
      <c r="A496" s="375"/>
      <c r="B496" s="375"/>
      <c r="C496" s="376"/>
      <c r="D496" s="376"/>
      <c r="E496" s="376"/>
      <c r="F496" s="376"/>
      <c r="G496" s="376"/>
      <c r="H496" s="376"/>
      <c r="I496" s="376"/>
      <c r="J496" s="376"/>
      <c r="K496" s="376"/>
      <c r="L496" s="376"/>
      <c r="M496" s="376"/>
      <c r="N496" s="376"/>
      <c r="O496" s="376"/>
      <c r="P496" s="376"/>
      <c r="Q496" s="376"/>
      <c r="R496" s="376"/>
      <c r="S496" s="376"/>
      <c r="T496" s="376"/>
      <c r="U496" s="376"/>
      <c r="V496" s="376"/>
      <c r="W496" s="376"/>
      <c r="X496" s="376"/>
      <c r="Y496" s="376"/>
      <c r="Z496" s="376"/>
      <c r="AA496" s="376"/>
      <c r="AB496" s="376"/>
      <c r="AC496" s="376"/>
      <c r="AD496" s="376"/>
      <c r="AE496" s="376"/>
      <c r="AF496" s="376"/>
      <c r="AG496" s="376"/>
      <c r="AH496" s="376"/>
      <c r="AI496" s="376"/>
      <c r="AJ496" s="376"/>
      <c r="AK496" s="376"/>
      <c r="AL496" s="376"/>
      <c r="AM496" s="376"/>
      <c r="AN496" s="376"/>
      <c r="AO496" s="376"/>
      <c r="AP496" s="376"/>
      <c r="AQ496" s="376"/>
      <c r="AR496" s="376"/>
      <c r="AS496" s="376"/>
      <c r="AT496" s="376"/>
    </row>
    <row r="497" spans="1:46" ht="24" x14ac:dyDescent="0.4">
      <c r="A497" s="375"/>
      <c r="B497" s="375"/>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c r="AA497" s="376"/>
      <c r="AB497" s="376"/>
      <c r="AC497" s="376"/>
      <c r="AD497" s="376"/>
      <c r="AE497" s="376"/>
      <c r="AF497" s="376"/>
      <c r="AG497" s="376"/>
      <c r="AH497" s="376"/>
      <c r="AI497" s="376"/>
      <c r="AJ497" s="376"/>
      <c r="AK497" s="376"/>
      <c r="AL497" s="376"/>
      <c r="AM497" s="376"/>
      <c r="AN497" s="376"/>
      <c r="AO497" s="376"/>
      <c r="AP497" s="376"/>
      <c r="AQ497" s="376"/>
      <c r="AR497" s="376"/>
      <c r="AS497" s="376"/>
      <c r="AT497" s="376"/>
    </row>
    <row r="498" spans="1:46" ht="24" x14ac:dyDescent="0.4">
      <c r="A498" s="375"/>
      <c r="B498" s="375"/>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c r="AA498" s="376"/>
      <c r="AB498" s="376"/>
      <c r="AC498" s="376"/>
      <c r="AD498" s="376"/>
      <c r="AE498" s="376"/>
      <c r="AF498" s="376"/>
      <c r="AG498" s="376"/>
      <c r="AH498" s="376"/>
      <c r="AI498" s="376"/>
      <c r="AJ498" s="376"/>
      <c r="AK498" s="376"/>
      <c r="AL498" s="376"/>
      <c r="AM498" s="376"/>
      <c r="AN498" s="376"/>
      <c r="AO498" s="376"/>
      <c r="AP498" s="376"/>
      <c r="AQ498" s="376"/>
      <c r="AR498" s="376"/>
      <c r="AS498" s="376"/>
      <c r="AT498" s="376"/>
    </row>
    <row r="499" spans="1:46" ht="24" x14ac:dyDescent="0.4">
      <c r="A499" s="375"/>
      <c r="B499" s="375"/>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c r="AA499" s="376"/>
      <c r="AB499" s="376"/>
      <c r="AC499" s="376"/>
      <c r="AD499" s="376"/>
      <c r="AE499" s="376"/>
      <c r="AF499" s="376"/>
      <c r="AG499" s="376"/>
      <c r="AH499" s="376"/>
      <c r="AI499" s="376"/>
      <c r="AJ499" s="376"/>
      <c r="AK499" s="376"/>
      <c r="AL499" s="376"/>
      <c r="AM499" s="376"/>
      <c r="AN499" s="376"/>
      <c r="AO499" s="376"/>
      <c r="AP499" s="376"/>
      <c r="AQ499" s="376"/>
      <c r="AR499" s="376"/>
      <c r="AS499" s="376"/>
      <c r="AT499" s="376"/>
    </row>
    <row r="500" spans="1:46" ht="24" x14ac:dyDescent="0.4">
      <c r="A500" s="375"/>
      <c r="B500" s="375"/>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c r="Z500" s="376"/>
      <c r="AA500" s="376"/>
      <c r="AB500" s="376"/>
      <c r="AC500" s="376"/>
      <c r="AD500" s="376"/>
      <c r="AE500" s="376"/>
      <c r="AF500" s="376"/>
      <c r="AG500" s="376"/>
      <c r="AH500" s="376"/>
      <c r="AI500" s="376"/>
      <c r="AJ500" s="376"/>
      <c r="AK500" s="376"/>
      <c r="AL500" s="376"/>
      <c r="AM500" s="376"/>
      <c r="AN500" s="376"/>
      <c r="AO500" s="376"/>
      <c r="AP500" s="376"/>
      <c r="AQ500" s="376"/>
      <c r="AR500" s="376"/>
      <c r="AS500" s="376"/>
      <c r="AT500" s="376"/>
    </row>
    <row r="501" spans="1:46" ht="24" x14ac:dyDescent="0.4">
      <c r="A501" s="375"/>
      <c r="B501" s="375"/>
      <c r="C501" s="376"/>
      <c r="D501" s="376"/>
      <c r="E501" s="376"/>
      <c r="F501" s="376"/>
      <c r="G501" s="376"/>
      <c r="H501" s="376"/>
      <c r="I501" s="376"/>
      <c r="J501" s="376"/>
      <c r="K501" s="376"/>
      <c r="L501" s="376"/>
      <c r="M501" s="376"/>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6"/>
      <c r="AK501" s="376"/>
      <c r="AL501" s="376"/>
      <c r="AM501" s="376"/>
      <c r="AN501" s="376"/>
      <c r="AO501" s="376"/>
      <c r="AP501" s="376"/>
      <c r="AQ501" s="376"/>
      <c r="AR501" s="376"/>
      <c r="AS501" s="376"/>
      <c r="AT501" s="376"/>
    </row>
    <row r="502" spans="1:46" ht="24" x14ac:dyDescent="0.4">
      <c r="A502" s="375"/>
      <c r="B502" s="375"/>
      <c r="C502" s="376"/>
      <c r="D502" s="376"/>
      <c r="E502" s="376"/>
      <c r="F502" s="376"/>
      <c r="G502" s="376"/>
      <c r="H502" s="376"/>
      <c r="I502" s="376"/>
      <c r="J502" s="376"/>
      <c r="K502" s="376"/>
      <c r="L502" s="376"/>
      <c r="M502" s="376"/>
      <c r="N502" s="376"/>
      <c r="O502" s="376"/>
      <c r="P502" s="376"/>
      <c r="Q502" s="376"/>
      <c r="R502" s="376"/>
      <c r="S502" s="376"/>
      <c r="T502" s="376"/>
      <c r="U502" s="376"/>
      <c r="V502" s="376"/>
      <c r="W502" s="376"/>
      <c r="X502" s="376"/>
      <c r="Y502" s="376"/>
      <c r="Z502" s="376"/>
      <c r="AA502" s="376"/>
      <c r="AB502" s="376"/>
      <c r="AC502" s="376"/>
      <c r="AD502" s="376"/>
      <c r="AE502" s="376"/>
      <c r="AF502" s="376"/>
      <c r="AG502" s="376"/>
      <c r="AH502" s="376"/>
      <c r="AI502" s="376"/>
      <c r="AJ502" s="376"/>
      <c r="AK502" s="376"/>
      <c r="AL502" s="376"/>
      <c r="AM502" s="376"/>
      <c r="AN502" s="376"/>
      <c r="AO502" s="376"/>
      <c r="AP502" s="376"/>
      <c r="AQ502" s="376"/>
      <c r="AR502" s="376"/>
      <c r="AS502" s="376"/>
      <c r="AT502" s="376"/>
    </row>
    <row r="503" spans="1:46" ht="24" x14ac:dyDescent="0.4">
      <c r="A503" s="375"/>
      <c r="B503" s="375"/>
      <c r="C503" s="376"/>
      <c r="D503" s="376"/>
      <c r="E503" s="376"/>
      <c r="F503" s="376"/>
      <c r="G503" s="376"/>
      <c r="H503" s="376"/>
      <c r="I503" s="376"/>
      <c r="J503" s="376"/>
      <c r="K503" s="376"/>
      <c r="L503" s="376"/>
      <c r="M503" s="376"/>
      <c r="N503" s="376"/>
      <c r="O503" s="376"/>
      <c r="P503" s="376"/>
      <c r="Q503" s="376"/>
      <c r="R503" s="376"/>
      <c r="S503" s="376"/>
      <c r="T503" s="376"/>
      <c r="U503" s="376"/>
      <c r="V503" s="376"/>
      <c r="W503" s="376"/>
      <c r="X503" s="376"/>
      <c r="Y503" s="376"/>
      <c r="Z503" s="376"/>
      <c r="AA503" s="376"/>
      <c r="AB503" s="376"/>
      <c r="AC503" s="376"/>
      <c r="AD503" s="376"/>
      <c r="AE503" s="376"/>
      <c r="AF503" s="376"/>
      <c r="AG503" s="376"/>
      <c r="AH503" s="376"/>
      <c r="AI503" s="376"/>
      <c r="AJ503" s="376"/>
      <c r="AK503" s="376"/>
      <c r="AL503" s="376"/>
      <c r="AM503" s="376"/>
      <c r="AN503" s="376"/>
      <c r="AO503" s="376"/>
      <c r="AP503" s="376"/>
      <c r="AQ503" s="376"/>
      <c r="AR503" s="376"/>
      <c r="AS503" s="376"/>
      <c r="AT503" s="376"/>
    </row>
    <row r="504" spans="1:46" ht="24" x14ac:dyDescent="0.4">
      <c r="A504" s="375"/>
      <c r="B504" s="375"/>
      <c r="C504" s="376"/>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c r="Z504" s="376"/>
      <c r="AA504" s="376"/>
      <c r="AB504" s="376"/>
      <c r="AC504" s="376"/>
      <c r="AD504" s="376"/>
      <c r="AE504" s="376"/>
      <c r="AF504" s="376"/>
      <c r="AG504" s="376"/>
      <c r="AH504" s="376"/>
      <c r="AI504" s="376"/>
      <c r="AJ504" s="376"/>
      <c r="AK504" s="376"/>
      <c r="AL504" s="376"/>
      <c r="AM504" s="376"/>
      <c r="AN504" s="376"/>
      <c r="AO504" s="376"/>
      <c r="AP504" s="376"/>
      <c r="AQ504" s="376"/>
      <c r="AR504" s="376"/>
      <c r="AS504" s="376"/>
      <c r="AT504" s="376"/>
    </row>
    <row r="505" spans="1:46" ht="24" x14ac:dyDescent="0.4">
      <c r="A505" s="375"/>
      <c r="B505" s="375"/>
      <c r="C505" s="376"/>
      <c r="D505" s="376"/>
      <c r="E505" s="376"/>
      <c r="F505" s="376"/>
      <c r="G505" s="376"/>
      <c r="H505" s="376"/>
      <c r="I505" s="376"/>
      <c r="J505" s="376"/>
      <c r="K505" s="376"/>
      <c r="L505" s="376"/>
      <c r="M505" s="376"/>
      <c r="N505" s="376"/>
      <c r="O505" s="376"/>
      <c r="P505" s="376"/>
      <c r="Q505" s="376"/>
      <c r="R505" s="376"/>
      <c r="S505" s="376"/>
      <c r="T505" s="376"/>
      <c r="U505" s="376"/>
      <c r="V505" s="376"/>
      <c r="W505" s="376"/>
      <c r="X505" s="376"/>
      <c r="Y505" s="376"/>
      <c r="Z505" s="376"/>
      <c r="AA505" s="376"/>
      <c r="AB505" s="376"/>
      <c r="AC505" s="376"/>
      <c r="AD505" s="376"/>
      <c r="AE505" s="376"/>
      <c r="AF505" s="376"/>
      <c r="AG505" s="376"/>
      <c r="AH505" s="376"/>
      <c r="AI505" s="376"/>
      <c r="AJ505" s="376"/>
      <c r="AK505" s="376"/>
      <c r="AL505" s="376"/>
      <c r="AM505" s="376"/>
      <c r="AN505" s="376"/>
      <c r="AO505" s="376"/>
      <c r="AP505" s="376"/>
      <c r="AQ505" s="376"/>
      <c r="AR505" s="376"/>
      <c r="AS505" s="376"/>
      <c r="AT505" s="376"/>
    </row>
    <row r="506" spans="1:46" ht="24" x14ac:dyDescent="0.4">
      <c r="A506" s="375"/>
      <c r="B506" s="375"/>
      <c r="C506" s="376"/>
      <c r="D506" s="376"/>
      <c r="E506" s="376"/>
      <c r="F506" s="376"/>
      <c r="G506" s="376"/>
      <c r="H506" s="376"/>
      <c r="I506" s="376"/>
      <c r="J506" s="376"/>
      <c r="K506" s="376"/>
      <c r="L506" s="376"/>
      <c r="M506" s="376"/>
      <c r="N506" s="376"/>
      <c r="O506" s="376"/>
      <c r="P506" s="376"/>
      <c r="Q506" s="376"/>
      <c r="R506" s="376"/>
      <c r="S506" s="376"/>
      <c r="T506" s="376"/>
      <c r="U506" s="376"/>
      <c r="V506" s="376"/>
      <c r="W506" s="376"/>
      <c r="X506" s="376"/>
      <c r="Y506" s="376"/>
      <c r="Z506" s="376"/>
      <c r="AA506" s="376"/>
      <c r="AB506" s="376"/>
      <c r="AC506" s="376"/>
      <c r="AD506" s="376"/>
      <c r="AE506" s="376"/>
      <c r="AF506" s="376"/>
      <c r="AG506" s="376"/>
      <c r="AH506" s="376"/>
      <c r="AI506" s="376"/>
      <c r="AJ506" s="376"/>
      <c r="AK506" s="376"/>
      <c r="AL506" s="376"/>
      <c r="AM506" s="376"/>
      <c r="AN506" s="376"/>
      <c r="AO506" s="376"/>
      <c r="AP506" s="376"/>
      <c r="AQ506" s="376"/>
      <c r="AR506" s="376"/>
      <c r="AS506" s="376"/>
      <c r="AT506" s="376"/>
    </row>
    <row r="507" spans="1:46" ht="24" x14ac:dyDescent="0.4">
      <c r="A507" s="375"/>
      <c r="B507" s="375"/>
      <c r="C507" s="376"/>
      <c r="D507" s="376"/>
      <c r="E507" s="376"/>
      <c r="F507" s="376"/>
      <c r="G507" s="376"/>
      <c r="H507" s="376"/>
      <c r="I507" s="376"/>
      <c r="J507" s="376"/>
      <c r="K507" s="376"/>
      <c r="L507" s="376"/>
      <c r="M507" s="376"/>
      <c r="N507" s="376"/>
      <c r="O507" s="376"/>
      <c r="P507" s="376"/>
      <c r="Q507" s="376"/>
      <c r="R507" s="376"/>
      <c r="S507" s="376"/>
      <c r="T507" s="376"/>
      <c r="U507" s="376"/>
      <c r="V507" s="376"/>
      <c r="W507" s="376"/>
      <c r="X507" s="376"/>
      <c r="Y507" s="376"/>
      <c r="Z507" s="376"/>
      <c r="AA507" s="376"/>
      <c r="AB507" s="376"/>
      <c r="AC507" s="376"/>
      <c r="AD507" s="376"/>
      <c r="AE507" s="376"/>
      <c r="AF507" s="376"/>
      <c r="AG507" s="376"/>
      <c r="AH507" s="376"/>
      <c r="AI507" s="376"/>
      <c r="AJ507" s="376"/>
      <c r="AK507" s="376"/>
      <c r="AL507" s="376"/>
      <c r="AM507" s="376"/>
      <c r="AN507" s="376"/>
      <c r="AO507" s="376"/>
      <c r="AP507" s="376"/>
      <c r="AQ507" s="376"/>
      <c r="AR507" s="376"/>
      <c r="AS507" s="376"/>
      <c r="AT507" s="376"/>
    </row>
    <row r="508" spans="1:46" ht="24" x14ac:dyDescent="0.4">
      <c r="A508" s="375"/>
      <c r="B508" s="375"/>
      <c r="C508" s="376"/>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c r="Z508" s="376"/>
      <c r="AA508" s="376"/>
      <c r="AB508" s="376"/>
      <c r="AC508" s="376"/>
      <c r="AD508" s="376"/>
      <c r="AE508" s="376"/>
      <c r="AF508" s="376"/>
      <c r="AG508" s="376"/>
      <c r="AH508" s="376"/>
      <c r="AI508" s="376"/>
      <c r="AJ508" s="376"/>
      <c r="AK508" s="376"/>
      <c r="AL508" s="376"/>
      <c r="AM508" s="376"/>
      <c r="AN508" s="376"/>
      <c r="AO508" s="376"/>
      <c r="AP508" s="376"/>
      <c r="AQ508" s="376"/>
      <c r="AR508" s="376"/>
      <c r="AS508" s="376"/>
      <c r="AT508" s="376"/>
    </row>
    <row r="509" spans="1:46" ht="24" x14ac:dyDescent="0.4">
      <c r="A509" s="375"/>
      <c r="B509" s="375"/>
      <c r="C509" s="376"/>
      <c r="D509" s="376"/>
      <c r="E509" s="376"/>
      <c r="F509" s="376"/>
      <c r="G509" s="376"/>
      <c r="H509" s="376"/>
      <c r="I509" s="376"/>
      <c r="J509" s="376"/>
      <c r="K509" s="376"/>
      <c r="L509" s="376"/>
      <c r="M509" s="376"/>
      <c r="N509" s="376"/>
      <c r="O509" s="376"/>
      <c r="P509" s="376"/>
      <c r="Q509" s="376"/>
      <c r="R509" s="376"/>
      <c r="S509" s="376"/>
      <c r="T509" s="376"/>
      <c r="U509" s="376"/>
      <c r="V509" s="376"/>
      <c r="W509" s="376"/>
      <c r="X509" s="376"/>
      <c r="Y509" s="376"/>
      <c r="Z509" s="376"/>
      <c r="AA509" s="376"/>
      <c r="AB509" s="376"/>
      <c r="AC509" s="376"/>
      <c r="AD509" s="376"/>
      <c r="AE509" s="376"/>
      <c r="AF509" s="376"/>
      <c r="AG509" s="376"/>
      <c r="AH509" s="376"/>
      <c r="AI509" s="376"/>
      <c r="AJ509" s="376"/>
      <c r="AK509" s="376"/>
      <c r="AL509" s="376"/>
      <c r="AM509" s="376"/>
      <c r="AN509" s="376"/>
      <c r="AO509" s="376"/>
      <c r="AP509" s="376"/>
      <c r="AQ509" s="376"/>
      <c r="AR509" s="376"/>
      <c r="AS509" s="376"/>
      <c r="AT509" s="376"/>
    </row>
    <row r="510" spans="1:46" ht="24" x14ac:dyDescent="0.4">
      <c r="A510" s="375"/>
      <c r="B510" s="375"/>
      <c r="C510" s="376"/>
      <c r="D510" s="376"/>
      <c r="E510" s="376"/>
      <c r="F510" s="376"/>
      <c r="G510" s="376"/>
      <c r="H510" s="376"/>
      <c r="I510" s="376"/>
      <c r="J510" s="376"/>
      <c r="K510" s="376"/>
      <c r="L510" s="376"/>
      <c r="M510" s="376"/>
      <c r="N510" s="376"/>
      <c r="O510" s="376"/>
      <c r="P510" s="376"/>
      <c r="Q510" s="376"/>
      <c r="R510" s="376"/>
      <c r="S510" s="376"/>
      <c r="T510" s="376"/>
      <c r="U510" s="376"/>
      <c r="V510" s="376"/>
      <c r="W510" s="376"/>
      <c r="X510" s="376"/>
      <c r="Y510" s="376"/>
      <c r="Z510" s="376"/>
      <c r="AA510" s="376"/>
      <c r="AB510" s="376"/>
      <c r="AC510" s="376"/>
      <c r="AD510" s="376"/>
      <c r="AE510" s="376"/>
      <c r="AF510" s="376"/>
      <c r="AG510" s="376"/>
      <c r="AH510" s="376"/>
      <c r="AI510" s="376"/>
      <c r="AJ510" s="376"/>
      <c r="AK510" s="376"/>
      <c r="AL510" s="376"/>
      <c r="AM510" s="376"/>
      <c r="AN510" s="376"/>
      <c r="AO510" s="376"/>
      <c r="AP510" s="376"/>
      <c r="AQ510" s="376"/>
      <c r="AR510" s="376"/>
      <c r="AS510" s="376"/>
      <c r="AT510" s="376"/>
    </row>
    <row r="511" spans="1:46" ht="24" x14ac:dyDescent="0.4">
      <c r="A511" s="375"/>
      <c r="B511" s="375"/>
      <c r="C511" s="376"/>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c r="AA511" s="376"/>
      <c r="AB511" s="376"/>
      <c r="AC511" s="376"/>
      <c r="AD511" s="376"/>
      <c r="AE511" s="376"/>
      <c r="AF511" s="376"/>
      <c r="AG511" s="376"/>
      <c r="AH511" s="376"/>
      <c r="AI511" s="376"/>
      <c r="AJ511" s="376"/>
      <c r="AK511" s="376"/>
      <c r="AL511" s="376"/>
      <c r="AM511" s="376"/>
      <c r="AN511" s="376"/>
      <c r="AO511" s="376"/>
      <c r="AP511" s="376"/>
      <c r="AQ511" s="376"/>
      <c r="AR511" s="376"/>
      <c r="AS511" s="376"/>
      <c r="AT511" s="376"/>
    </row>
    <row r="512" spans="1:46" ht="24" x14ac:dyDescent="0.4">
      <c r="A512" s="375"/>
      <c r="B512" s="375"/>
      <c r="C512" s="376"/>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c r="Z512" s="376"/>
      <c r="AA512" s="376"/>
      <c r="AB512" s="376"/>
      <c r="AC512" s="376"/>
      <c r="AD512" s="376"/>
      <c r="AE512" s="376"/>
      <c r="AF512" s="376"/>
      <c r="AG512" s="376"/>
      <c r="AH512" s="376"/>
      <c r="AI512" s="376"/>
      <c r="AJ512" s="376"/>
      <c r="AK512" s="376"/>
      <c r="AL512" s="376"/>
      <c r="AM512" s="376"/>
      <c r="AN512" s="376"/>
      <c r="AO512" s="376"/>
      <c r="AP512" s="376"/>
      <c r="AQ512" s="376"/>
      <c r="AR512" s="376"/>
      <c r="AS512" s="376"/>
      <c r="AT512" s="376"/>
    </row>
    <row r="513" spans="1:46" ht="24" x14ac:dyDescent="0.4">
      <c r="A513" s="375"/>
      <c r="B513" s="375"/>
      <c r="C513" s="376"/>
      <c r="D513" s="376"/>
      <c r="E513" s="376"/>
      <c r="F513" s="376"/>
      <c r="G513" s="376"/>
      <c r="H513" s="376"/>
      <c r="I513" s="376"/>
      <c r="J513" s="376"/>
      <c r="K513" s="376"/>
      <c r="L513" s="376"/>
      <c r="M513" s="376"/>
      <c r="N513" s="376"/>
      <c r="O513" s="376"/>
      <c r="P513" s="376"/>
      <c r="Q513" s="376"/>
      <c r="R513" s="376"/>
      <c r="S513" s="376"/>
      <c r="T513" s="376"/>
      <c r="U513" s="376"/>
      <c r="V513" s="376"/>
      <c r="W513" s="376"/>
      <c r="X513" s="376"/>
      <c r="Y513" s="376"/>
      <c r="Z513" s="376"/>
      <c r="AA513" s="376"/>
      <c r="AB513" s="376"/>
      <c r="AC513" s="376"/>
      <c r="AD513" s="376"/>
      <c r="AE513" s="376"/>
      <c r="AF513" s="376"/>
      <c r="AG513" s="376"/>
      <c r="AH513" s="376"/>
      <c r="AI513" s="376"/>
      <c r="AJ513" s="376"/>
      <c r="AK513" s="376"/>
      <c r="AL513" s="376"/>
      <c r="AM513" s="376"/>
      <c r="AN513" s="376"/>
      <c r="AO513" s="376"/>
      <c r="AP513" s="376"/>
      <c r="AQ513" s="376"/>
      <c r="AR513" s="376"/>
      <c r="AS513" s="376"/>
      <c r="AT513" s="376"/>
    </row>
    <row r="514" spans="1:46" ht="24" x14ac:dyDescent="0.4">
      <c r="A514" s="375"/>
      <c r="B514" s="375"/>
      <c r="C514" s="376"/>
      <c r="D514" s="376"/>
      <c r="E514" s="376"/>
      <c r="F514" s="376"/>
      <c r="G514" s="376"/>
      <c r="H514" s="376"/>
      <c r="I514" s="376"/>
      <c r="J514" s="376"/>
      <c r="K514" s="376"/>
      <c r="L514" s="376"/>
      <c r="M514" s="376"/>
      <c r="N514" s="376"/>
      <c r="O514" s="376"/>
      <c r="P514" s="376"/>
      <c r="Q514" s="376"/>
      <c r="R514" s="376"/>
      <c r="S514" s="376"/>
      <c r="T514" s="376"/>
      <c r="U514" s="376"/>
      <c r="V514" s="376"/>
      <c r="W514" s="376"/>
      <c r="X514" s="376"/>
      <c r="Y514" s="376"/>
      <c r="Z514" s="376"/>
      <c r="AA514" s="376"/>
      <c r="AB514" s="376"/>
      <c r="AC514" s="376"/>
      <c r="AD514" s="376"/>
      <c r="AE514" s="376"/>
      <c r="AF514" s="376"/>
      <c r="AG514" s="376"/>
      <c r="AH514" s="376"/>
      <c r="AI514" s="376"/>
      <c r="AJ514" s="376"/>
      <c r="AK514" s="376"/>
      <c r="AL514" s="376"/>
      <c r="AM514" s="376"/>
      <c r="AN514" s="376"/>
      <c r="AO514" s="376"/>
      <c r="AP514" s="376"/>
      <c r="AQ514" s="376"/>
      <c r="AR514" s="376"/>
      <c r="AS514" s="376"/>
      <c r="AT514" s="376"/>
    </row>
    <row r="515" spans="1:46" ht="24" x14ac:dyDescent="0.4">
      <c r="A515" s="375"/>
      <c r="B515" s="375"/>
      <c r="C515" s="376"/>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c r="Z515" s="376"/>
      <c r="AA515" s="376"/>
      <c r="AB515" s="376"/>
      <c r="AC515" s="376"/>
      <c r="AD515" s="376"/>
      <c r="AE515" s="376"/>
      <c r="AF515" s="376"/>
      <c r="AG515" s="376"/>
      <c r="AH515" s="376"/>
      <c r="AI515" s="376"/>
      <c r="AJ515" s="376"/>
      <c r="AK515" s="376"/>
      <c r="AL515" s="376"/>
      <c r="AM515" s="376"/>
      <c r="AN515" s="376"/>
      <c r="AO515" s="376"/>
      <c r="AP515" s="376"/>
      <c r="AQ515" s="376"/>
      <c r="AR515" s="376"/>
      <c r="AS515" s="376"/>
      <c r="AT515" s="376"/>
    </row>
    <row r="516" spans="1:46" ht="24" x14ac:dyDescent="0.4">
      <c r="A516" s="375"/>
      <c r="B516" s="375"/>
      <c r="C516" s="376"/>
      <c r="D516" s="376"/>
      <c r="E516" s="376"/>
      <c r="F516" s="376"/>
      <c r="G516" s="376"/>
      <c r="H516" s="376"/>
      <c r="I516" s="376"/>
      <c r="J516" s="376"/>
      <c r="K516" s="376"/>
      <c r="L516" s="376"/>
      <c r="M516" s="376"/>
      <c r="N516" s="376"/>
      <c r="O516" s="376"/>
      <c r="P516" s="376"/>
      <c r="Q516" s="376"/>
      <c r="R516" s="376"/>
      <c r="S516" s="376"/>
      <c r="T516" s="376"/>
      <c r="U516" s="376"/>
      <c r="V516" s="376"/>
      <c r="W516" s="376"/>
      <c r="X516" s="376"/>
      <c r="Y516" s="376"/>
      <c r="Z516" s="376"/>
      <c r="AA516" s="376"/>
      <c r="AB516" s="376"/>
      <c r="AC516" s="376"/>
      <c r="AD516" s="376"/>
      <c r="AE516" s="376"/>
      <c r="AF516" s="376"/>
      <c r="AG516" s="376"/>
      <c r="AH516" s="376"/>
      <c r="AI516" s="376"/>
      <c r="AJ516" s="376"/>
      <c r="AK516" s="376"/>
      <c r="AL516" s="376"/>
      <c r="AM516" s="376"/>
      <c r="AN516" s="376"/>
      <c r="AO516" s="376"/>
      <c r="AP516" s="376"/>
      <c r="AQ516" s="376"/>
      <c r="AR516" s="376"/>
      <c r="AS516" s="376"/>
      <c r="AT516" s="376"/>
    </row>
    <row r="517" spans="1:46" ht="24" x14ac:dyDescent="0.4">
      <c r="A517" s="375"/>
      <c r="B517" s="375"/>
      <c r="C517" s="376"/>
      <c r="D517" s="376"/>
      <c r="E517" s="376"/>
      <c r="F517" s="376"/>
      <c r="G517" s="376"/>
      <c r="H517" s="376"/>
      <c r="I517" s="376"/>
      <c r="J517" s="376"/>
      <c r="K517" s="376"/>
      <c r="L517" s="376"/>
      <c r="M517" s="376"/>
      <c r="N517" s="376"/>
      <c r="O517" s="376"/>
      <c r="P517" s="376"/>
      <c r="Q517" s="376"/>
      <c r="R517" s="376"/>
      <c r="S517" s="376"/>
      <c r="T517" s="376"/>
      <c r="U517" s="376"/>
      <c r="V517" s="376"/>
      <c r="W517" s="376"/>
      <c r="X517" s="376"/>
      <c r="Y517" s="376"/>
      <c r="Z517" s="376"/>
      <c r="AA517" s="376"/>
      <c r="AB517" s="376"/>
      <c r="AC517" s="376"/>
      <c r="AD517" s="376"/>
      <c r="AE517" s="376"/>
      <c r="AF517" s="376"/>
      <c r="AG517" s="376"/>
      <c r="AH517" s="376"/>
      <c r="AI517" s="376"/>
      <c r="AJ517" s="376"/>
      <c r="AK517" s="376"/>
      <c r="AL517" s="376"/>
      <c r="AM517" s="376"/>
      <c r="AN517" s="376"/>
      <c r="AO517" s="376"/>
      <c r="AP517" s="376"/>
      <c r="AQ517" s="376"/>
      <c r="AR517" s="376"/>
      <c r="AS517" s="376"/>
      <c r="AT517" s="376"/>
    </row>
    <row r="518" spans="1:46" ht="24" x14ac:dyDescent="0.4">
      <c r="A518" s="375"/>
      <c r="B518" s="375"/>
      <c r="C518" s="376"/>
      <c r="D518" s="376"/>
      <c r="E518" s="376"/>
      <c r="F518" s="376"/>
      <c r="G518" s="376"/>
      <c r="H518" s="376"/>
      <c r="I518" s="376"/>
      <c r="J518" s="376"/>
      <c r="K518" s="376"/>
      <c r="L518" s="376"/>
      <c r="M518" s="376"/>
      <c r="N518" s="376"/>
      <c r="O518" s="376"/>
      <c r="P518" s="376"/>
      <c r="Q518" s="376"/>
      <c r="R518" s="376"/>
      <c r="S518" s="376"/>
      <c r="T518" s="376"/>
      <c r="U518" s="376"/>
      <c r="V518" s="376"/>
      <c r="W518" s="376"/>
      <c r="X518" s="376"/>
      <c r="Y518" s="376"/>
      <c r="Z518" s="376"/>
      <c r="AA518" s="376"/>
      <c r="AB518" s="376"/>
      <c r="AC518" s="376"/>
      <c r="AD518" s="376"/>
      <c r="AE518" s="376"/>
      <c r="AF518" s="376"/>
      <c r="AG518" s="376"/>
      <c r="AH518" s="376"/>
      <c r="AI518" s="376"/>
      <c r="AJ518" s="376"/>
      <c r="AK518" s="376"/>
      <c r="AL518" s="376"/>
      <c r="AM518" s="376"/>
      <c r="AN518" s="376"/>
      <c r="AO518" s="376"/>
      <c r="AP518" s="376"/>
      <c r="AQ518" s="376"/>
      <c r="AR518" s="376"/>
      <c r="AS518" s="376"/>
      <c r="AT518" s="376"/>
    </row>
    <row r="519" spans="1:46" ht="24" x14ac:dyDescent="0.4">
      <c r="A519" s="375"/>
      <c r="B519" s="375"/>
      <c r="C519" s="376"/>
      <c r="D519" s="376"/>
      <c r="E519" s="376"/>
      <c r="F519" s="376"/>
      <c r="G519" s="376"/>
      <c r="H519" s="376"/>
      <c r="I519" s="376"/>
      <c r="J519" s="376"/>
      <c r="K519" s="376"/>
      <c r="L519" s="376"/>
      <c r="M519" s="376"/>
      <c r="N519" s="376"/>
      <c r="O519" s="376"/>
      <c r="P519" s="376"/>
      <c r="Q519" s="376"/>
      <c r="R519" s="376"/>
      <c r="S519" s="376"/>
      <c r="T519" s="376"/>
      <c r="U519" s="376"/>
      <c r="V519" s="376"/>
      <c r="W519" s="376"/>
      <c r="X519" s="376"/>
      <c r="Y519" s="376"/>
      <c r="Z519" s="376"/>
      <c r="AA519" s="376"/>
      <c r="AB519" s="376"/>
      <c r="AC519" s="376"/>
      <c r="AD519" s="376"/>
      <c r="AE519" s="376"/>
      <c r="AF519" s="376"/>
      <c r="AG519" s="376"/>
      <c r="AH519" s="376"/>
      <c r="AI519" s="376"/>
      <c r="AJ519" s="376"/>
      <c r="AK519" s="376"/>
      <c r="AL519" s="376"/>
      <c r="AM519" s="376"/>
      <c r="AN519" s="376"/>
      <c r="AO519" s="376"/>
      <c r="AP519" s="376"/>
      <c r="AQ519" s="376"/>
      <c r="AR519" s="376"/>
      <c r="AS519" s="376"/>
      <c r="AT519" s="376"/>
    </row>
    <row r="520" spans="1:46" ht="24" x14ac:dyDescent="0.4">
      <c r="A520" s="375"/>
      <c r="B520" s="375"/>
      <c r="C520" s="376"/>
      <c r="D520" s="376"/>
      <c r="E520" s="376"/>
      <c r="F520" s="376"/>
      <c r="G520" s="376"/>
      <c r="H520" s="376"/>
      <c r="I520" s="376"/>
      <c r="J520" s="376"/>
      <c r="K520" s="376"/>
      <c r="L520" s="376"/>
      <c r="M520" s="376"/>
      <c r="N520" s="376"/>
      <c r="O520" s="376"/>
      <c r="P520" s="376"/>
      <c r="Q520" s="376"/>
      <c r="R520" s="376"/>
      <c r="S520" s="376"/>
      <c r="T520" s="376"/>
      <c r="U520" s="376"/>
      <c r="V520" s="376"/>
      <c r="W520" s="376"/>
      <c r="X520" s="376"/>
      <c r="Y520" s="376"/>
      <c r="Z520" s="376"/>
      <c r="AA520" s="376"/>
      <c r="AB520" s="376"/>
      <c r="AC520" s="376"/>
      <c r="AD520" s="376"/>
      <c r="AE520" s="376"/>
      <c r="AF520" s="376"/>
      <c r="AG520" s="376"/>
      <c r="AH520" s="376"/>
      <c r="AI520" s="376"/>
      <c r="AJ520" s="376"/>
      <c r="AK520" s="376"/>
      <c r="AL520" s="376"/>
      <c r="AM520" s="376"/>
      <c r="AN520" s="376"/>
      <c r="AO520" s="376"/>
      <c r="AP520" s="376"/>
      <c r="AQ520" s="376"/>
      <c r="AR520" s="376"/>
      <c r="AS520" s="376"/>
      <c r="AT520" s="376"/>
    </row>
    <row r="521" spans="1:46" ht="24" x14ac:dyDescent="0.4">
      <c r="A521" s="375"/>
      <c r="B521" s="375"/>
      <c r="C521" s="376"/>
      <c r="D521" s="376"/>
      <c r="E521" s="376"/>
      <c r="F521" s="376"/>
      <c r="G521" s="376"/>
      <c r="H521" s="376"/>
      <c r="I521" s="376"/>
      <c r="J521" s="376"/>
      <c r="K521" s="376"/>
      <c r="L521" s="376"/>
      <c r="M521" s="376"/>
      <c r="N521" s="376"/>
      <c r="O521" s="376"/>
      <c r="P521" s="376"/>
      <c r="Q521" s="376"/>
      <c r="R521" s="376"/>
      <c r="S521" s="376"/>
      <c r="T521" s="376"/>
      <c r="U521" s="376"/>
      <c r="V521" s="376"/>
      <c r="W521" s="376"/>
      <c r="X521" s="376"/>
      <c r="Y521" s="376"/>
      <c r="Z521" s="376"/>
      <c r="AA521" s="376"/>
      <c r="AB521" s="376"/>
      <c r="AC521" s="376"/>
      <c r="AD521" s="376"/>
      <c r="AE521" s="376"/>
      <c r="AF521" s="376"/>
      <c r="AG521" s="376"/>
      <c r="AH521" s="376"/>
      <c r="AI521" s="376"/>
      <c r="AJ521" s="376"/>
      <c r="AK521" s="376"/>
      <c r="AL521" s="376"/>
      <c r="AM521" s="376"/>
      <c r="AN521" s="376"/>
      <c r="AO521" s="376"/>
      <c r="AP521" s="376"/>
      <c r="AQ521" s="376"/>
      <c r="AR521" s="376"/>
      <c r="AS521" s="376"/>
      <c r="AT521" s="376"/>
    </row>
    <row r="522" spans="1:46" ht="24" x14ac:dyDescent="0.4">
      <c r="A522" s="375"/>
      <c r="B522" s="375"/>
      <c r="C522" s="376"/>
      <c r="D522" s="376"/>
      <c r="E522" s="376"/>
      <c r="F522" s="376"/>
      <c r="G522" s="376"/>
      <c r="H522" s="376"/>
      <c r="I522" s="376"/>
      <c r="J522" s="376"/>
      <c r="K522" s="376"/>
      <c r="L522" s="376"/>
      <c r="M522" s="376"/>
      <c r="N522" s="376"/>
      <c r="O522" s="376"/>
      <c r="P522" s="376"/>
      <c r="Q522" s="376"/>
      <c r="R522" s="376"/>
      <c r="S522" s="376"/>
      <c r="T522" s="376"/>
      <c r="U522" s="376"/>
      <c r="V522" s="376"/>
      <c r="W522" s="376"/>
      <c r="X522" s="376"/>
      <c r="Y522" s="376"/>
      <c r="Z522" s="376"/>
      <c r="AA522" s="376"/>
      <c r="AB522" s="376"/>
      <c r="AC522" s="376"/>
      <c r="AD522" s="376"/>
      <c r="AE522" s="376"/>
      <c r="AF522" s="376"/>
      <c r="AG522" s="376"/>
      <c r="AH522" s="376"/>
      <c r="AI522" s="376"/>
      <c r="AJ522" s="376"/>
      <c r="AK522" s="376"/>
      <c r="AL522" s="376"/>
      <c r="AM522" s="376"/>
      <c r="AN522" s="376"/>
      <c r="AO522" s="376"/>
      <c r="AP522" s="376"/>
      <c r="AQ522" s="376"/>
      <c r="AR522" s="376"/>
      <c r="AS522" s="376"/>
      <c r="AT522" s="376"/>
    </row>
    <row r="523" spans="1:46" ht="24" x14ac:dyDescent="0.4">
      <c r="A523" s="375"/>
      <c r="B523" s="375"/>
      <c r="C523" s="376"/>
      <c r="D523" s="376"/>
      <c r="E523" s="376"/>
      <c r="F523" s="376"/>
      <c r="G523" s="376"/>
      <c r="H523" s="376"/>
      <c r="I523" s="376"/>
      <c r="J523" s="376"/>
      <c r="K523" s="376"/>
      <c r="L523" s="376"/>
      <c r="M523" s="376"/>
      <c r="N523" s="376"/>
      <c r="O523" s="376"/>
      <c r="P523" s="376"/>
      <c r="Q523" s="376"/>
      <c r="R523" s="376"/>
      <c r="S523" s="376"/>
      <c r="T523" s="376"/>
      <c r="U523" s="376"/>
      <c r="V523" s="376"/>
      <c r="W523" s="376"/>
      <c r="X523" s="376"/>
      <c r="Y523" s="376"/>
      <c r="Z523" s="376"/>
      <c r="AA523" s="376"/>
      <c r="AB523" s="376"/>
      <c r="AC523" s="376"/>
      <c r="AD523" s="376"/>
      <c r="AE523" s="376"/>
      <c r="AF523" s="376"/>
      <c r="AG523" s="376"/>
      <c r="AH523" s="376"/>
      <c r="AI523" s="376"/>
      <c r="AJ523" s="376"/>
      <c r="AK523" s="376"/>
      <c r="AL523" s="376"/>
      <c r="AM523" s="376"/>
      <c r="AN523" s="376"/>
      <c r="AO523" s="376"/>
      <c r="AP523" s="376"/>
      <c r="AQ523" s="376"/>
      <c r="AR523" s="376"/>
      <c r="AS523" s="376"/>
      <c r="AT523" s="376"/>
    </row>
    <row r="524" spans="1:46" ht="24" x14ac:dyDescent="0.4">
      <c r="A524" s="375"/>
      <c r="B524" s="375"/>
      <c r="C524" s="376"/>
      <c r="D524" s="376"/>
      <c r="E524" s="376"/>
      <c r="F524" s="376"/>
      <c r="G524" s="376"/>
      <c r="H524" s="376"/>
      <c r="I524" s="376"/>
      <c r="J524" s="376"/>
      <c r="K524" s="376"/>
      <c r="L524" s="376"/>
      <c r="M524" s="376"/>
      <c r="N524" s="376"/>
      <c r="O524" s="376"/>
      <c r="P524" s="376"/>
      <c r="Q524" s="376"/>
      <c r="R524" s="376"/>
      <c r="S524" s="376"/>
      <c r="T524" s="376"/>
      <c r="U524" s="376"/>
      <c r="V524" s="376"/>
      <c r="W524" s="376"/>
      <c r="X524" s="376"/>
      <c r="Y524" s="376"/>
      <c r="Z524" s="376"/>
      <c r="AA524" s="376"/>
      <c r="AB524" s="376"/>
      <c r="AC524" s="376"/>
      <c r="AD524" s="376"/>
      <c r="AE524" s="376"/>
      <c r="AF524" s="376"/>
      <c r="AG524" s="376"/>
      <c r="AH524" s="376"/>
      <c r="AI524" s="376"/>
      <c r="AJ524" s="376"/>
      <c r="AK524" s="376"/>
      <c r="AL524" s="376"/>
      <c r="AM524" s="376"/>
      <c r="AN524" s="376"/>
      <c r="AO524" s="376"/>
      <c r="AP524" s="376"/>
      <c r="AQ524" s="376"/>
      <c r="AR524" s="376"/>
      <c r="AS524" s="376"/>
      <c r="AT524" s="376"/>
    </row>
    <row r="525" spans="1:46" ht="24" x14ac:dyDescent="0.4">
      <c r="A525" s="375"/>
      <c r="B525" s="375"/>
      <c r="C525" s="376"/>
      <c r="D525" s="376"/>
      <c r="E525" s="376"/>
      <c r="F525" s="376"/>
      <c r="G525" s="376"/>
      <c r="H525" s="376"/>
      <c r="I525" s="376"/>
      <c r="J525" s="376"/>
      <c r="K525" s="376"/>
      <c r="L525" s="376"/>
      <c r="M525" s="376"/>
      <c r="N525" s="376"/>
      <c r="O525" s="376"/>
      <c r="P525" s="376"/>
      <c r="Q525" s="376"/>
      <c r="R525" s="376"/>
      <c r="S525" s="376"/>
      <c r="T525" s="376"/>
      <c r="U525" s="376"/>
      <c r="V525" s="376"/>
      <c r="W525" s="376"/>
      <c r="X525" s="376"/>
      <c r="Y525" s="376"/>
      <c r="Z525" s="376"/>
      <c r="AA525" s="376"/>
      <c r="AB525" s="376"/>
      <c r="AC525" s="376"/>
      <c r="AD525" s="376"/>
      <c r="AE525" s="376"/>
      <c r="AF525" s="376"/>
      <c r="AG525" s="376"/>
      <c r="AH525" s="376"/>
      <c r="AI525" s="376"/>
      <c r="AJ525" s="376"/>
      <c r="AK525" s="376"/>
      <c r="AL525" s="376"/>
      <c r="AM525" s="376"/>
      <c r="AN525" s="376"/>
      <c r="AO525" s="376"/>
      <c r="AP525" s="376"/>
      <c r="AQ525" s="376"/>
      <c r="AR525" s="376"/>
      <c r="AS525" s="376"/>
      <c r="AT525" s="376"/>
    </row>
    <row r="526" spans="1:46" ht="24" x14ac:dyDescent="0.4">
      <c r="A526" s="375"/>
      <c r="B526" s="375"/>
      <c r="C526" s="376"/>
      <c r="D526" s="376"/>
      <c r="E526" s="376"/>
      <c r="F526" s="376"/>
      <c r="G526" s="376"/>
      <c r="H526" s="376"/>
      <c r="I526" s="376"/>
      <c r="J526" s="376"/>
      <c r="K526" s="376"/>
      <c r="L526" s="376"/>
      <c r="M526" s="376"/>
      <c r="N526" s="376"/>
      <c r="O526" s="376"/>
      <c r="P526" s="376"/>
      <c r="Q526" s="376"/>
      <c r="R526" s="376"/>
      <c r="S526" s="376"/>
      <c r="T526" s="376"/>
      <c r="U526" s="376"/>
      <c r="V526" s="376"/>
      <c r="W526" s="376"/>
      <c r="X526" s="376"/>
      <c r="Y526" s="376"/>
      <c r="Z526" s="376"/>
      <c r="AA526" s="376"/>
      <c r="AB526" s="376"/>
      <c r="AC526" s="376"/>
      <c r="AD526" s="376"/>
      <c r="AE526" s="376"/>
      <c r="AF526" s="376"/>
      <c r="AG526" s="376"/>
      <c r="AH526" s="376"/>
      <c r="AI526" s="376"/>
      <c r="AJ526" s="376"/>
      <c r="AK526" s="376"/>
      <c r="AL526" s="376"/>
      <c r="AM526" s="376"/>
      <c r="AN526" s="376"/>
      <c r="AO526" s="376"/>
      <c r="AP526" s="376"/>
      <c r="AQ526" s="376"/>
      <c r="AR526" s="376"/>
      <c r="AS526" s="376"/>
      <c r="AT526" s="376"/>
    </row>
    <row r="527" spans="1:46" ht="24" x14ac:dyDescent="0.4">
      <c r="A527" s="375"/>
      <c r="B527" s="375"/>
      <c r="C527" s="376"/>
      <c r="D527" s="376"/>
      <c r="E527" s="376"/>
      <c r="F527" s="376"/>
      <c r="G527" s="376"/>
      <c r="H527" s="376"/>
      <c r="I527" s="376"/>
      <c r="J527" s="376"/>
      <c r="K527" s="376"/>
      <c r="L527" s="376"/>
      <c r="M527" s="376"/>
      <c r="N527" s="376"/>
      <c r="O527" s="376"/>
      <c r="P527" s="376"/>
      <c r="Q527" s="376"/>
      <c r="R527" s="376"/>
      <c r="S527" s="376"/>
      <c r="T527" s="376"/>
      <c r="U527" s="376"/>
      <c r="V527" s="376"/>
      <c r="W527" s="376"/>
      <c r="X527" s="376"/>
      <c r="Y527" s="376"/>
      <c r="Z527" s="376"/>
      <c r="AA527" s="376"/>
      <c r="AB527" s="376"/>
      <c r="AC527" s="376"/>
      <c r="AD527" s="376"/>
      <c r="AE527" s="376"/>
      <c r="AF527" s="376"/>
      <c r="AG527" s="376"/>
      <c r="AH527" s="376"/>
      <c r="AI527" s="376"/>
      <c r="AJ527" s="376"/>
      <c r="AK527" s="376"/>
      <c r="AL527" s="376"/>
      <c r="AM527" s="376"/>
      <c r="AN527" s="376"/>
      <c r="AO527" s="376"/>
      <c r="AP527" s="376"/>
      <c r="AQ527" s="376"/>
      <c r="AR527" s="376"/>
      <c r="AS527" s="376"/>
      <c r="AT527" s="376"/>
    </row>
    <row r="528" spans="1:46" ht="24" x14ac:dyDescent="0.4">
      <c r="A528" s="375"/>
      <c r="B528" s="375"/>
      <c r="C528" s="376"/>
      <c r="D528" s="376"/>
      <c r="E528" s="376"/>
      <c r="F528" s="376"/>
      <c r="G528" s="376"/>
      <c r="H528" s="376"/>
      <c r="I528" s="376"/>
      <c r="J528" s="376"/>
      <c r="K528" s="376"/>
      <c r="L528" s="376"/>
      <c r="M528" s="376"/>
      <c r="N528" s="376"/>
      <c r="O528" s="376"/>
      <c r="P528" s="376"/>
      <c r="Q528" s="376"/>
      <c r="R528" s="376"/>
      <c r="S528" s="376"/>
      <c r="T528" s="376"/>
      <c r="U528" s="376"/>
      <c r="V528" s="376"/>
      <c r="W528" s="376"/>
      <c r="X528" s="376"/>
      <c r="Y528" s="376"/>
      <c r="Z528" s="376"/>
      <c r="AA528" s="376"/>
      <c r="AB528" s="376"/>
      <c r="AC528" s="376"/>
      <c r="AD528" s="376"/>
      <c r="AE528" s="376"/>
      <c r="AF528" s="376"/>
      <c r="AG528" s="376"/>
      <c r="AH528" s="376"/>
      <c r="AI528" s="376"/>
      <c r="AJ528" s="376"/>
      <c r="AK528" s="376"/>
      <c r="AL528" s="376"/>
      <c r="AM528" s="376"/>
      <c r="AN528" s="376"/>
      <c r="AO528" s="376"/>
      <c r="AP528" s="376"/>
      <c r="AQ528" s="376"/>
      <c r="AR528" s="376"/>
      <c r="AS528" s="376"/>
      <c r="AT528" s="376"/>
    </row>
    <row r="529" spans="1:46" ht="24" x14ac:dyDescent="0.4">
      <c r="A529" s="375"/>
      <c r="B529" s="375"/>
      <c r="C529" s="376"/>
      <c r="D529" s="376"/>
      <c r="E529" s="376"/>
      <c r="F529" s="376"/>
      <c r="G529" s="376"/>
      <c r="H529" s="376"/>
      <c r="I529" s="376"/>
      <c r="J529" s="376"/>
      <c r="K529" s="376"/>
      <c r="L529" s="376"/>
      <c r="M529" s="376"/>
      <c r="N529" s="376"/>
      <c r="O529" s="376"/>
      <c r="P529" s="376"/>
      <c r="Q529" s="376"/>
      <c r="R529" s="376"/>
      <c r="S529" s="376"/>
      <c r="T529" s="376"/>
      <c r="U529" s="376"/>
      <c r="V529" s="376"/>
      <c r="W529" s="376"/>
      <c r="X529" s="376"/>
      <c r="Y529" s="376"/>
      <c r="Z529" s="376"/>
      <c r="AA529" s="376"/>
      <c r="AB529" s="376"/>
      <c r="AC529" s="376"/>
      <c r="AD529" s="376"/>
      <c r="AE529" s="376"/>
      <c r="AF529" s="376"/>
      <c r="AG529" s="376"/>
      <c r="AH529" s="376"/>
      <c r="AI529" s="376"/>
      <c r="AJ529" s="376"/>
      <c r="AK529" s="376"/>
      <c r="AL529" s="376"/>
      <c r="AM529" s="376"/>
      <c r="AN529" s="376"/>
      <c r="AO529" s="376"/>
      <c r="AP529" s="376"/>
      <c r="AQ529" s="376"/>
      <c r="AR529" s="376"/>
      <c r="AS529" s="376"/>
      <c r="AT529" s="376"/>
    </row>
    <row r="530" spans="1:46" ht="24" x14ac:dyDescent="0.4">
      <c r="A530" s="375"/>
      <c r="B530" s="375"/>
      <c r="C530" s="376"/>
      <c r="D530" s="376"/>
      <c r="E530" s="376"/>
      <c r="F530" s="376"/>
      <c r="G530" s="376"/>
      <c r="H530" s="376"/>
      <c r="I530" s="376"/>
      <c r="J530" s="376"/>
      <c r="K530" s="376"/>
      <c r="L530" s="376"/>
      <c r="M530" s="376"/>
      <c r="N530" s="376"/>
      <c r="O530" s="376"/>
      <c r="P530" s="376"/>
      <c r="Q530" s="376"/>
      <c r="R530" s="376"/>
      <c r="S530" s="376"/>
      <c r="T530" s="376"/>
      <c r="U530" s="376"/>
      <c r="V530" s="376"/>
      <c r="W530" s="376"/>
      <c r="X530" s="376"/>
      <c r="Y530" s="376"/>
      <c r="Z530" s="376"/>
      <c r="AA530" s="376"/>
      <c r="AB530" s="376"/>
      <c r="AC530" s="376"/>
      <c r="AD530" s="376"/>
      <c r="AE530" s="376"/>
      <c r="AF530" s="376"/>
      <c r="AG530" s="376"/>
      <c r="AH530" s="376"/>
      <c r="AI530" s="376"/>
      <c r="AJ530" s="376"/>
      <c r="AK530" s="376"/>
      <c r="AL530" s="376"/>
      <c r="AM530" s="376"/>
      <c r="AN530" s="376"/>
      <c r="AO530" s="376"/>
      <c r="AP530" s="376"/>
      <c r="AQ530" s="376"/>
      <c r="AR530" s="376"/>
      <c r="AS530" s="376"/>
      <c r="AT530" s="376"/>
    </row>
    <row r="531" spans="1:46" ht="24" x14ac:dyDescent="0.4">
      <c r="A531" s="375"/>
      <c r="B531" s="375"/>
      <c r="C531" s="376"/>
      <c r="D531" s="376"/>
      <c r="E531" s="376"/>
      <c r="F531" s="376"/>
      <c r="G531" s="376"/>
      <c r="H531" s="376"/>
      <c r="I531" s="376"/>
      <c r="J531" s="376"/>
      <c r="K531" s="376"/>
      <c r="L531" s="376"/>
      <c r="M531" s="376"/>
      <c r="N531" s="376"/>
      <c r="O531" s="376"/>
      <c r="P531" s="376"/>
      <c r="Q531" s="376"/>
      <c r="R531" s="376"/>
      <c r="S531" s="376"/>
      <c r="T531" s="376"/>
      <c r="U531" s="376"/>
      <c r="V531" s="376"/>
      <c r="W531" s="376"/>
      <c r="X531" s="376"/>
      <c r="Y531" s="376"/>
      <c r="Z531" s="376"/>
      <c r="AA531" s="376"/>
      <c r="AB531" s="376"/>
      <c r="AC531" s="376"/>
      <c r="AD531" s="376"/>
      <c r="AE531" s="376"/>
      <c r="AF531" s="376"/>
      <c r="AG531" s="376"/>
      <c r="AH531" s="376"/>
      <c r="AI531" s="376"/>
      <c r="AJ531" s="376"/>
      <c r="AK531" s="376"/>
      <c r="AL531" s="376"/>
      <c r="AM531" s="376"/>
      <c r="AN531" s="376"/>
      <c r="AO531" s="376"/>
      <c r="AP531" s="376"/>
      <c r="AQ531" s="376"/>
      <c r="AR531" s="376"/>
      <c r="AS531" s="376"/>
      <c r="AT531" s="376"/>
    </row>
    <row r="532" spans="1:46" ht="24" x14ac:dyDescent="0.4">
      <c r="A532" s="375"/>
      <c r="B532" s="375"/>
      <c r="C532" s="376"/>
      <c r="D532" s="376"/>
      <c r="E532" s="376"/>
      <c r="F532" s="376"/>
      <c r="G532" s="376"/>
      <c r="H532" s="376"/>
      <c r="I532" s="376"/>
      <c r="J532" s="376"/>
      <c r="K532" s="376"/>
      <c r="L532" s="376"/>
      <c r="M532" s="376"/>
      <c r="N532" s="376"/>
      <c r="O532" s="376"/>
      <c r="P532" s="376"/>
      <c r="Q532" s="376"/>
      <c r="R532" s="376"/>
      <c r="S532" s="376"/>
      <c r="T532" s="376"/>
      <c r="U532" s="376"/>
      <c r="V532" s="376"/>
      <c r="W532" s="376"/>
      <c r="X532" s="376"/>
      <c r="Y532" s="376"/>
      <c r="Z532" s="376"/>
      <c r="AA532" s="376"/>
      <c r="AB532" s="376"/>
      <c r="AC532" s="376"/>
      <c r="AD532" s="376"/>
      <c r="AE532" s="376"/>
      <c r="AF532" s="376"/>
      <c r="AG532" s="376"/>
      <c r="AH532" s="376"/>
      <c r="AI532" s="376"/>
      <c r="AJ532" s="376"/>
      <c r="AK532" s="376"/>
      <c r="AL532" s="376"/>
      <c r="AM532" s="376"/>
      <c r="AN532" s="376"/>
      <c r="AO532" s="376"/>
      <c r="AP532" s="376"/>
      <c r="AQ532" s="376"/>
      <c r="AR532" s="376"/>
      <c r="AS532" s="376"/>
      <c r="AT532" s="376"/>
    </row>
    <row r="533" spans="1:46" ht="24" x14ac:dyDescent="0.4">
      <c r="A533" s="375"/>
      <c r="B533" s="375"/>
      <c r="C533" s="376"/>
      <c r="D533" s="376"/>
      <c r="E533" s="376"/>
      <c r="F533" s="376"/>
      <c r="G533" s="376"/>
      <c r="H533" s="376"/>
      <c r="I533" s="376"/>
      <c r="J533" s="376"/>
      <c r="K533" s="376"/>
      <c r="L533" s="376"/>
      <c r="M533" s="376"/>
      <c r="N533" s="376"/>
      <c r="O533" s="376"/>
      <c r="P533" s="376"/>
      <c r="Q533" s="376"/>
      <c r="R533" s="376"/>
      <c r="S533" s="376"/>
      <c r="T533" s="376"/>
      <c r="U533" s="376"/>
      <c r="V533" s="376"/>
      <c r="W533" s="376"/>
      <c r="X533" s="376"/>
      <c r="Y533" s="376"/>
      <c r="Z533" s="376"/>
      <c r="AA533" s="376"/>
      <c r="AB533" s="376"/>
      <c r="AC533" s="376"/>
      <c r="AD533" s="376"/>
      <c r="AE533" s="376"/>
      <c r="AF533" s="376"/>
      <c r="AG533" s="376"/>
      <c r="AH533" s="376"/>
      <c r="AI533" s="376"/>
      <c r="AJ533" s="376"/>
      <c r="AK533" s="376"/>
      <c r="AL533" s="376"/>
      <c r="AM533" s="376"/>
      <c r="AN533" s="376"/>
      <c r="AO533" s="376"/>
      <c r="AP533" s="376"/>
      <c r="AQ533" s="376"/>
      <c r="AR533" s="376"/>
      <c r="AS533" s="376"/>
      <c r="AT533" s="376"/>
    </row>
    <row r="534" spans="1:46" ht="24" x14ac:dyDescent="0.4">
      <c r="A534" s="375"/>
      <c r="B534" s="375"/>
      <c r="C534" s="376"/>
      <c r="D534" s="376"/>
      <c r="E534" s="376"/>
      <c r="F534" s="376"/>
      <c r="G534" s="376"/>
      <c r="H534" s="376"/>
      <c r="I534" s="376"/>
      <c r="J534" s="376"/>
      <c r="K534" s="376"/>
      <c r="L534" s="376"/>
      <c r="M534" s="376"/>
      <c r="N534" s="376"/>
      <c r="O534" s="376"/>
      <c r="P534" s="376"/>
      <c r="Q534" s="376"/>
      <c r="R534" s="376"/>
      <c r="S534" s="376"/>
      <c r="T534" s="376"/>
      <c r="U534" s="376"/>
      <c r="V534" s="376"/>
      <c r="W534" s="376"/>
      <c r="X534" s="376"/>
      <c r="Y534" s="376"/>
      <c r="Z534" s="376"/>
      <c r="AA534" s="376"/>
      <c r="AB534" s="376"/>
      <c r="AC534" s="376"/>
      <c r="AD534" s="376"/>
      <c r="AE534" s="376"/>
      <c r="AF534" s="376"/>
      <c r="AG534" s="376"/>
      <c r="AH534" s="376"/>
      <c r="AI534" s="376"/>
      <c r="AJ534" s="376"/>
      <c r="AK534" s="376"/>
      <c r="AL534" s="376"/>
      <c r="AM534" s="376"/>
      <c r="AN534" s="376"/>
      <c r="AO534" s="376"/>
      <c r="AP534" s="376"/>
      <c r="AQ534" s="376"/>
      <c r="AR534" s="376"/>
      <c r="AS534" s="376"/>
      <c r="AT534" s="376"/>
    </row>
    <row r="535" spans="1:46" ht="24" x14ac:dyDescent="0.4">
      <c r="A535" s="375"/>
      <c r="B535" s="375"/>
      <c r="C535" s="376"/>
      <c r="D535" s="376"/>
      <c r="E535" s="376"/>
      <c r="F535" s="376"/>
      <c r="G535" s="376"/>
      <c r="H535" s="376"/>
      <c r="I535" s="376"/>
      <c r="J535" s="376"/>
      <c r="K535" s="376"/>
      <c r="L535" s="376"/>
      <c r="M535" s="376"/>
      <c r="N535" s="376"/>
      <c r="O535" s="376"/>
      <c r="P535" s="376"/>
      <c r="Q535" s="376"/>
      <c r="R535" s="376"/>
      <c r="S535" s="376"/>
      <c r="T535" s="376"/>
      <c r="U535" s="376"/>
      <c r="V535" s="376"/>
      <c r="W535" s="376"/>
      <c r="X535" s="376"/>
      <c r="Y535" s="376"/>
      <c r="Z535" s="376"/>
      <c r="AA535" s="376"/>
      <c r="AB535" s="376"/>
      <c r="AC535" s="376"/>
      <c r="AD535" s="376"/>
      <c r="AE535" s="376"/>
      <c r="AF535" s="376"/>
      <c r="AG535" s="376"/>
      <c r="AH535" s="376"/>
      <c r="AI535" s="376"/>
      <c r="AJ535" s="376"/>
      <c r="AK535" s="376"/>
      <c r="AL535" s="376"/>
      <c r="AM535" s="376"/>
      <c r="AN535" s="376"/>
      <c r="AO535" s="376"/>
      <c r="AP535" s="376"/>
      <c r="AQ535" s="376"/>
      <c r="AR535" s="376"/>
      <c r="AS535" s="376"/>
      <c r="AT535" s="376"/>
    </row>
    <row r="536" spans="1:46" ht="24" x14ac:dyDescent="0.4">
      <c r="A536" s="375"/>
      <c r="B536" s="375"/>
      <c r="C536" s="376"/>
      <c r="D536" s="376"/>
      <c r="E536" s="376"/>
      <c r="F536" s="376"/>
      <c r="G536" s="376"/>
      <c r="H536" s="376"/>
      <c r="I536" s="376"/>
      <c r="J536" s="376"/>
      <c r="K536" s="376"/>
      <c r="L536" s="376"/>
      <c r="M536" s="376"/>
      <c r="N536" s="376"/>
      <c r="O536" s="376"/>
      <c r="P536" s="376"/>
      <c r="Q536" s="376"/>
      <c r="R536" s="376"/>
      <c r="S536" s="376"/>
      <c r="T536" s="376"/>
      <c r="U536" s="376"/>
      <c r="V536" s="376"/>
      <c r="W536" s="376"/>
      <c r="X536" s="376"/>
      <c r="Y536" s="376"/>
      <c r="Z536" s="376"/>
      <c r="AA536" s="376"/>
      <c r="AB536" s="376"/>
      <c r="AC536" s="376"/>
      <c r="AD536" s="376"/>
      <c r="AE536" s="376"/>
      <c r="AF536" s="376"/>
      <c r="AG536" s="376"/>
      <c r="AH536" s="376"/>
      <c r="AI536" s="376"/>
      <c r="AJ536" s="376"/>
      <c r="AK536" s="376"/>
      <c r="AL536" s="376"/>
      <c r="AM536" s="376"/>
      <c r="AN536" s="376"/>
      <c r="AO536" s="376"/>
      <c r="AP536" s="376"/>
      <c r="AQ536" s="376"/>
      <c r="AR536" s="376"/>
      <c r="AS536" s="376"/>
      <c r="AT536" s="376"/>
    </row>
    <row r="537" spans="1:46" ht="24" x14ac:dyDescent="0.4">
      <c r="A537" s="375"/>
      <c r="B537" s="375"/>
      <c r="C537" s="376"/>
      <c r="D537" s="376"/>
      <c r="E537" s="376"/>
      <c r="F537" s="376"/>
      <c r="G537" s="376"/>
      <c r="H537" s="376"/>
      <c r="I537" s="376"/>
      <c r="J537" s="376"/>
      <c r="K537" s="376"/>
      <c r="L537" s="376"/>
      <c r="M537" s="376"/>
      <c r="N537" s="376"/>
      <c r="O537" s="376"/>
      <c r="P537" s="376"/>
      <c r="Q537" s="376"/>
      <c r="R537" s="376"/>
      <c r="S537" s="376"/>
      <c r="T537" s="376"/>
      <c r="U537" s="376"/>
      <c r="V537" s="376"/>
      <c r="W537" s="376"/>
      <c r="X537" s="376"/>
      <c r="Y537" s="376"/>
      <c r="Z537" s="376"/>
      <c r="AA537" s="376"/>
      <c r="AB537" s="376"/>
      <c r="AC537" s="376"/>
      <c r="AD537" s="376"/>
      <c r="AE537" s="376"/>
      <c r="AF537" s="376"/>
      <c r="AG537" s="376"/>
      <c r="AH537" s="376"/>
      <c r="AI537" s="376"/>
      <c r="AJ537" s="376"/>
      <c r="AK537" s="376"/>
      <c r="AL537" s="376"/>
      <c r="AM537" s="376"/>
      <c r="AN537" s="376"/>
      <c r="AO537" s="376"/>
      <c r="AP537" s="376"/>
      <c r="AQ537" s="376"/>
      <c r="AR537" s="376"/>
      <c r="AS537" s="376"/>
      <c r="AT537" s="376"/>
    </row>
    <row r="538" spans="1:46" ht="24" x14ac:dyDescent="0.4">
      <c r="A538" s="375"/>
      <c r="B538" s="375"/>
      <c r="C538" s="376"/>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row>
    <row r="539" spans="1:46" ht="24" x14ac:dyDescent="0.4">
      <c r="A539" s="375"/>
      <c r="B539" s="375"/>
      <c r="C539" s="376"/>
      <c r="D539" s="376"/>
      <c r="E539" s="376"/>
      <c r="F539" s="376"/>
      <c r="G539" s="376"/>
      <c r="H539" s="376"/>
      <c r="I539" s="376"/>
      <c r="J539" s="376"/>
      <c r="K539" s="376"/>
      <c r="L539" s="376"/>
      <c r="M539" s="376"/>
      <c r="N539" s="376"/>
      <c r="O539" s="376"/>
      <c r="P539" s="376"/>
      <c r="Q539" s="376"/>
      <c r="R539" s="376"/>
      <c r="S539" s="376"/>
      <c r="T539" s="376"/>
      <c r="U539" s="376"/>
      <c r="V539" s="376"/>
      <c r="W539" s="376"/>
      <c r="X539" s="376"/>
      <c r="Y539" s="376"/>
      <c r="Z539" s="376"/>
      <c r="AA539" s="376"/>
      <c r="AB539" s="376"/>
      <c r="AC539" s="376"/>
      <c r="AD539" s="376"/>
      <c r="AE539" s="376"/>
      <c r="AF539" s="376"/>
      <c r="AG539" s="376"/>
      <c r="AH539" s="376"/>
      <c r="AI539" s="376"/>
      <c r="AJ539" s="376"/>
      <c r="AK539" s="376"/>
      <c r="AL539" s="376"/>
      <c r="AM539" s="376"/>
      <c r="AN539" s="376"/>
      <c r="AO539" s="376"/>
      <c r="AP539" s="376"/>
      <c r="AQ539" s="376"/>
      <c r="AR539" s="376"/>
      <c r="AS539" s="376"/>
      <c r="AT539" s="376"/>
    </row>
    <row r="540" spans="1:46" ht="24" x14ac:dyDescent="0.4">
      <c r="A540" s="375"/>
      <c r="B540" s="375"/>
      <c r="C540" s="376"/>
      <c r="D540" s="376"/>
      <c r="E540" s="376"/>
      <c r="F540" s="376"/>
      <c r="G540" s="376"/>
      <c r="H540" s="376"/>
      <c r="I540" s="376"/>
      <c r="J540" s="376"/>
      <c r="K540" s="376"/>
      <c r="L540" s="376"/>
      <c r="M540" s="376"/>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row>
    <row r="541" spans="1:46" ht="24" x14ac:dyDescent="0.4">
      <c r="A541" s="375"/>
      <c r="B541" s="375"/>
      <c r="C541" s="376"/>
      <c r="D541" s="376"/>
      <c r="E541" s="376"/>
      <c r="F541" s="376"/>
      <c r="G541" s="376"/>
      <c r="H541" s="376"/>
      <c r="I541" s="376"/>
      <c r="J541" s="376"/>
      <c r="K541" s="376"/>
      <c r="L541" s="376"/>
      <c r="M541" s="376"/>
      <c r="N541" s="376"/>
      <c r="O541" s="376"/>
      <c r="P541" s="376"/>
      <c r="Q541" s="376"/>
      <c r="R541" s="376"/>
      <c r="S541" s="376"/>
      <c r="T541" s="376"/>
      <c r="U541" s="376"/>
      <c r="V541" s="376"/>
      <c r="W541" s="376"/>
      <c r="X541" s="376"/>
      <c r="Y541" s="376"/>
      <c r="Z541" s="376"/>
      <c r="AA541" s="376"/>
      <c r="AB541" s="376"/>
      <c r="AC541" s="376"/>
      <c r="AD541" s="376"/>
      <c r="AE541" s="376"/>
      <c r="AF541" s="376"/>
      <c r="AG541" s="376"/>
      <c r="AH541" s="376"/>
      <c r="AI541" s="376"/>
      <c r="AJ541" s="376"/>
      <c r="AK541" s="376"/>
      <c r="AL541" s="376"/>
      <c r="AM541" s="376"/>
      <c r="AN541" s="376"/>
      <c r="AO541" s="376"/>
      <c r="AP541" s="376"/>
      <c r="AQ541" s="376"/>
      <c r="AR541" s="376"/>
      <c r="AS541" s="376"/>
      <c r="AT541" s="376"/>
    </row>
    <row r="542" spans="1:46" ht="24" x14ac:dyDescent="0.4">
      <c r="A542" s="375"/>
      <c r="B542" s="375"/>
      <c r="C542" s="376"/>
      <c r="D542" s="376"/>
      <c r="E542" s="376"/>
      <c r="F542" s="376"/>
      <c r="G542" s="376"/>
      <c r="H542" s="376"/>
      <c r="I542" s="376"/>
      <c r="J542" s="376"/>
      <c r="K542" s="376"/>
      <c r="L542" s="376"/>
      <c r="M542" s="376"/>
      <c r="N542" s="376"/>
      <c r="O542" s="376"/>
      <c r="P542" s="376"/>
      <c r="Q542" s="376"/>
      <c r="R542" s="376"/>
      <c r="S542" s="376"/>
      <c r="T542" s="376"/>
      <c r="U542" s="376"/>
      <c r="V542" s="376"/>
      <c r="W542" s="376"/>
      <c r="X542" s="376"/>
      <c r="Y542" s="376"/>
      <c r="Z542" s="376"/>
      <c r="AA542" s="376"/>
      <c r="AB542" s="376"/>
      <c r="AC542" s="376"/>
      <c r="AD542" s="376"/>
      <c r="AE542" s="376"/>
      <c r="AF542" s="376"/>
      <c r="AG542" s="376"/>
      <c r="AH542" s="376"/>
      <c r="AI542" s="376"/>
      <c r="AJ542" s="376"/>
      <c r="AK542" s="376"/>
      <c r="AL542" s="376"/>
      <c r="AM542" s="376"/>
      <c r="AN542" s="376"/>
      <c r="AO542" s="376"/>
      <c r="AP542" s="376"/>
      <c r="AQ542" s="376"/>
      <c r="AR542" s="376"/>
      <c r="AS542" s="376"/>
      <c r="AT542" s="376"/>
    </row>
    <row r="543" spans="1:46" ht="24" x14ac:dyDescent="0.4">
      <c r="A543" s="375"/>
      <c r="B543" s="375"/>
      <c r="C543" s="376"/>
      <c r="D543" s="376"/>
      <c r="E543" s="376"/>
      <c r="F543" s="376"/>
      <c r="G543" s="376"/>
      <c r="H543" s="376"/>
      <c r="I543" s="376"/>
      <c r="J543" s="376"/>
      <c r="K543" s="376"/>
      <c r="L543" s="376"/>
      <c r="M543" s="376"/>
      <c r="N543" s="376"/>
      <c r="O543" s="376"/>
      <c r="P543" s="376"/>
      <c r="Q543" s="376"/>
      <c r="R543" s="376"/>
      <c r="S543" s="376"/>
      <c r="T543" s="376"/>
      <c r="U543" s="376"/>
      <c r="V543" s="376"/>
      <c r="W543" s="376"/>
      <c r="X543" s="376"/>
      <c r="Y543" s="376"/>
      <c r="Z543" s="376"/>
      <c r="AA543" s="376"/>
      <c r="AB543" s="376"/>
      <c r="AC543" s="376"/>
      <c r="AD543" s="376"/>
      <c r="AE543" s="376"/>
      <c r="AF543" s="376"/>
      <c r="AG543" s="376"/>
      <c r="AH543" s="376"/>
      <c r="AI543" s="376"/>
      <c r="AJ543" s="376"/>
      <c r="AK543" s="376"/>
      <c r="AL543" s="376"/>
      <c r="AM543" s="376"/>
      <c r="AN543" s="376"/>
      <c r="AO543" s="376"/>
      <c r="AP543" s="376"/>
      <c r="AQ543" s="376"/>
      <c r="AR543" s="376"/>
      <c r="AS543" s="376"/>
      <c r="AT543" s="376"/>
    </row>
    <row r="544" spans="1:46" ht="24" x14ac:dyDescent="0.4">
      <c r="A544" s="375"/>
      <c r="B544" s="375"/>
      <c r="C544" s="376"/>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6"/>
      <c r="Z544" s="376"/>
      <c r="AA544" s="376"/>
      <c r="AB544" s="376"/>
      <c r="AC544" s="376"/>
      <c r="AD544" s="376"/>
      <c r="AE544" s="376"/>
      <c r="AF544" s="376"/>
      <c r="AG544" s="376"/>
      <c r="AH544" s="376"/>
      <c r="AI544" s="376"/>
      <c r="AJ544" s="376"/>
      <c r="AK544" s="376"/>
      <c r="AL544" s="376"/>
      <c r="AM544" s="376"/>
      <c r="AN544" s="376"/>
      <c r="AO544" s="376"/>
      <c r="AP544" s="376"/>
      <c r="AQ544" s="376"/>
      <c r="AR544" s="376"/>
      <c r="AS544" s="376"/>
      <c r="AT544" s="376"/>
    </row>
    <row r="545" spans="1:46" ht="24" x14ac:dyDescent="0.4">
      <c r="A545" s="375"/>
      <c r="B545" s="375"/>
      <c r="C545" s="376"/>
      <c r="D545" s="376"/>
      <c r="E545" s="376"/>
      <c r="F545" s="376"/>
      <c r="G545" s="376"/>
      <c r="H545" s="376"/>
      <c r="I545" s="376"/>
      <c r="J545" s="376"/>
      <c r="K545" s="376"/>
      <c r="L545" s="376"/>
      <c r="M545" s="376"/>
      <c r="N545" s="376"/>
      <c r="O545" s="376"/>
      <c r="P545" s="376"/>
      <c r="Q545" s="376"/>
      <c r="R545" s="376"/>
      <c r="S545" s="376"/>
      <c r="T545" s="376"/>
      <c r="U545" s="376"/>
      <c r="V545" s="376"/>
      <c r="W545" s="376"/>
      <c r="X545" s="376"/>
      <c r="Y545" s="376"/>
      <c r="Z545" s="376"/>
      <c r="AA545" s="376"/>
      <c r="AB545" s="376"/>
      <c r="AC545" s="376"/>
      <c r="AD545" s="376"/>
      <c r="AE545" s="376"/>
      <c r="AF545" s="376"/>
      <c r="AG545" s="376"/>
      <c r="AH545" s="376"/>
      <c r="AI545" s="376"/>
      <c r="AJ545" s="376"/>
      <c r="AK545" s="376"/>
      <c r="AL545" s="376"/>
      <c r="AM545" s="376"/>
      <c r="AN545" s="376"/>
      <c r="AO545" s="376"/>
      <c r="AP545" s="376"/>
      <c r="AQ545" s="376"/>
      <c r="AR545" s="376"/>
      <c r="AS545" s="376"/>
      <c r="AT545" s="376"/>
    </row>
    <row r="546" spans="1:46" ht="24" x14ac:dyDescent="0.4">
      <c r="A546" s="375"/>
      <c r="B546" s="375"/>
      <c r="C546" s="376"/>
      <c r="D546" s="376"/>
      <c r="E546" s="376"/>
      <c r="F546" s="376"/>
      <c r="G546" s="376"/>
      <c r="H546" s="376"/>
      <c r="I546" s="376"/>
      <c r="J546" s="376"/>
      <c r="K546" s="376"/>
      <c r="L546" s="376"/>
      <c r="M546" s="376"/>
      <c r="N546" s="376"/>
      <c r="O546" s="376"/>
      <c r="P546" s="376"/>
      <c r="Q546" s="376"/>
      <c r="R546" s="376"/>
      <c r="S546" s="376"/>
      <c r="T546" s="376"/>
      <c r="U546" s="376"/>
      <c r="V546" s="376"/>
      <c r="W546" s="376"/>
      <c r="X546" s="376"/>
      <c r="Y546" s="376"/>
      <c r="Z546" s="376"/>
      <c r="AA546" s="376"/>
      <c r="AB546" s="376"/>
      <c r="AC546" s="376"/>
      <c r="AD546" s="376"/>
      <c r="AE546" s="376"/>
      <c r="AF546" s="376"/>
      <c r="AG546" s="376"/>
      <c r="AH546" s="376"/>
      <c r="AI546" s="376"/>
      <c r="AJ546" s="376"/>
      <c r="AK546" s="376"/>
      <c r="AL546" s="376"/>
      <c r="AM546" s="376"/>
      <c r="AN546" s="376"/>
      <c r="AO546" s="376"/>
      <c r="AP546" s="376"/>
      <c r="AQ546" s="376"/>
      <c r="AR546" s="376"/>
      <c r="AS546" s="376"/>
      <c r="AT546" s="376"/>
    </row>
    <row r="547" spans="1:46" ht="24" x14ac:dyDescent="0.4">
      <c r="A547" s="375"/>
      <c r="B547" s="375"/>
      <c r="C547" s="376"/>
      <c r="D547" s="376"/>
      <c r="E547" s="376"/>
      <c r="F547" s="376"/>
      <c r="G547" s="376"/>
      <c r="H547" s="376"/>
      <c r="I547" s="376"/>
      <c r="J547" s="376"/>
      <c r="K547" s="376"/>
      <c r="L547" s="376"/>
      <c r="M547" s="376"/>
      <c r="N547" s="376"/>
      <c r="O547" s="376"/>
      <c r="P547" s="376"/>
      <c r="Q547" s="376"/>
      <c r="R547" s="376"/>
      <c r="S547" s="376"/>
      <c r="T547" s="376"/>
      <c r="U547" s="376"/>
      <c r="V547" s="376"/>
      <c r="W547" s="376"/>
      <c r="X547" s="376"/>
      <c r="Y547" s="376"/>
      <c r="Z547" s="376"/>
      <c r="AA547" s="376"/>
      <c r="AB547" s="376"/>
      <c r="AC547" s="376"/>
      <c r="AD547" s="376"/>
      <c r="AE547" s="376"/>
      <c r="AF547" s="376"/>
      <c r="AG547" s="376"/>
      <c r="AH547" s="376"/>
      <c r="AI547" s="376"/>
      <c r="AJ547" s="376"/>
      <c r="AK547" s="376"/>
      <c r="AL547" s="376"/>
      <c r="AM547" s="376"/>
      <c r="AN547" s="376"/>
      <c r="AO547" s="376"/>
      <c r="AP547" s="376"/>
      <c r="AQ547" s="376"/>
      <c r="AR547" s="376"/>
      <c r="AS547" s="376"/>
      <c r="AT547" s="376"/>
    </row>
    <row r="548" spans="1:46" ht="24" x14ac:dyDescent="0.4">
      <c r="A548" s="375"/>
      <c r="B548" s="375"/>
      <c r="C548" s="376"/>
      <c r="D548" s="376"/>
      <c r="E548" s="376"/>
      <c r="F548" s="376"/>
      <c r="G548" s="376"/>
      <c r="H548" s="376"/>
      <c r="I548" s="376"/>
      <c r="J548" s="376"/>
      <c r="K548" s="376"/>
      <c r="L548" s="376"/>
      <c r="M548" s="376"/>
      <c r="N548" s="376"/>
      <c r="O548" s="376"/>
      <c r="P548" s="376"/>
      <c r="Q548" s="376"/>
      <c r="R548" s="376"/>
      <c r="S548" s="376"/>
      <c r="T548" s="376"/>
      <c r="U548" s="376"/>
      <c r="V548" s="376"/>
      <c r="W548" s="376"/>
      <c r="X548" s="376"/>
      <c r="Y548" s="376"/>
      <c r="Z548" s="376"/>
      <c r="AA548" s="376"/>
      <c r="AB548" s="376"/>
      <c r="AC548" s="376"/>
      <c r="AD548" s="376"/>
      <c r="AE548" s="376"/>
      <c r="AF548" s="376"/>
      <c r="AG548" s="376"/>
      <c r="AH548" s="376"/>
      <c r="AI548" s="376"/>
      <c r="AJ548" s="376"/>
      <c r="AK548" s="376"/>
      <c r="AL548" s="376"/>
      <c r="AM548" s="376"/>
      <c r="AN548" s="376"/>
      <c r="AO548" s="376"/>
      <c r="AP548" s="376"/>
      <c r="AQ548" s="376"/>
      <c r="AR548" s="376"/>
      <c r="AS548" s="376"/>
      <c r="AT548" s="376"/>
    </row>
    <row r="549" spans="1:46" ht="24" x14ac:dyDescent="0.4">
      <c r="A549" s="375"/>
      <c r="B549" s="375"/>
      <c r="C549" s="376"/>
      <c r="D549" s="376"/>
      <c r="E549" s="376"/>
      <c r="F549" s="376"/>
      <c r="G549" s="376"/>
      <c r="H549" s="376"/>
      <c r="I549" s="376"/>
      <c r="J549" s="376"/>
      <c r="K549" s="376"/>
      <c r="L549" s="376"/>
      <c r="M549" s="376"/>
      <c r="N549" s="376"/>
      <c r="O549" s="376"/>
      <c r="P549" s="376"/>
      <c r="Q549" s="376"/>
      <c r="R549" s="376"/>
      <c r="S549" s="376"/>
      <c r="T549" s="376"/>
      <c r="U549" s="376"/>
      <c r="V549" s="376"/>
      <c r="W549" s="376"/>
      <c r="X549" s="376"/>
      <c r="Y549" s="376"/>
      <c r="Z549" s="376"/>
      <c r="AA549" s="376"/>
      <c r="AB549" s="376"/>
      <c r="AC549" s="376"/>
      <c r="AD549" s="376"/>
      <c r="AE549" s="376"/>
      <c r="AF549" s="376"/>
      <c r="AG549" s="376"/>
      <c r="AH549" s="376"/>
      <c r="AI549" s="376"/>
      <c r="AJ549" s="376"/>
      <c r="AK549" s="376"/>
      <c r="AL549" s="376"/>
      <c r="AM549" s="376"/>
      <c r="AN549" s="376"/>
      <c r="AO549" s="376"/>
      <c r="AP549" s="376"/>
      <c r="AQ549" s="376"/>
      <c r="AR549" s="376"/>
      <c r="AS549" s="376"/>
      <c r="AT549" s="376"/>
    </row>
    <row r="550" spans="1:46" ht="24" x14ac:dyDescent="0.4">
      <c r="A550" s="375"/>
      <c r="B550" s="375"/>
      <c r="C550" s="376"/>
      <c r="D550" s="376"/>
      <c r="E550" s="376"/>
      <c r="F550" s="376"/>
      <c r="G550" s="376"/>
      <c r="H550" s="376"/>
      <c r="I550" s="376"/>
      <c r="J550" s="376"/>
      <c r="K550" s="376"/>
      <c r="L550" s="376"/>
      <c r="M550" s="376"/>
      <c r="N550" s="376"/>
      <c r="O550" s="376"/>
      <c r="P550" s="376"/>
      <c r="Q550" s="376"/>
      <c r="R550" s="376"/>
      <c r="S550" s="376"/>
      <c r="T550" s="376"/>
      <c r="U550" s="376"/>
      <c r="V550" s="376"/>
      <c r="W550" s="376"/>
      <c r="X550" s="376"/>
      <c r="Y550" s="376"/>
      <c r="Z550" s="376"/>
      <c r="AA550" s="376"/>
      <c r="AB550" s="376"/>
      <c r="AC550" s="376"/>
      <c r="AD550" s="376"/>
      <c r="AE550" s="376"/>
      <c r="AF550" s="376"/>
      <c r="AG550" s="376"/>
      <c r="AH550" s="376"/>
      <c r="AI550" s="376"/>
      <c r="AJ550" s="376"/>
      <c r="AK550" s="376"/>
      <c r="AL550" s="376"/>
      <c r="AM550" s="376"/>
      <c r="AN550" s="376"/>
      <c r="AO550" s="376"/>
      <c r="AP550" s="376"/>
      <c r="AQ550" s="376"/>
      <c r="AR550" s="376"/>
      <c r="AS550" s="376"/>
      <c r="AT550" s="376"/>
    </row>
    <row r="551" spans="1:46" ht="24" x14ac:dyDescent="0.4">
      <c r="A551" s="375"/>
      <c r="B551" s="375"/>
      <c r="C551" s="376"/>
      <c r="D551" s="376"/>
      <c r="E551" s="376"/>
      <c r="F551" s="376"/>
      <c r="G551" s="376"/>
      <c r="H551" s="376"/>
      <c r="I551" s="376"/>
      <c r="J551" s="376"/>
      <c r="K551" s="376"/>
      <c r="L551" s="376"/>
      <c r="M551" s="376"/>
      <c r="N551" s="376"/>
      <c r="O551" s="376"/>
      <c r="P551" s="376"/>
      <c r="Q551" s="376"/>
      <c r="R551" s="376"/>
      <c r="S551" s="376"/>
      <c r="T551" s="376"/>
      <c r="U551" s="376"/>
      <c r="V551" s="376"/>
      <c r="W551" s="376"/>
      <c r="X551" s="376"/>
      <c r="Y551" s="376"/>
      <c r="Z551" s="376"/>
      <c r="AA551" s="376"/>
      <c r="AB551" s="376"/>
      <c r="AC551" s="376"/>
      <c r="AD551" s="376"/>
      <c r="AE551" s="376"/>
      <c r="AF551" s="376"/>
      <c r="AG551" s="376"/>
      <c r="AH551" s="376"/>
      <c r="AI551" s="376"/>
      <c r="AJ551" s="376"/>
      <c r="AK551" s="376"/>
      <c r="AL551" s="376"/>
      <c r="AM551" s="376"/>
      <c r="AN551" s="376"/>
      <c r="AO551" s="376"/>
      <c r="AP551" s="376"/>
      <c r="AQ551" s="376"/>
      <c r="AR551" s="376"/>
      <c r="AS551" s="376"/>
      <c r="AT551" s="376"/>
    </row>
    <row r="552" spans="1:46" ht="24" x14ac:dyDescent="0.4">
      <c r="A552" s="375"/>
      <c r="B552" s="375"/>
      <c r="C552" s="376"/>
      <c r="D552" s="376"/>
      <c r="E552" s="376"/>
      <c r="F552" s="376"/>
      <c r="G552" s="376"/>
      <c r="H552" s="376"/>
      <c r="I552" s="376"/>
      <c r="J552" s="376"/>
      <c r="K552" s="376"/>
      <c r="L552" s="376"/>
      <c r="M552" s="376"/>
      <c r="N552" s="376"/>
      <c r="O552" s="376"/>
      <c r="P552" s="376"/>
      <c r="Q552" s="376"/>
      <c r="R552" s="376"/>
      <c r="S552" s="376"/>
      <c r="T552" s="376"/>
      <c r="U552" s="376"/>
      <c r="V552" s="376"/>
      <c r="W552" s="376"/>
      <c r="X552" s="376"/>
      <c r="Y552" s="376"/>
      <c r="Z552" s="376"/>
      <c r="AA552" s="376"/>
      <c r="AB552" s="376"/>
      <c r="AC552" s="376"/>
      <c r="AD552" s="376"/>
      <c r="AE552" s="376"/>
      <c r="AF552" s="376"/>
      <c r="AG552" s="376"/>
      <c r="AH552" s="376"/>
      <c r="AI552" s="376"/>
      <c r="AJ552" s="376"/>
      <c r="AK552" s="376"/>
      <c r="AL552" s="376"/>
      <c r="AM552" s="376"/>
      <c r="AN552" s="376"/>
      <c r="AO552" s="376"/>
      <c r="AP552" s="376"/>
      <c r="AQ552" s="376"/>
      <c r="AR552" s="376"/>
      <c r="AS552" s="376"/>
      <c r="AT552" s="376"/>
    </row>
    <row r="553" spans="1:46" ht="24" x14ac:dyDescent="0.4">
      <c r="A553" s="375"/>
      <c r="B553" s="375"/>
      <c r="C553" s="376"/>
      <c r="D553" s="376"/>
      <c r="E553" s="376"/>
      <c r="F553" s="376"/>
      <c r="G553" s="376"/>
      <c r="H553" s="376"/>
      <c r="I553" s="376"/>
      <c r="J553" s="376"/>
      <c r="K553" s="376"/>
      <c r="L553" s="376"/>
      <c r="M553" s="376"/>
      <c r="N553" s="376"/>
      <c r="O553" s="376"/>
      <c r="P553" s="376"/>
      <c r="Q553" s="376"/>
      <c r="R553" s="376"/>
      <c r="S553" s="376"/>
      <c r="T553" s="376"/>
      <c r="U553" s="376"/>
      <c r="V553" s="376"/>
      <c r="W553" s="376"/>
      <c r="X553" s="376"/>
      <c r="Y553" s="376"/>
      <c r="Z553" s="376"/>
      <c r="AA553" s="376"/>
      <c r="AB553" s="376"/>
      <c r="AC553" s="376"/>
      <c r="AD553" s="376"/>
      <c r="AE553" s="376"/>
      <c r="AF553" s="376"/>
      <c r="AG553" s="376"/>
      <c r="AH553" s="376"/>
      <c r="AI553" s="376"/>
      <c r="AJ553" s="376"/>
      <c r="AK553" s="376"/>
      <c r="AL553" s="376"/>
      <c r="AM553" s="376"/>
      <c r="AN553" s="376"/>
      <c r="AO553" s="376"/>
      <c r="AP553" s="376"/>
      <c r="AQ553" s="376"/>
      <c r="AR553" s="376"/>
      <c r="AS553" s="376"/>
      <c r="AT553" s="376"/>
    </row>
    <row r="554" spans="1:46" ht="24" x14ac:dyDescent="0.4">
      <c r="A554" s="375"/>
      <c r="B554" s="375"/>
      <c r="C554" s="376"/>
      <c r="D554" s="376"/>
      <c r="E554" s="376"/>
      <c r="F554" s="376"/>
      <c r="G554" s="376"/>
      <c r="H554" s="376"/>
      <c r="I554" s="376"/>
      <c r="J554" s="376"/>
      <c r="K554" s="376"/>
      <c r="L554" s="376"/>
      <c r="M554" s="376"/>
      <c r="N554" s="376"/>
      <c r="O554" s="376"/>
      <c r="P554" s="376"/>
      <c r="Q554" s="376"/>
      <c r="R554" s="376"/>
      <c r="S554" s="376"/>
      <c r="T554" s="376"/>
      <c r="U554" s="376"/>
      <c r="V554" s="376"/>
      <c r="W554" s="376"/>
      <c r="X554" s="376"/>
      <c r="Y554" s="376"/>
      <c r="Z554" s="376"/>
      <c r="AA554" s="376"/>
      <c r="AB554" s="376"/>
      <c r="AC554" s="376"/>
      <c r="AD554" s="376"/>
      <c r="AE554" s="376"/>
      <c r="AF554" s="376"/>
      <c r="AG554" s="376"/>
      <c r="AH554" s="376"/>
      <c r="AI554" s="376"/>
      <c r="AJ554" s="376"/>
      <c r="AK554" s="376"/>
      <c r="AL554" s="376"/>
      <c r="AM554" s="376"/>
      <c r="AN554" s="376"/>
      <c r="AO554" s="376"/>
      <c r="AP554" s="376"/>
      <c r="AQ554" s="376"/>
      <c r="AR554" s="376"/>
      <c r="AS554" s="376"/>
      <c r="AT554" s="376"/>
    </row>
    <row r="555" spans="1:46" ht="24" x14ac:dyDescent="0.4">
      <c r="A555" s="375"/>
      <c r="B555" s="375"/>
      <c r="C555" s="376"/>
      <c r="D555" s="376"/>
      <c r="E555" s="376"/>
      <c r="F555" s="376"/>
      <c r="G555" s="376"/>
      <c r="H555" s="376"/>
      <c r="I555" s="376"/>
      <c r="J555" s="376"/>
      <c r="K555" s="376"/>
      <c r="L555" s="376"/>
      <c r="M555" s="376"/>
      <c r="N555" s="376"/>
      <c r="O555" s="376"/>
      <c r="P555" s="376"/>
      <c r="Q555" s="376"/>
      <c r="R555" s="376"/>
      <c r="S555" s="376"/>
      <c r="T555" s="376"/>
      <c r="U555" s="376"/>
      <c r="V555" s="376"/>
      <c r="W555" s="376"/>
      <c r="X555" s="376"/>
      <c r="Y555" s="376"/>
      <c r="Z555" s="376"/>
      <c r="AA555" s="376"/>
      <c r="AB555" s="376"/>
      <c r="AC555" s="376"/>
      <c r="AD555" s="376"/>
      <c r="AE555" s="376"/>
      <c r="AF555" s="376"/>
      <c r="AG555" s="376"/>
      <c r="AH555" s="376"/>
      <c r="AI555" s="376"/>
      <c r="AJ555" s="376"/>
      <c r="AK555" s="376"/>
      <c r="AL555" s="376"/>
      <c r="AM555" s="376"/>
      <c r="AN555" s="376"/>
      <c r="AO555" s="376"/>
      <c r="AP555" s="376"/>
      <c r="AQ555" s="376"/>
      <c r="AR555" s="376"/>
      <c r="AS555" s="376"/>
      <c r="AT555" s="376"/>
    </row>
    <row r="556" spans="1:46" ht="24" x14ac:dyDescent="0.4">
      <c r="A556" s="375"/>
      <c r="B556" s="375"/>
      <c r="C556" s="376"/>
      <c r="D556" s="376"/>
      <c r="E556" s="376"/>
      <c r="F556" s="376"/>
      <c r="G556" s="376"/>
      <c r="H556" s="376"/>
      <c r="I556" s="376"/>
      <c r="J556" s="376"/>
      <c r="K556" s="376"/>
      <c r="L556" s="376"/>
      <c r="M556" s="376"/>
      <c r="N556" s="376"/>
      <c r="O556" s="376"/>
      <c r="P556" s="376"/>
      <c r="Q556" s="376"/>
      <c r="R556" s="376"/>
      <c r="S556" s="376"/>
      <c r="T556" s="376"/>
      <c r="U556" s="376"/>
      <c r="V556" s="376"/>
      <c r="W556" s="376"/>
      <c r="X556" s="376"/>
      <c r="Y556" s="376"/>
      <c r="Z556" s="376"/>
      <c r="AA556" s="376"/>
      <c r="AB556" s="376"/>
      <c r="AC556" s="376"/>
      <c r="AD556" s="376"/>
      <c r="AE556" s="376"/>
      <c r="AF556" s="376"/>
      <c r="AG556" s="376"/>
      <c r="AH556" s="376"/>
      <c r="AI556" s="376"/>
      <c r="AJ556" s="376"/>
      <c r="AK556" s="376"/>
      <c r="AL556" s="376"/>
      <c r="AM556" s="376"/>
      <c r="AN556" s="376"/>
      <c r="AO556" s="376"/>
      <c r="AP556" s="376"/>
      <c r="AQ556" s="376"/>
      <c r="AR556" s="376"/>
      <c r="AS556" s="376"/>
      <c r="AT556" s="376"/>
    </row>
    <row r="557" spans="1:46" ht="24" x14ac:dyDescent="0.4">
      <c r="A557" s="375"/>
      <c r="B557" s="375"/>
      <c r="C557" s="376"/>
      <c r="D557" s="376"/>
      <c r="E557" s="376"/>
      <c r="F557" s="376"/>
      <c r="G557" s="376"/>
      <c r="H557" s="376"/>
      <c r="I557" s="376"/>
      <c r="J557" s="376"/>
      <c r="K557" s="376"/>
      <c r="L557" s="376"/>
      <c r="M557" s="376"/>
      <c r="N557" s="376"/>
      <c r="O557" s="376"/>
      <c r="P557" s="376"/>
      <c r="Q557" s="376"/>
      <c r="R557" s="376"/>
      <c r="S557" s="376"/>
      <c r="T557" s="376"/>
      <c r="U557" s="376"/>
      <c r="V557" s="376"/>
      <c r="W557" s="376"/>
      <c r="X557" s="376"/>
      <c r="Y557" s="376"/>
      <c r="Z557" s="376"/>
      <c r="AA557" s="376"/>
      <c r="AB557" s="376"/>
      <c r="AC557" s="376"/>
      <c r="AD557" s="376"/>
      <c r="AE557" s="376"/>
      <c r="AF557" s="376"/>
      <c r="AG557" s="376"/>
      <c r="AH557" s="376"/>
      <c r="AI557" s="376"/>
      <c r="AJ557" s="376"/>
      <c r="AK557" s="376"/>
      <c r="AL557" s="376"/>
      <c r="AM557" s="376"/>
      <c r="AN557" s="376"/>
      <c r="AO557" s="376"/>
      <c r="AP557" s="376"/>
      <c r="AQ557" s="376"/>
      <c r="AR557" s="376"/>
      <c r="AS557" s="376"/>
      <c r="AT557" s="376"/>
    </row>
    <row r="558" spans="1:46" ht="24" x14ac:dyDescent="0.4">
      <c r="A558" s="375"/>
      <c r="B558" s="375"/>
      <c r="C558" s="376"/>
      <c r="D558" s="376"/>
      <c r="E558" s="376"/>
      <c r="F558" s="376"/>
      <c r="G558" s="376"/>
      <c r="H558" s="376"/>
      <c r="I558" s="376"/>
      <c r="J558" s="376"/>
      <c r="K558" s="376"/>
      <c r="L558" s="376"/>
      <c r="M558" s="376"/>
      <c r="N558" s="376"/>
      <c r="O558" s="376"/>
      <c r="P558" s="376"/>
      <c r="Q558" s="376"/>
      <c r="R558" s="376"/>
      <c r="S558" s="376"/>
      <c r="T558" s="376"/>
      <c r="U558" s="376"/>
      <c r="V558" s="376"/>
      <c r="W558" s="376"/>
      <c r="X558" s="376"/>
      <c r="Y558" s="376"/>
      <c r="Z558" s="376"/>
      <c r="AA558" s="376"/>
      <c r="AB558" s="376"/>
      <c r="AC558" s="376"/>
      <c r="AD558" s="376"/>
      <c r="AE558" s="376"/>
      <c r="AF558" s="376"/>
      <c r="AG558" s="376"/>
      <c r="AH558" s="376"/>
      <c r="AI558" s="376"/>
      <c r="AJ558" s="376"/>
      <c r="AK558" s="376"/>
      <c r="AL558" s="376"/>
      <c r="AM558" s="376"/>
      <c r="AN558" s="376"/>
      <c r="AO558" s="376"/>
      <c r="AP558" s="376"/>
      <c r="AQ558" s="376"/>
      <c r="AR558" s="376"/>
      <c r="AS558" s="376"/>
      <c r="AT558" s="376"/>
    </row>
    <row r="559" spans="1:46" ht="24" x14ac:dyDescent="0.4">
      <c r="A559" s="375"/>
      <c r="B559" s="375"/>
      <c r="C559" s="376"/>
      <c r="D559" s="376"/>
      <c r="E559" s="376"/>
      <c r="F559" s="376"/>
      <c r="G559" s="376"/>
      <c r="H559" s="376"/>
      <c r="I559" s="376"/>
      <c r="J559" s="376"/>
      <c r="K559" s="376"/>
      <c r="L559" s="376"/>
      <c r="M559" s="376"/>
      <c r="N559" s="376"/>
      <c r="O559" s="376"/>
      <c r="P559" s="376"/>
      <c r="Q559" s="376"/>
      <c r="R559" s="376"/>
      <c r="S559" s="376"/>
      <c r="T559" s="376"/>
      <c r="U559" s="376"/>
      <c r="V559" s="376"/>
      <c r="W559" s="376"/>
      <c r="X559" s="376"/>
      <c r="Y559" s="376"/>
      <c r="Z559" s="376"/>
      <c r="AA559" s="376"/>
      <c r="AB559" s="376"/>
      <c r="AC559" s="376"/>
      <c r="AD559" s="376"/>
      <c r="AE559" s="376"/>
      <c r="AF559" s="376"/>
      <c r="AG559" s="376"/>
      <c r="AH559" s="376"/>
      <c r="AI559" s="376"/>
      <c r="AJ559" s="376"/>
      <c r="AK559" s="376"/>
      <c r="AL559" s="376"/>
      <c r="AM559" s="376"/>
      <c r="AN559" s="376"/>
      <c r="AO559" s="376"/>
      <c r="AP559" s="376"/>
      <c r="AQ559" s="376"/>
      <c r="AR559" s="376"/>
      <c r="AS559" s="376"/>
      <c r="AT559" s="376"/>
    </row>
    <row r="560" spans="1:46" ht="24" x14ac:dyDescent="0.4">
      <c r="A560" s="375"/>
      <c r="B560" s="375"/>
      <c r="C560" s="376"/>
      <c r="D560" s="376"/>
      <c r="E560" s="376"/>
      <c r="F560" s="376"/>
      <c r="G560" s="376"/>
      <c r="H560" s="376"/>
      <c r="I560" s="376"/>
      <c r="J560" s="376"/>
      <c r="K560" s="376"/>
      <c r="L560" s="376"/>
      <c r="M560" s="376"/>
      <c r="N560" s="376"/>
      <c r="O560" s="376"/>
      <c r="P560" s="376"/>
      <c r="Q560" s="376"/>
      <c r="R560" s="376"/>
      <c r="S560" s="376"/>
      <c r="T560" s="376"/>
      <c r="U560" s="376"/>
      <c r="V560" s="376"/>
      <c r="W560" s="376"/>
      <c r="X560" s="376"/>
      <c r="Y560" s="376"/>
      <c r="Z560" s="376"/>
      <c r="AA560" s="376"/>
      <c r="AB560" s="376"/>
      <c r="AC560" s="376"/>
      <c r="AD560" s="376"/>
      <c r="AE560" s="376"/>
      <c r="AF560" s="376"/>
      <c r="AG560" s="376"/>
      <c r="AH560" s="376"/>
      <c r="AI560" s="376"/>
      <c r="AJ560" s="376"/>
      <c r="AK560" s="376"/>
      <c r="AL560" s="376"/>
      <c r="AM560" s="376"/>
      <c r="AN560" s="376"/>
      <c r="AO560" s="376"/>
      <c r="AP560" s="376"/>
      <c r="AQ560" s="376"/>
      <c r="AR560" s="376"/>
      <c r="AS560" s="376"/>
      <c r="AT560" s="376"/>
    </row>
    <row r="561" spans="1:46" ht="24" x14ac:dyDescent="0.4">
      <c r="A561" s="375"/>
      <c r="B561" s="375"/>
      <c r="C561" s="376"/>
      <c r="D561" s="376"/>
      <c r="E561" s="376"/>
      <c r="F561" s="376"/>
      <c r="G561" s="376"/>
      <c r="H561" s="376"/>
      <c r="I561" s="376"/>
      <c r="J561" s="376"/>
      <c r="K561" s="376"/>
      <c r="L561" s="376"/>
      <c r="M561" s="376"/>
      <c r="N561" s="376"/>
      <c r="O561" s="376"/>
      <c r="P561" s="376"/>
      <c r="Q561" s="376"/>
      <c r="R561" s="376"/>
      <c r="S561" s="376"/>
      <c r="T561" s="376"/>
      <c r="U561" s="376"/>
      <c r="V561" s="376"/>
      <c r="W561" s="376"/>
      <c r="X561" s="376"/>
      <c r="Y561" s="376"/>
      <c r="Z561" s="376"/>
      <c r="AA561" s="376"/>
      <c r="AB561" s="376"/>
      <c r="AC561" s="376"/>
      <c r="AD561" s="376"/>
      <c r="AE561" s="376"/>
      <c r="AF561" s="376"/>
      <c r="AG561" s="376"/>
      <c r="AH561" s="376"/>
      <c r="AI561" s="376"/>
      <c r="AJ561" s="376"/>
      <c r="AK561" s="376"/>
      <c r="AL561" s="376"/>
      <c r="AM561" s="376"/>
      <c r="AN561" s="376"/>
      <c r="AO561" s="376"/>
      <c r="AP561" s="376"/>
      <c r="AQ561" s="376"/>
      <c r="AR561" s="376"/>
      <c r="AS561" s="376"/>
      <c r="AT561" s="376"/>
    </row>
    <row r="562" spans="1:46" ht="24" x14ac:dyDescent="0.4">
      <c r="A562" s="375"/>
      <c r="B562" s="375"/>
      <c r="C562" s="376"/>
      <c r="D562" s="376"/>
      <c r="E562" s="376"/>
      <c r="F562" s="376"/>
      <c r="G562" s="376"/>
      <c r="H562" s="376"/>
      <c r="I562" s="376"/>
      <c r="J562" s="376"/>
      <c r="K562" s="376"/>
      <c r="L562" s="376"/>
      <c r="M562" s="376"/>
      <c r="N562" s="376"/>
      <c r="O562" s="376"/>
      <c r="P562" s="376"/>
      <c r="Q562" s="376"/>
      <c r="R562" s="376"/>
      <c r="S562" s="376"/>
      <c r="T562" s="376"/>
      <c r="U562" s="376"/>
      <c r="V562" s="376"/>
      <c r="W562" s="376"/>
      <c r="X562" s="376"/>
      <c r="Y562" s="376"/>
      <c r="Z562" s="376"/>
      <c r="AA562" s="376"/>
      <c r="AB562" s="376"/>
      <c r="AC562" s="376"/>
      <c r="AD562" s="376"/>
      <c r="AE562" s="376"/>
      <c r="AF562" s="376"/>
      <c r="AG562" s="376"/>
      <c r="AH562" s="376"/>
      <c r="AI562" s="376"/>
      <c r="AJ562" s="376"/>
      <c r="AK562" s="376"/>
      <c r="AL562" s="376"/>
      <c r="AM562" s="376"/>
      <c r="AN562" s="376"/>
      <c r="AO562" s="376"/>
      <c r="AP562" s="376"/>
      <c r="AQ562" s="376"/>
      <c r="AR562" s="376"/>
      <c r="AS562" s="376"/>
      <c r="AT562" s="376"/>
    </row>
    <row r="563" spans="1:46" ht="24" x14ac:dyDescent="0.4">
      <c r="A563" s="375"/>
      <c r="B563" s="375"/>
      <c r="C563" s="376"/>
      <c r="D563" s="376"/>
      <c r="E563" s="376"/>
      <c r="F563" s="376"/>
      <c r="G563" s="376"/>
      <c r="H563" s="376"/>
      <c r="I563" s="376"/>
      <c r="J563" s="376"/>
      <c r="K563" s="376"/>
      <c r="L563" s="376"/>
      <c r="M563" s="376"/>
      <c r="N563" s="376"/>
      <c r="O563" s="376"/>
      <c r="P563" s="376"/>
      <c r="Q563" s="376"/>
      <c r="R563" s="376"/>
      <c r="S563" s="376"/>
      <c r="T563" s="376"/>
      <c r="U563" s="376"/>
      <c r="V563" s="376"/>
      <c r="W563" s="376"/>
      <c r="X563" s="376"/>
      <c r="Y563" s="376"/>
      <c r="Z563" s="376"/>
      <c r="AA563" s="376"/>
      <c r="AB563" s="376"/>
      <c r="AC563" s="376"/>
      <c r="AD563" s="376"/>
      <c r="AE563" s="376"/>
      <c r="AF563" s="376"/>
      <c r="AG563" s="376"/>
      <c r="AH563" s="376"/>
      <c r="AI563" s="376"/>
      <c r="AJ563" s="376"/>
      <c r="AK563" s="376"/>
      <c r="AL563" s="376"/>
      <c r="AM563" s="376"/>
      <c r="AN563" s="376"/>
      <c r="AO563" s="376"/>
      <c r="AP563" s="376"/>
      <c r="AQ563" s="376"/>
      <c r="AR563" s="376"/>
      <c r="AS563" s="376"/>
      <c r="AT563" s="376"/>
    </row>
    <row r="564" spans="1:46" ht="24" x14ac:dyDescent="0.4">
      <c r="A564" s="375"/>
      <c r="B564" s="375"/>
      <c r="C564" s="376"/>
      <c r="D564" s="376"/>
      <c r="E564" s="376"/>
      <c r="F564" s="376"/>
      <c r="G564" s="376"/>
      <c r="H564" s="376"/>
      <c r="I564" s="376"/>
      <c r="J564" s="376"/>
      <c r="K564" s="376"/>
      <c r="L564" s="376"/>
      <c r="M564" s="376"/>
      <c r="N564" s="376"/>
      <c r="O564" s="376"/>
      <c r="P564" s="376"/>
      <c r="Q564" s="376"/>
      <c r="R564" s="376"/>
      <c r="S564" s="376"/>
      <c r="T564" s="376"/>
      <c r="U564" s="376"/>
      <c r="V564" s="376"/>
      <c r="W564" s="376"/>
      <c r="X564" s="376"/>
      <c r="Y564" s="376"/>
      <c r="Z564" s="376"/>
      <c r="AA564" s="376"/>
      <c r="AB564" s="376"/>
      <c r="AC564" s="376"/>
      <c r="AD564" s="376"/>
      <c r="AE564" s="376"/>
      <c r="AF564" s="376"/>
      <c r="AG564" s="376"/>
      <c r="AH564" s="376"/>
      <c r="AI564" s="376"/>
      <c r="AJ564" s="376"/>
      <c r="AK564" s="376"/>
      <c r="AL564" s="376"/>
      <c r="AM564" s="376"/>
      <c r="AN564" s="376"/>
      <c r="AO564" s="376"/>
      <c r="AP564" s="376"/>
      <c r="AQ564" s="376"/>
      <c r="AR564" s="376"/>
      <c r="AS564" s="376"/>
      <c r="AT564" s="376"/>
    </row>
    <row r="565" spans="1:46" ht="24" x14ac:dyDescent="0.4">
      <c r="A565" s="375"/>
      <c r="B565" s="375"/>
      <c r="C565" s="376"/>
      <c r="D565" s="376"/>
      <c r="E565" s="376"/>
      <c r="F565" s="376"/>
      <c r="G565" s="376"/>
      <c r="H565" s="376"/>
      <c r="I565" s="376"/>
      <c r="J565" s="376"/>
      <c r="K565" s="376"/>
      <c r="L565" s="376"/>
      <c r="M565" s="376"/>
      <c r="N565" s="376"/>
      <c r="O565" s="376"/>
      <c r="P565" s="376"/>
      <c r="Q565" s="376"/>
      <c r="R565" s="376"/>
      <c r="S565" s="376"/>
      <c r="T565" s="376"/>
      <c r="U565" s="376"/>
      <c r="V565" s="376"/>
      <c r="W565" s="376"/>
      <c r="X565" s="376"/>
      <c r="Y565" s="376"/>
      <c r="Z565" s="376"/>
      <c r="AA565" s="376"/>
      <c r="AB565" s="376"/>
      <c r="AC565" s="376"/>
      <c r="AD565" s="376"/>
      <c r="AE565" s="376"/>
      <c r="AF565" s="376"/>
      <c r="AG565" s="376"/>
      <c r="AH565" s="376"/>
      <c r="AI565" s="376"/>
      <c r="AJ565" s="376"/>
      <c r="AK565" s="376"/>
      <c r="AL565" s="376"/>
      <c r="AM565" s="376"/>
      <c r="AN565" s="376"/>
      <c r="AO565" s="376"/>
      <c r="AP565" s="376"/>
      <c r="AQ565" s="376"/>
      <c r="AR565" s="376"/>
      <c r="AS565" s="376"/>
      <c r="AT565" s="376"/>
    </row>
    <row r="566" spans="1:46" ht="24" x14ac:dyDescent="0.4">
      <c r="A566" s="375"/>
      <c r="B566" s="375"/>
      <c r="C566" s="376"/>
      <c r="D566" s="376"/>
      <c r="E566" s="376"/>
      <c r="F566" s="376"/>
      <c r="G566" s="376"/>
      <c r="H566" s="376"/>
      <c r="I566" s="376"/>
      <c r="J566" s="376"/>
      <c r="K566" s="376"/>
      <c r="L566" s="376"/>
      <c r="M566" s="376"/>
      <c r="N566" s="376"/>
      <c r="O566" s="376"/>
      <c r="P566" s="376"/>
      <c r="Q566" s="376"/>
      <c r="R566" s="376"/>
      <c r="S566" s="376"/>
      <c r="T566" s="376"/>
      <c r="U566" s="376"/>
      <c r="V566" s="376"/>
      <c r="W566" s="376"/>
      <c r="X566" s="376"/>
      <c r="Y566" s="376"/>
      <c r="Z566" s="376"/>
      <c r="AA566" s="376"/>
      <c r="AB566" s="376"/>
      <c r="AC566" s="376"/>
      <c r="AD566" s="376"/>
      <c r="AE566" s="376"/>
      <c r="AF566" s="376"/>
      <c r="AG566" s="376"/>
      <c r="AH566" s="376"/>
      <c r="AI566" s="376"/>
      <c r="AJ566" s="376"/>
      <c r="AK566" s="376"/>
      <c r="AL566" s="376"/>
      <c r="AM566" s="376"/>
      <c r="AN566" s="376"/>
      <c r="AO566" s="376"/>
      <c r="AP566" s="376"/>
      <c r="AQ566" s="376"/>
      <c r="AR566" s="376"/>
      <c r="AS566" s="376"/>
      <c r="AT566" s="376"/>
    </row>
    <row r="567" spans="1:46" ht="24" x14ac:dyDescent="0.4">
      <c r="A567" s="375"/>
      <c r="B567" s="375"/>
      <c r="C567" s="376"/>
      <c r="D567" s="376"/>
      <c r="E567" s="376"/>
      <c r="F567" s="376"/>
      <c r="G567" s="376"/>
      <c r="H567" s="376"/>
      <c r="I567" s="376"/>
      <c r="J567" s="376"/>
      <c r="K567" s="376"/>
      <c r="L567" s="376"/>
      <c r="M567" s="376"/>
      <c r="N567" s="376"/>
      <c r="O567" s="376"/>
      <c r="P567" s="376"/>
      <c r="Q567" s="376"/>
      <c r="R567" s="376"/>
      <c r="S567" s="376"/>
      <c r="T567" s="376"/>
      <c r="U567" s="376"/>
      <c r="V567" s="376"/>
      <c r="W567" s="376"/>
      <c r="X567" s="376"/>
      <c r="Y567" s="376"/>
      <c r="Z567" s="376"/>
      <c r="AA567" s="376"/>
      <c r="AB567" s="376"/>
      <c r="AC567" s="376"/>
      <c r="AD567" s="376"/>
      <c r="AE567" s="376"/>
      <c r="AF567" s="376"/>
      <c r="AG567" s="376"/>
      <c r="AH567" s="376"/>
      <c r="AI567" s="376"/>
      <c r="AJ567" s="376"/>
      <c r="AK567" s="376"/>
      <c r="AL567" s="376"/>
      <c r="AM567" s="376"/>
      <c r="AN567" s="376"/>
      <c r="AO567" s="376"/>
      <c r="AP567" s="376"/>
      <c r="AQ567" s="376"/>
      <c r="AR567" s="376"/>
      <c r="AS567" s="376"/>
      <c r="AT567" s="376"/>
    </row>
    <row r="568" spans="1:46" ht="24" x14ac:dyDescent="0.4">
      <c r="A568" s="375"/>
      <c r="B568" s="375"/>
      <c r="C568" s="376"/>
      <c r="D568" s="376"/>
      <c r="E568" s="376"/>
      <c r="F568" s="376"/>
      <c r="G568" s="376"/>
      <c r="H568" s="376"/>
      <c r="I568" s="376"/>
      <c r="J568" s="376"/>
      <c r="K568" s="376"/>
      <c r="L568" s="376"/>
      <c r="M568" s="376"/>
      <c r="N568" s="376"/>
      <c r="O568" s="376"/>
      <c r="P568" s="376"/>
      <c r="Q568" s="376"/>
      <c r="R568" s="376"/>
      <c r="S568" s="376"/>
      <c r="T568" s="376"/>
      <c r="U568" s="376"/>
      <c r="V568" s="376"/>
      <c r="W568" s="376"/>
      <c r="X568" s="376"/>
      <c r="Y568" s="376"/>
      <c r="Z568" s="376"/>
      <c r="AA568" s="376"/>
      <c r="AB568" s="376"/>
      <c r="AC568" s="376"/>
      <c r="AD568" s="376"/>
      <c r="AE568" s="376"/>
      <c r="AF568" s="376"/>
      <c r="AG568" s="376"/>
      <c r="AH568" s="376"/>
      <c r="AI568" s="376"/>
      <c r="AJ568" s="376"/>
      <c r="AK568" s="376"/>
      <c r="AL568" s="376"/>
      <c r="AM568" s="376"/>
      <c r="AN568" s="376"/>
      <c r="AO568" s="376"/>
      <c r="AP568" s="376"/>
      <c r="AQ568" s="376"/>
      <c r="AR568" s="376"/>
      <c r="AS568" s="376"/>
      <c r="AT568" s="376"/>
    </row>
    <row r="569" spans="1:46" ht="24" x14ac:dyDescent="0.4">
      <c r="A569" s="375"/>
      <c r="B569" s="375"/>
      <c r="C569" s="376"/>
      <c r="D569" s="376"/>
      <c r="E569" s="376"/>
      <c r="F569" s="376"/>
      <c r="G569" s="376"/>
      <c r="H569" s="376"/>
      <c r="I569" s="376"/>
      <c r="J569" s="376"/>
      <c r="K569" s="376"/>
      <c r="L569" s="376"/>
      <c r="M569" s="376"/>
      <c r="N569" s="376"/>
      <c r="O569" s="376"/>
      <c r="P569" s="376"/>
      <c r="Q569" s="376"/>
      <c r="R569" s="376"/>
      <c r="S569" s="376"/>
      <c r="T569" s="376"/>
      <c r="U569" s="376"/>
      <c r="V569" s="376"/>
      <c r="W569" s="376"/>
      <c r="X569" s="376"/>
      <c r="Y569" s="376"/>
      <c r="Z569" s="376"/>
      <c r="AA569" s="376"/>
      <c r="AB569" s="376"/>
      <c r="AC569" s="376"/>
      <c r="AD569" s="376"/>
      <c r="AE569" s="376"/>
      <c r="AF569" s="376"/>
      <c r="AG569" s="376"/>
      <c r="AH569" s="376"/>
      <c r="AI569" s="376"/>
      <c r="AJ569" s="376"/>
      <c r="AK569" s="376"/>
      <c r="AL569" s="376"/>
      <c r="AM569" s="376"/>
      <c r="AN569" s="376"/>
      <c r="AO569" s="376"/>
      <c r="AP569" s="376"/>
      <c r="AQ569" s="376"/>
      <c r="AR569" s="376"/>
      <c r="AS569" s="376"/>
      <c r="AT569" s="376"/>
    </row>
    <row r="570" spans="1:46" ht="24" x14ac:dyDescent="0.4">
      <c r="A570" s="375"/>
      <c r="B570" s="375"/>
      <c r="C570" s="376"/>
      <c r="D570" s="376"/>
      <c r="E570" s="376"/>
      <c r="F570" s="376"/>
      <c r="G570" s="376"/>
      <c r="H570" s="376"/>
      <c r="I570" s="376"/>
      <c r="J570" s="376"/>
      <c r="K570" s="376"/>
      <c r="L570" s="376"/>
      <c r="M570" s="376"/>
      <c r="N570" s="376"/>
      <c r="O570" s="376"/>
      <c r="P570" s="376"/>
      <c r="Q570" s="376"/>
      <c r="R570" s="376"/>
      <c r="S570" s="376"/>
      <c r="T570" s="376"/>
      <c r="U570" s="376"/>
      <c r="V570" s="376"/>
      <c r="W570" s="376"/>
      <c r="X570" s="376"/>
      <c r="Y570" s="376"/>
      <c r="Z570" s="376"/>
      <c r="AA570" s="376"/>
      <c r="AB570" s="376"/>
      <c r="AC570" s="376"/>
      <c r="AD570" s="376"/>
      <c r="AE570" s="376"/>
      <c r="AF570" s="376"/>
      <c r="AG570" s="376"/>
      <c r="AH570" s="376"/>
      <c r="AI570" s="376"/>
      <c r="AJ570" s="376"/>
      <c r="AK570" s="376"/>
      <c r="AL570" s="376"/>
      <c r="AM570" s="376"/>
      <c r="AN570" s="376"/>
      <c r="AO570" s="376"/>
      <c r="AP570" s="376"/>
      <c r="AQ570" s="376"/>
      <c r="AR570" s="376"/>
      <c r="AS570" s="376"/>
      <c r="AT570" s="376"/>
    </row>
    <row r="571" spans="1:46" ht="24" x14ac:dyDescent="0.4">
      <c r="A571" s="375"/>
      <c r="B571" s="375"/>
      <c r="C571" s="376"/>
      <c r="D571" s="376"/>
      <c r="E571" s="376"/>
      <c r="F571" s="376"/>
      <c r="G571" s="376"/>
      <c r="H571" s="376"/>
      <c r="I571" s="376"/>
      <c r="J571" s="376"/>
      <c r="K571" s="376"/>
      <c r="L571" s="376"/>
      <c r="M571" s="376"/>
      <c r="N571" s="376"/>
      <c r="O571" s="376"/>
      <c r="P571" s="376"/>
      <c r="Q571" s="376"/>
      <c r="R571" s="376"/>
      <c r="S571" s="376"/>
      <c r="T571" s="376"/>
      <c r="U571" s="376"/>
      <c r="V571" s="376"/>
      <c r="W571" s="376"/>
      <c r="X571" s="376"/>
      <c r="Y571" s="376"/>
      <c r="Z571" s="376"/>
      <c r="AA571" s="376"/>
      <c r="AB571" s="376"/>
      <c r="AC571" s="376"/>
      <c r="AD571" s="376"/>
      <c r="AE571" s="376"/>
      <c r="AF571" s="376"/>
      <c r="AG571" s="376"/>
      <c r="AH571" s="376"/>
      <c r="AI571" s="376"/>
      <c r="AJ571" s="376"/>
      <c r="AK571" s="376"/>
      <c r="AL571" s="376"/>
      <c r="AM571" s="376"/>
      <c r="AN571" s="376"/>
      <c r="AO571" s="376"/>
      <c r="AP571" s="376"/>
      <c r="AQ571" s="376"/>
      <c r="AR571" s="376"/>
      <c r="AS571" s="376"/>
      <c r="AT571" s="376"/>
    </row>
    <row r="572" spans="1:46" ht="24" x14ac:dyDescent="0.4">
      <c r="A572" s="375"/>
      <c r="B572" s="375"/>
      <c r="C572" s="376"/>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c r="Z572" s="376"/>
      <c r="AA572" s="376"/>
      <c r="AB572" s="376"/>
      <c r="AC572" s="376"/>
      <c r="AD572" s="376"/>
      <c r="AE572" s="376"/>
      <c r="AF572" s="376"/>
      <c r="AG572" s="376"/>
      <c r="AH572" s="376"/>
      <c r="AI572" s="376"/>
      <c r="AJ572" s="376"/>
      <c r="AK572" s="376"/>
      <c r="AL572" s="376"/>
      <c r="AM572" s="376"/>
      <c r="AN572" s="376"/>
      <c r="AO572" s="376"/>
      <c r="AP572" s="376"/>
      <c r="AQ572" s="376"/>
      <c r="AR572" s="376"/>
      <c r="AS572" s="376"/>
      <c r="AT572" s="376"/>
    </row>
    <row r="573" spans="1:46" ht="24" x14ac:dyDescent="0.4">
      <c r="A573" s="375"/>
      <c r="B573" s="375"/>
      <c r="C573" s="376"/>
      <c r="D573" s="376"/>
      <c r="E573" s="376"/>
      <c r="F573" s="376"/>
      <c r="G573" s="376"/>
      <c r="H573" s="376"/>
      <c r="I573" s="376"/>
      <c r="J573" s="376"/>
      <c r="K573" s="376"/>
      <c r="L573" s="376"/>
      <c r="M573" s="376"/>
      <c r="N573" s="376"/>
      <c r="O573" s="376"/>
      <c r="P573" s="376"/>
      <c r="Q573" s="376"/>
      <c r="R573" s="376"/>
      <c r="S573" s="376"/>
      <c r="T573" s="376"/>
      <c r="U573" s="376"/>
      <c r="V573" s="376"/>
      <c r="W573" s="376"/>
      <c r="X573" s="376"/>
      <c r="Y573" s="376"/>
      <c r="Z573" s="376"/>
      <c r="AA573" s="376"/>
      <c r="AB573" s="376"/>
      <c r="AC573" s="376"/>
      <c r="AD573" s="376"/>
      <c r="AE573" s="376"/>
      <c r="AF573" s="376"/>
      <c r="AG573" s="376"/>
      <c r="AH573" s="376"/>
      <c r="AI573" s="376"/>
      <c r="AJ573" s="376"/>
      <c r="AK573" s="376"/>
      <c r="AL573" s="376"/>
      <c r="AM573" s="376"/>
      <c r="AN573" s="376"/>
      <c r="AO573" s="376"/>
      <c r="AP573" s="376"/>
      <c r="AQ573" s="376"/>
      <c r="AR573" s="376"/>
      <c r="AS573" s="376"/>
      <c r="AT573" s="376"/>
    </row>
    <row r="574" spans="1:46" ht="24" x14ac:dyDescent="0.4">
      <c r="A574" s="375"/>
      <c r="B574" s="375"/>
      <c r="C574" s="376"/>
      <c r="D574" s="376"/>
      <c r="E574" s="376"/>
      <c r="F574" s="376"/>
      <c r="G574" s="376"/>
      <c r="H574" s="376"/>
      <c r="I574" s="376"/>
      <c r="J574" s="376"/>
      <c r="K574" s="376"/>
      <c r="L574" s="376"/>
      <c r="M574" s="376"/>
      <c r="N574" s="376"/>
      <c r="O574" s="376"/>
      <c r="P574" s="376"/>
      <c r="Q574" s="376"/>
      <c r="R574" s="376"/>
      <c r="S574" s="376"/>
      <c r="T574" s="376"/>
      <c r="U574" s="376"/>
      <c r="V574" s="376"/>
      <c r="W574" s="376"/>
      <c r="X574" s="376"/>
      <c r="Y574" s="376"/>
      <c r="Z574" s="376"/>
      <c r="AA574" s="376"/>
      <c r="AB574" s="376"/>
      <c r="AC574" s="376"/>
      <c r="AD574" s="376"/>
      <c r="AE574" s="376"/>
      <c r="AF574" s="376"/>
      <c r="AG574" s="376"/>
      <c r="AH574" s="376"/>
      <c r="AI574" s="376"/>
      <c r="AJ574" s="376"/>
      <c r="AK574" s="376"/>
      <c r="AL574" s="376"/>
      <c r="AM574" s="376"/>
      <c r="AN574" s="376"/>
      <c r="AO574" s="376"/>
      <c r="AP574" s="376"/>
      <c r="AQ574" s="376"/>
      <c r="AR574" s="376"/>
      <c r="AS574" s="376"/>
      <c r="AT574" s="376"/>
    </row>
    <row r="575" spans="1:46" ht="24" x14ac:dyDescent="0.4">
      <c r="A575" s="375"/>
      <c r="B575" s="375"/>
      <c r="C575" s="376"/>
      <c r="D575" s="376"/>
      <c r="E575" s="376"/>
      <c r="F575" s="376"/>
      <c r="G575" s="376"/>
      <c r="H575" s="376"/>
      <c r="I575" s="376"/>
      <c r="J575" s="376"/>
      <c r="K575" s="376"/>
      <c r="L575" s="376"/>
      <c r="M575" s="376"/>
      <c r="N575" s="376"/>
      <c r="O575" s="376"/>
      <c r="P575" s="376"/>
      <c r="Q575" s="376"/>
      <c r="R575" s="376"/>
      <c r="S575" s="376"/>
      <c r="T575" s="376"/>
      <c r="U575" s="376"/>
      <c r="V575" s="376"/>
      <c r="W575" s="376"/>
      <c r="X575" s="376"/>
      <c r="Y575" s="376"/>
      <c r="Z575" s="376"/>
      <c r="AA575" s="376"/>
      <c r="AB575" s="376"/>
      <c r="AC575" s="376"/>
      <c r="AD575" s="376"/>
      <c r="AE575" s="376"/>
      <c r="AF575" s="376"/>
      <c r="AG575" s="376"/>
      <c r="AH575" s="376"/>
      <c r="AI575" s="376"/>
      <c r="AJ575" s="376"/>
      <c r="AK575" s="376"/>
      <c r="AL575" s="376"/>
      <c r="AM575" s="376"/>
      <c r="AN575" s="376"/>
      <c r="AO575" s="376"/>
      <c r="AP575" s="376"/>
      <c r="AQ575" s="376"/>
      <c r="AR575" s="376"/>
      <c r="AS575" s="376"/>
      <c r="AT575" s="376"/>
    </row>
    <row r="576" spans="1:46" ht="24" x14ac:dyDescent="0.4">
      <c r="A576" s="375"/>
      <c r="B576" s="375"/>
      <c r="C576" s="376"/>
      <c r="D576" s="376"/>
      <c r="E576" s="376"/>
      <c r="F576" s="376"/>
      <c r="G576" s="376"/>
      <c r="H576" s="376"/>
      <c r="I576" s="376"/>
      <c r="J576" s="376"/>
      <c r="K576" s="376"/>
      <c r="L576" s="376"/>
      <c r="M576" s="376"/>
      <c r="N576" s="376"/>
      <c r="O576" s="376"/>
      <c r="P576" s="376"/>
      <c r="Q576" s="376"/>
      <c r="R576" s="376"/>
      <c r="S576" s="376"/>
      <c r="T576" s="376"/>
      <c r="U576" s="376"/>
      <c r="V576" s="376"/>
      <c r="W576" s="376"/>
      <c r="X576" s="376"/>
      <c r="Y576" s="376"/>
      <c r="Z576" s="376"/>
      <c r="AA576" s="376"/>
      <c r="AB576" s="376"/>
      <c r="AC576" s="376"/>
      <c r="AD576" s="376"/>
      <c r="AE576" s="376"/>
      <c r="AF576" s="376"/>
      <c r="AG576" s="376"/>
      <c r="AH576" s="376"/>
      <c r="AI576" s="376"/>
      <c r="AJ576" s="376"/>
      <c r="AK576" s="376"/>
      <c r="AL576" s="376"/>
      <c r="AM576" s="376"/>
      <c r="AN576" s="376"/>
      <c r="AO576" s="376"/>
      <c r="AP576" s="376"/>
      <c r="AQ576" s="376"/>
      <c r="AR576" s="376"/>
      <c r="AS576" s="376"/>
      <c r="AT576" s="376"/>
    </row>
    <row r="577" spans="1:46" ht="24" x14ac:dyDescent="0.4">
      <c r="A577" s="375"/>
      <c r="B577" s="375"/>
      <c r="C577" s="376"/>
      <c r="D577" s="376"/>
      <c r="E577" s="376"/>
      <c r="F577" s="376"/>
      <c r="G577" s="376"/>
      <c r="H577" s="376"/>
      <c r="I577" s="376"/>
      <c r="J577" s="376"/>
      <c r="K577" s="376"/>
      <c r="L577" s="376"/>
      <c r="M577" s="376"/>
      <c r="N577" s="376"/>
      <c r="O577" s="376"/>
      <c r="P577" s="376"/>
      <c r="Q577" s="376"/>
      <c r="R577" s="376"/>
      <c r="S577" s="376"/>
      <c r="T577" s="376"/>
      <c r="U577" s="376"/>
      <c r="V577" s="376"/>
      <c r="W577" s="376"/>
      <c r="X577" s="376"/>
      <c r="Y577" s="376"/>
      <c r="Z577" s="376"/>
      <c r="AA577" s="376"/>
      <c r="AB577" s="376"/>
      <c r="AC577" s="376"/>
      <c r="AD577" s="376"/>
      <c r="AE577" s="376"/>
      <c r="AF577" s="376"/>
      <c r="AG577" s="376"/>
      <c r="AH577" s="376"/>
      <c r="AI577" s="376"/>
      <c r="AJ577" s="376"/>
      <c r="AK577" s="376"/>
      <c r="AL577" s="376"/>
      <c r="AM577" s="376"/>
      <c r="AN577" s="376"/>
      <c r="AO577" s="376"/>
      <c r="AP577" s="376"/>
      <c r="AQ577" s="376"/>
      <c r="AR577" s="376"/>
      <c r="AS577" s="376"/>
      <c r="AT577" s="376"/>
    </row>
    <row r="578" spans="1:46" ht="24" x14ac:dyDescent="0.4">
      <c r="A578" s="375"/>
      <c r="B578" s="375"/>
      <c r="C578" s="376"/>
      <c r="D578" s="376"/>
      <c r="E578" s="376"/>
      <c r="F578" s="376"/>
      <c r="G578" s="376"/>
      <c r="H578" s="376"/>
      <c r="I578" s="376"/>
      <c r="J578" s="376"/>
      <c r="K578" s="376"/>
      <c r="L578" s="376"/>
      <c r="M578" s="376"/>
      <c r="N578" s="376"/>
      <c r="O578" s="376"/>
      <c r="P578" s="376"/>
      <c r="Q578" s="376"/>
      <c r="R578" s="376"/>
      <c r="S578" s="376"/>
      <c r="T578" s="376"/>
      <c r="U578" s="376"/>
      <c r="V578" s="376"/>
      <c r="W578" s="376"/>
      <c r="X578" s="376"/>
      <c r="Y578" s="376"/>
      <c r="Z578" s="376"/>
      <c r="AA578" s="376"/>
      <c r="AB578" s="376"/>
      <c r="AC578" s="376"/>
      <c r="AD578" s="376"/>
      <c r="AE578" s="376"/>
      <c r="AF578" s="376"/>
      <c r="AG578" s="376"/>
      <c r="AH578" s="376"/>
      <c r="AI578" s="376"/>
      <c r="AJ578" s="376"/>
      <c r="AK578" s="376"/>
      <c r="AL578" s="376"/>
      <c r="AM578" s="376"/>
      <c r="AN578" s="376"/>
      <c r="AO578" s="376"/>
      <c r="AP578" s="376"/>
      <c r="AQ578" s="376"/>
      <c r="AR578" s="376"/>
      <c r="AS578" s="376"/>
      <c r="AT578" s="376"/>
    </row>
    <row r="579" spans="1:46" ht="24" x14ac:dyDescent="0.4">
      <c r="A579" s="375"/>
      <c r="B579" s="375"/>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c r="AA579" s="376"/>
      <c r="AB579" s="376"/>
      <c r="AC579" s="376"/>
      <c r="AD579" s="376"/>
      <c r="AE579" s="376"/>
      <c r="AF579" s="376"/>
      <c r="AG579" s="376"/>
      <c r="AH579" s="376"/>
      <c r="AI579" s="376"/>
      <c r="AJ579" s="376"/>
      <c r="AK579" s="376"/>
      <c r="AL579" s="376"/>
      <c r="AM579" s="376"/>
      <c r="AN579" s="376"/>
      <c r="AO579" s="376"/>
      <c r="AP579" s="376"/>
      <c r="AQ579" s="376"/>
      <c r="AR579" s="376"/>
      <c r="AS579" s="376"/>
      <c r="AT579" s="376"/>
    </row>
    <row r="580" spans="1:46" ht="24" x14ac:dyDescent="0.4">
      <c r="A580" s="375"/>
      <c r="B580" s="375"/>
      <c r="C580" s="376"/>
      <c r="D580" s="376"/>
      <c r="E580" s="376"/>
      <c r="F580" s="376"/>
      <c r="G580" s="376"/>
      <c r="H580" s="376"/>
      <c r="I580" s="376"/>
      <c r="J580" s="376"/>
      <c r="K580" s="376"/>
      <c r="L580" s="376"/>
      <c r="M580" s="376"/>
      <c r="N580" s="376"/>
      <c r="O580" s="376"/>
      <c r="P580" s="376"/>
      <c r="Q580" s="376"/>
      <c r="R580" s="376"/>
      <c r="S580" s="376"/>
      <c r="T580" s="376"/>
      <c r="U580" s="376"/>
      <c r="V580" s="376"/>
      <c r="W580" s="376"/>
      <c r="X580" s="376"/>
      <c r="Y580" s="376"/>
      <c r="Z580" s="376"/>
      <c r="AA580" s="376"/>
      <c r="AB580" s="376"/>
      <c r="AC580" s="376"/>
      <c r="AD580" s="376"/>
      <c r="AE580" s="376"/>
      <c r="AF580" s="376"/>
      <c r="AG580" s="376"/>
      <c r="AH580" s="376"/>
      <c r="AI580" s="376"/>
      <c r="AJ580" s="376"/>
      <c r="AK580" s="376"/>
      <c r="AL580" s="376"/>
      <c r="AM580" s="376"/>
      <c r="AN580" s="376"/>
      <c r="AO580" s="376"/>
      <c r="AP580" s="376"/>
      <c r="AQ580" s="376"/>
      <c r="AR580" s="376"/>
      <c r="AS580" s="376"/>
      <c r="AT580" s="376"/>
    </row>
    <row r="581" spans="1:46" ht="24" x14ac:dyDescent="0.4">
      <c r="A581" s="375"/>
      <c r="B581" s="375"/>
      <c r="C581" s="376"/>
      <c r="D581" s="376"/>
      <c r="E581" s="376"/>
      <c r="F581" s="376"/>
      <c r="G581" s="376"/>
      <c r="H581" s="376"/>
      <c r="I581" s="376"/>
      <c r="J581" s="376"/>
      <c r="K581" s="376"/>
      <c r="L581" s="376"/>
      <c r="M581" s="376"/>
      <c r="N581" s="376"/>
      <c r="O581" s="376"/>
      <c r="P581" s="376"/>
      <c r="Q581" s="376"/>
      <c r="R581" s="376"/>
      <c r="S581" s="376"/>
      <c r="T581" s="376"/>
      <c r="U581" s="376"/>
      <c r="V581" s="376"/>
      <c r="W581" s="376"/>
      <c r="X581" s="376"/>
      <c r="Y581" s="376"/>
      <c r="Z581" s="376"/>
      <c r="AA581" s="376"/>
      <c r="AB581" s="376"/>
      <c r="AC581" s="376"/>
      <c r="AD581" s="376"/>
      <c r="AE581" s="376"/>
      <c r="AF581" s="376"/>
      <c r="AG581" s="376"/>
      <c r="AH581" s="376"/>
      <c r="AI581" s="376"/>
      <c r="AJ581" s="376"/>
      <c r="AK581" s="376"/>
      <c r="AL581" s="376"/>
      <c r="AM581" s="376"/>
      <c r="AN581" s="376"/>
      <c r="AO581" s="376"/>
      <c r="AP581" s="376"/>
      <c r="AQ581" s="376"/>
      <c r="AR581" s="376"/>
      <c r="AS581" s="376"/>
      <c r="AT581" s="376"/>
    </row>
    <row r="582" spans="1:46" ht="24" x14ac:dyDescent="0.4">
      <c r="A582" s="375"/>
      <c r="B582" s="375"/>
      <c r="C582" s="376"/>
      <c r="D582" s="376"/>
      <c r="E582" s="376"/>
      <c r="F582" s="376"/>
      <c r="G582" s="376"/>
      <c r="H582" s="376"/>
      <c r="I582" s="376"/>
      <c r="J582" s="376"/>
      <c r="K582" s="376"/>
      <c r="L582" s="376"/>
      <c r="M582" s="376"/>
      <c r="N582" s="376"/>
      <c r="O582" s="376"/>
      <c r="P582" s="376"/>
      <c r="Q582" s="376"/>
      <c r="R582" s="376"/>
      <c r="S582" s="376"/>
      <c r="T582" s="376"/>
      <c r="U582" s="376"/>
      <c r="V582" s="376"/>
      <c r="W582" s="376"/>
      <c r="X582" s="376"/>
      <c r="Y582" s="376"/>
      <c r="Z582" s="376"/>
      <c r="AA582" s="376"/>
      <c r="AB582" s="376"/>
      <c r="AC582" s="376"/>
      <c r="AD582" s="376"/>
      <c r="AE582" s="376"/>
      <c r="AF582" s="376"/>
      <c r="AG582" s="376"/>
      <c r="AH582" s="376"/>
      <c r="AI582" s="376"/>
      <c r="AJ582" s="376"/>
      <c r="AK582" s="376"/>
      <c r="AL582" s="376"/>
      <c r="AM582" s="376"/>
      <c r="AN582" s="376"/>
      <c r="AO582" s="376"/>
      <c r="AP582" s="376"/>
      <c r="AQ582" s="376"/>
      <c r="AR582" s="376"/>
      <c r="AS582" s="376"/>
      <c r="AT582" s="376"/>
    </row>
    <row r="583" spans="1:46" ht="24" x14ac:dyDescent="0.4">
      <c r="A583" s="375"/>
      <c r="B583" s="375"/>
      <c r="C583" s="376"/>
      <c r="D583" s="376"/>
      <c r="E583" s="376"/>
      <c r="F583" s="376"/>
      <c r="G583" s="376"/>
      <c r="H583" s="376"/>
      <c r="I583" s="376"/>
      <c r="J583" s="376"/>
      <c r="K583" s="376"/>
      <c r="L583" s="376"/>
      <c r="M583" s="376"/>
      <c r="N583" s="376"/>
      <c r="O583" s="376"/>
      <c r="P583" s="376"/>
      <c r="Q583" s="376"/>
      <c r="R583" s="376"/>
      <c r="S583" s="376"/>
      <c r="T583" s="376"/>
      <c r="U583" s="376"/>
      <c r="V583" s="376"/>
      <c r="W583" s="376"/>
      <c r="X583" s="376"/>
      <c r="Y583" s="376"/>
      <c r="Z583" s="376"/>
      <c r="AA583" s="376"/>
      <c r="AB583" s="376"/>
      <c r="AC583" s="376"/>
      <c r="AD583" s="376"/>
      <c r="AE583" s="376"/>
      <c r="AF583" s="376"/>
      <c r="AG583" s="376"/>
      <c r="AH583" s="376"/>
      <c r="AI583" s="376"/>
      <c r="AJ583" s="376"/>
      <c r="AK583" s="376"/>
      <c r="AL583" s="376"/>
      <c r="AM583" s="376"/>
      <c r="AN583" s="376"/>
      <c r="AO583" s="376"/>
      <c r="AP583" s="376"/>
      <c r="AQ583" s="376"/>
      <c r="AR583" s="376"/>
      <c r="AS583" s="376"/>
      <c r="AT583" s="376"/>
    </row>
    <row r="584" spans="1:46" ht="24" x14ac:dyDescent="0.4">
      <c r="A584" s="375"/>
      <c r="B584" s="375"/>
      <c r="C584" s="376"/>
      <c r="D584" s="376"/>
      <c r="E584" s="376"/>
      <c r="F584" s="376"/>
      <c r="G584" s="376"/>
      <c r="H584" s="376"/>
      <c r="I584" s="376"/>
      <c r="J584" s="376"/>
      <c r="K584" s="376"/>
      <c r="L584" s="376"/>
      <c r="M584" s="376"/>
      <c r="N584" s="376"/>
      <c r="O584" s="376"/>
      <c r="P584" s="376"/>
      <c r="Q584" s="376"/>
      <c r="R584" s="376"/>
      <c r="S584" s="376"/>
      <c r="T584" s="376"/>
      <c r="U584" s="376"/>
      <c r="V584" s="376"/>
      <c r="W584" s="376"/>
      <c r="X584" s="376"/>
      <c r="Y584" s="376"/>
      <c r="Z584" s="376"/>
      <c r="AA584" s="376"/>
      <c r="AB584" s="376"/>
      <c r="AC584" s="376"/>
      <c r="AD584" s="376"/>
      <c r="AE584" s="376"/>
      <c r="AF584" s="376"/>
      <c r="AG584" s="376"/>
      <c r="AH584" s="376"/>
      <c r="AI584" s="376"/>
      <c r="AJ584" s="376"/>
      <c r="AK584" s="376"/>
      <c r="AL584" s="376"/>
      <c r="AM584" s="376"/>
      <c r="AN584" s="376"/>
      <c r="AO584" s="376"/>
      <c r="AP584" s="376"/>
      <c r="AQ584" s="376"/>
      <c r="AR584" s="376"/>
      <c r="AS584" s="376"/>
      <c r="AT584" s="376"/>
    </row>
    <row r="585" spans="1:46" ht="24" x14ac:dyDescent="0.4">
      <c r="A585" s="375"/>
      <c r="B585" s="375"/>
      <c r="C585" s="376"/>
      <c r="D585" s="376"/>
      <c r="E585" s="376"/>
      <c r="F585" s="376"/>
      <c r="G585" s="376"/>
      <c r="H585" s="376"/>
      <c r="I585" s="376"/>
      <c r="J585" s="376"/>
      <c r="K585" s="376"/>
      <c r="L585" s="376"/>
      <c r="M585" s="376"/>
      <c r="N585" s="376"/>
      <c r="O585" s="376"/>
      <c r="P585" s="376"/>
      <c r="Q585" s="376"/>
      <c r="R585" s="376"/>
      <c r="S585" s="376"/>
      <c r="T585" s="376"/>
      <c r="U585" s="376"/>
      <c r="V585" s="376"/>
      <c r="W585" s="376"/>
      <c r="X585" s="376"/>
      <c r="Y585" s="376"/>
      <c r="Z585" s="376"/>
      <c r="AA585" s="376"/>
      <c r="AB585" s="376"/>
      <c r="AC585" s="376"/>
      <c r="AD585" s="376"/>
      <c r="AE585" s="376"/>
      <c r="AF585" s="376"/>
      <c r="AG585" s="376"/>
      <c r="AH585" s="376"/>
      <c r="AI585" s="376"/>
      <c r="AJ585" s="376"/>
      <c r="AK585" s="376"/>
      <c r="AL585" s="376"/>
      <c r="AM585" s="376"/>
      <c r="AN585" s="376"/>
      <c r="AO585" s="376"/>
      <c r="AP585" s="376"/>
      <c r="AQ585" s="376"/>
      <c r="AR585" s="376"/>
      <c r="AS585" s="376"/>
      <c r="AT585" s="376"/>
    </row>
    <row r="586" spans="1:46" ht="24" x14ac:dyDescent="0.4">
      <c r="A586" s="375"/>
      <c r="B586" s="375"/>
      <c r="C586" s="376"/>
      <c r="D586" s="376"/>
      <c r="E586" s="376"/>
      <c r="F586" s="376"/>
      <c r="G586" s="376"/>
      <c r="H586" s="376"/>
      <c r="I586" s="376"/>
      <c r="J586" s="376"/>
      <c r="K586" s="376"/>
      <c r="L586" s="376"/>
      <c r="M586" s="376"/>
      <c r="N586" s="376"/>
      <c r="O586" s="376"/>
      <c r="P586" s="376"/>
      <c r="Q586" s="376"/>
      <c r="R586" s="376"/>
      <c r="S586" s="376"/>
      <c r="T586" s="376"/>
      <c r="U586" s="376"/>
      <c r="V586" s="376"/>
      <c r="W586" s="376"/>
      <c r="X586" s="376"/>
      <c r="Y586" s="376"/>
      <c r="Z586" s="376"/>
      <c r="AA586" s="376"/>
      <c r="AB586" s="376"/>
      <c r="AC586" s="376"/>
      <c r="AD586" s="376"/>
      <c r="AE586" s="376"/>
      <c r="AF586" s="376"/>
      <c r="AG586" s="376"/>
      <c r="AH586" s="376"/>
      <c r="AI586" s="376"/>
      <c r="AJ586" s="376"/>
      <c r="AK586" s="376"/>
      <c r="AL586" s="376"/>
      <c r="AM586" s="376"/>
      <c r="AN586" s="376"/>
      <c r="AO586" s="376"/>
      <c r="AP586" s="376"/>
      <c r="AQ586" s="376"/>
      <c r="AR586" s="376"/>
      <c r="AS586" s="376"/>
      <c r="AT586" s="376"/>
    </row>
    <row r="587" spans="1:46" ht="24" x14ac:dyDescent="0.4">
      <c r="A587" s="375"/>
      <c r="B587" s="375"/>
      <c r="C587" s="376"/>
      <c r="D587" s="376"/>
      <c r="E587" s="376"/>
      <c r="F587" s="376"/>
      <c r="G587" s="376"/>
      <c r="H587" s="376"/>
      <c r="I587" s="376"/>
      <c r="J587" s="376"/>
      <c r="K587" s="376"/>
      <c r="L587" s="376"/>
      <c r="M587" s="376"/>
      <c r="N587" s="376"/>
      <c r="O587" s="376"/>
      <c r="P587" s="376"/>
      <c r="Q587" s="376"/>
      <c r="R587" s="376"/>
      <c r="S587" s="376"/>
      <c r="T587" s="376"/>
      <c r="U587" s="376"/>
      <c r="V587" s="376"/>
      <c r="W587" s="376"/>
      <c r="X587" s="376"/>
      <c r="Y587" s="376"/>
      <c r="Z587" s="376"/>
      <c r="AA587" s="376"/>
      <c r="AB587" s="376"/>
      <c r="AC587" s="376"/>
      <c r="AD587" s="376"/>
      <c r="AE587" s="376"/>
      <c r="AF587" s="376"/>
      <c r="AG587" s="376"/>
      <c r="AH587" s="376"/>
      <c r="AI587" s="376"/>
      <c r="AJ587" s="376"/>
      <c r="AK587" s="376"/>
      <c r="AL587" s="376"/>
      <c r="AM587" s="376"/>
      <c r="AN587" s="376"/>
      <c r="AO587" s="376"/>
      <c r="AP587" s="376"/>
      <c r="AQ587" s="376"/>
      <c r="AR587" s="376"/>
      <c r="AS587" s="376"/>
      <c r="AT587" s="376"/>
    </row>
    <row r="588" spans="1:46" ht="24" x14ac:dyDescent="0.4">
      <c r="A588" s="375"/>
      <c r="B588" s="375"/>
      <c r="C588" s="376"/>
      <c r="D588" s="376"/>
      <c r="E588" s="376"/>
      <c r="F588" s="376"/>
      <c r="G588" s="376"/>
      <c r="H588" s="376"/>
      <c r="I588" s="376"/>
      <c r="J588" s="376"/>
      <c r="K588" s="376"/>
      <c r="L588" s="376"/>
      <c r="M588" s="376"/>
      <c r="N588" s="376"/>
      <c r="O588" s="376"/>
      <c r="P588" s="376"/>
      <c r="Q588" s="376"/>
      <c r="R588" s="376"/>
      <c r="S588" s="376"/>
      <c r="T588" s="376"/>
      <c r="U588" s="376"/>
      <c r="V588" s="376"/>
      <c r="W588" s="376"/>
      <c r="X588" s="376"/>
      <c r="Y588" s="376"/>
      <c r="Z588" s="376"/>
      <c r="AA588" s="376"/>
      <c r="AB588" s="376"/>
      <c r="AC588" s="376"/>
      <c r="AD588" s="376"/>
      <c r="AE588" s="376"/>
      <c r="AF588" s="376"/>
      <c r="AG588" s="376"/>
      <c r="AH588" s="376"/>
      <c r="AI588" s="376"/>
      <c r="AJ588" s="376"/>
      <c r="AK588" s="376"/>
      <c r="AL588" s="376"/>
      <c r="AM588" s="376"/>
      <c r="AN588" s="376"/>
      <c r="AO588" s="376"/>
      <c r="AP588" s="376"/>
      <c r="AQ588" s="376"/>
      <c r="AR588" s="376"/>
      <c r="AS588" s="376"/>
      <c r="AT588" s="376"/>
    </row>
    <row r="589" spans="1:46" ht="24" x14ac:dyDescent="0.4">
      <c r="A589" s="375"/>
      <c r="B589" s="375"/>
      <c r="C589" s="376"/>
      <c r="D589" s="376"/>
      <c r="E589" s="376"/>
      <c r="F589" s="376"/>
      <c r="G589" s="376"/>
      <c r="H589" s="376"/>
      <c r="I589" s="376"/>
      <c r="J589" s="376"/>
      <c r="K589" s="376"/>
      <c r="L589" s="376"/>
      <c r="M589" s="376"/>
      <c r="N589" s="376"/>
      <c r="O589" s="376"/>
      <c r="P589" s="376"/>
      <c r="Q589" s="376"/>
      <c r="R589" s="376"/>
      <c r="S589" s="376"/>
      <c r="T589" s="376"/>
      <c r="U589" s="376"/>
      <c r="V589" s="376"/>
      <c r="W589" s="376"/>
      <c r="X589" s="376"/>
      <c r="Y589" s="376"/>
      <c r="Z589" s="376"/>
      <c r="AA589" s="376"/>
      <c r="AB589" s="376"/>
      <c r="AC589" s="376"/>
      <c r="AD589" s="376"/>
      <c r="AE589" s="376"/>
      <c r="AF589" s="376"/>
      <c r="AG589" s="376"/>
      <c r="AH589" s="376"/>
      <c r="AI589" s="376"/>
      <c r="AJ589" s="376"/>
      <c r="AK589" s="376"/>
      <c r="AL589" s="376"/>
      <c r="AM589" s="376"/>
      <c r="AN589" s="376"/>
      <c r="AO589" s="376"/>
      <c r="AP589" s="376"/>
      <c r="AQ589" s="376"/>
      <c r="AR589" s="376"/>
      <c r="AS589" s="376"/>
      <c r="AT589" s="376"/>
    </row>
    <row r="590" spans="1:46" ht="24" x14ac:dyDescent="0.4">
      <c r="A590" s="375"/>
      <c r="B590" s="375"/>
      <c r="C590" s="376"/>
      <c r="D590" s="376"/>
      <c r="E590" s="376"/>
      <c r="F590" s="376"/>
      <c r="G590" s="376"/>
      <c r="H590" s="376"/>
      <c r="I590" s="376"/>
      <c r="J590" s="376"/>
      <c r="K590" s="376"/>
      <c r="L590" s="376"/>
      <c r="M590" s="376"/>
      <c r="N590" s="376"/>
      <c r="O590" s="376"/>
      <c r="P590" s="376"/>
      <c r="Q590" s="376"/>
      <c r="R590" s="376"/>
      <c r="S590" s="376"/>
      <c r="T590" s="376"/>
      <c r="U590" s="376"/>
      <c r="V590" s="376"/>
      <c r="W590" s="376"/>
      <c r="X590" s="376"/>
      <c r="Y590" s="376"/>
      <c r="Z590" s="376"/>
      <c r="AA590" s="376"/>
      <c r="AB590" s="376"/>
      <c r="AC590" s="376"/>
      <c r="AD590" s="376"/>
      <c r="AE590" s="376"/>
      <c r="AF590" s="376"/>
      <c r="AG590" s="376"/>
      <c r="AH590" s="376"/>
      <c r="AI590" s="376"/>
      <c r="AJ590" s="376"/>
      <c r="AK590" s="376"/>
      <c r="AL590" s="376"/>
      <c r="AM590" s="376"/>
      <c r="AN590" s="376"/>
      <c r="AO590" s="376"/>
      <c r="AP590" s="376"/>
      <c r="AQ590" s="376"/>
      <c r="AR590" s="376"/>
      <c r="AS590" s="376"/>
      <c r="AT590" s="376"/>
    </row>
    <row r="591" spans="1:46" ht="24" x14ac:dyDescent="0.4">
      <c r="A591" s="375"/>
      <c r="B591" s="375"/>
      <c r="C591" s="376"/>
      <c r="D591" s="376"/>
      <c r="E591" s="376"/>
      <c r="F591" s="376"/>
      <c r="G591" s="376"/>
      <c r="H591" s="376"/>
      <c r="I591" s="376"/>
      <c r="J591" s="376"/>
      <c r="K591" s="376"/>
      <c r="L591" s="376"/>
      <c r="M591" s="376"/>
      <c r="N591" s="376"/>
      <c r="O591" s="376"/>
      <c r="P591" s="376"/>
      <c r="Q591" s="376"/>
      <c r="R591" s="376"/>
      <c r="S591" s="376"/>
      <c r="T591" s="376"/>
      <c r="U591" s="376"/>
      <c r="V591" s="376"/>
      <c r="W591" s="376"/>
      <c r="X591" s="376"/>
      <c r="Y591" s="376"/>
      <c r="Z591" s="376"/>
      <c r="AA591" s="376"/>
      <c r="AB591" s="376"/>
      <c r="AC591" s="376"/>
      <c r="AD591" s="376"/>
      <c r="AE591" s="376"/>
      <c r="AF591" s="376"/>
      <c r="AG591" s="376"/>
      <c r="AH591" s="376"/>
      <c r="AI591" s="376"/>
      <c r="AJ591" s="376"/>
      <c r="AK591" s="376"/>
      <c r="AL591" s="376"/>
      <c r="AM591" s="376"/>
      <c r="AN591" s="376"/>
      <c r="AO591" s="376"/>
      <c r="AP591" s="376"/>
      <c r="AQ591" s="376"/>
      <c r="AR591" s="376"/>
      <c r="AS591" s="376"/>
      <c r="AT591" s="376"/>
    </row>
    <row r="592" spans="1:46" ht="24" x14ac:dyDescent="0.4">
      <c r="A592" s="375"/>
      <c r="B592" s="375"/>
      <c r="C592" s="376"/>
      <c r="D592" s="376"/>
      <c r="E592" s="376"/>
      <c r="F592" s="376"/>
      <c r="G592" s="376"/>
      <c r="H592" s="376"/>
      <c r="I592" s="376"/>
      <c r="J592" s="376"/>
      <c r="K592" s="376"/>
      <c r="L592" s="376"/>
      <c r="M592" s="376"/>
      <c r="N592" s="376"/>
      <c r="O592" s="376"/>
      <c r="P592" s="376"/>
      <c r="Q592" s="376"/>
      <c r="R592" s="376"/>
      <c r="S592" s="376"/>
      <c r="T592" s="376"/>
      <c r="U592" s="376"/>
      <c r="V592" s="376"/>
      <c r="W592" s="376"/>
      <c r="X592" s="376"/>
      <c r="Y592" s="376"/>
      <c r="Z592" s="376"/>
      <c r="AA592" s="376"/>
      <c r="AB592" s="376"/>
      <c r="AC592" s="376"/>
      <c r="AD592" s="376"/>
      <c r="AE592" s="376"/>
      <c r="AF592" s="376"/>
      <c r="AG592" s="376"/>
      <c r="AH592" s="376"/>
      <c r="AI592" s="376"/>
      <c r="AJ592" s="376"/>
      <c r="AK592" s="376"/>
      <c r="AL592" s="376"/>
      <c r="AM592" s="376"/>
      <c r="AN592" s="376"/>
      <c r="AO592" s="376"/>
      <c r="AP592" s="376"/>
      <c r="AQ592" s="376"/>
      <c r="AR592" s="376"/>
      <c r="AS592" s="376"/>
      <c r="AT592" s="376"/>
    </row>
    <row r="593" spans="1:46" ht="24" x14ac:dyDescent="0.4">
      <c r="A593" s="375"/>
      <c r="B593" s="375"/>
      <c r="C593" s="376"/>
      <c r="D593" s="376"/>
      <c r="E593" s="376"/>
      <c r="F593" s="376"/>
      <c r="G593" s="376"/>
      <c r="H593" s="376"/>
      <c r="I593" s="376"/>
      <c r="J593" s="376"/>
      <c r="K593" s="376"/>
      <c r="L593" s="376"/>
      <c r="M593" s="376"/>
      <c r="N593" s="376"/>
      <c r="O593" s="376"/>
      <c r="P593" s="376"/>
      <c r="Q593" s="376"/>
      <c r="R593" s="376"/>
      <c r="S593" s="376"/>
      <c r="T593" s="376"/>
      <c r="U593" s="376"/>
      <c r="V593" s="376"/>
      <c r="W593" s="376"/>
      <c r="X593" s="376"/>
      <c r="Y593" s="376"/>
      <c r="Z593" s="376"/>
      <c r="AA593" s="376"/>
      <c r="AB593" s="376"/>
      <c r="AC593" s="376"/>
      <c r="AD593" s="376"/>
      <c r="AE593" s="376"/>
      <c r="AF593" s="376"/>
      <c r="AG593" s="376"/>
      <c r="AH593" s="376"/>
      <c r="AI593" s="376"/>
      <c r="AJ593" s="376"/>
      <c r="AK593" s="376"/>
      <c r="AL593" s="376"/>
      <c r="AM593" s="376"/>
      <c r="AN593" s="376"/>
      <c r="AO593" s="376"/>
      <c r="AP593" s="376"/>
      <c r="AQ593" s="376"/>
      <c r="AR593" s="376"/>
      <c r="AS593" s="376"/>
      <c r="AT593" s="376"/>
    </row>
    <row r="594" spans="1:46" ht="24" x14ac:dyDescent="0.4">
      <c r="A594" s="375"/>
      <c r="B594" s="375"/>
      <c r="C594" s="376"/>
      <c r="D594" s="376"/>
      <c r="E594" s="376"/>
      <c r="F594" s="376"/>
      <c r="G594" s="376"/>
      <c r="H594" s="376"/>
      <c r="I594" s="376"/>
      <c r="J594" s="376"/>
      <c r="K594" s="376"/>
      <c r="L594" s="376"/>
      <c r="M594" s="376"/>
      <c r="N594" s="376"/>
      <c r="O594" s="376"/>
      <c r="P594" s="376"/>
      <c r="Q594" s="376"/>
      <c r="R594" s="376"/>
      <c r="S594" s="376"/>
      <c r="T594" s="376"/>
      <c r="U594" s="376"/>
      <c r="V594" s="376"/>
      <c r="W594" s="376"/>
      <c r="X594" s="376"/>
      <c r="Y594" s="376"/>
      <c r="Z594" s="376"/>
      <c r="AA594" s="376"/>
      <c r="AB594" s="376"/>
      <c r="AC594" s="376"/>
      <c r="AD594" s="376"/>
      <c r="AE594" s="376"/>
      <c r="AF594" s="376"/>
      <c r="AG594" s="376"/>
      <c r="AH594" s="376"/>
      <c r="AI594" s="376"/>
      <c r="AJ594" s="376"/>
      <c r="AK594" s="376"/>
      <c r="AL594" s="376"/>
      <c r="AM594" s="376"/>
      <c r="AN594" s="376"/>
      <c r="AO594" s="376"/>
      <c r="AP594" s="376"/>
      <c r="AQ594" s="376"/>
      <c r="AR594" s="376"/>
      <c r="AS594" s="376"/>
      <c r="AT594" s="376"/>
    </row>
    <row r="595" spans="1:46" ht="24" x14ac:dyDescent="0.4">
      <c r="A595" s="375"/>
      <c r="B595" s="375"/>
      <c r="C595" s="376"/>
      <c r="D595" s="376"/>
      <c r="E595" s="376"/>
      <c r="F595" s="376"/>
      <c r="G595" s="376"/>
      <c r="H595" s="376"/>
      <c r="I595" s="376"/>
      <c r="J595" s="376"/>
      <c r="K595" s="376"/>
      <c r="L595" s="376"/>
      <c r="M595" s="376"/>
      <c r="N595" s="376"/>
      <c r="O595" s="376"/>
      <c r="P595" s="376"/>
      <c r="Q595" s="376"/>
      <c r="R595" s="376"/>
      <c r="S595" s="376"/>
      <c r="T595" s="376"/>
      <c r="U595" s="376"/>
      <c r="V595" s="376"/>
      <c r="W595" s="376"/>
      <c r="X595" s="376"/>
      <c r="Y595" s="376"/>
      <c r="Z595" s="376"/>
      <c r="AA595" s="376"/>
      <c r="AB595" s="376"/>
      <c r="AC595" s="376"/>
      <c r="AD595" s="376"/>
      <c r="AE595" s="376"/>
      <c r="AF595" s="376"/>
      <c r="AG595" s="376"/>
      <c r="AH595" s="376"/>
      <c r="AI595" s="376"/>
      <c r="AJ595" s="376"/>
      <c r="AK595" s="376"/>
      <c r="AL595" s="376"/>
      <c r="AM595" s="376"/>
      <c r="AN595" s="376"/>
      <c r="AO595" s="376"/>
      <c r="AP595" s="376"/>
      <c r="AQ595" s="376"/>
      <c r="AR595" s="376"/>
      <c r="AS595" s="376"/>
      <c r="AT595" s="376"/>
    </row>
    <row r="596" spans="1:46" ht="24" x14ac:dyDescent="0.4">
      <c r="A596" s="375"/>
      <c r="B596" s="375"/>
      <c r="C596" s="376"/>
      <c r="D596" s="376"/>
      <c r="E596" s="376"/>
      <c r="F596" s="376"/>
      <c r="G596" s="376"/>
      <c r="H596" s="376"/>
      <c r="I596" s="376"/>
      <c r="J596" s="376"/>
      <c r="K596" s="376"/>
      <c r="L596" s="376"/>
      <c r="M596" s="376"/>
      <c r="N596" s="376"/>
      <c r="O596" s="376"/>
      <c r="P596" s="376"/>
      <c r="Q596" s="376"/>
      <c r="R596" s="376"/>
      <c r="S596" s="376"/>
      <c r="T596" s="376"/>
      <c r="U596" s="376"/>
      <c r="V596" s="376"/>
      <c r="W596" s="376"/>
      <c r="X596" s="376"/>
      <c r="Y596" s="376"/>
      <c r="Z596" s="376"/>
      <c r="AA596" s="376"/>
      <c r="AB596" s="376"/>
      <c r="AC596" s="376"/>
      <c r="AD596" s="376"/>
      <c r="AE596" s="376"/>
      <c r="AF596" s="376"/>
      <c r="AG596" s="376"/>
      <c r="AH596" s="376"/>
      <c r="AI596" s="376"/>
      <c r="AJ596" s="376"/>
      <c r="AK596" s="376"/>
      <c r="AL596" s="376"/>
      <c r="AM596" s="376"/>
      <c r="AN596" s="376"/>
      <c r="AO596" s="376"/>
      <c r="AP596" s="376"/>
      <c r="AQ596" s="376"/>
      <c r="AR596" s="376"/>
      <c r="AS596" s="376"/>
      <c r="AT596" s="376"/>
    </row>
    <row r="597" spans="1:46" ht="24" x14ac:dyDescent="0.4">
      <c r="A597" s="375"/>
      <c r="B597" s="375"/>
      <c r="C597" s="376"/>
      <c r="D597" s="376"/>
      <c r="E597" s="376"/>
      <c r="F597" s="376"/>
      <c r="G597" s="376"/>
      <c r="H597" s="376"/>
      <c r="I597" s="376"/>
      <c r="J597" s="376"/>
      <c r="K597" s="376"/>
      <c r="L597" s="376"/>
      <c r="M597" s="376"/>
      <c r="N597" s="376"/>
      <c r="O597" s="376"/>
      <c r="P597" s="376"/>
      <c r="Q597" s="376"/>
      <c r="R597" s="376"/>
      <c r="S597" s="376"/>
      <c r="T597" s="376"/>
      <c r="U597" s="376"/>
      <c r="V597" s="376"/>
      <c r="W597" s="376"/>
      <c r="X597" s="376"/>
      <c r="Y597" s="376"/>
      <c r="Z597" s="376"/>
      <c r="AA597" s="376"/>
      <c r="AB597" s="376"/>
      <c r="AC597" s="376"/>
      <c r="AD597" s="376"/>
      <c r="AE597" s="376"/>
      <c r="AF597" s="376"/>
      <c r="AG597" s="376"/>
      <c r="AH597" s="376"/>
      <c r="AI597" s="376"/>
      <c r="AJ597" s="376"/>
      <c r="AK597" s="376"/>
      <c r="AL597" s="376"/>
      <c r="AM597" s="376"/>
      <c r="AN597" s="376"/>
      <c r="AO597" s="376"/>
      <c r="AP597" s="376"/>
      <c r="AQ597" s="376"/>
      <c r="AR597" s="376"/>
      <c r="AS597" s="376"/>
      <c r="AT597" s="376"/>
    </row>
    <row r="598" spans="1:46" ht="24" x14ac:dyDescent="0.4">
      <c r="A598" s="375"/>
      <c r="B598" s="375"/>
      <c r="C598" s="376"/>
      <c r="D598" s="376"/>
      <c r="E598" s="376"/>
      <c r="F598" s="376"/>
      <c r="G598" s="376"/>
      <c r="H598" s="376"/>
      <c r="I598" s="376"/>
      <c r="J598" s="376"/>
      <c r="K598" s="376"/>
      <c r="L598" s="376"/>
      <c r="M598" s="376"/>
      <c r="N598" s="376"/>
      <c r="O598" s="376"/>
      <c r="P598" s="376"/>
      <c r="Q598" s="376"/>
      <c r="R598" s="376"/>
      <c r="S598" s="376"/>
      <c r="T598" s="376"/>
      <c r="U598" s="376"/>
      <c r="V598" s="376"/>
      <c r="W598" s="376"/>
      <c r="X598" s="376"/>
      <c r="Y598" s="376"/>
      <c r="Z598" s="376"/>
      <c r="AA598" s="376"/>
      <c r="AB598" s="376"/>
      <c r="AC598" s="376"/>
      <c r="AD598" s="376"/>
      <c r="AE598" s="376"/>
      <c r="AF598" s="376"/>
      <c r="AG598" s="376"/>
      <c r="AH598" s="376"/>
      <c r="AI598" s="376"/>
      <c r="AJ598" s="376"/>
      <c r="AK598" s="376"/>
      <c r="AL598" s="376"/>
      <c r="AM598" s="376"/>
      <c r="AN598" s="376"/>
      <c r="AO598" s="376"/>
      <c r="AP598" s="376"/>
      <c r="AQ598" s="376"/>
      <c r="AR598" s="376"/>
      <c r="AS598" s="376"/>
      <c r="AT598" s="376"/>
    </row>
    <row r="599" spans="1:46" ht="24" x14ac:dyDescent="0.4">
      <c r="A599" s="375"/>
      <c r="B599" s="375"/>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6"/>
      <c r="AL599" s="376"/>
      <c r="AM599" s="376"/>
      <c r="AN599" s="376"/>
      <c r="AO599" s="376"/>
      <c r="AP599" s="376"/>
      <c r="AQ599" s="376"/>
      <c r="AR599" s="376"/>
      <c r="AS599" s="376"/>
      <c r="AT599" s="376"/>
    </row>
    <row r="600" spans="1:46" ht="24" x14ac:dyDescent="0.4">
      <c r="A600" s="375"/>
      <c r="B600" s="375"/>
      <c r="C600" s="376"/>
      <c r="D600" s="376"/>
      <c r="E600" s="376"/>
      <c r="F600" s="376"/>
      <c r="G600" s="376"/>
      <c r="H600" s="376"/>
      <c r="I600" s="376"/>
      <c r="J600" s="376"/>
      <c r="K600" s="376"/>
      <c r="L600" s="376"/>
      <c r="M600" s="376"/>
      <c r="N600" s="376"/>
      <c r="O600" s="376"/>
      <c r="P600" s="376"/>
      <c r="Q600" s="376"/>
      <c r="R600" s="376"/>
      <c r="S600" s="376"/>
      <c r="T600" s="376"/>
      <c r="U600" s="376"/>
      <c r="V600" s="376"/>
      <c r="W600" s="376"/>
      <c r="X600" s="376"/>
      <c r="Y600" s="376"/>
      <c r="Z600" s="376"/>
      <c r="AA600" s="376"/>
      <c r="AB600" s="376"/>
      <c r="AC600" s="376"/>
      <c r="AD600" s="376"/>
      <c r="AE600" s="376"/>
      <c r="AF600" s="376"/>
      <c r="AG600" s="376"/>
      <c r="AH600" s="376"/>
      <c r="AI600" s="376"/>
      <c r="AJ600" s="376"/>
      <c r="AK600" s="376"/>
      <c r="AL600" s="376"/>
      <c r="AM600" s="376"/>
      <c r="AN600" s="376"/>
      <c r="AO600" s="376"/>
      <c r="AP600" s="376"/>
      <c r="AQ600" s="376"/>
      <c r="AR600" s="376"/>
      <c r="AS600" s="376"/>
      <c r="AT600" s="376"/>
    </row>
    <row r="601" spans="1:46" ht="24" x14ac:dyDescent="0.4">
      <c r="A601" s="375"/>
      <c r="B601" s="375"/>
      <c r="C601" s="376"/>
      <c r="D601" s="376"/>
      <c r="E601" s="376"/>
      <c r="F601" s="376"/>
      <c r="G601" s="376"/>
      <c r="H601" s="376"/>
      <c r="I601" s="376"/>
      <c r="J601" s="376"/>
      <c r="K601" s="376"/>
      <c r="L601" s="376"/>
      <c r="M601" s="376"/>
      <c r="N601" s="376"/>
      <c r="O601" s="376"/>
      <c r="P601" s="376"/>
      <c r="Q601" s="376"/>
      <c r="R601" s="376"/>
      <c r="S601" s="376"/>
      <c r="T601" s="376"/>
      <c r="U601" s="376"/>
      <c r="V601" s="376"/>
      <c r="W601" s="376"/>
      <c r="X601" s="376"/>
      <c r="Y601" s="376"/>
      <c r="Z601" s="376"/>
      <c r="AA601" s="376"/>
      <c r="AB601" s="376"/>
      <c r="AC601" s="376"/>
      <c r="AD601" s="376"/>
      <c r="AE601" s="376"/>
      <c r="AF601" s="376"/>
      <c r="AG601" s="376"/>
      <c r="AH601" s="376"/>
      <c r="AI601" s="376"/>
      <c r="AJ601" s="376"/>
      <c r="AK601" s="376"/>
      <c r="AL601" s="376"/>
      <c r="AM601" s="376"/>
      <c r="AN601" s="376"/>
      <c r="AO601" s="376"/>
      <c r="AP601" s="376"/>
      <c r="AQ601" s="376"/>
      <c r="AR601" s="376"/>
      <c r="AS601" s="376"/>
      <c r="AT601" s="376"/>
    </row>
    <row r="602" spans="1:46" ht="24" x14ac:dyDescent="0.4">
      <c r="A602" s="375"/>
      <c r="B602" s="375"/>
      <c r="C602" s="376"/>
      <c r="D602" s="376"/>
      <c r="E602" s="376"/>
      <c r="F602" s="376"/>
      <c r="G602" s="376"/>
      <c r="H602" s="376"/>
      <c r="I602" s="376"/>
      <c r="J602" s="376"/>
      <c r="K602" s="376"/>
      <c r="L602" s="376"/>
      <c r="M602" s="376"/>
      <c r="N602" s="376"/>
      <c r="O602" s="376"/>
      <c r="P602" s="376"/>
      <c r="Q602" s="376"/>
      <c r="R602" s="376"/>
      <c r="S602" s="376"/>
      <c r="T602" s="376"/>
      <c r="U602" s="376"/>
      <c r="V602" s="376"/>
      <c r="W602" s="376"/>
      <c r="X602" s="376"/>
      <c r="Y602" s="376"/>
      <c r="Z602" s="376"/>
      <c r="AA602" s="376"/>
      <c r="AB602" s="376"/>
      <c r="AC602" s="376"/>
      <c r="AD602" s="376"/>
      <c r="AE602" s="376"/>
      <c r="AF602" s="376"/>
      <c r="AG602" s="376"/>
      <c r="AH602" s="376"/>
      <c r="AI602" s="376"/>
      <c r="AJ602" s="376"/>
      <c r="AK602" s="376"/>
      <c r="AL602" s="376"/>
      <c r="AM602" s="376"/>
      <c r="AN602" s="376"/>
      <c r="AO602" s="376"/>
      <c r="AP602" s="376"/>
      <c r="AQ602" s="376"/>
      <c r="AR602" s="376"/>
      <c r="AS602" s="376"/>
      <c r="AT602" s="376"/>
    </row>
    <row r="603" spans="1:46" ht="24" x14ac:dyDescent="0.4">
      <c r="A603" s="375"/>
      <c r="B603" s="375"/>
      <c r="C603" s="376"/>
      <c r="D603" s="376"/>
      <c r="E603" s="376"/>
      <c r="F603" s="376"/>
      <c r="G603" s="376"/>
      <c r="H603" s="376"/>
      <c r="I603" s="376"/>
      <c r="J603" s="376"/>
      <c r="K603" s="376"/>
      <c r="L603" s="376"/>
      <c r="M603" s="376"/>
      <c r="N603" s="376"/>
      <c r="O603" s="376"/>
      <c r="P603" s="376"/>
      <c r="Q603" s="376"/>
      <c r="R603" s="376"/>
      <c r="S603" s="376"/>
      <c r="T603" s="376"/>
      <c r="U603" s="376"/>
      <c r="V603" s="376"/>
      <c r="W603" s="376"/>
      <c r="X603" s="376"/>
      <c r="Y603" s="376"/>
      <c r="Z603" s="376"/>
      <c r="AA603" s="376"/>
      <c r="AB603" s="376"/>
      <c r="AC603" s="376"/>
      <c r="AD603" s="376"/>
      <c r="AE603" s="376"/>
      <c r="AF603" s="376"/>
      <c r="AG603" s="376"/>
      <c r="AH603" s="376"/>
      <c r="AI603" s="376"/>
      <c r="AJ603" s="376"/>
      <c r="AK603" s="376"/>
      <c r="AL603" s="376"/>
      <c r="AM603" s="376"/>
      <c r="AN603" s="376"/>
      <c r="AO603" s="376"/>
      <c r="AP603" s="376"/>
      <c r="AQ603" s="376"/>
      <c r="AR603" s="376"/>
      <c r="AS603" s="376"/>
      <c r="AT603" s="376"/>
    </row>
    <row r="604" spans="1:46" ht="24" x14ac:dyDescent="0.4">
      <c r="A604" s="375"/>
      <c r="B604" s="375"/>
      <c r="C604" s="376"/>
      <c r="D604" s="376"/>
      <c r="E604" s="376"/>
      <c r="F604" s="376"/>
      <c r="G604" s="376"/>
      <c r="H604" s="376"/>
      <c r="I604" s="376"/>
      <c r="J604" s="376"/>
      <c r="K604" s="376"/>
      <c r="L604" s="376"/>
      <c r="M604" s="376"/>
      <c r="N604" s="376"/>
      <c r="O604" s="376"/>
      <c r="P604" s="376"/>
      <c r="Q604" s="376"/>
      <c r="R604" s="376"/>
      <c r="S604" s="376"/>
      <c r="T604" s="376"/>
      <c r="U604" s="376"/>
      <c r="V604" s="376"/>
      <c r="W604" s="376"/>
      <c r="X604" s="376"/>
      <c r="Y604" s="376"/>
      <c r="Z604" s="376"/>
      <c r="AA604" s="376"/>
      <c r="AB604" s="376"/>
      <c r="AC604" s="376"/>
      <c r="AD604" s="376"/>
      <c r="AE604" s="376"/>
      <c r="AF604" s="376"/>
      <c r="AG604" s="376"/>
      <c r="AH604" s="376"/>
      <c r="AI604" s="376"/>
      <c r="AJ604" s="376"/>
      <c r="AK604" s="376"/>
      <c r="AL604" s="376"/>
      <c r="AM604" s="376"/>
      <c r="AN604" s="376"/>
      <c r="AO604" s="376"/>
      <c r="AP604" s="376"/>
      <c r="AQ604" s="376"/>
      <c r="AR604" s="376"/>
      <c r="AS604" s="376"/>
      <c r="AT604" s="376"/>
    </row>
    <row r="605" spans="1:46" ht="24" x14ac:dyDescent="0.4">
      <c r="A605" s="375"/>
      <c r="B605" s="375"/>
      <c r="C605" s="376"/>
      <c r="D605" s="376"/>
      <c r="E605" s="376"/>
      <c r="F605" s="376"/>
      <c r="G605" s="376"/>
      <c r="H605" s="376"/>
      <c r="I605" s="376"/>
      <c r="J605" s="376"/>
      <c r="K605" s="376"/>
      <c r="L605" s="376"/>
      <c r="M605" s="376"/>
      <c r="N605" s="376"/>
      <c r="O605" s="376"/>
      <c r="P605" s="376"/>
      <c r="Q605" s="376"/>
      <c r="R605" s="376"/>
      <c r="S605" s="376"/>
      <c r="T605" s="376"/>
      <c r="U605" s="376"/>
      <c r="V605" s="376"/>
      <c r="W605" s="376"/>
      <c r="X605" s="376"/>
      <c r="Y605" s="376"/>
      <c r="Z605" s="376"/>
      <c r="AA605" s="376"/>
      <c r="AB605" s="376"/>
      <c r="AC605" s="376"/>
      <c r="AD605" s="376"/>
      <c r="AE605" s="376"/>
      <c r="AF605" s="376"/>
      <c r="AG605" s="376"/>
      <c r="AH605" s="376"/>
      <c r="AI605" s="376"/>
      <c r="AJ605" s="376"/>
      <c r="AK605" s="376"/>
      <c r="AL605" s="376"/>
      <c r="AM605" s="376"/>
      <c r="AN605" s="376"/>
      <c r="AO605" s="376"/>
      <c r="AP605" s="376"/>
      <c r="AQ605" s="376"/>
      <c r="AR605" s="376"/>
      <c r="AS605" s="376"/>
      <c r="AT605" s="376"/>
    </row>
    <row r="606" spans="1:46" ht="24" x14ac:dyDescent="0.4">
      <c r="A606" s="375"/>
      <c r="B606" s="375"/>
      <c r="C606" s="376"/>
      <c r="D606" s="376"/>
      <c r="E606" s="376"/>
      <c r="F606" s="376"/>
      <c r="G606" s="376"/>
      <c r="H606" s="376"/>
      <c r="I606" s="376"/>
      <c r="J606" s="376"/>
      <c r="K606" s="376"/>
      <c r="L606" s="376"/>
      <c r="M606" s="376"/>
      <c r="N606" s="376"/>
      <c r="O606" s="376"/>
      <c r="P606" s="376"/>
      <c r="Q606" s="376"/>
      <c r="R606" s="376"/>
      <c r="S606" s="376"/>
      <c r="T606" s="376"/>
      <c r="U606" s="376"/>
      <c r="V606" s="376"/>
      <c r="W606" s="376"/>
      <c r="X606" s="376"/>
      <c r="Y606" s="376"/>
      <c r="Z606" s="376"/>
      <c r="AA606" s="376"/>
      <c r="AB606" s="376"/>
      <c r="AC606" s="376"/>
      <c r="AD606" s="376"/>
      <c r="AE606" s="376"/>
      <c r="AF606" s="376"/>
      <c r="AG606" s="376"/>
      <c r="AH606" s="376"/>
      <c r="AI606" s="376"/>
      <c r="AJ606" s="376"/>
      <c r="AK606" s="376"/>
      <c r="AL606" s="376"/>
      <c r="AM606" s="376"/>
      <c r="AN606" s="376"/>
      <c r="AO606" s="376"/>
      <c r="AP606" s="376"/>
      <c r="AQ606" s="376"/>
      <c r="AR606" s="376"/>
      <c r="AS606" s="376"/>
      <c r="AT606" s="376"/>
    </row>
    <row r="607" spans="1:46" ht="24" x14ac:dyDescent="0.4">
      <c r="A607" s="375"/>
      <c r="B607" s="375"/>
      <c r="C607" s="376"/>
      <c r="D607" s="376"/>
      <c r="E607" s="376"/>
      <c r="F607" s="376"/>
      <c r="G607" s="376"/>
      <c r="H607" s="376"/>
      <c r="I607" s="376"/>
      <c r="J607" s="376"/>
      <c r="K607" s="376"/>
      <c r="L607" s="376"/>
      <c r="M607" s="376"/>
      <c r="N607" s="376"/>
      <c r="O607" s="376"/>
      <c r="P607" s="376"/>
      <c r="Q607" s="376"/>
      <c r="R607" s="376"/>
      <c r="S607" s="376"/>
      <c r="T607" s="376"/>
      <c r="U607" s="376"/>
      <c r="V607" s="376"/>
      <c r="W607" s="376"/>
      <c r="X607" s="376"/>
      <c r="Y607" s="376"/>
      <c r="Z607" s="376"/>
      <c r="AA607" s="376"/>
      <c r="AB607" s="376"/>
      <c r="AC607" s="376"/>
      <c r="AD607" s="376"/>
      <c r="AE607" s="376"/>
      <c r="AF607" s="376"/>
      <c r="AG607" s="376"/>
      <c r="AH607" s="376"/>
      <c r="AI607" s="376"/>
      <c r="AJ607" s="376"/>
      <c r="AK607" s="376"/>
      <c r="AL607" s="376"/>
      <c r="AM607" s="376"/>
      <c r="AN607" s="376"/>
      <c r="AO607" s="376"/>
      <c r="AP607" s="376"/>
      <c r="AQ607" s="376"/>
      <c r="AR607" s="376"/>
      <c r="AS607" s="376"/>
      <c r="AT607" s="376"/>
    </row>
    <row r="608" spans="1:46" ht="24" x14ac:dyDescent="0.4">
      <c r="A608" s="375"/>
      <c r="B608" s="375"/>
      <c r="C608" s="376"/>
      <c r="D608" s="376"/>
      <c r="E608" s="376"/>
      <c r="F608" s="376"/>
      <c r="G608" s="376"/>
      <c r="H608" s="376"/>
      <c r="I608" s="376"/>
      <c r="J608" s="376"/>
      <c r="K608" s="376"/>
      <c r="L608" s="376"/>
      <c r="M608" s="376"/>
      <c r="N608" s="376"/>
      <c r="O608" s="376"/>
      <c r="P608" s="376"/>
      <c r="Q608" s="376"/>
      <c r="R608" s="376"/>
      <c r="S608" s="376"/>
      <c r="T608" s="376"/>
      <c r="U608" s="376"/>
      <c r="V608" s="376"/>
      <c r="W608" s="376"/>
      <c r="X608" s="376"/>
      <c r="Y608" s="376"/>
      <c r="Z608" s="376"/>
      <c r="AA608" s="376"/>
      <c r="AB608" s="376"/>
      <c r="AC608" s="376"/>
      <c r="AD608" s="376"/>
      <c r="AE608" s="376"/>
      <c r="AF608" s="376"/>
      <c r="AG608" s="376"/>
      <c r="AH608" s="376"/>
      <c r="AI608" s="376"/>
      <c r="AJ608" s="376"/>
      <c r="AK608" s="376"/>
      <c r="AL608" s="376"/>
      <c r="AM608" s="376"/>
      <c r="AN608" s="376"/>
      <c r="AO608" s="376"/>
      <c r="AP608" s="376"/>
      <c r="AQ608" s="376"/>
      <c r="AR608" s="376"/>
      <c r="AS608" s="376"/>
      <c r="AT608" s="376"/>
    </row>
    <row r="609" spans="1:46" ht="24" x14ac:dyDescent="0.4">
      <c r="A609" s="375"/>
      <c r="B609" s="375"/>
      <c r="C609" s="376"/>
      <c r="D609" s="376"/>
      <c r="E609" s="376"/>
      <c r="F609" s="376"/>
      <c r="G609" s="376"/>
      <c r="H609" s="376"/>
      <c r="I609" s="376"/>
      <c r="J609" s="376"/>
      <c r="K609" s="376"/>
      <c r="L609" s="376"/>
      <c r="M609" s="376"/>
      <c r="N609" s="376"/>
      <c r="O609" s="376"/>
      <c r="P609" s="376"/>
      <c r="Q609" s="376"/>
      <c r="R609" s="376"/>
      <c r="S609" s="376"/>
      <c r="T609" s="376"/>
      <c r="U609" s="376"/>
      <c r="V609" s="376"/>
      <c r="W609" s="376"/>
      <c r="X609" s="376"/>
      <c r="Y609" s="376"/>
      <c r="Z609" s="376"/>
      <c r="AA609" s="376"/>
      <c r="AB609" s="376"/>
      <c r="AC609" s="376"/>
      <c r="AD609" s="376"/>
      <c r="AE609" s="376"/>
      <c r="AF609" s="376"/>
      <c r="AG609" s="376"/>
      <c r="AH609" s="376"/>
      <c r="AI609" s="376"/>
      <c r="AJ609" s="376"/>
      <c r="AK609" s="376"/>
      <c r="AL609" s="376"/>
      <c r="AM609" s="376"/>
      <c r="AN609" s="376"/>
      <c r="AO609" s="376"/>
      <c r="AP609" s="376"/>
      <c r="AQ609" s="376"/>
      <c r="AR609" s="376"/>
      <c r="AS609" s="376"/>
      <c r="AT609" s="376"/>
    </row>
    <row r="610" spans="1:46" ht="24" x14ac:dyDescent="0.4">
      <c r="A610" s="375"/>
      <c r="B610" s="375"/>
      <c r="C610" s="376"/>
      <c r="D610" s="376"/>
      <c r="E610" s="376"/>
      <c r="F610" s="376"/>
      <c r="G610" s="376"/>
      <c r="H610" s="376"/>
      <c r="I610" s="376"/>
      <c r="J610" s="376"/>
      <c r="K610" s="376"/>
      <c r="L610" s="376"/>
      <c r="M610" s="376"/>
      <c r="N610" s="376"/>
      <c r="O610" s="376"/>
      <c r="P610" s="376"/>
      <c r="Q610" s="376"/>
      <c r="R610" s="376"/>
      <c r="S610" s="376"/>
      <c r="T610" s="376"/>
      <c r="U610" s="376"/>
      <c r="V610" s="376"/>
      <c r="W610" s="376"/>
      <c r="X610" s="376"/>
      <c r="Y610" s="376"/>
      <c r="Z610" s="376"/>
      <c r="AA610" s="376"/>
      <c r="AB610" s="376"/>
      <c r="AC610" s="376"/>
      <c r="AD610" s="376"/>
      <c r="AE610" s="376"/>
      <c r="AF610" s="376"/>
      <c r="AG610" s="376"/>
      <c r="AH610" s="376"/>
      <c r="AI610" s="376"/>
      <c r="AJ610" s="376"/>
      <c r="AK610" s="376"/>
      <c r="AL610" s="376"/>
      <c r="AM610" s="376"/>
      <c r="AN610" s="376"/>
      <c r="AO610" s="376"/>
      <c r="AP610" s="376"/>
      <c r="AQ610" s="376"/>
      <c r="AR610" s="376"/>
      <c r="AS610" s="376"/>
      <c r="AT610" s="376"/>
    </row>
    <row r="611" spans="1:46" ht="24" x14ac:dyDescent="0.4">
      <c r="A611" s="375"/>
      <c r="B611" s="375"/>
      <c r="C611" s="376"/>
      <c r="D611" s="376"/>
      <c r="E611" s="376"/>
      <c r="F611" s="376"/>
      <c r="G611" s="376"/>
      <c r="H611" s="376"/>
      <c r="I611" s="376"/>
      <c r="J611" s="376"/>
      <c r="K611" s="376"/>
      <c r="L611" s="376"/>
      <c r="M611" s="376"/>
      <c r="N611" s="376"/>
      <c r="O611" s="376"/>
      <c r="P611" s="376"/>
      <c r="Q611" s="376"/>
      <c r="R611" s="376"/>
      <c r="S611" s="376"/>
      <c r="T611" s="376"/>
      <c r="U611" s="376"/>
      <c r="V611" s="376"/>
      <c r="W611" s="376"/>
      <c r="X611" s="376"/>
      <c r="Y611" s="376"/>
      <c r="Z611" s="376"/>
      <c r="AA611" s="376"/>
      <c r="AB611" s="376"/>
      <c r="AC611" s="376"/>
      <c r="AD611" s="376"/>
      <c r="AE611" s="376"/>
      <c r="AF611" s="376"/>
      <c r="AG611" s="376"/>
      <c r="AH611" s="376"/>
      <c r="AI611" s="376"/>
      <c r="AJ611" s="376"/>
      <c r="AK611" s="376"/>
      <c r="AL611" s="376"/>
      <c r="AM611" s="376"/>
      <c r="AN611" s="376"/>
      <c r="AO611" s="376"/>
      <c r="AP611" s="376"/>
      <c r="AQ611" s="376"/>
      <c r="AR611" s="376"/>
      <c r="AS611" s="376"/>
      <c r="AT611" s="376"/>
    </row>
    <row r="612" spans="1:46" ht="24" x14ac:dyDescent="0.4">
      <c r="A612" s="375"/>
      <c r="B612" s="375"/>
      <c r="C612" s="376"/>
      <c r="D612" s="376"/>
      <c r="E612" s="376"/>
      <c r="F612" s="376"/>
      <c r="G612" s="376"/>
      <c r="H612" s="376"/>
      <c r="I612" s="376"/>
      <c r="J612" s="376"/>
      <c r="K612" s="376"/>
      <c r="L612" s="376"/>
      <c r="M612" s="376"/>
      <c r="N612" s="376"/>
      <c r="O612" s="376"/>
      <c r="P612" s="376"/>
      <c r="Q612" s="376"/>
      <c r="R612" s="376"/>
      <c r="S612" s="376"/>
      <c r="T612" s="376"/>
      <c r="U612" s="376"/>
      <c r="V612" s="376"/>
      <c r="W612" s="376"/>
      <c r="X612" s="376"/>
      <c r="Y612" s="376"/>
      <c r="Z612" s="376"/>
      <c r="AA612" s="376"/>
      <c r="AB612" s="376"/>
      <c r="AC612" s="376"/>
      <c r="AD612" s="376"/>
      <c r="AE612" s="376"/>
      <c r="AF612" s="376"/>
      <c r="AG612" s="376"/>
      <c r="AH612" s="376"/>
      <c r="AI612" s="376"/>
      <c r="AJ612" s="376"/>
      <c r="AK612" s="376"/>
      <c r="AL612" s="376"/>
      <c r="AM612" s="376"/>
      <c r="AN612" s="376"/>
      <c r="AO612" s="376"/>
      <c r="AP612" s="376"/>
      <c r="AQ612" s="376"/>
      <c r="AR612" s="376"/>
      <c r="AS612" s="376"/>
      <c r="AT612" s="376"/>
    </row>
    <row r="613" spans="1:46" ht="24" x14ac:dyDescent="0.4">
      <c r="A613" s="375"/>
      <c r="B613" s="375"/>
      <c r="C613" s="376"/>
      <c r="D613" s="376"/>
      <c r="E613" s="376"/>
      <c r="F613" s="376"/>
      <c r="G613" s="376"/>
      <c r="H613" s="376"/>
      <c r="I613" s="376"/>
      <c r="J613" s="376"/>
      <c r="K613" s="376"/>
      <c r="L613" s="376"/>
      <c r="M613" s="376"/>
      <c r="N613" s="376"/>
      <c r="O613" s="376"/>
      <c r="P613" s="376"/>
      <c r="Q613" s="376"/>
      <c r="R613" s="376"/>
      <c r="S613" s="376"/>
      <c r="T613" s="376"/>
      <c r="U613" s="376"/>
      <c r="V613" s="376"/>
      <c r="W613" s="376"/>
      <c r="X613" s="376"/>
      <c r="Y613" s="376"/>
      <c r="Z613" s="376"/>
      <c r="AA613" s="376"/>
      <c r="AB613" s="376"/>
      <c r="AC613" s="376"/>
      <c r="AD613" s="376"/>
      <c r="AE613" s="376"/>
      <c r="AF613" s="376"/>
      <c r="AG613" s="376"/>
      <c r="AH613" s="376"/>
      <c r="AI613" s="376"/>
      <c r="AJ613" s="376"/>
      <c r="AK613" s="376"/>
      <c r="AL613" s="376"/>
      <c r="AM613" s="376"/>
      <c r="AN613" s="376"/>
      <c r="AO613" s="376"/>
      <c r="AP613" s="376"/>
      <c r="AQ613" s="376"/>
      <c r="AR613" s="376"/>
      <c r="AS613" s="376"/>
      <c r="AT613" s="376"/>
    </row>
    <row r="614" spans="1:46" ht="24" x14ac:dyDescent="0.4">
      <c r="A614" s="375"/>
      <c r="B614" s="375"/>
      <c r="C614" s="376"/>
      <c r="D614" s="376"/>
      <c r="E614" s="376"/>
      <c r="F614" s="376"/>
      <c r="G614" s="376"/>
      <c r="H614" s="376"/>
      <c r="I614" s="376"/>
      <c r="J614" s="376"/>
      <c r="K614" s="376"/>
      <c r="L614" s="376"/>
      <c r="M614" s="376"/>
      <c r="N614" s="376"/>
      <c r="O614" s="376"/>
      <c r="P614" s="376"/>
      <c r="Q614" s="376"/>
      <c r="R614" s="376"/>
      <c r="S614" s="376"/>
      <c r="T614" s="376"/>
      <c r="U614" s="376"/>
      <c r="V614" s="376"/>
      <c r="W614" s="376"/>
      <c r="X614" s="376"/>
      <c r="Y614" s="376"/>
      <c r="Z614" s="376"/>
      <c r="AA614" s="376"/>
      <c r="AB614" s="376"/>
      <c r="AC614" s="376"/>
      <c r="AD614" s="376"/>
      <c r="AE614" s="376"/>
      <c r="AF614" s="376"/>
      <c r="AG614" s="376"/>
      <c r="AH614" s="376"/>
      <c r="AI614" s="376"/>
      <c r="AJ614" s="376"/>
      <c r="AK614" s="376"/>
      <c r="AL614" s="376"/>
      <c r="AM614" s="376"/>
      <c r="AN614" s="376"/>
      <c r="AO614" s="376"/>
      <c r="AP614" s="376"/>
      <c r="AQ614" s="376"/>
      <c r="AR614" s="376"/>
      <c r="AS614" s="376"/>
      <c r="AT614" s="376"/>
    </row>
    <row r="615" spans="1:46" ht="24" x14ac:dyDescent="0.4">
      <c r="A615" s="375"/>
      <c r="B615" s="375"/>
      <c r="C615" s="376"/>
      <c r="D615" s="376"/>
      <c r="E615" s="376"/>
      <c r="F615" s="376"/>
      <c r="G615" s="376"/>
      <c r="H615" s="376"/>
      <c r="I615" s="376"/>
      <c r="J615" s="376"/>
      <c r="K615" s="376"/>
      <c r="L615" s="376"/>
      <c r="M615" s="376"/>
      <c r="N615" s="376"/>
      <c r="O615" s="376"/>
      <c r="P615" s="376"/>
      <c r="Q615" s="376"/>
      <c r="R615" s="376"/>
      <c r="S615" s="376"/>
      <c r="T615" s="376"/>
      <c r="U615" s="376"/>
      <c r="V615" s="376"/>
      <c r="W615" s="376"/>
      <c r="X615" s="376"/>
      <c r="Y615" s="376"/>
      <c r="Z615" s="376"/>
      <c r="AA615" s="376"/>
      <c r="AB615" s="376"/>
      <c r="AC615" s="376"/>
      <c r="AD615" s="376"/>
      <c r="AE615" s="376"/>
      <c r="AF615" s="376"/>
      <c r="AG615" s="376"/>
      <c r="AH615" s="376"/>
      <c r="AI615" s="376"/>
      <c r="AJ615" s="376"/>
      <c r="AK615" s="376"/>
      <c r="AL615" s="376"/>
      <c r="AM615" s="376"/>
      <c r="AN615" s="376"/>
      <c r="AO615" s="376"/>
      <c r="AP615" s="376"/>
      <c r="AQ615" s="376"/>
      <c r="AR615" s="376"/>
      <c r="AS615" s="376"/>
      <c r="AT615" s="376"/>
    </row>
    <row r="616" spans="1:46" ht="24" x14ac:dyDescent="0.4">
      <c r="A616" s="375"/>
      <c r="B616" s="375"/>
      <c r="C616" s="376"/>
      <c r="D616" s="376"/>
      <c r="E616" s="376"/>
      <c r="F616" s="376"/>
      <c r="G616" s="376"/>
      <c r="H616" s="376"/>
      <c r="I616" s="376"/>
      <c r="J616" s="376"/>
      <c r="K616" s="376"/>
      <c r="L616" s="376"/>
      <c r="M616" s="376"/>
      <c r="N616" s="376"/>
      <c r="O616" s="376"/>
      <c r="P616" s="376"/>
      <c r="Q616" s="376"/>
      <c r="R616" s="376"/>
      <c r="S616" s="376"/>
      <c r="T616" s="376"/>
      <c r="U616" s="376"/>
      <c r="V616" s="376"/>
      <c r="W616" s="376"/>
      <c r="X616" s="376"/>
      <c r="Y616" s="376"/>
      <c r="Z616" s="376"/>
      <c r="AA616" s="376"/>
      <c r="AB616" s="376"/>
      <c r="AC616" s="376"/>
      <c r="AD616" s="376"/>
      <c r="AE616" s="376"/>
      <c r="AF616" s="376"/>
      <c r="AG616" s="376"/>
      <c r="AH616" s="376"/>
      <c r="AI616" s="376"/>
      <c r="AJ616" s="376"/>
      <c r="AK616" s="376"/>
      <c r="AL616" s="376"/>
      <c r="AM616" s="376"/>
      <c r="AN616" s="376"/>
      <c r="AO616" s="376"/>
      <c r="AP616" s="376"/>
      <c r="AQ616" s="376"/>
      <c r="AR616" s="376"/>
      <c r="AS616" s="376"/>
      <c r="AT616" s="376"/>
    </row>
    <row r="617" spans="1:46" ht="24" x14ac:dyDescent="0.4">
      <c r="A617" s="375"/>
      <c r="B617" s="375"/>
      <c r="C617" s="376"/>
      <c r="D617" s="376"/>
      <c r="E617" s="376"/>
      <c r="F617" s="376"/>
      <c r="G617" s="376"/>
      <c r="H617" s="376"/>
      <c r="I617" s="376"/>
      <c r="J617" s="376"/>
      <c r="K617" s="376"/>
      <c r="L617" s="376"/>
      <c r="M617" s="376"/>
      <c r="N617" s="376"/>
      <c r="O617" s="376"/>
      <c r="P617" s="376"/>
      <c r="Q617" s="376"/>
      <c r="R617" s="376"/>
      <c r="S617" s="376"/>
      <c r="T617" s="376"/>
      <c r="U617" s="376"/>
      <c r="V617" s="376"/>
      <c r="W617" s="376"/>
      <c r="X617" s="376"/>
      <c r="Y617" s="376"/>
      <c r="Z617" s="376"/>
      <c r="AA617" s="376"/>
      <c r="AB617" s="376"/>
      <c r="AC617" s="376"/>
      <c r="AD617" s="376"/>
      <c r="AE617" s="376"/>
      <c r="AF617" s="376"/>
      <c r="AG617" s="376"/>
      <c r="AH617" s="376"/>
      <c r="AI617" s="376"/>
      <c r="AJ617" s="376"/>
      <c r="AK617" s="376"/>
      <c r="AL617" s="376"/>
      <c r="AM617" s="376"/>
      <c r="AN617" s="376"/>
      <c r="AO617" s="376"/>
      <c r="AP617" s="376"/>
      <c r="AQ617" s="376"/>
      <c r="AR617" s="376"/>
      <c r="AS617" s="376"/>
      <c r="AT617" s="376"/>
    </row>
    <row r="618" spans="1:46" ht="24" x14ac:dyDescent="0.4">
      <c r="A618" s="375"/>
      <c r="B618" s="375"/>
      <c r="C618" s="376"/>
      <c r="D618" s="376"/>
      <c r="E618" s="376"/>
      <c r="F618" s="376"/>
      <c r="G618" s="376"/>
      <c r="H618" s="376"/>
      <c r="I618" s="376"/>
      <c r="J618" s="376"/>
      <c r="K618" s="376"/>
      <c r="L618" s="376"/>
      <c r="M618" s="376"/>
      <c r="N618" s="376"/>
      <c r="O618" s="376"/>
      <c r="P618" s="376"/>
      <c r="Q618" s="376"/>
      <c r="R618" s="376"/>
      <c r="S618" s="376"/>
      <c r="T618" s="376"/>
      <c r="U618" s="376"/>
      <c r="V618" s="376"/>
      <c r="W618" s="376"/>
      <c r="X618" s="376"/>
      <c r="Y618" s="376"/>
      <c r="Z618" s="376"/>
      <c r="AA618" s="376"/>
      <c r="AB618" s="376"/>
      <c r="AC618" s="376"/>
      <c r="AD618" s="376"/>
      <c r="AE618" s="376"/>
      <c r="AF618" s="376"/>
      <c r="AG618" s="376"/>
      <c r="AH618" s="376"/>
      <c r="AI618" s="376"/>
      <c r="AJ618" s="376"/>
      <c r="AK618" s="376"/>
      <c r="AL618" s="376"/>
      <c r="AM618" s="376"/>
      <c r="AN618" s="376"/>
      <c r="AO618" s="376"/>
      <c r="AP618" s="376"/>
      <c r="AQ618" s="376"/>
      <c r="AR618" s="376"/>
      <c r="AS618" s="376"/>
      <c r="AT618" s="376"/>
    </row>
    <row r="619" spans="1:46" ht="24" x14ac:dyDescent="0.4">
      <c r="A619" s="375"/>
      <c r="B619" s="375"/>
      <c r="C619" s="376"/>
      <c r="D619" s="376"/>
      <c r="E619" s="376"/>
      <c r="F619" s="376"/>
      <c r="G619" s="376"/>
      <c r="H619" s="376"/>
      <c r="I619" s="376"/>
      <c r="J619" s="376"/>
      <c r="K619" s="376"/>
      <c r="L619" s="376"/>
      <c r="M619" s="376"/>
      <c r="N619" s="376"/>
      <c r="O619" s="376"/>
      <c r="P619" s="376"/>
      <c r="Q619" s="376"/>
      <c r="R619" s="376"/>
      <c r="S619" s="376"/>
      <c r="T619" s="376"/>
      <c r="U619" s="376"/>
      <c r="V619" s="376"/>
      <c r="W619" s="376"/>
      <c r="X619" s="376"/>
      <c r="Y619" s="376"/>
      <c r="Z619" s="376"/>
      <c r="AA619" s="376"/>
      <c r="AB619" s="376"/>
      <c r="AC619" s="376"/>
      <c r="AD619" s="376"/>
      <c r="AE619" s="376"/>
      <c r="AF619" s="376"/>
      <c r="AG619" s="376"/>
      <c r="AH619" s="376"/>
      <c r="AI619" s="376"/>
      <c r="AJ619" s="376"/>
      <c r="AK619" s="376"/>
      <c r="AL619" s="376"/>
      <c r="AM619" s="376"/>
      <c r="AN619" s="376"/>
      <c r="AO619" s="376"/>
      <c r="AP619" s="376"/>
      <c r="AQ619" s="376"/>
      <c r="AR619" s="376"/>
      <c r="AS619" s="376"/>
      <c r="AT619" s="376"/>
    </row>
    <row r="620" spans="1:46" ht="24" x14ac:dyDescent="0.4">
      <c r="A620" s="375"/>
      <c r="B620" s="375"/>
      <c r="C620" s="376"/>
      <c r="D620" s="376"/>
      <c r="E620" s="376"/>
      <c r="F620" s="376"/>
      <c r="G620" s="376"/>
      <c r="H620" s="376"/>
      <c r="I620" s="376"/>
      <c r="J620" s="376"/>
      <c r="K620" s="376"/>
      <c r="L620" s="376"/>
      <c r="M620" s="376"/>
      <c r="N620" s="376"/>
      <c r="O620" s="376"/>
      <c r="P620" s="376"/>
      <c r="Q620" s="376"/>
      <c r="R620" s="376"/>
      <c r="S620" s="376"/>
      <c r="T620" s="376"/>
      <c r="U620" s="376"/>
      <c r="V620" s="376"/>
      <c r="W620" s="376"/>
      <c r="X620" s="376"/>
      <c r="Y620" s="376"/>
      <c r="Z620" s="376"/>
      <c r="AA620" s="376"/>
      <c r="AB620" s="376"/>
      <c r="AC620" s="376"/>
      <c r="AD620" s="376"/>
      <c r="AE620" s="376"/>
      <c r="AF620" s="376"/>
      <c r="AG620" s="376"/>
      <c r="AH620" s="376"/>
      <c r="AI620" s="376"/>
      <c r="AJ620" s="376"/>
      <c r="AK620" s="376"/>
      <c r="AL620" s="376"/>
      <c r="AM620" s="376"/>
      <c r="AN620" s="376"/>
      <c r="AO620" s="376"/>
      <c r="AP620" s="376"/>
      <c r="AQ620" s="376"/>
      <c r="AR620" s="376"/>
      <c r="AS620" s="376"/>
      <c r="AT620" s="376"/>
    </row>
    <row r="621" spans="1:46" ht="24" x14ac:dyDescent="0.4">
      <c r="A621" s="375"/>
      <c r="B621" s="375"/>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c r="AA621" s="376"/>
      <c r="AB621" s="376"/>
      <c r="AC621" s="376"/>
      <c r="AD621" s="376"/>
      <c r="AE621" s="376"/>
      <c r="AF621" s="376"/>
      <c r="AG621" s="376"/>
      <c r="AH621" s="376"/>
      <c r="AI621" s="376"/>
      <c r="AJ621" s="376"/>
      <c r="AK621" s="376"/>
      <c r="AL621" s="376"/>
      <c r="AM621" s="376"/>
      <c r="AN621" s="376"/>
      <c r="AO621" s="376"/>
      <c r="AP621" s="376"/>
      <c r="AQ621" s="376"/>
      <c r="AR621" s="376"/>
      <c r="AS621" s="376"/>
      <c r="AT621" s="376"/>
    </row>
    <row r="622" spans="1:46" ht="24" x14ac:dyDescent="0.4">
      <c r="A622" s="375"/>
      <c r="B622" s="375"/>
      <c r="C622" s="376"/>
      <c r="D622" s="376"/>
      <c r="E622" s="376"/>
      <c r="F622" s="376"/>
      <c r="G622" s="376"/>
      <c r="H622" s="376"/>
      <c r="I622" s="376"/>
      <c r="J622" s="376"/>
      <c r="K622" s="376"/>
      <c r="L622" s="376"/>
      <c r="M622" s="376"/>
      <c r="N622" s="376"/>
      <c r="O622" s="376"/>
      <c r="P622" s="376"/>
      <c r="Q622" s="376"/>
      <c r="R622" s="376"/>
      <c r="S622" s="376"/>
      <c r="T622" s="376"/>
      <c r="U622" s="376"/>
      <c r="V622" s="376"/>
      <c r="W622" s="376"/>
      <c r="X622" s="376"/>
      <c r="Y622" s="376"/>
      <c r="Z622" s="376"/>
      <c r="AA622" s="376"/>
      <c r="AB622" s="376"/>
      <c r="AC622" s="376"/>
      <c r="AD622" s="376"/>
      <c r="AE622" s="376"/>
      <c r="AF622" s="376"/>
      <c r="AG622" s="376"/>
      <c r="AH622" s="376"/>
      <c r="AI622" s="376"/>
      <c r="AJ622" s="376"/>
      <c r="AK622" s="376"/>
      <c r="AL622" s="376"/>
      <c r="AM622" s="376"/>
      <c r="AN622" s="376"/>
      <c r="AO622" s="376"/>
      <c r="AP622" s="376"/>
      <c r="AQ622" s="376"/>
      <c r="AR622" s="376"/>
      <c r="AS622" s="376"/>
      <c r="AT622" s="376"/>
    </row>
    <row r="623" spans="1:46" ht="24" x14ac:dyDescent="0.4">
      <c r="A623" s="375"/>
      <c r="B623" s="375"/>
      <c r="C623" s="376"/>
      <c r="D623" s="376"/>
      <c r="E623" s="376"/>
      <c r="F623" s="376"/>
      <c r="G623" s="376"/>
      <c r="H623" s="376"/>
      <c r="I623" s="376"/>
      <c r="J623" s="376"/>
      <c r="K623" s="376"/>
      <c r="L623" s="376"/>
      <c r="M623" s="376"/>
      <c r="N623" s="376"/>
      <c r="O623" s="376"/>
      <c r="P623" s="376"/>
      <c r="Q623" s="376"/>
      <c r="R623" s="376"/>
      <c r="S623" s="376"/>
      <c r="T623" s="376"/>
      <c r="U623" s="376"/>
      <c r="V623" s="376"/>
      <c r="W623" s="376"/>
      <c r="X623" s="376"/>
      <c r="Y623" s="376"/>
      <c r="Z623" s="376"/>
      <c r="AA623" s="376"/>
      <c r="AB623" s="376"/>
      <c r="AC623" s="376"/>
      <c r="AD623" s="376"/>
      <c r="AE623" s="376"/>
      <c r="AF623" s="376"/>
      <c r="AG623" s="376"/>
      <c r="AH623" s="376"/>
      <c r="AI623" s="376"/>
      <c r="AJ623" s="376"/>
      <c r="AK623" s="376"/>
      <c r="AL623" s="376"/>
      <c r="AM623" s="376"/>
      <c r="AN623" s="376"/>
      <c r="AO623" s="376"/>
      <c r="AP623" s="376"/>
      <c r="AQ623" s="376"/>
      <c r="AR623" s="376"/>
      <c r="AS623" s="376"/>
      <c r="AT623" s="376"/>
    </row>
    <row r="624" spans="1:46" ht="24" x14ac:dyDescent="0.4">
      <c r="A624" s="375"/>
      <c r="B624" s="375"/>
      <c r="C624" s="376"/>
      <c r="D624" s="376"/>
      <c r="E624" s="376"/>
      <c r="F624" s="376"/>
      <c r="G624" s="376"/>
      <c r="H624" s="376"/>
      <c r="I624" s="376"/>
      <c r="J624" s="376"/>
      <c r="K624" s="376"/>
      <c r="L624" s="376"/>
      <c r="M624" s="376"/>
      <c r="N624" s="376"/>
      <c r="O624" s="376"/>
      <c r="P624" s="376"/>
      <c r="Q624" s="376"/>
      <c r="R624" s="376"/>
      <c r="S624" s="376"/>
      <c r="T624" s="376"/>
      <c r="U624" s="376"/>
      <c r="V624" s="376"/>
      <c r="W624" s="376"/>
      <c r="X624" s="376"/>
      <c r="Y624" s="376"/>
      <c r="Z624" s="376"/>
      <c r="AA624" s="376"/>
      <c r="AB624" s="376"/>
      <c r="AC624" s="376"/>
      <c r="AD624" s="376"/>
      <c r="AE624" s="376"/>
      <c r="AF624" s="376"/>
      <c r="AG624" s="376"/>
      <c r="AH624" s="376"/>
      <c r="AI624" s="376"/>
      <c r="AJ624" s="376"/>
      <c r="AK624" s="376"/>
      <c r="AL624" s="376"/>
      <c r="AM624" s="376"/>
      <c r="AN624" s="376"/>
      <c r="AO624" s="376"/>
      <c r="AP624" s="376"/>
      <c r="AQ624" s="376"/>
      <c r="AR624" s="376"/>
      <c r="AS624" s="376"/>
      <c r="AT624" s="376"/>
    </row>
    <row r="625" spans="1:46" ht="24" x14ac:dyDescent="0.4">
      <c r="A625" s="375"/>
      <c r="B625" s="375"/>
      <c r="C625" s="376"/>
      <c r="D625" s="376"/>
      <c r="E625" s="376"/>
      <c r="F625" s="376"/>
      <c r="G625" s="376"/>
      <c r="H625" s="376"/>
      <c r="I625" s="376"/>
      <c r="J625" s="376"/>
      <c r="K625" s="376"/>
      <c r="L625" s="376"/>
      <c r="M625" s="376"/>
      <c r="N625" s="376"/>
      <c r="O625" s="376"/>
      <c r="P625" s="376"/>
      <c r="Q625" s="376"/>
      <c r="R625" s="376"/>
      <c r="S625" s="376"/>
      <c r="T625" s="376"/>
      <c r="U625" s="376"/>
      <c r="V625" s="376"/>
      <c r="W625" s="376"/>
      <c r="X625" s="376"/>
      <c r="Y625" s="376"/>
      <c r="Z625" s="376"/>
      <c r="AA625" s="376"/>
      <c r="AB625" s="376"/>
      <c r="AC625" s="376"/>
      <c r="AD625" s="376"/>
      <c r="AE625" s="376"/>
      <c r="AF625" s="376"/>
      <c r="AG625" s="376"/>
      <c r="AH625" s="376"/>
      <c r="AI625" s="376"/>
      <c r="AJ625" s="376"/>
      <c r="AK625" s="376"/>
      <c r="AL625" s="376"/>
      <c r="AM625" s="376"/>
      <c r="AN625" s="376"/>
      <c r="AO625" s="376"/>
      <c r="AP625" s="376"/>
      <c r="AQ625" s="376"/>
      <c r="AR625" s="376"/>
      <c r="AS625" s="376"/>
      <c r="AT625" s="376"/>
    </row>
    <row r="626" spans="1:46" ht="24" x14ac:dyDescent="0.4">
      <c r="A626" s="375"/>
      <c r="B626" s="375"/>
      <c r="C626" s="376"/>
      <c r="D626" s="376"/>
      <c r="E626" s="376"/>
      <c r="F626" s="376"/>
      <c r="G626" s="376"/>
      <c r="H626" s="376"/>
      <c r="I626" s="376"/>
      <c r="J626" s="376"/>
      <c r="K626" s="376"/>
      <c r="L626" s="376"/>
      <c r="M626" s="376"/>
      <c r="N626" s="376"/>
      <c r="O626" s="376"/>
      <c r="P626" s="376"/>
      <c r="Q626" s="376"/>
      <c r="R626" s="376"/>
      <c r="S626" s="376"/>
      <c r="T626" s="376"/>
      <c r="U626" s="376"/>
      <c r="V626" s="376"/>
      <c r="W626" s="376"/>
      <c r="X626" s="376"/>
      <c r="Y626" s="376"/>
      <c r="Z626" s="376"/>
      <c r="AA626" s="376"/>
      <c r="AB626" s="376"/>
      <c r="AC626" s="376"/>
      <c r="AD626" s="376"/>
      <c r="AE626" s="376"/>
      <c r="AF626" s="376"/>
      <c r="AG626" s="376"/>
      <c r="AH626" s="376"/>
      <c r="AI626" s="376"/>
      <c r="AJ626" s="376"/>
      <c r="AK626" s="376"/>
      <c r="AL626" s="376"/>
      <c r="AM626" s="376"/>
      <c r="AN626" s="376"/>
      <c r="AO626" s="376"/>
      <c r="AP626" s="376"/>
      <c r="AQ626" s="376"/>
      <c r="AR626" s="376"/>
      <c r="AS626" s="376"/>
      <c r="AT626" s="376"/>
    </row>
    <row r="627" spans="1:46" ht="24" x14ac:dyDescent="0.4">
      <c r="A627" s="375"/>
      <c r="B627" s="375"/>
      <c r="C627" s="376"/>
      <c r="D627" s="376"/>
      <c r="E627" s="376"/>
      <c r="F627" s="376"/>
      <c r="G627" s="376"/>
      <c r="H627" s="376"/>
      <c r="I627" s="376"/>
      <c r="J627" s="376"/>
      <c r="K627" s="376"/>
      <c r="L627" s="376"/>
      <c r="M627" s="376"/>
      <c r="N627" s="376"/>
      <c r="O627" s="376"/>
      <c r="P627" s="376"/>
      <c r="Q627" s="376"/>
      <c r="R627" s="376"/>
      <c r="S627" s="376"/>
      <c r="T627" s="376"/>
      <c r="U627" s="376"/>
      <c r="V627" s="376"/>
      <c r="W627" s="376"/>
      <c r="X627" s="376"/>
      <c r="Y627" s="376"/>
      <c r="Z627" s="376"/>
      <c r="AA627" s="376"/>
      <c r="AB627" s="376"/>
      <c r="AC627" s="376"/>
      <c r="AD627" s="376"/>
      <c r="AE627" s="376"/>
      <c r="AF627" s="376"/>
      <c r="AG627" s="376"/>
      <c r="AH627" s="376"/>
      <c r="AI627" s="376"/>
      <c r="AJ627" s="376"/>
      <c r="AK627" s="376"/>
      <c r="AL627" s="376"/>
      <c r="AM627" s="376"/>
      <c r="AN627" s="376"/>
      <c r="AO627" s="376"/>
      <c r="AP627" s="376"/>
      <c r="AQ627" s="376"/>
      <c r="AR627" s="376"/>
      <c r="AS627" s="376"/>
      <c r="AT627" s="376"/>
    </row>
    <row r="628" spans="1:46" ht="24" x14ac:dyDescent="0.4">
      <c r="A628" s="375"/>
      <c r="B628" s="375"/>
      <c r="C628" s="376"/>
      <c r="D628" s="376"/>
      <c r="E628" s="376"/>
      <c r="F628" s="376"/>
      <c r="G628" s="376"/>
      <c r="H628" s="376"/>
      <c r="I628" s="376"/>
      <c r="J628" s="376"/>
      <c r="K628" s="376"/>
      <c r="L628" s="376"/>
      <c r="M628" s="376"/>
      <c r="N628" s="376"/>
      <c r="O628" s="376"/>
      <c r="P628" s="376"/>
      <c r="Q628" s="376"/>
      <c r="R628" s="376"/>
      <c r="S628" s="376"/>
      <c r="T628" s="376"/>
      <c r="U628" s="376"/>
      <c r="V628" s="376"/>
      <c r="W628" s="376"/>
      <c r="X628" s="376"/>
      <c r="Y628" s="376"/>
      <c r="Z628" s="376"/>
      <c r="AA628" s="376"/>
      <c r="AB628" s="376"/>
      <c r="AC628" s="376"/>
      <c r="AD628" s="376"/>
      <c r="AE628" s="376"/>
      <c r="AF628" s="376"/>
      <c r="AG628" s="376"/>
      <c r="AH628" s="376"/>
      <c r="AI628" s="376"/>
      <c r="AJ628" s="376"/>
      <c r="AK628" s="376"/>
      <c r="AL628" s="376"/>
      <c r="AM628" s="376"/>
      <c r="AN628" s="376"/>
      <c r="AO628" s="376"/>
      <c r="AP628" s="376"/>
      <c r="AQ628" s="376"/>
      <c r="AR628" s="376"/>
      <c r="AS628" s="376"/>
      <c r="AT628" s="376"/>
    </row>
    <row r="629" spans="1:46" ht="24" x14ac:dyDescent="0.4">
      <c r="A629" s="375"/>
      <c r="B629" s="375"/>
      <c r="C629" s="376"/>
      <c r="D629" s="376"/>
      <c r="E629" s="376"/>
      <c r="F629" s="376"/>
      <c r="G629" s="376"/>
      <c r="H629" s="376"/>
      <c r="I629" s="376"/>
      <c r="J629" s="376"/>
      <c r="K629" s="376"/>
      <c r="L629" s="376"/>
      <c r="M629" s="376"/>
      <c r="N629" s="376"/>
      <c r="O629" s="376"/>
      <c r="P629" s="376"/>
      <c r="Q629" s="376"/>
      <c r="R629" s="376"/>
      <c r="S629" s="376"/>
      <c r="T629" s="376"/>
      <c r="U629" s="376"/>
      <c r="V629" s="376"/>
      <c r="W629" s="376"/>
      <c r="X629" s="376"/>
      <c r="Y629" s="376"/>
      <c r="Z629" s="376"/>
      <c r="AA629" s="376"/>
      <c r="AB629" s="376"/>
      <c r="AC629" s="376"/>
      <c r="AD629" s="376"/>
      <c r="AE629" s="376"/>
      <c r="AF629" s="376"/>
      <c r="AG629" s="376"/>
      <c r="AH629" s="376"/>
      <c r="AI629" s="376"/>
      <c r="AJ629" s="376"/>
      <c r="AK629" s="376"/>
      <c r="AL629" s="376"/>
      <c r="AM629" s="376"/>
      <c r="AN629" s="376"/>
      <c r="AO629" s="376"/>
      <c r="AP629" s="376"/>
      <c r="AQ629" s="376"/>
      <c r="AR629" s="376"/>
      <c r="AS629" s="376"/>
      <c r="AT629" s="376"/>
    </row>
    <row r="630" spans="1:46" ht="24" x14ac:dyDescent="0.4">
      <c r="A630" s="375"/>
      <c r="B630" s="375"/>
      <c r="C630" s="376"/>
      <c r="D630" s="376"/>
      <c r="E630" s="376"/>
      <c r="F630" s="376"/>
      <c r="G630" s="376"/>
      <c r="H630" s="376"/>
      <c r="I630" s="376"/>
      <c r="J630" s="376"/>
      <c r="K630" s="376"/>
      <c r="L630" s="376"/>
      <c r="M630" s="376"/>
      <c r="N630" s="376"/>
      <c r="O630" s="376"/>
      <c r="P630" s="376"/>
      <c r="Q630" s="376"/>
      <c r="R630" s="376"/>
      <c r="S630" s="376"/>
      <c r="T630" s="376"/>
      <c r="U630" s="376"/>
      <c r="V630" s="376"/>
      <c r="W630" s="376"/>
      <c r="X630" s="376"/>
      <c r="Y630" s="376"/>
      <c r="Z630" s="376"/>
      <c r="AA630" s="376"/>
      <c r="AB630" s="376"/>
      <c r="AC630" s="376"/>
      <c r="AD630" s="376"/>
      <c r="AE630" s="376"/>
      <c r="AF630" s="376"/>
      <c r="AG630" s="376"/>
      <c r="AH630" s="376"/>
      <c r="AI630" s="376"/>
      <c r="AJ630" s="376"/>
      <c r="AK630" s="376"/>
      <c r="AL630" s="376"/>
      <c r="AM630" s="376"/>
      <c r="AN630" s="376"/>
      <c r="AO630" s="376"/>
      <c r="AP630" s="376"/>
      <c r="AQ630" s="376"/>
      <c r="AR630" s="376"/>
      <c r="AS630" s="376"/>
      <c r="AT630" s="376"/>
    </row>
    <row r="631" spans="1:46" ht="24" x14ac:dyDescent="0.4">
      <c r="A631" s="375"/>
      <c r="B631" s="375"/>
      <c r="C631" s="376"/>
      <c r="D631" s="376"/>
      <c r="E631" s="376"/>
      <c r="F631" s="376"/>
      <c r="G631" s="376"/>
      <c r="H631" s="376"/>
      <c r="I631" s="376"/>
      <c r="J631" s="376"/>
      <c r="K631" s="376"/>
      <c r="L631" s="376"/>
      <c r="M631" s="376"/>
      <c r="N631" s="376"/>
      <c r="O631" s="376"/>
      <c r="P631" s="376"/>
      <c r="Q631" s="376"/>
      <c r="R631" s="376"/>
      <c r="S631" s="376"/>
      <c r="T631" s="376"/>
      <c r="U631" s="376"/>
      <c r="V631" s="376"/>
      <c r="W631" s="376"/>
      <c r="X631" s="376"/>
      <c r="Y631" s="376"/>
      <c r="Z631" s="376"/>
      <c r="AA631" s="376"/>
      <c r="AB631" s="376"/>
      <c r="AC631" s="376"/>
      <c r="AD631" s="376"/>
      <c r="AE631" s="376"/>
      <c r="AF631" s="376"/>
      <c r="AG631" s="376"/>
      <c r="AH631" s="376"/>
      <c r="AI631" s="376"/>
      <c r="AJ631" s="376"/>
      <c r="AK631" s="376"/>
      <c r="AL631" s="376"/>
      <c r="AM631" s="376"/>
      <c r="AN631" s="376"/>
      <c r="AO631" s="376"/>
      <c r="AP631" s="376"/>
      <c r="AQ631" s="376"/>
      <c r="AR631" s="376"/>
      <c r="AS631" s="376"/>
      <c r="AT631" s="376"/>
    </row>
    <row r="632" spans="1:46" ht="24" x14ac:dyDescent="0.4">
      <c r="A632" s="375"/>
      <c r="B632" s="375"/>
      <c r="C632" s="376"/>
      <c r="D632" s="376"/>
      <c r="E632" s="376"/>
      <c r="F632" s="376"/>
      <c r="G632" s="376"/>
      <c r="H632" s="376"/>
      <c r="I632" s="376"/>
      <c r="J632" s="376"/>
      <c r="K632" s="376"/>
      <c r="L632" s="376"/>
      <c r="M632" s="376"/>
      <c r="N632" s="376"/>
      <c r="O632" s="376"/>
      <c r="P632" s="376"/>
      <c r="Q632" s="376"/>
      <c r="R632" s="376"/>
      <c r="S632" s="376"/>
      <c r="T632" s="376"/>
      <c r="U632" s="376"/>
      <c r="V632" s="376"/>
      <c r="W632" s="376"/>
      <c r="X632" s="376"/>
      <c r="Y632" s="376"/>
      <c r="Z632" s="376"/>
      <c r="AA632" s="376"/>
      <c r="AB632" s="376"/>
      <c r="AC632" s="376"/>
      <c r="AD632" s="376"/>
      <c r="AE632" s="376"/>
      <c r="AF632" s="376"/>
      <c r="AG632" s="376"/>
      <c r="AH632" s="376"/>
      <c r="AI632" s="376"/>
      <c r="AJ632" s="376"/>
      <c r="AK632" s="376"/>
      <c r="AL632" s="376"/>
      <c r="AM632" s="376"/>
      <c r="AN632" s="376"/>
      <c r="AO632" s="376"/>
      <c r="AP632" s="376"/>
      <c r="AQ632" s="376"/>
      <c r="AR632" s="376"/>
      <c r="AS632" s="376"/>
      <c r="AT632" s="376"/>
    </row>
    <row r="633" spans="1:46" ht="24" x14ac:dyDescent="0.4">
      <c r="A633" s="375"/>
      <c r="B633" s="375"/>
      <c r="C633" s="376"/>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c r="Z633" s="376"/>
      <c r="AA633" s="376"/>
      <c r="AB633" s="376"/>
      <c r="AC633" s="376"/>
      <c r="AD633" s="376"/>
      <c r="AE633" s="376"/>
      <c r="AF633" s="376"/>
      <c r="AG633" s="376"/>
      <c r="AH633" s="376"/>
      <c r="AI633" s="376"/>
      <c r="AJ633" s="376"/>
      <c r="AK633" s="376"/>
      <c r="AL633" s="376"/>
      <c r="AM633" s="376"/>
      <c r="AN633" s="376"/>
      <c r="AO633" s="376"/>
      <c r="AP633" s="376"/>
      <c r="AQ633" s="376"/>
      <c r="AR633" s="376"/>
      <c r="AS633" s="376"/>
      <c r="AT633" s="376"/>
    </row>
    <row r="634" spans="1:46" ht="24" x14ac:dyDescent="0.4">
      <c r="A634" s="375"/>
      <c r="B634" s="375"/>
      <c r="C634" s="376"/>
      <c r="D634" s="376"/>
      <c r="E634" s="376"/>
      <c r="F634" s="376"/>
      <c r="G634" s="376"/>
      <c r="H634" s="376"/>
      <c r="I634" s="376"/>
      <c r="J634" s="376"/>
      <c r="K634" s="376"/>
      <c r="L634" s="376"/>
      <c r="M634" s="376"/>
      <c r="N634" s="376"/>
      <c r="O634" s="376"/>
      <c r="P634" s="376"/>
      <c r="Q634" s="376"/>
      <c r="R634" s="376"/>
      <c r="S634" s="376"/>
      <c r="T634" s="376"/>
      <c r="U634" s="376"/>
      <c r="V634" s="376"/>
      <c r="W634" s="376"/>
      <c r="X634" s="376"/>
      <c r="Y634" s="376"/>
      <c r="Z634" s="376"/>
      <c r="AA634" s="376"/>
      <c r="AB634" s="376"/>
      <c r="AC634" s="376"/>
      <c r="AD634" s="376"/>
      <c r="AE634" s="376"/>
      <c r="AF634" s="376"/>
      <c r="AG634" s="376"/>
      <c r="AH634" s="376"/>
      <c r="AI634" s="376"/>
      <c r="AJ634" s="376"/>
      <c r="AK634" s="376"/>
      <c r="AL634" s="376"/>
      <c r="AM634" s="376"/>
      <c r="AN634" s="376"/>
      <c r="AO634" s="376"/>
      <c r="AP634" s="376"/>
      <c r="AQ634" s="376"/>
      <c r="AR634" s="376"/>
      <c r="AS634" s="376"/>
      <c r="AT634" s="376"/>
    </row>
    <row r="635" spans="1:46" ht="24" x14ac:dyDescent="0.4">
      <c r="A635" s="375"/>
      <c r="B635" s="375"/>
      <c r="C635" s="376"/>
      <c r="D635" s="376"/>
      <c r="E635" s="376"/>
      <c r="F635" s="376"/>
      <c r="G635" s="376"/>
      <c r="H635" s="376"/>
      <c r="I635" s="376"/>
      <c r="J635" s="376"/>
      <c r="K635" s="376"/>
      <c r="L635" s="376"/>
      <c r="M635" s="376"/>
      <c r="N635" s="376"/>
      <c r="O635" s="376"/>
      <c r="P635" s="376"/>
      <c r="Q635" s="376"/>
      <c r="R635" s="376"/>
      <c r="S635" s="376"/>
      <c r="T635" s="376"/>
      <c r="U635" s="376"/>
      <c r="V635" s="376"/>
      <c r="W635" s="376"/>
      <c r="X635" s="376"/>
      <c r="Y635" s="376"/>
      <c r="Z635" s="376"/>
      <c r="AA635" s="376"/>
      <c r="AB635" s="376"/>
      <c r="AC635" s="376"/>
      <c r="AD635" s="376"/>
      <c r="AE635" s="376"/>
      <c r="AF635" s="376"/>
      <c r="AG635" s="376"/>
      <c r="AH635" s="376"/>
      <c r="AI635" s="376"/>
      <c r="AJ635" s="376"/>
      <c r="AK635" s="376"/>
      <c r="AL635" s="376"/>
      <c r="AM635" s="376"/>
      <c r="AN635" s="376"/>
      <c r="AO635" s="376"/>
      <c r="AP635" s="376"/>
      <c r="AQ635" s="376"/>
      <c r="AR635" s="376"/>
      <c r="AS635" s="376"/>
      <c r="AT635" s="376"/>
    </row>
    <row r="636" spans="1:46" ht="24" x14ac:dyDescent="0.4">
      <c r="A636" s="375"/>
      <c r="B636" s="375"/>
      <c r="C636" s="376"/>
      <c r="D636" s="376"/>
      <c r="E636" s="376"/>
      <c r="F636" s="376"/>
      <c r="G636" s="376"/>
      <c r="H636" s="376"/>
      <c r="I636" s="376"/>
      <c r="J636" s="376"/>
      <c r="K636" s="376"/>
      <c r="L636" s="376"/>
      <c r="M636" s="376"/>
      <c r="N636" s="376"/>
      <c r="O636" s="376"/>
      <c r="P636" s="376"/>
      <c r="Q636" s="376"/>
      <c r="R636" s="376"/>
      <c r="S636" s="376"/>
      <c r="T636" s="376"/>
      <c r="U636" s="376"/>
      <c r="V636" s="376"/>
      <c r="W636" s="376"/>
      <c r="X636" s="376"/>
      <c r="Y636" s="376"/>
      <c r="Z636" s="376"/>
      <c r="AA636" s="376"/>
      <c r="AB636" s="376"/>
      <c r="AC636" s="376"/>
      <c r="AD636" s="376"/>
      <c r="AE636" s="376"/>
      <c r="AF636" s="376"/>
      <c r="AG636" s="376"/>
      <c r="AH636" s="376"/>
      <c r="AI636" s="376"/>
      <c r="AJ636" s="376"/>
      <c r="AK636" s="376"/>
      <c r="AL636" s="376"/>
      <c r="AM636" s="376"/>
      <c r="AN636" s="376"/>
      <c r="AO636" s="376"/>
      <c r="AP636" s="376"/>
      <c r="AQ636" s="376"/>
      <c r="AR636" s="376"/>
      <c r="AS636" s="376"/>
      <c r="AT636" s="376"/>
    </row>
    <row r="637" spans="1:46" ht="24" x14ac:dyDescent="0.4">
      <c r="A637" s="375"/>
      <c r="B637" s="375"/>
      <c r="C637" s="376"/>
      <c r="D637" s="376"/>
      <c r="E637" s="376"/>
      <c r="F637" s="376"/>
      <c r="G637" s="376"/>
      <c r="H637" s="376"/>
      <c r="I637" s="376"/>
      <c r="J637" s="376"/>
      <c r="K637" s="376"/>
      <c r="L637" s="376"/>
      <c r="M637" s="376"/>
      <c r="N637" s="376"/>
      <c r="O637" s="376"/>
      <c r="P637" s="376"/>
      <c r="Q637" s="376"/>
      <c r="R637" s="376"/>
      <c r="S637" s="376"/>
      <c r="T637" s="376"/>
      <c r="U637" s="376"/>
      <c r="V637" s="376"/>
      <c r="W637" s="376"/>
      <c r="X637" s="376"/>
      <c r="Y637" s="376"/>
      <c r="Z637" s="376"/>
      <c r="AA637" s="376"/>
      <c r="AB637" s="376"/>
      <c r="AC637" s="376"/>
      <c r="AD637" s="376"/>
      <c r="AE637" s="376"/>
      <c r="AF637" s="376"/>
      <c r="AG637" s="376"/>
      <c r="AH637" s="376"/>
      <c r="AI637" s="376"/>
      <c r="AJ637" s="376"/>
      <c r="AK637" s="376"/>
      <c r="AL637" s="376"/>
      <c r="AM637" s="376"/>
      <c r="AN637" s="376"/>
      <c r="AO637" s="376"/>
      <c r="AP637" s="376"/>
      <c r="AQ637" s="376"/>
      <c r="AR637" s="376"/>
      <c r="AS637" s="376"/>
      <c r="AT637" s="376"/>
    </row>
    <row r="638" spans="1:46" ht="24" x14ac:dyDescent="0.4">
      <c r="A638" s="375"/>
      <c r="B638" s="375"/>
      <c r="C638" s="376"/>
      <c r="D638" s="376"/>
      <c r="E638" s="376"/>
      <c r="F638" s="376"/>
      <c r="G638" s="376"/>
      <c r="H638" s="376"/>
      <c r="I638" s="376"/>
      <c r="J638" s="376"/>
      <c r="K638" s="376"/>
      <c r="L638" s="376"/>
      <c r="M638" s="376"/>
      <c r="N638" s="376"/>
      <c r="O638" s="376"/>
      <c r="P638" s="376"/>
      <c r="Q638" s="376"/>
      <c r="R638" s="376"/>
      <c r="S638" s="376"/>
      <c r="T638" s="376"/>
      <c r="U638" s="376"/>
      <c r="V638" s="376"/>
      <c r="W638" s="376"/>
      <c r="X638" s="376"/>
      <c r="Y638" s="376"/>
      <c r="Z638" s="376"/>
      <c r="AA638" s="376"/>
      <c r="AB638" s="376"/>
      <c r="AC638" s="376"/>
      <c r="AD638" s="376"/>
      <c r="AE638" s="376"/>
      <c r="AF638" s="376"/>
      <c r="AG638" s="376"/>
      <c r="AH638" s="376"/>
      <c r="AI638" s="376"/>
      <c r="AJ638" s="376"/>
      <c r="AK638" s="376"/>
      <c r="AL638" s="376"/>
      <c r="AM638" s="376"/>
      <c r="AN638" s="376"/>
      <c r="AO638" s="376"/>
      <c r="AP638" s="376"/>
      <c r="AQ638" s="376"/>
      <c r="AR638" s="376"/>
      <c r="AS638" s="376"/>
      <c r="AT638" s="376"/>
    </row>
    <row r="639" spans="1:46" ht="24" x14ac:dyDescent="0.4">
      <c r="A639" s="375"/>
      <c r="B639" s="375"/>
      <c r="C639" s="376"/>
      <c r="D639" s="376"/>
      <c r="E639" s="376"/>
      <c r="F639" s="376"/>
      <c r="G639" s="376"/>
      <c r="H639" s="376"/>
      <c r="I639" s="376"/>
      <c r="J639" s="376"/>
      <c r="K639" s="376"/>
      <c r="L639" s="376"/>
      <c r="M639" s="376"/>
      <c r="N639" s="376"/>
      <c r="O639" s="376"/>
      <c r="P639" s="376"/>
      <c r="Q639" s="376"/>
      <c r="R639" s="376"/>
      <c r="S639" s="376"/>
      <c r="T639" s="376"/>
      <c r="U639" s="376"/>
      <c r="V639" s="376"/>
      <c r="W639" s="376"/>
      <c r="X639" s="376"/>
      <c r="Y639" s="376"/>
      <c r="Z639" s="376"/>
      <c r="AA639" s="376"/>
      <c r="AB639" s="376"/>
      <c r="AC639" s="376"/>
      <c r="AD639" s="376"/>
      <c r="AE639" s="376"/>
      <c r="AF639" s="376"/>
      <c r="AG639" s="376"/>
      <c r="AH639" s="376"/>
      <c r="AI639" s="376"/>
      <c r="AJ639" s="376"/>
      <c r="AK639" s="376"/>
      <c r="AL639" s="376"/>
      <c r="AM639" s="376"/>
      <c r="AN639" s="376"/>
      <c r="AO639" s="376"/>
      <c r="AP639" s="376"/>
      <c r="AQ639" s="376"/>
      <c r="AR639" s="376"/>
      <c r="AS639" s="376"/>
      <c r="AT639" s="376"/>
    </row>
    <row r="640" spans="1:46" ht="24" x14ac:dyDescent="0.4">
      <c r="A640" s="375"/>
      <c r="B640" s="375"/>
      <c r="C640" s="376"/>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c r="Z640" s="376"/>
      <c r="AA640" s="376"/>
      <c r="AB640" s="376"/>
      <c r="AC640" s="376"/>
      <c r="AD640" s="376"/>
      <c r="AE640" s="376"/>
      <c r="AF640" s="376"/>
      <c r="AG640" s="376"/>
      <c r="AH640" s="376"/>
      <c r="AI640" s="376"/>
      <c r="AJ640" s="376"/>
      <c r="AK640" s="376"/>
      <c r="AL640" s="376"/>
      <c r="AM640" s="376"/>
      <c r="AN640" s="376"/>
      <c r="AO640" s="376"/>
      <c r="AP640" s="376"/>
      <c r="AQ640" s="376"/>
      <c r="AR640" s="376"/>
      <c r="AS640" s="376"/>
      <c r="AT640" s="376"/>
    </row>
    <row r="641" spans="1:46" ht="24" x14ac:dyDescent="0.4">
      <c r="A641" s="375"/>
      <c r="B641" s="375"/>
      <c r="C641" s="376"/>
      <c r="D641" s="376"/>
      <c r="E641" s="376"/>
      <c r="F641" s="376"/>
      <c r="G641" s="376"/>
      <c r="H641" s="376"/>
      <c r="I641" s="376"/>
      <c r="J641" s="376"/>
      <c r="K641" s="376"/>
      <c r="L641" s="376"/>
      <c r="M641" s="376"/>
      <c r="N641" s="376"/>
      <c r="O641" s="376"/>
      <c r="P641" s="376"/>
      <c r="Q641" s="376"/>
      <c r="R641" s="376"/>
      <c r="S641" s="376"/>
      <c r="T641" s="376"/>
      <c r="U641" s="376"/>
      <c r="V641" s="376"/>
      <c r="W641" s="376"/>
      <c r="X641" s="376"/>
      <c r="Y641" s="376"/>
      <c r="Z641" s="376"/>
      <c r="AA641" s="376"/>
      <c r="AB641" s="376"/>
      <c r="AC641" s="376"/>
      <c r="AD641" s="376"/>
      <c r="AE641" s="376"/>
      <c r="AF641" s="376"/>
      <c r="AG641" s="376"/>
      <c r="AH641" s="376"/>
      <c r="AI641" s="376"/>
      <c r="AJ641" s="376"/>
      <c r="AK641" s="376"/>
      <c r="AL641" s="376"/>
      <c r="AM641" s="376"/>
      <c r="AN641" s="376"/>
      <c r="AO641" s="376"/>
      <c r="AP641" s="376"/>
      <c r="AQ641" s="376"/>
      <c r="AR641" s="376"/>
      <c r="AS641" s="376"/>
      <c r="AT641" s="376"/>
    </row>
    <row r="642" spans="1:46" ht="24" x14ac:dyDescent="0.4">
      <c r="A642" s="375"/>
      <c r="B642" s="375"/>
      <c r="C642" s="376"/>
      <c r="D642" s="376"/>
      <c r="E642" s="376"/>
      <c r="F642" s="376"/>
      <c r="G642" s="376"/>
      <c r="H642" s="376"/>
      <c r="I642" s="376"/>
      <c r="J642" s="376"/>
      <c r="K642" s="376"/>
      <c r="L642" s="376"/>
      <c r="M642" s="376"/>
      <c r="N642" s="376"/>
      <c r="O642" s="376"/>
      <c r="P642" s="376"/>
      <c r="Q642" s="376"/>
      <c r="R642" s="376"/>
      <c r="S642" s="376"/>
      <c r="T642" s="376"/>
      <c r="U642" s="376"/>
      <c r="V642" s="376"/>
      <c r="W642" s="376"/>
      <c r="X642" s="376"/>
      <c r="Y642" s="376"/>
      <c r="Z642" s="376"/>
      <c r="AA642" s="376"/>
      <c r="AB642" s="376"/>
      <c r="AC642" s="376"/>
      <c r="AD642" s="376"/>
      <c r="AE642" s="376"/>
      <c r="AF642" s="376"/>
      <c r="AG642" s="376"/>
      <c r="AH642" s="376"/>
      <c r="AI642" s="376"/>
      <c r="AJ642" s="376"/>
      <c r="AK642" s="376"/>
      <c r="AL642" s="376"/>
      <c r="AM642" s="376"/>
      <c r="AN642" s="376"/>
      <c r="AO642" s="376"/>
      <c r="AP642" s="376"/>
      <c r="AQ642" s="376"/>
      <c r="AR642" s="376"/>
      <c r="AS642" s="376"/>
      <c r="AT642" s="376"/>
    </row>
    <row r="643" spans="1:46" ht="24" x14ac:dyDescent="0.4">
      <c r="A643" s="375"/>
      <c r="B643" s="375"/>
      <c r="C643" s="376"/>
      <c r="D643" s="376"/>
      <c r="E643" s="376"/>
      <c r="F643" s="376"/>
      <c r="G643" s="376"/>
      <c r="H643" s="376"/>
      <c r="I643" s="376"/>
      <c r="J643" s="376"/>
      <c r="K643" s="376"/>
      <c r="L643" s="376"/>
      <c r="M643" s="376"/>
      <c r="N643" s="376"/>
      <c r="O643" s="376"/>
      <c r="P643" s="376"/>
      <c r="Q643" s="376"/>
      <c r="R643" s="376"/>
      <c r="S643" s="376"/>
      <c r="T643" s="376"/>
      <c r="U643" s="376"/>
      <c r="V643" s="376"/>
      <c r="W643" s="376"/>
      <c r="X643" s="376"/>
      <c r="Y643" s="376"/>
      <c r="Z643" s="376"/>
      <c r="AA643" s="376"/>
      <c r="AB643" s="376"/>
      <c r="AC643" s="376"/>
      <c r="AD643" s="376"/>
      <c r="AE643" s="376"/>
      <c r="AF643" s="376"/>
      <c r="AG643" s="376"/>
      <c r="AH643" s="376"/>
      <c r="AI643" s="376"/>
      <c r="AJ643" s="376"/>
      <c r="AK643" s="376"/>
      <c r="AL643" s="376"/>
      <c r="AM643" s="376"/>
      <c r="AN643" s="376"/>
      <c r="AO643" s="376"/>
      <c r="AP643" s="376"/>
      <c r="AQ643" s="376"/>
      <c r="AR643" s="376"/>
      <c r="AS643" s="376"/>
      <c r="AT643" s="376"/>
    </row>
    <row r="644" spans="1:46" ht="24" x14ac:dyDescent="0.4">
      <c r="A644" s="375"/>
      <c r="B644" s="375"/>
      <c r="C644" s="376"/>
      <c r="D644" s="376"/>
      <c r="E644" s="376"/>
      <c r="F644" s="376"/>
      <c r="G644" s="376"/>
      <c r="H644" s="376"/>
      <c r="I644" s="376"/>
      <c r="J644" s="376"/>
      <c r="K644" s="376"/>
      <c r="L644" s="376"/>
      <c r="M644" s="376"/>
      <c r="N644" s="376"/>
      <c r="O644" s="376"/>
      <c r="P644" s="376"/>
      <c r="Q644" s="376"/>
      <c r="R644" s="376"/>
      <c r="S644" s="376"/>
      <c r="T644" s="376"/>
      <c r="U644" s="376"/>
      <c r="V644" s="376"/>
      <c r="W644" s="376"/>
      <c r="X644" s="376"/>
      <c r="Y644" s="376"/>
      <c r="Z644" s="376"/>
      <c r="AA644" s="376"/>
      <c r="AB644" s="376"/>
      <c r="AC644" s="376"/>
      <c r="AD644" s="376"/>
      <c r="AE644" s="376"/>
      <c r="AF644" s="376"/>
      <c r="AG644" s="376"/>
      <c r="AH644" s="376"/>
      <c r="AI644" s="376"/>
      <c r="AJ644" s="376"/>
      <c r="AK644" s="376"/>
      <c r="AL644" s="376"/>
      <c r="AM644" s="376"/>
      <c r="AN644" s="376"/>
      <c r="AO644" s="376"/>
      <c r="AP644" s="376"/>
      <c r="AQ644" s="376"/>
      <c r="AR644" s="376"/>
      <c r="AS644" s="376"/>
      <c r="AT644" s="376"/>
    </row>
    <row r="645" spans="1:46" ht="24" x14ac:dyDescent="0.4">
      <c r="A645" s="375"/>
      <c r="B645" s="375"/>
      <c r="C645" s="376"/>
      <c r="D645" s="376"/>
      <c r="E645" s="376"/>
      <c r="F645" s="376"/>
      <c r="G645" s="376"/>
      <c r="H645" s="376"/>
      <c r="I645" s="376"/>
      <c r="J645" s="376"/>
      <c r="K645" s="376"/>
      <c r="L645" s="376"/>
      <c r="M645" s="376"/>
      <c r="N645" s="376"/>
      <c r="O645" s="376"/>
      <c r="P645" s="376"/>
      <c r="Q645" s="376"/>
      <c r="R645" s="376"/>
      <c r="S645" s="376"/>
      <c r="T645" s="376"/>
      <c r="U645" s="376"/>
      <c r="V645" s="376"/>
      <c r="W645" s="376"/>
      <c r="X645" s="376"/>
      <c r="Y645" s="376"/>
      <c r="Z645" s="376"/>
      <c r="AA645" s="376"/>
      <c r="AB645" s="376"/>
      <c r="AC645" s="376"/>
      <c r="AD645" s="376"/>
      <c r="AE645" s="376"/>
      <c r="AF645" s="376"/>
      <c r="AG645" s="376"/>
      <c r="AH645" s="376"/>
      <c r="AI645" s="376"/>
      <c r="AJ645" s="376"/>
      <c r="AK645" s="376"/>
      <c r="AL645" s="376"/>
      <c r="AM645" s="376"/>
      <c r="AN645" s="376"/>
      <c r="AO645" s="376"/>
      <c r="AP645" s="376"/>
      <c r="AQ645" s="376"/>
      <c r="AR645" s="376"/>
      <c r="AS645" s="376"/>
      <c r="AT645" s="376"/>
    </row>
    <row r="646" spans="1:46" ht="24" x14ac:dyDescent="0.4">
      <c r="A646" s="375"/>
      <c r="B646" s="375"/>
      <c r="C646" s="376"/>
      <c r="D646" s="376"/>
      <c r="E646" s="376"/>
      <c r="F646" s="376"/>
      <c r="G646" s="376"/>
      <c r="H646" s="376"/>
      <c r="I646" s="376"/>
      <c r="J646" s="376"/>
      <c r="K646" s="376"/>
      <c r="L646" s="376"/>
      <c r="M646" s="376"/>
      <c r="N646" s="376"/>
      <c r="O646" s="376"/>
      <c r="P646" s="376"/>
      <c r="Q646" s="376"/>
      <c r="R646" s="376"/>
      <c r="S646" s="376"/>
      <c r="T646" s="376"/>
      <c r="U646" s="376"/>
      <c r="V646" s="376"/>
      <c r="W646" s="376"/>
      <c r="X646" s="376"/>
      <c r="Y646" s="376"/>
      <c r="Z646" s="376"/>
      <c r="AA646" s="376"/>
      <c r="AB646" s="376"/>
      <c r="AC646" s="376"/>
      <c r="AD646" s="376"/>
      <c r="AE646" s="376"/>
      <c r="AF646" s="376"/>
      <c r="AG646" s="376"/>
      <c r="AH646" s="376"/>
      <c r="AI646" s="376"/>
      <c r="AJ646" s="376"/>
      <c r="AK646" s="376"/>
      <c r="AL646" s="376"/>
      <c r="AM646" s="376"/>
      <c r="AN646" s="376"/>
      <c r="AO646" s="376"/>
      <c r="AP646" s="376"/>
      <c r="AQ646" s="376"/>
      <c r="AR646" s="376"/>
      <c r="AS646" s="376"/>
      <c r="AT646" s="376"/>
    </row>
    <row r="647" spans="1:46" ht="24" x14ac:dyDescent="0.4">
      <c r="A647" s="375"/>
      <c r="B647" s="375"/>
      <c r="C647" s="376"/>
      <c r="D647" s="376"/>
      <c r="E647" s="376"/>
      <c r="F647" s="376"/>
      <c r="G647" s="376"/>
      <c r="H647" s="376"/>
      <c r="I647" s="376"/>
      <c r="J647" s="376"/>
      <c r="K647" s="376"/>
      <c r="L647" s="376"/>
      <c r="M647" s="376"/>
      <c r="N647" s="376"/>
      <c r="O647" s="376"/>
      <c r="P647" s="376"/>
      <c r="Q647" s="376"/>
      <c r="R647" s="376"/>
      <c r="S647" s="376"/>
      <c r="T647" s="376"/>
      <c r="U647" s="376"/>
      <c r="V647" s="376"/>
      <c r="W647" s="376"/>
      <c r="X647" s="376"/>
      <c r="Y647" s="376"/>
      <c r="Z647" s="376"/>
      <c r="AA647" s="376"/>
      <c r="AB647" s="376"/>
      <c r="AC647" s="376"/>
      <c r="AD647" s="376"/>
      <c r="AE647" s="376"/>
      <c r="AF647" s="376"/>
      <c r="AG647" s="376"/>
      <c r="AH647" s="376"/>
      <c r="AI647" s="376"/>
      <c r="AJ647" s="376"/>
      <c r="AK647" s="376"/>
      <c r="AL647" s="376"/>
      <c r="AM647" s="376"/>
      <c r="AN647" s="376"/>
      <c r="AO647" s="376"/>
      <c r="AP647" s="376"/>
      <c r="AQ647" s="376"/>
      <c r="AR647" s="376"/>
      <c r="AS647" s="376"/>
      <c r="AT647" s="376"/>
    </row>
    <row r="648" spans="1:46" ht="24" x14ac:dyDescent="0.4">
      <c r="A648" s="375"/>
      <c r="B648" s="375"/>
      <c r="C648" s="376"/>
      <c r="D648" s="376"/>
      <c r="E648" s="376"/>
      <c r="F648" s="376"/>
      <c r="G648" s="376"/>
      <c r="H648" s="376"/>
      <c r="I648" s="376"/>
      <c r="J648" s="376"/>
      <c r="K648" s="376"/>
      <c r="L648" s="376"/>
      <c r="M648" s="376"/>
      <c r="N648" s="376"/>
      <c r="O648" s="376"/>
      <c r="P648" s="376"/>
      <c r="Q648" s="376"/>
      <c r="R648" s="376"/>
      <c r="S648" s="376"/>
      <c r="T648" s="376"/>
      <c r="U648" s="376"/>
      <c r="V648" s="376"/>
      <c r="W648" s="376"/>
      <c r="X648" s="376"/>
      <c r="Y648" s="376"/>
      <c r="Z648" s="376"/>
      <c r="AA648" s="376"/>
      <c r="AB648" s="376"/>
      <c r="AC648" s="376"/>
      <c r="AD648" s="376"/>
      <c r="AE648" s="376"/>
      <c r="AF648" s="376"/>
      <c r="AG648" s="376"/>
      <c r="AH648" s="376"/>
      <c r="AI648" s="376"/>
      <c r="AJ648" s="376"/>
      <c r="AK648" s="376"/>
      <c r="AL648" s="376"/>
      <c r="AM648" s="376"/>
      <c r="AN648" s="376"/>
      <c r="AO648" s="376"/>
      <c r="AP648" s="376"/>
      <c r="AQ648" s="376"/>
      <c r="AR648" s="376"/>
      <c r="AS648" s="376"/>
      <c r="AT648" s="376"/>
    </row>
    <row r="649" spans="1:46" ht="24" x14ac:dyDescent="0.4">
      <c r="A649" s="375"/>
      <c r="B649" s="375"/>
      <c r="C649" s="376"/>
      <c r="D649" s="376"/>
      <c r="E649" s="376"/>
      <c r="F649" s="376"/>
      <c r="G649" s="376"/>
      <c r="H649" s="376"/>
      <c r="I649" s="376"/>
      <c r="J649" s="376"/>
      <c r="K649" s="376"/>
      <c r="L649" s="376"/>
      <c r="M649" s="376"/>
      <c r="N649" s="376"/>
      <c r="O649" s="376"/>
      <c r="P649" s="376"/>
      <c r="Q649" s="376"/>
      <c r="R649" s="376"/>
      <c r="S649" s="376"/>
      <c r="T649" s="376"/>
      <c r="U649" s="376"/>
      <c r="V649" s="376"/>
      <c r="W649" s="376"/>
      <c r="X649" s="376"/>
      <c r="Y649" s="376"/>
      <c r="Z649" s="376"/>
      <c r="AA649" s="376"/>
      <c r="AB649" s="376"/>
      <c r="AC649" s="376"/>
      <c r="AD649" s="376"/>
      <c r="AE649" s="376"/>
      <c r="AF649" s="376"/>
      <c r="AG649" s="376"/>
      <c r="AH649" s="376"/>
      <c r="AI649" s="376"/>
      <c r="AJ649" s="376"/>
      <c r="AK649" s="376"/>
      <c r="AL649" s="376"/>
      <c r="AM649" s="376"/>
      <c r="AN649" s="376"/>
      <c r="AO649" s="376"/>
      <c r="AP649" s="376"/>
      <c r="AQ649" s="376"/>
      <c r="AR649" s="376"/>
      <c r="AS649" s="376"/>
      <c r="AT649" s="376"/>
    </row>
    <row r="650" spans="1:46" ht="24" x14ac:dyDescent="0.4">
      <c r="A650" s="375"/>
      <c r="B650" s="375"/>
      <c r="C650" s="376"/>
      <c r="D650" s="376"/>
      <c r="E650" s="376"/>
      <c r="F650" s="376"/>
      <c r="G650" s="376"/>
      <c r="H650" s="376"/>
      <c r="I650" s="376"/>
      <c r="J650" s="376"/>
      <c r="K650" s="376"/>
      <c r="L650" s="376"/>
      <c r="M650" s="376"/>
      <c r="N650" s="376"/>
      <c r="O650" s="376"/>
      <c r="P650" s="376"/>
      <c r="Q650" s="376"/>
      <c r="R650" s="376"/>
      <c r="S650" s="376"/>
      <c r="T650" s="376"/>
      <c r="U650" s="376"/>
      <c r="V650" s="376"/>
      <c r="W650" s="376"/>
      <c r="X650" s="376"/>
      <c r="Y650" s="376"/>
      <c r="Z650" s="376"/>
      <c r="AA650" s="376"/>
      <c r="AB650" s="376"/>
      <c r="AC650" s="376"/>
      <c r="AD650" s="376"/>
      <c r="AE650" s="376"/>
      <c r="AF650" s="376"/>
      <c r="AG650" s="376"/>
      <c r="AH650" s="376"/>
      <c r="AI650" s="376"/>
      <c r="AJ650" s="376"/>
      <c r="AK650" s="376"/>
      <c r="AL650" s="376"/>
      <c r="AM650" s="376"/>
      <c r="AN650" s="376"/>
      <c r="AO650" s="376"/>
      <c r="AP650" s="376"/>
      <c r="AQ650" s="376"/>
      <c r="AR650" s="376"/>
      <c r="AS650" s="376"/>
      <c r="AT650" s="376"/>
    </row>
    <row r="651" spans="1:46" ht="24" x14ac:dyDescent="0.4">
      <c r="A651" s="375"/>
      <c r="B651" s="375"/>
      <c r="C651" s="376"/>
      <c r="D651" s="376"/>
      <c r="E651" s="376"/>
      <c r="F651" s="376"/>
      <c r="G651" s="376"/>
      <c r="H651" s="376"/>
      <c r="I651" s="376"/>
      <c r="J651" s="376"/>
      <c r="K651" s="376"/>
      <c r="L651" s="376"/>
      <c r="M651" s="376"/>
      <c r="N651" s="376"/>
      <c r="O651" s="376"/>
      <c r="P651" s="376"/>
      <c r="Q651" s="376"/>
      <c r="R651" s="376"/>
      <c r="S651" s="376"/>
      <c r="T651" s="376"/>
      <c r="U651" s="376"/>
      <c r="V651" s="376"/>
      <c r="W651" s="376"/>
      <c r="X651" s="376"/>
      <c r="Y651" s="376"/>
      <c r="Z651" s="376"/>
      <c r="AA651" s="376"/>
      <c r="AB651" s="376"/>
      <c r="AC651" s="376"/>
      <c r="AD651" s="376"/>
      <c r="AE651" s="376"/>
      <c r="AF651" s="376"/>
      <c r="AG651" s="376"/>
      <c r="AH651" s="376"/>
      <c r="AI651" s="376"/>
      <c r="AJ651" s="376"/>
      <c r="AK651" s="376"/>
      <c r="AL651" s="376"/>
      <c r="AM651" s="376"/>
      <c r="AN651" s="376"/>
      <c r="AO651" s="376"/>
      <c r="AP651" s="376"/>
      <c r="AQ651" s="376"/>
      <c r="AR651" s="376"/>
      <c r="AS651" s="376"/>
      <c r="AT651" s="376"/>
    </row>
    <row r="652" spans="1:46" ht="24" x14ac:dyDescent="0.4">
      <c r="A652" s="375"/>
      <c r="B652" s="375"/>
      <c r="C652" s="376"/>
      <c r="D652" s="376"/>
      <c r="E652" s="376"/>
      <c r="F652" s="376"/>
      <c r="G652" s="376"/>
      <c r="H652" s="376"/>
      <c r="I652" s="376"/>
      <c r="J652" s="376"/>
      <c r="K652" s="376"/>
      <c r="L652" s="376"/>
      <c r="M652" s="376"/>
      <c r="N652" s="376"/>
      <c r="O652" s="376"/>
      <c r="P652" s="376"/>
      <c r="Q652" s="376"/>
      <c r="R652" s="376"/>
      <c r="S652" s="376"/>
      <c r="T652" s="376"/>
      <c r="U652" s="376"/>
      <c r="V652" s="376"/>
      <c r="W652" s="376"/>
      <c r="X652" s="376"/>
      <c r="Y652" s="376"/>
      <c r="Z652" s="376"/>
      <c r="AA652" s="376"/>
      <c r="AB652" s="376"/>
      <c r="AC652" s="376"/>
      <c r="AD652" s="376"/>
      <c r="AE652" s="376"/>
      <c r="AF652" s="376"/>
      <c r="AG652" s="376"/>
      <c r="AH652" s="376"/>
      <c r="AI652" s="376"/>
      <c r="AJ652" s="376"/>
      <c r="AK652" s="376"/>
      <c r="AL652" s="376"/>
      <c r="AM652" s="376"/>
      <c r="AN652" s="376"/>
      <c r="AO652" s="376"/>
      <c r="AP652" s="376"/>
      <c r="AQ652" s="376"/>
      <c r="AR652" s="376"/>
      <c r="AS652" s="376"/>
      <c r="AT652" s="376"/>
    </row>
    <row r="653" spans="1:46" ht="24" x14ac:dyDescent="0.4">
      <c r="A653" s="375"/>
      <c r="B653" s="375"/>
      <c r="C653" s="376"/>
      <c r="D653" s="376"/>
      <c r="E653" s="376"/>
      <c r="F653" s="376"/>
      <c r="G653" s="376"/>
      <c r="H653" s="376"/>
      <c r="I653" s="376"/>
      <c r="J653" s="376"/>
      <c r="K653" s="376"/>
      <c r="L653" s="376"/>
      <c r="M653" s="376"/>
      <c r="N653" s="376"/>
      <c r="O653" s="376"/>
      <c r="P653" s="376"/>
      <c r="Q653" s="376"/>
      <c r="R653" s="376"/>
      <c r="S653" s="376"/>
      <c r="T653" s="376"/>
      <c r="U653" s="376"/>
      <c r="V653" s="376"/>
      <c r="W653" s="376"/>
      <c r="X653" s="376"/>
      <c r="Y653" s="376"/>
      <c r="Z653" s="376"/>
      <c r="AA653" s="376"/>
      <c r="AB653" s="376"/>
      <c r="AC653" s="376"/>
      <c r="AD653" s="376"/>
      <c r="AE653" s="376"/>
      <c r="AF653" s="376"/>
      <c r="AG653" s="376"/>
      <c r="AH653" s="376"/>
      <c r="AI653" s="376"/>
      <c r="AJ653" s="376"/>
      <c r="AK653" s="376"/>
      <c r="AL653" s="376"/>
      <c r="AM653" s="376"/>
      <c r="AN653" s="376"/>
      <c r="AO653" s="376"/>
      <c r="AP653" s="376"/>
      <c r="AQ653" s="376"/>
      <c r="AR653" s="376"/>
      <c r="AS653" s="376"/>
      <c r="AT653" s="376"/>
    </row>
    <row r="654" spans="1:46" ht="24" x14ac:dyDescent="0.4">
      <c r="A654" s="375"/>
      <c r="B654" s="375"/>
      <c r="C654" s="376"/>
      <c r="D654" s="376"/>
      <c r="E654" s="376"/>
      <c r="F654" s="376"/>
      <c r="G654" s="376"/>
      <c r="H654" s="376"/>
      <c r="I654" s="376"/>
      <c r="J654" s="376"/>
      <c r="K654" s="376"/>
      <c r="L654" s="376"/>
      <c r="M654" s="376"/>
      <c r="N654" s="376"/>
      <c r="O654" s="376"/>
      <c r="P654" s="376"/>
      <c r="Q654" s="376"/>
      <c r="R654" s="376"/>
      <c r="S654" s="376"/>
      <c r="T654" s="376"/>
      <c r="U654" s="376"/>
      <c r="V654" s="376"/>
      <c r="W654" s="376"/>
      <c r="X654" s="376"/>
      <c r="Y654" s="376"/>
      <c r="Z654" s="376"/>
      <c r="AA654" s="376"/>
      <c r="AB654" s="376"/>
      <c r="AC654" s="376"/>
      <c r="AD654" s="376"/>
      <c r="AE654" s="376"/>
      <c r="AF654" s="376"/>
      <c r="AG654" s="376"/>
      <c r="AH654" s="376"/>
      <c r="AI654" s="376"/>
      <c r="AJ654" s="376"/>
      <c r="AK654" s="376"/>
      <c r="AL654" s="376"/>
      <c r="AM654" s="376"/>
      <c r="AN654" s="376"/>
      <c r="AO654" s="376"/>
      <c r="AP654" s="376"/>
      <c r="AQ654" s="376"/>
      <c r="AR654" s="376"/>
      <c r="AS654" s="376"/>
      <c r="AT654" s="376"/>
    </row>
    <row r="655" spans="1:46" ht="24" x14ac:dyDescent="0.4">
      <c r="A655" s="375"/>
      <c r="B655" s="375"/>
      <c r="C655" s="376"/>
      <c r="D655" s="376"/>
      <c r="E655" s="376"/>
      <c r="F655" s="376"/>
      <c r="G655" s="376"/>
      <c r="H655" s="376"/>
      <c r="I655" s="376"/>
      <c r="J655" s="376"/>
      <c r="K655" s="376"/>
      <c r="L655" s="376"/>
      <c r="M655" s="376"/>
      <c r="N655" s="376"/>
      <c r="O655" s="376"/>
      <c r="P655" s="376"/>
      <c r="Q655" s="376"/>
      <c r="R655" s="376"/>
      <c r="S655" s="376"/>
      <c r="T655" s="376"/>
      <c r="U655" s="376"/>
      <c r="V655" s="376"/>
      <c r="W655" s="376"/>
      <c r="X655" s="376"/>
      <c r="Y655" s="376"/>
      <c r="Z655" s="376"/>
      <c r="AA655" s="376"/>
      <c r="AB655" s="376"/>
      <c r="AC655" s="376"/>
      <c r="AD655" s="376"/>
      <c r="AE655" s="376"/>
      <c r="AF655" s="376"/>
      <c r="AG655" s="376"/>
      <c r="AH655" s="376"/>
      <c r="AI655" s="376"/>
      <c r="AJ655" s="376"/>
      <c r="AK655" s="376"/>
      <c r="AL655" s="376"/>
      <c r="AM655" s="376"/>
      <c r="AN655" s="376"/>
      <c r="AO655" s="376"/>
      <c r="AP655" s="376"/>
      <c r="AQ655" s="376"/>
      <c r="AR655" s="376"/>
      <c r="AS655" s="376"/>
      <c r="AT655" s="376"/>
    </row>
    <row r="656" spans="1:46" ht="24" x14ac:dyDescent="0.4">
      <c r="A656" s="375"/>
      <c r="B656" s="375"/>
      <c r="C656" s="376"/>
      <c r="D656" s="376"/>
      <c r="E656" s="376"/>
      <c r="F656" s="376"/>
      <c r="G656" s="376"/>
      <c r="H656" s="376"/>
      <c r="I656" s="376"/>
      <c r="J656" s="376"/>
      <c r="K656" s="376"/>
      <c r="L656" s="376"/>
      <c r="M656" s="376"/>
      <c r="N656" s="376"/>
      <c r="O656" s="376"/>
      <c r="P656" s="376"/>
      <c r="Q656" s="376"/>
      <c r="R656" s="376"/>
      <c r="S656" s="376"/>
      <c r="T656" s="376"/>
      <c r="U656" s="376"/>
      <c r="V656" s="376"/>
      <c r="W656" s="376"/>
      <c r="X656" s="376"/>
      <c r="Y656" s="376"/>
      <c r="Z656" s="376"/>
      <c r="AA656" s="376"/>
      <c r="AB656" s="376"/>
      <c r="AC656" s="376"/>
      <c r="AD656" s="376"/>
      <c r="AE656" s="376"/>
      <c r="AF656" s="376"/>
      <c r="AG656" s="376"/>
      <c r="AH656" s="376"/>
      <c r="AI656" s="376"/>
      <c r="AJ656" s="376"/>
      <c r="AK656" s="376"/>
      <c r="AL656" s="376"/>
      <c r="AM656" s="376"/>
      <c r="AN656" s="376"/>
      <c r="AO656" s="376"/>
      <c r="AP656" s="376"/>
      <c r="AQ656" s="376"/>
      <c r="AR656" s="376"/>
      <c r="AS656" s="376"/>
      <c r="AT656" s="376"/>
    </row>
    <row r="657" spans="1:46" ht="24" x14ac:dyDescent="0.4">
      <c r="A657" s="375"/>
      <c r="B657" s="375"/>
      <c r="C657" s="376"/>
      <c r="D657" s="376"/>
      <c r="E657" s="376"/>
      <c r="F657" s="376"/>
      <c r="G657" s="376"/>
      <c r="H657" s="376"/>
      <c r="I657" s="376"/>
      <c r="J657" s="376"/>
      <c r="K657" s="376"/>
      <c r="L657" s="376"/>
      <c r="M657" s="376"/>
      <c r="N657" s="376"/>
      <c r="O657" s="376"/>
      <c r="P657" s="376"/>
      <c r="Q657" s="376"/>
      <c r="R657" s="376"/>
      <c r="S657" s="376"/>
      <c r="T657" s="376"/>
      <c r="U657" s="376"/>
      <c r="V657" s="376"/>
      <c r="W657" s="376"/>
      <c r="X657" s="376"/>
      <c r="Y657" s="376"/>
      <c r="Z657" s="376"/>
      <c r="AA657" s="376"/>
      <c r="AB657" s="376"/>
      <c r="AC657" s="376"/>
      <c r="AD657" s="376"/>
      <c r="AE657" s="376"/>
      <c r="AF657" s="376"/>
      <c r="AG657" s="376"/>
      <c r="AH657" s="376"/>
      <c r="AI657" s="376"/>
      <c r="AJ657" s="376"/>
      <c r="AK657" s="376"/>
      <c r="AL657" s="376"/>
      <c r="AM657" s="376"/>
      <c r="AN657" s="376"/>
      <c r="AO657" s="376"/>
      <c r="AP657" s="376"/>
      <c r="AQ657" s="376"/>
      <c r="AR657" s="376"/>
      <c r="AS657" s="376"/>
      <c r="AT657" s="376"/>
    </row>
    <row r="658" spans="1:46" ht="24" x14ac:dyDescent="0.4">
      <c r="A658" s="375"/>
      <c r="B658" s="375"/>
      <c r="C658" s="376"/>
      <c r="D658" s="376"/>
      <c r="E658" s="376"/>
      <c r="F658" s="376"/>
      <c r="G658" s="376"/>
      <c r="H658" s="376"/>
      <c r="I658" s="376"/>
      <c r="J658" s="376"/>
      <c r="K658" s="376"/>
      <c r="L658" s="376"/>
      <c r="M658" s="376"/>
      <c r="N658" s="376"/>
      <c r="O658" s="376"/>
      <c r="P658" s="376"/>
      <c r="Q658" s="376"/>
      <c r="R658" s="376"/>
      <c r="S658" s="376"/>
      <c r="T658" s="376"/>
      <c r="U658" s="376"/>
      <c r="V658" s="376"/>
      <c r="W658" s="376"/>
      <c r="X658" s="376"/>
      <c r="Y658" s="376"/>
      <c r="Z658" s="376"/>
      <c r="AA658" s="376"/>
      <c r="AB658" s="376"/>
      <c r="AC658" s="376"/>
      <c r="AD658" s="376"/>
      <c r="AE658" s="376"/>
      <c r="AF658" s="376"/>
      <c r="AG658" s="376"/>
      <c r="AH658" s="376"/>
      <c r="AI658" s="376"/>
      <c r="AJ658" s="376"/>
      <c r="AK658" s="376"/>
      <c r="AL658" s="376"/>
      <c r="AM658" s="376"/>
      <c r="AN658" s="376"/>
      <c r="AO658" s="376"/>
      <c r="AP658" s="376"/>
      <c r="AQ658" s="376"/>
      <c r="AR658" s="376"/>
      <c r="AS658" s="376"/>
      <c r="AT658" s="376"/>
    </row>
    <row r="659" spans="1:46" ht="24" x14ac:dyDescent="0.4">
      <c r="A659" s="375"/>
      <c r="B659" s="375"/>
      <c r="C659" s="376"/>
      <c r="D659" s="376"/>
      <c r="E659" s="376"/>
      <c r="F659" s="376"/>
      <c r="G659" s="376"/>
      <c r="H659" s="376"/>
      <c r="I659" s="376"/>
      <c r="J659" s="376"/>
      <c r="K659" s="376"/>
      <c r="L659" s="376"/>
      <c r="M659" s="376"/>
      <c r="N659" s="376"/>
      <c r="O659" s="376"/>
      <c r="P659" s="376"/>
      <c r="Q659" s="376"/>
      <c r="R659" s="376"/>
      <c r="S659" s="376"/>
      <c r="T659" s="376"/>
      <c r="U659" s="376"/>
      <c r="V659" s="376"/>
      <c r="W659" s="376"/>
      <c r="X659" s="376"/>
      <c r="Y659" s="376"/>
      <c r="Z659" s="376"/>
      <c r="AA659" s="376"/>
      <c r="AB659" s="376"/>
      <c r="AC659" s="376"/>
      <c r="AD659" s="376"/>
      <c r="AE659" s="376"/>
      <c r="AF659" s="376"/>
      <c r="AG659" s="376"/>
      <c r="AH659" s="376"/>
      <c r="AI659" s="376"/>
      <c r="AJ659" s="376"/>
      <c r="AK659" s="376"/>
      <c r="AL659" s="376"/>
      <c r="AM659" s="376"/>
      <c r="AN659" s="376"/>
      <c r="AO659" s="376"/>
      <c r="AP659" s="376"/>
      <c r="AQ659" s="376"/>
      <c r="AR659" s="376"/>
      <c r="AS659" s="376"/>
      <c r="AT659" s="376"/>
    </row>
    <row r="660" spans="1:46" ht="24" x14ac:dyDescent="0.4">
      <c r="A660" s="375"/>
      <c r="B660" s="375"/>
      <c r="C660" s="376"/>
      <c r="D660" s="376"/>
      <c r="E660" s="376"/>
      <c r="F660" s="376"/>
      <c r="G660" s="376"/>
      <c r="H660" s="376"/>
      <c r="I660" s="376"/>
      <c r="J660" s="376"/>
      <c r="K660" s="376"/>
      <c r="L660" s="376"/>
      <c r="M660" s="376"/>
      <c r="N660" s="376"/>
      <c r="O660" s="376"/>
      <c r="P660" s="376"/>
      <c r="Q660" s="376"/>
      <c r="R660" s="376"/>
      <c r="S660" s="376"/>
      <c r="T660" s="376"/>
      <c r="U660" s="376"/>
      <c r="V660" s="376"/>
      <c r="W660" s="376"/>
      <c r="X660" s="376"/>
      <c r="Y660" s="376"/>
      <c r="Z660" s="376"/>
      <c r="AA660" s="376"/>
      <c r="AB660" s="376"/>
      <c r="AC660" s="376"/>
      <c r="AD660" s="376"/>
      <c r="AE660" s="376"/>
      <c r="AF660" s="376"/>
      <c r="AG660" s="376"/>
      <c r="AH660" s="376"/>
      <c r="AI660" s="376"/>
      <c r="AJ660" s="376"/>
      <c r="AK660" s="376"/>
      <c r="AL660" s="376"/>
      <c r="AM660" s="376"/>
      <c r="AN660" s="376"/>
      <c r="AO660" s="376"/>
      <c r="AP660" s="376"/>
      <c r="AQ660" s="376"/>
      <c r="AR660" s="376"/>
      <c r="AS660" s="376"/>
      <c r="AT660" s="376"/>
    </row>
    <row r="661" spans="1:46" ht="24" x14ac:dyDescent="0.4">
      <c r="A661" s="375"/>
      <c r="B661" s="375"/>
      <c r="C661" s="376"/>
      <c r="D661" s="376"/>
      <c r="E661" s="376"/>
      <c r="F661" s="376"/>
      <c r="G661" s="376"/>
      <c r="H661" s="376"/>
      <c r="I661" s="376"/>
      <c r="J661" s="376"/>
      <c r="K661" s="376"/>
      <c r="L661" s="376"/>
      <c r="M661" s="376"/>
      <c r="N661" s="376"/>
      <c r="O661" s="376"/>
      <c r="P661" s="376"/>
      <c r="Q661" s="376"/>
      <c r="R661" s="376"/>
      <c r="S661" s="376"/>
      <c r="T661" s="376"/>
      <c r="U661" s="376"/>
      <c r="V661" s="376"/>
      <c r="W661" s="376"/>
      <c r="X661" s="376"/>
      <c r="Y661" s="376"/>
      <c r="Z661" s="376"/>
      <c r="AA661" s="376"/>
      <c r="AB661" s="376"/>
      <c r="AC661" s="376"/>
      <c r="AD661" s="376"/>
      <c r="AE661" s="376"/>
      <c r="AF661" s="376"/>
      <c r="AG661" s="376"/>
      <c r="AH661" s="376"/>
      <c r="AI661" s="376"/>
      <c r="AJ661" s="376"/>
      <c r="AK661" s="376"/>
      <c r="AL661" s="376"/>
      <c r="AM661" s="376"/>
      <c r="AN661" s="376"/>
      <c r="AO661" s="376"/>
      <c r="AP661" s="376"/>
      <c r="AQ661" s="376"/>
      <c r="AR661" s="376"/>
      <c r="AS661" s="376"/>
      <c r="AT661" s="376"/>
    </row>
    <row r="662" spans="1:46" ht="24" x14ac:dyDescent="0.4">
      <c r="A662" s="375"/>
      <c r="B662" s="375"/>
      <c r="C662" s="376"/>
      <c r="D662" s="376"/>
      <c r="E662" s="376"/>
      <c r="F662" s="376"/>
      <c r="G662" s="376"/>
      <c r="H662" s="376"/>
      <c r="I662" s="376"/>
      <c r="J662" s="376"/>
      <c r="K662" s="376"/>
      <c r="L662" s="376"/>
      <c r="M662" s="376"/>
      <c r="N662" s="376"/>
      <c r="O662" s="376"/>
      <c r="P662" s="376"/>
      <c r="Q662" s="376"/>
      <c r="R662" s="376"/>
      <c r="S662" s="376"/>
      <c r="T662" s="376"/>
      <c r="U662" s="376"/>
      <c r="V662" s="376"/>
      <c r="W662" s="376"/>
      <c r="X662" s="376"/>
      <c r="Y662" s="376"/>
      <c r="Z662" s="376"/>
      <c r="AA662" s="376"/>
      <c r="AB662" s="376"/>
      <c r="AC662" s="376"/>
      <c r="AD662" s="376"/>
      <c r="AE662" s="376"/>
      <c r="AF662" s="376"/>
      <c r="AG662" s="376"/>
      <c r="AH662" s="376"/>
      <c r="AI662" s="376"/>
      <c r="AJ662" s="376"/>
      <c r="AK662" s="376"/>
      <c r="AL662" s="376"/>
      <c r="AM662" s="376"/>
      <c r="AN662" s="376"/>
      <c r="AO662" s="376"/>
      <c r="AP662" s="376"/>
      <c r="AQ662" s="376"/>
      <c r="AR662" s="376"/>
      <c r="AS662" s="376"/>
      <c r="AT662" s="376"/>
    </row>
    <row r="663" spans="1:46" ht="24" x14ac:dyDescent="0.4">
      <c r="A663" s="375"/>
      <c r="B663" s="375"/>
      <c r="C663" s="376"/>
      <c r="D663" s="376"/>
      <c r="E663" s="376"/>
      <c r="F663" s="376"/>
      <c r="G663" s="376"/>
      <c r="H663" s="376"/>
      <c r="I663" s="376"/>
      <c r="J663" s="376"/>
      <c r="K663" s="376"/>
      <c r="L663" s="376"/>
      <c r="M663" s="376"/>
      <c r="N663" s="376"/>
      <c r="O663" s="376"/>
      <c r="P663" s="376"/>
      <c r="Q663" s="376"/>
      <c r="R663" s="376"/>
      <c r="S663" s="376"/>
      <c r="T663" s="376"/>
      <c r="U663" s="376"/>
      <c r="V663" s="376"/>
      <c r="W663" s="376"/>
      <c r="X663" s="376"/>
      <c r="Y663" s="376"/>
      <c r="Z663" s="376"/>
      <c r="AA663" s="376"/>
      <c r="AB663" s="376"/>
      <c r="AC663" s="376"/>
      <c r="AD663" s="376"/>
      <c r="AE663" s="376"/>
      <c r="AF663" s="376"/>
      <c r="AG663" s="376"/>
      <c r="AH663" s="376"/>
      <c r="AI663" s="376"/>
      <c r="AJ663" s="376"/>
      <c r="AK663" s="376"/>
      <c r="AL663" s="376"/>
      <c r="AM663" s="376"/>
      <c r="AN663" s="376"/>
      <c r="AO663" s="376"/>
      <c r="AP663" s="376"/>
      <c r="AQ663" s="376"/>
      <c r="AR663" s="376"/>
      <c r="AS663" s="376"/>
      <c r="AT663" s="376"/>
    </row>
    <row r="664" spans="1:46" ht="24" x14ac:dyDescent="0.4">
      <c r="A664" s="375"/>
      <c r="B664" s="375"/>
      <c r="C664" s="376"/>
      <c r="D664" s="376"/>
      <c r="E664" s="376"/>
      <c r="F664" s="376"/>
      <c r="G664" s="376"/>
      <c r="H664" s="376"/>
      <c r="I664" s="376"/>
      <c r="J664" s="376"/>
      <c r="K664" s="376"/>
      <c r="L664" s="376"/>
      <c r="M664" s="376"/>
      <c r="N664" s="376"/>
      <c r="O664" s="376"/>
      <c r="P664" s="376"/>
      <c r="Q664" s="376"/>
      <c r="R664" s="376"/>
      <c r="S664" s="376"/>
      <c r="T664" s="376"/>
      <c r="U664" s="376"/>
      <c r="V664" s="376"/>
      <c r="W664" s="376"/>
      <c r="X664" s="376"/>
      <c r="Y664" s="376"/>
      <c r="Z664" s="376"/>
      <c r="AA664" s="376"/>
      <c r="AB664" s="376"/>
      <c r="AC664" s="376"/>
      <c r="AD664" s="376"/>
      <c r="AE664" s="376"/>
      <c r="AF664" s="376"/>
      <c r="AG664" s="376"/>
      <c r="AH664" s="376"/>
      <c r="AI664" s="376"/>
      <c r="AJ664" s="376"/>
      <c r="AK664" s="376"/>
      <c r="AL664" s="376"/>
      <c r="AM664" s="376"/>
      <c r="AN664" s="376"/>
      <c r="AO664" s="376"/>
      <c r="AP664" s="376"/>
      <c r="AQ664" s="376"/>
      <c r="AR664" s="376"/>
      <c r="AS664" s="376"/>
      <c r="AT664" s="376"/>
    </row>
    <row r="665" spans="1:46" ht="24" x14ac:dyDescent="0.4">
      <c r="A665" s="375"/>
      <c r="B665" s="375"/>
      <c r="C665" s="376"/>
      <c r="D665" s="376"/>
      <c r="E665" s="376"/>
      <c r="F665" s="376"/>
      <c r="G665" s="376"/>
      <c r="H665" s="376"/>
      <c r="I665" s="376"/>
      <c r="J665" s="376"/>
      <c r="K665" s="376"/>
      <c r="L665" s="376"/>
      <c r="M665" s="376"/>
      <c r="N665" s="376"/>
      <c r="O665" s="376"/>
      <c r="P665" s="376"/>
      <c r="Q665" s="376"/>
      <c r="R665" s="376"/>
      <c r="S665" s="376"/>
      <c r="T665" s="376"/>
      <c r="U665" s="376"/>
      <c r="V665" s="376"/>
      <c r="W665" s="376"/>
      <c r="X665" s="376"/>
      <c r="Y665" s="376"/>
      <c r="Z665" s="376"/>
      <c r="AA665" s="376"/>
      <c r="AB665" s="376"/>
      <c r="AC665" s="376"/>
      <c r="AD665" s="376"/>
      <c r="AE665" s="376"/>
      <c r="AF665" s="376"/>
      <c r="AG665" s="376"/>
      <c r="AH665" s="376"/>
      <c r="AI665" s="376"/>
      <c r="AJ665" s="376"/>
      <c r="AK665" s="376"/>
      <c r="AL665" s="376"/>
      <c r="AM665" s="376"/>
      <c r="AN665" s="376"/>
      <c r="AO665" s="376"/>
      <c r="AP665" s="376"/>
      <c r="AQ665" s="376"/>
      <c r="AR665" s="376"/>
      <c r="AS665" s="376"/>
      <c r="AT665" s="376"/>
    </row>
    <row r="666" spans="1:46" ht="24" x14ac:dyDescent="0.4">
      <c r="A666" s="375"/>
      <c r="B666" s="375"/>
      <c r="C666" s="376"/>
      <c r="D666" s="376"/>
      <c r="E666" s="376"/>
      <c r="F666" s="376"/>
      <c r="G666" s="376"/>
      <c r="H666" s="376"/>
      <c r="I666" s="376"/>
      <c r="J666" s="376"/>
      <c r="K666" s="376"/>
      <c r="L666" s="376"/>
      <c r="M666" s="376"/>
      <c r="N666" s="376"/>
      <c r="O666" s="376"/>
      <c r="P666" s="376"/>
      <c r="Q666" s="376"/>
      <c r="R666" s="376"/>
      <c r="S666" s="376"/>
      <c r="T666" s="376"/>
      <c r="U666" s="376"/>
      <c r="V666" s="376"/>
      <c r="W666" s="376"/>
      <c r="X666" s="376"/>
      <c r="Y666" s="376"/>
      <c r="Z666" s="376"/>
      <c r="AA666" s="376"/>
      <c r="AB666" s="376"/>
      <c r="AC666" s="376"/>
      <c r="AD666" s="376"/>
      <c r="AE666" s="376"/>
      <c r="AF666" s="376"/>
      <c r="AG666" s="376"/>
      <c r="AH666" s="376"/>
      <c r="AI666" s="376"/>
      <c r="AJ666" s="376"/>
      <c r="AK666" s="376"/>
      <c r="AL666" s="376"/>
      <c r="AM666" s="376"/>
      <c r="AN666" s="376"/>
      <c r="AO666" s="376"/>
      <c r="AP666" s="376"/>
      <c r="AQ666" s="376"/>
      <c r="AR666" s="376"/>
      <c r="AS666" s="376"/>
      <c r="AT666" s="376"/>
    </row>
    <row r="667" spans="1:46" ht="24" x14ac:dyDescent="0.4">
      <c r="A667" s="375"/>
      <c r="B667" s="375"/>
      <c r="C667" s="376"/>
      <c r="D667" s="376"/>
      <c r="E667" s="376"/>
      <c r="F667" s="376"/>
      <c r="G667" s="376"/>
      <c r="H667" s="376"/>
      <c r="I667" s="376"/>
      <c r="J667" s="376"/>
      <c r="K667" s="376"/>
      <c r="L667" s="376"/>
      <c r="M667" s="376"/>
      <c r="N667" s="376"/>
      <c r="O667" s="376"/>
      <c r="P667" s="376"/>
      <c r="Q667" s="376"/>
      <c r="R667" s="376"/>
      <c r="S667" s="376"/>
      <c r="T667" s="376"/>
      <c r="U667" s="376"/>
      <c r="V667" s="376"/>
      <c r="W667" s="376"/>
      <c r="X667" s="376"/>
      <c r="Y667" s="376"/>
      <c r="Z667" s="376"/>
      <c r="AA667" s="376"/>
      <c r="AB667" s="376"/>
      <c r="AC667" s="376"/>
      <c r="AD667" s="376"/>
      <c r="AE667" s="376"/>
      <c r="AF667" s="376"/>
      <c r="AG667" s="376"/>
      <c r="AH667" s="376"/>
      <c r="AI667" s="376"/>
      <c r="AJ667" s="376"/>
      <c r="AK667" s="376"/>
      <c r="AL667" s="376"/>
      <c r="AM667" s="376"/>
      <c r="AN667" s="376"/>
      <c r="AO667" s="376"/>
      <c r="AP667" s="376"/>
      <c r="AQ667" s="376"/>
      <c r="AR667" s="376"/>
      <c r="AS667" s="376"/>
      <c r="AT667" s="376"/>
    </row>
    <row r="668" spans="1:46" ht="24" x14ac:dyDescent="0.4">
      <c r="A668" s="375"/>
      <c r="B668" s="375"/>
      <c r="C668" s="376"/>
      <c r="D668" s="376"/>
      <c r="E668" s="376"/>
      <c r="F668" s="376"/>
      <c r="G668" s="376"/>
      <c r="H668" s="376"/>
      <c r="I668" s="376"/>
      <c r="J668" s="376"/>
      <c r="K668" s="376"/>
      <c r="L668" s="376"/>
      <c r="M668" s="376"/>
      <c r="N668" s="376"/>
      <c r="O668" s="376"/>
      <c r="P668" s="376"/>
      <c r="Q668" s="376"/>
      <c r="R668" s="376"/>
      <c r="S668" s="376"/>
      <c r="T668" s="376"/>
      <c r="U668" s="376"/>
      <c r="V668" s="376"/>
      <c r="W668" s="376"/>
      <c r="X668" s="376"/>
      <c r="Y668" s="376"/>
      <c r="Z668" s="376"/>
      <c r="AA668" s="376"/>
      <c r="AB668" s="376"/>
      <c r="AC668" s="376"/>
      <c r="AD668" s="376"/>
      <c r="AE668" s="376"/>
      <c r="AF668" s="376"/>
      <c r="AG668" s="376"/>
      <c r="AH668" s="376"/>
      <c r="AI668" s="376"/>
      <c r="AJ668" s="376"/>
      <c r="AK668" s="376"/>
      <c r="AL668" s="376"/>
      <c r="AM668" s="376"/>
      <c r="AN668" s="376"/>
      <c r="AO668" s="376"/>
      <c r="AP668" s="376"/>
      <c r="AQ668" s="376"/>
      <c r="AR668" s="376"/>
      <c r="AS668" s="376"/>
      <c r="AT668" s="376"/>
    </row>
    <row r="669" spans="1:46" ht="24" x14ac:dyDescent="0.4">
      <c r="A669" s="375"/>
      <c r="B669" s="375"/>
      <c r="C669" s="376"/>
      <c r="D669" s="376"/>
      <c r="E669" s="376"/>
      <c r="F669" s="376"/>
      <c r="G669" s="376"/>
      <c r="H669" s="376"/>
      <c r="I669" s="376"/>
      <c r="J669" s="376"/>
      <c r="K669" s="376"/>
      <c r="L669" s="376"/>
      <c r="M669" s="376"/>
      <c r="N669" s="376"/>
      <c r="O669" s="376"/>
      <c r="P669" s="376"/>
      <c r="Q669" s="376"/>
      <c r="R669" s="376"/>
      <c r="S669" s="376"/>
      <c r="T669" s="376"/>
      <c r="U669" s="376"/>
      <c r="V669" s="376"/>
      <c r="W669" s="376"/>
      <c r="X669" s="376"/>
      <c r="Y669" s="376"/>
      <c r="Z669" s="376"/>
      <c r="AA669" s="376"/>
      <c r="AB669" s="376"/>
      <c r="AC669" s="376"/>
      <c r="AD669" s="376"/>
      <c r="AE669" s="376"/>
      <c r="AF669" s="376"/>
      <c r="AG669" s="376"/>
      <c r="AH669" s="376"/>
      <c r="AI669" s="376"/>
      <c r="AJ669" s="376"/>
      <c r="AK669" s="376"/>
      <c r="AL669" s="376"/>
      <c r="AM669" s="376"/>
      <c r="AN669" s="376"/>
      <c r="AO669" s="376"/>
      <c r="AP669" s="376"/>
      <c r="AQ669" s="376"/>
      <c r="AR669" s="376"/>
      <c r="AS669" s="376"/>
      <c r="AT669" s="376"/>
    </row>
    <row r="670" spans="1:46" ht="24" x14ac:dyDescent="0.4">
      <c r="A670" s="375"/>
      <c r="B670" s="375"/>
      <c r="C670" s="376"/>
      <c r="D670" s="376"/>
      <c r="E670" s="376"/>
      <c r="F670" s="376"/>
      <c r="G670" s="376"/>
      <c r="H670" s="376"/>
      <c r="I670" s="376"/>
      <c r="J670" s="376"/>
      <c r="K670" s="376"/>
      <c r="L670" s="376"/>
      <c r="M670" s="376"/>
      <c r="N670" s="376"/>
      <c r="O670" s="376"/>
      <c r="P670" s="376"/>
      <c r="Q670" s="376"/>
      <c r="R670" s="376"/>
      <c r="S670" s="376"/>
      <c r="T670" s="376"/>
      <c r="U670" s="376"/>
      <c r="V670" s="376"/>
      <c r="W670" s="376"/>
      <c r="X670" s="376"/>
      <c r="Y670" s="376"/>
      <c r="Z670" s="376"/>
      <c r="AA670" s="376"/>
      <c r="AB670" s="376"/>
      <c r="AC670" s="376"/>
      <c r="AD670" s="376"/>
      <c r="AE670" s="376"/>
      <c r="AF670" s="376"/>
      <c r="AG670" s="376"/>
      <c r="AH670" s="376"/>
      <c r="AI670" s="376"/>
      <c r="AJ670" s="376"/>
      <c r="AK670" s="376"/>
      <c r="AL670" s="376"/>
      <c r="AM670" s="376"/>
      <c r="AN670" s="376"/>
      <c r="AO670" s="376"/>
      <c r="AP670" s="376"/>
      <c r="AQ670" s="376"/>
      <c r="AR670" s="376"/>
      <c r="AS670" s="376"/>
      <c r="AT670" s="376"/>
    </row>
    <row r="671" spans="1:46" ht="24" x14ac:dyDescent="0.4">
      <c r="A671" s="375"/>
      <c r="B671" s="375"/>
      <c r="C671" s="376"/>
      <c r="D671" s="376"/>
      <c r="E671" s="376"/>
      <c r="F671" s="376"/>
      <c r="G671" s="376"/>
      <c r="H671" s="376"/>
      <c r="I671" s="376"/>
      <c r="J671" s="376"/>
      <c r="K671" s="376"/>
      <c r="L671" s="376"/>
      <c r="M671" s="376"/>
      <c r="N671" s="376"/>
      <c r="O671" s="376"/>
      <c r="P671" s="376"/>
      <c r="Q671" s="376"/>
      <c r="R671" s="376"/>
      <c r="S671" s="376"/>
      <c r="T671" s="376"/>
      <c r="U671" s="376"/>
      <c r="V671" s="376"/>
      <c r="W671" s="376"/>
      <c r="X671" s="376"/>
      <c r="Y671" s="376"/>
      <c r="Z671" s="376"/>
      <c r="AA671" s="376"/>
      <c r="AB671" s="376"/>
      <c r="AC671" s="376"/>
      <c r="AD671" s="376"/>
      <c r="AE671" s="376"/>
      <c r="AF671" s="376"/>
      <c r="AG671" s="376"/>
      <c r="AH671" s="376"/>
      <c r="AI671" s="376"/>
      <c r="AJ671" s="376"/>
      <c r="AK671" s="376"/>
      <c r="AL671" s="376"/>
      <c r="AM671" s="376"/>
      <c r="AN671" s="376"/>
      <c r="AO671" s="376"/>
      <c r="AP671" s="376"/>
      <c r="AQ671" s="376"/>
      <c r="AR671" s="376"/>
      <c r="AS671" s="376"/>
      <c r="AT671" s="376"/>
    </row>
    <row r="672" spans="1:46" ht="24" x14ac:dyDescent="0.4">
      <c r="A672" s="375"/>
      <c r="B672" s="375"/>
      <c r="C672" s="376"/>
      <c r="D672" s="376"/>
      <c r="E672" s="376"/>
      <c r="F672" s="376"/>
      <c r="G672" s="376"/>
      <c r="H672" s="376"/>
      <c r="I672" s="376"/>
      <c r="J672" s="376"/>
      <c r="K672" s="376"/>
      <c r="L672" s="376"/>
      <c r="M672" s="376"/>
      <c r="N672" s="376"/>
      <c r="O672" s="376"/>
      <c r="P672" s="376"/>
      <c r="Q672" s="376"/>
      <c r="R672" s="376"/>
      <c r="S672" s="376"/>
      <c r="T672" s="376"/>
      <c r="U672" s="376"/>
      <c r="V672" s="376"/>
      <c r="W672" s="376"/>
      <c r="X672" s="376"/>
      <c r="Y672" s="376"/>
      <c r="Z672" s="376"/>
      <c r="AA672" s="376"/>
      <c r="AB672" s="376"/>
      <c r="AC672" s="376"/>
      <c r="AD672" s="376"/>
      <c r="AE672" s="376"/>
      <c r="AF672" s="376"/>
      <c r="AG672" s="376"/>
      <c r="AH672" s="376"/>
      <c r="AI672" s="376"/>
      <c r="AJ672" s="376"/>
      <c r="AK672" s="376"/>
      <c r="AL672" s="376"/>
      <c r="AM672" s="376"/>
      <c r="AN672" s="376"/>
      <c r="AO672" s="376"/>
      <c r="AP672" s="376"/>
      <c r="AQ672" s="376"/>
      <c r="AR672" s="376"/>
      <c r="AS672" s="376"/>
      <c r="AT672" s="376"/>
    </row>
    <row r="673" spans="1:46" ht="24" x14ac:dyDescent="0.4">
      <c r="A673" s="375"/>
      <c r="B673" s="375"/>
      <c r="C673" s="376"/>
      <c r="D673" s="376"/>
      <c r="E673" s="376"/>
      <c r="F673" s="376"/>
      <c r="G673" s="376"/>
      <c r="H673" s="376"/>
      <c r="I673" s="376"/>
      <c r="J673" s="376"/>
      <c r="K673" s="376"/>
      <c r="L673" s="376"/>
      <c r="M673" s="376"/>
      <c r="N673" s="376"/>
      <c r="O673" s="376"/>
      <c r="P673" s="376"/>
      <c r="Q673" s="376"/>
      <c r="R673" s="376"/>
      <c r="S673" s="376"/>
      <c r="T673" s="376"/>
      <c r="U673" s="376"/>
      <c r="V673" s="376"/>
      <c r="W673" s="376"/>
      <c r="X673" s="376"/>
      <c r="Y673" s="376"/>
      <c r="Z673" s="376"/>
      <c r="AA673" s="376"/>
      <c r="AB673" s="376"/>
      <c r="AC673" s="376"/>
      <c r="AD673" s="376"/>
      <c r="AE673" s="376"/>
      <c r="AF673" s="376"/>
      <c r="AG673" s="376"/>
      <c r="AH673" s="376"/>
      <c r="AI673" s="376"/>
      <c r="AJ673" s="376"/>
      <c r="AK673" s="376"/>
      <c r="AL673" s="376"/>
      <c r="AM673" s="376"/>
      <c r="AN673" s="376"/>
      <c r="AO673" s="376"/>
      <c r="AP673" s="376"/>
      <c r="AQ673" s="376"/>
      <c r="AR673" s="376"/>
      <c r="AS673" s="376"/>
      <c r="AT673" s="376"/>
    </row>
    <row r="674" spans="1:46" ht="24" x14ac:dyDescent="0.4">
      <c r="A674" s="375"/>
      <c r="B674" s="375"/>
      <c r="C674" s="376"/>
      <c r="D674" s="376"/>
      <c r="E674" s="376"/>
      <c r="F674" s="376"/>
      <c r="G674" s="376"/>
      <c r="H674" s="376"/>
      <c r="I674" s="376"/>
      <c r="J674" s="376"/>
      <c r="K674" s="376"/>
      <c r="L674" s="376"/>
      <c r="M674" s="376"/>
      <c r="N674" s="376"/>
      <c r="O674" s="376"/>
      <c r="P674" s="376"/>
      <c r="Q674" s="376"/>
      <c r="R674" s="376"/>
      <c r="S674" s="376"/>
      <c r="T674" s="376"/>
      <c r="U674" s="376"/>
      <c r="V674" s="376"/>
      <c r="W674" s="376"/>
      <c r="X674" s="376"/>
      <c r="Y674" s="376"/>
      <c r="Z674" s="376"/>
      <c r="AA674" s="376"/>
      <c r="AB674" s="376"/>
      <c r="AC674" s="376"/>
      <c r="AD674" s="376"/>
      <c r="AE674" s="376"/>
      <c r="AF674" s="376"/>
      <c r="AG674" s="376"/>
      <c r="AH674" s="376"/>
      <c r="AI674" s="376"/>
      <c r="AJ674" s="376"/>
      <c r="AK674" s="376"/>
      <c r="AL674" s="376"/>
      <c r="AM674" s="376"/>
      <c r="AN674" s="376"/>
      <c r="AO674" s="376"/>
      <c r="AP674" s="376"/>
      <c r="AQ674" s="376"/>
      <c r="AR674" s="376"/>
      <c r="AS674" s="376"/>
      <c r="AT674" s="376"/>
    </row>
    <row r="675" spans="1:46" ht="24" x14ac:dyDescent="0.4">
      <c r="A675" s="375"/>
      <c r="B675" s="375"/>
      <c r="C675" s="376"/>
      <c r="D675" s="376"/>
      <c r="E675" s="376"/>
      <c r="F675" s="376"/>
      <c r="G675" s="376"/>
      <c r="H675" s="376"/>
      <c r="I675" s="376"/>
      <c r="J675" s="376"/>
      <c r="K675" s="376"/>
      <c r="L675" s="376"/>
      <c r="M675" s="376"/>
      <c r="N675" s="376"/>
      <c r="O675" s="376"/>
      <c r="P675" s="376"/>
      <c r="Q675" s="376"/>
      <c r="R675" s="376"/>
      <c r="S675" s="376"/>
      <c r="T675" s="376"/>
      <c r="U675" s="376"/>
      <c r="V675" s="376"/>
      <c r="W675" s="376"/>
      <c r="X675" s="376"/>
      <c r="Y675" s="376"/>
      <c r="Z675" s="376"/>
      <c r="AA675" s="376"/>
      <c r="AB675" s="376"/>
      <c r="AC675" s="376"/>
      <c r="AD675" s="376"/>
      <c r="AE675" s="376"/>
      <c r="AF675" s="376"/>
      <c r="AG675" s="376"/>
      <c r="AH675" s="376"/>
      <c r="AI675" s="376"/>
      <c r="AJ675" s="376"/>
      <c r="AK675" s="376"/>
      <c r="AL675" s="376"/>
      <c r="AM675" s="376"/>
      <c r="AN675" s="376"/>
      <c r="AO675" s="376"/>
      <c r="AP675" s="376"/>
      <c r="AQ675" s="376"/>
      <c r="AR675" s="376"/>
      <c r="AS675" s="376"/>
      <c r="AT675" s="376"/>
    </row>
    <row r="676" spans="1:46" ht="24" x14ac:dyDescent="0.4">
      <c r="A676" s="375"/>
      <c r="B676" s="375"/>
      <c r="C676" s="376"/>
      <c r="D676" s="376"/>
      <c r="E676" s="376"/>
      <c r="F676" s="376"/>
      <c r="G676" s="376"/>
      <c r="H676" s="376"/>
      <c r="I676" s="376"/>
      <c r="J676" s="376"/>
      <c r="K676" s="376"/>
      <c r="L676" s="376"/>
      <c r="M676" s="376"/>
      <c r="N676" s="376"/>
      <c r="O676" s="376"/>
      <c r="P676" s="376"/>
      <c r="Q676" s="376"/>
      <c r="R676" s="376"/>
      <c r="S676" s="376"/>
      <c r="T676" s="376"/>
      <c r="U676" s="376"/>
      <c r="V676" s="376"/>
      <c r="W676" s="376"/>
      <c r="X676" s="376"/>
      <c r="Y676" s="376"/>
      <c r="Z676" s="376"/>
      <c r="AA676" s="376"/>
      <c r="AB676" s="376"/>
      <c r="AC676" s="376"/>
      <c r="AD676" s="376"/>
      <c r="AE676" s="376"/>
      <c r="AF676" s="376"/>
      <c r="AG676" s="376"/>
      <c r="AH676" s="376"/>
      <c r="AI676" s="376"/>
      <c r="AJ676" s="376"/>
      <c r="AK676" s="376"/>
      <c r="AL676" s="376"/>
      <c r="AM676" s="376"/>
      <c r="AN676" s="376"/>
      <c r="AO676" s="376"/>
      <c r="AP676" s="376"/>
      <c r="AQ676" s="376"/>
      <c r="AR676" s="376"/>
      <c r="AS676" s="376"/>
      <c r="AT676" s="376"/>
    </row>
    <row r="677" spans="1:46" ht="24" x14ac:dyDescent="0.4">
      <c r="A677" s="375"/>
      <c r="B677" s="375"/>
      <c r="C677" s="376"/>
      <c r="D677" s="376"/>
      <c r="E677" s="376"/>
      <c r="F677" s="376"/>
      <c r="G677" s="376"/>
      <c r="H677" s="376"/>
      <c r="I677" s="376"/>
      <c r="J677" s="376"/>
      <c r="K677" s="376"/>
      <c r="L677" s="376"/>
      <c r="M677" s="376"/>
      <c r="N677" s="376"/>
      <c r="O677" s="376"/>
      <c r="P677" s="376"/>
      <c r="Q677" s="376"/>
      <c r="R677" s="376"/>
      <c r="S677" s="376"/>
      <c r="T677" s="376"/>
      <c r="U677" s="376"/>
      <c r="V677" s="376"/>
      <c r="W677" s="376"/>
      <c r="X677" s="376"/>
      <c r="Y677" s="376"/>
      <c r="Z677" s="376"/>
      <c r="AA677" s="376"/>
      <c r="AB677" s="376"/>
      <c r="AC677" s="376"/>
      <c r="AD677" s="376"/>
      <c r="AE677" s="376"/>
      <c r="AF677" s="376"/>
      <c r="AG677" s="376"/>
      <c r="AH677" s="376"/>
      <c r="AI677" s="376"/>
      <c r="AJ677" s="376"/>
      <c r="AK677" s="376"/>
      <c r="AL677" s="376"/>
      <c r="AM677" s="376"/>
      <c r="AN677" s="376"/>
      <c r="AO677" s="376"/>
      <c r="AP677" s="376"/>
      <c r="AQ677" s="376"/>
      <c r="AR677" s="376"/>
      <c r="AS677" s="376"/>
      <c r="AT677" s="376"/>
    </row>
    <row r="678" spans="1:46" ht="24" x14ac:dyDescent="0.4">
      <c r="A678" s="375"/>
      <c r="B678" s="375"/>
      <c r="C678" s="376"/>
      <c r="D678" s="376"/>
      <c r="E678" s="376"/>
      <c r="F678" s="376"/>
      <c r="G678" s="376"/>
      <c r="H678" s="376"/>
      <c r="I678" s="376"/>
      <c r="J678" s="376"/>
      <c r="K678" s="376"/>
      <c r="L678" s="376"/>
      <c r="M678" s="376"/>
      <c r="N678" s="376"/>
      <c r="O678" s="376"/>
      <c r="P678" s="376"/>
      <c r="Q678" s="376"/>
      <c r="R678" s="376"/>
      <c r="S678" s="376"/>
      <c r="T678" s="376"/>
      <c r="U678" s="376"/>
      <c r="V678" s="376"/>
      <c r="W678" s="376"/>
      <c r="X678" s="376"/>
      <c r="Y678" s="376"/>
      <c r="Z678" s="376"/>
      <c r="AA678" s="376"/>
      <c r="AB678" s="376"/>
      <c r="AC678" s="376"/>
      <c r="AD678" s="376"/>
      <c r="AE678" s="376"/>
      <c r="AF678" s="376"/>
      <c r="AG678" s="376"/>
      <c r="AH678" s="376"/>
      <c r="AI678" s="376"/>
      <c r="AJ678" s="376"/>
      <c r="AK678" s="376"/>
      <c r="AL678" s="376"/>
      <c r="AM678" s="376"/>
      <c r="AN678" s="376"/>
      <c r="AO678" s="376"/>
      <c r="AP678" s="376"/>
      <c r="AQ678" s="376"/>
      <c r="AR678" s="376"/>
      <c r="AS678" s="376"/>
      <c r="AT678" s="376"/>
    </row>
    <row r="679" spans="1:46" ht="24" x14ac:dyDescent="0.4">
      <c r="A679" s="375"/>
      <c r="B679" s="375"/>
      <c r="C679" s="376"/>
      <c r="D679" s="376"/>
      <c r="E679" s="376"/>
      <c r="F679" s="376"/>
      <c r="G679" s="376"/>
      <c r="H679" s="376"/>
      <c r="I679" s="376"/>
      <c r="J679" s="376"/>
      <c r="K679" s="376"/>
      <c r="L679" s="376"/>
      <c r="M679" s="376"/>
      <c r="N679" s="376"/>
      <c r="O679" s="376"/>
      <c r="P679" s="376"/>
      <c r="Q679" s="376"/>
      <c r="R679" s="376"/>
      <c r="S679" s="376"/>
      <c r="T679" s="376"/>
      <c r="U679" s="376"/>
      <c r="V679" s="376"/>
      <c r="W679" s="376"/>
      <c r="X679" s="376"/>
      <c r="Y679" s="376"/>
      <c r="Z679" s="376"/>
      <c r="AA679" s="376"/>
      <c r="AB679" s="376"/>
      <c r="AC679" s="376"/>
      <c r="AD679" s="376"/>
      <c r="AE679" s="376"/>
      <c r="AF679" s="376"/>
      <c r="AG679" s="376"/>
      <c r="AH679" s="376"/>
      <c r="AI679" s="376"/>
      <c r="AJ679" s="376"/>
      <c r="AK679" s="376"/>
      <c r="AL679" s="376"/>
      <c r="AM679" s="376"/>
      <c r="AN679" s="376"/>
      <c r="AO679" s="376"/>
      <c r="AP679" s="376"/>
      <c r="AQ679" s="376"/>
      <c r="AR679" s="376"/>
      <c r="AS679" s="376"/>
      <c r="AT679" s="376"/>
    </row>
    <row r="680" spans="1:46" ht="24" x14ac:dyDescent="0.4">
      <c r="A680" s="375"/>
      <c r="B680" s="375"/>
      <c r="C680" s="376"/>
      <c r="D680" s="376"/>
      <c r="E680" s="376"/>
      <c r="F680" s="376"/>
      <c r="G680" s="376"/>
      <c r="H680" s="376"/>
      <c r="I680" s="376"/>
      <c r="J680" s="376"/>
      <c r="K680" s="376"/>
      <c r="L680" s="376"/>
      <c r="M680" s="376"/>
      <c r="N680" s="376"/>
      <c r="O680" s="376"/>
      <c r="P680" s="376"/>
      <c r="Q680" s="376"/>
      <c r="R680" s="376"/>
      <c r="S680" s="376"/>
      <c r="T680" s="376"/>
      <c r="U680" s="376"/>
      <c r="V680" s="376"/>
      <c r="W680" s="376"/>
      <c r="X680" s="376"/>
      <c r="Y680" s="376"/>
      <c r="Z680" s="376"/>
      <c r="AA680" s="376"/>
      <c r="AB680" s="376"/>
      <c r="AC680" s="376"/>
      <c r="AD680" s="376"/>
      <c r="AE680" s="376"/>
      <c r="AF680" s="376"/>
      <c r="AG680" s="376"/>
      <c r="AH680" s="376"/>
      <c r="AI680" s="376"/>
      <c r="AJ680" s="376"/>
      <c r="AK680" s="376"/>
      <c r="AL680" s="376"/>
      <c r="AM680" s="376"/>
      <c r="AN680" s="376"/>
      <c r="AO680" s="376"/>
      <c r="AP680" s="376"/>
      <c r="AQ680" s="376"/>
      <c r="AR680" s="376"/>
      <c r="AS680" s="376"/>
      <c r="AT680" s="376"/>
    </row>
    <row r="681" spans="1:46" ht="24" x14ac:dyDescent="0.4">
      <c r="A681" s="375"/>
      <c r="B681" s="375"/>
      <c r="C681" s="376"/>
      <c r="D681" s="376"/>
      <c r="E681" s="376"/>
      <c r="F681" s="376"/>
      <c r="G681" s="376"/>
      <c r="H681" s="376"/>
      <c r="I681" s="376"/>
      <c r="J681" s="376"/>
      <c r="K681" s="376"/>
      <c r="L681" s="376"/>
      <c r="M681" s="376"/>
      <c r="N681" s="376"/>
      <c r="O681" s="376"/>
      <c r="P681" s="376"/>
      <c r="Q681" s="376"/>
      <c r="R681" s="376"/>
      <c r="S681" s="376"/>
      <c r="T681" s="376"/>
      <c r="U681" s="376"/>
      <c r="V681" s="376"/>
      <c r="W681" s="376"/>
      <c r="X681" s="376"/>
      <c r="Y681" s="376"/>
      <c r="Z681" s="376"/>
      <c r="AA681" s="376"/>
      <c r="AB681" s="376"/>
      <c r="AC681" s="376"/>
      <c r="AD681" s="376"/>
      <c r="AE681" s="376"/>
      <c r="AF681" s="376"/>
      <c r="AG681" s="376"/>
      <c r="AH681" s="376"/>
      <c r="AI681" s="376"/>
      <c r="AJ681" s="376"/>
      <c r="AK681" s="376"/>
      <c r="AL681" s="376"/>
      <c r="AM681" s="376"/>
      <c r="AN681" s="376"/>
      <c r="AO681" s="376"/>
      <c r="AP681" s="376"/>
      <c r="AQ681" s="376"/>
      <c r="AR681" s="376"/>
      <c r="AS681" s="376"/>
      <c r="AT681" s="376"/>
    </row>
    <row r="682" spans="1:46" ht="24" x14ac:dyDescent="0.4">
      <c r="A682" s="375"/>
      <c r="B682" s="375"/>
      <c r="C682" s="376"/>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c r="Z682" s="376"/>
      <c r="AA682" s="376"/>
      <c r="AB682" s="376"/>
      <c r="AC682" s="376"/>
      <c r="AD682" s="376"/>
      <c r="AE682" s="376"/>
      <c r="AF682" s="376"/>
      <c r="AG682" s="376"/>
      <c r="AH682" s="376"/>
      <c r="AI682" s="376"/>
      <c r="AJ682" s="376"/>
      <c r="AK682" s="376"/>
      <c r="AL682" s="376"/>
      <c r="AM682" s="376"/>
      <c r="AN682" s="376"/>
      <c r="AO682" s="376"/>
      <c r="AP682" s="376"/>
      <c r="AQ682" s="376"/>
      <c r="AR682" s="376"/>
      <c r="AS682" s="376"/>
      <c r="AT682" s="376"/>
    </row>
    <row r="683" spans="1:46" ht="24" x14ac:dyDescent="0.4">
      <c r="A683" s="375"/>
      <c r="B683" s="375"/>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c r="AA683" s="376"/>
      <c r="AB683" s="376"/>
      <c r="AC683" s="376"/>
      <c r="AD683" s="376"/>
      <c r="AE683" s="376"/>
      <c r="AF683" s="376"/>
      <c r="AG683" s="376"/>
      <c r="AH683" s="376"/>
      <c r="AI683" s="376"/>
      <c r="AJ683" s="376"/>
      <c r="AK683" s="376"/>
      <c r="AL683" s="376"/>
      <c r="AM683" s="376"/>
      <c r="AN683" s="376"/>
      <c r="AO683" s="376"/>
      <c r="AP683" s="376"/>
      <c r="AQ683" s="376"/>
      <c r="AR683" s="376"/>
      <c r="AS683" s="376"/>
      <c r="AT683" s="376"/>
    </row>
    <row r="684" spans="1:46" ht="24" x14ac:dyDescent="0.4">
      <c r="A684" s="375"/>
      <c r="B684" s="375"/>
      <c r="C684" s="376"/>
      <c r="D684" s="376"/>
      <c r="E684" s="376"/>
      <c r="F684" s="376"/>
      <c r="G684" s="376"/>
      <c r="H684" s="376"/>
      <c r="I684" s="376"/>
      <c r="J684" s="376"/>
      <c r="K684" s="376"/>
      <c r="L684" s="376"/>
      <c r="M684" s="376"/>
      <c r="N684" s="376"/>
      <c r="O684" s="376"/>
      <c r="P684" s="376"/>
      <c r="Q684" s="376"/>
      <c r="R684" s="376"/>
      <c r="S684" s="376"/>
      <c r="T684" s="376"/>
      <c r="U684" s="376"/>
      <c r="V684" s="376"/>
      <c r="W684" s="376"/>
      <c r="X684" s="376"/>
      <c r="Y684" s="376"/>
      <c r="Z684" s="376"/>
      <c r="AA684" s="376"/>
      <c r="AB684" s="376"/>
      <c r="AC684" s="376"/>
      <c r="AD684" s="376"/>
      <c r="AE684" s="376"/>
      <c r="AF684" s="376"/>
      <c r="AG684" s="376"/>
      <c r="AH684" s="376"/>
      <c r="AI684" s="376"/>
      <c r="AJ684" s="376"/>
      <c r="AK684" s="376"/>
      <c r="AL684" s="376"/>
      <c r="AM684" s="376"/>
      <c r="AN684" s="376"/>
      <c r="AO684" s="376"/>
      <c r="AP684" s="376"/>
      <c r="AQ684" s="376"/>
      <c r="AR684" s="376"/>
      <c r="AS684" s="376"/>
      <c r="AT684" s="376"/>
    </row>
    <row r="685" spans="1:46" ht="24" x14ac:dyDescent="0.4">
      <c r="A685" s="375"/>
      <c r="B685" s="375"/>
      <c r="C685" s="376"/>
      <c r="D685" s="376"/>
      <c r="E685" s="376"/>
      <c r="F685" s="376"/>
      <c r="G685" s="376"/>
      <c r="H685" s="376"/>
      <c r="I685" s="376"/>
      <c r="J685" s="376"/>
      <c r="K685" s="376"/>
      <c r="L685" s="376"/>
      <c r="M685" s="376"/>
      <c r="N685" s="376"/>
      <c r="O685" s="376"/>
      <c r="P685" s="376"/>
      <c r="Q685" s="376"/>
      <c r="R685" s="376"/>
      <c r="S685" s="376"/>
      <c r="T685" s="376"/>
      <c r="U685" s="376"/>
      <c r="V685" s="376"/>
      <c r="W685" s="376"/>
      <c r="X685" s="376"/>
      <c r="Y685" s="376"/>
      <c r="Z685" s="376"/>
      <c r="AA685" s="376"/>
      <c r="AB685" s="376"/>
      <c r="AC685" s="376"/>
      <c r="AD685" s="376"/>
      <c r="AE685" s="376"/>
      <c r="AF685" s="376"/>
      <c r="AG685" s="376"/>
      <c r="AH685" s="376"/>
      <c r="AI685" s="376"/>
      <c r="AJ685" s="376"/>
      <c r="AK685" s="376"/>
      <c r="AL685" s="376"/>
      <c r="AM685" s="376"/>
      <c r="AN685" s="376"/>
      <c r="AO685" s="376"/>
      <c r="AP685" s="376"/>
      <c r="AQ685" s="376"/>
      <c r="AR685" s="376"/>
      <c r="AS685" s="376"/>
      <c r="AT685" s="376"/>
    </row>
    <row r="686" spans="1:46" ht="24" x14ac:dyDescent="0.4">
      <c r="A686" s="375"/>
      <c r="B686" s="375"/>
      <c r="C686" s="376"/>
      <c r="D686" s="376"/>
      <c r="E686" s="376"/>
      <c r="F686" s="376"/>
      <c r="G686" s="376"/>
      <c r="H686" s="376"/>
      <c r="I686" s="376"/>
      <c r="J686" s="376"/>
      <c r="K686" s="376"/>
      <c r="L686" s="376"/>
      <c r="M686" s="376"/>
      <c r="N686" s="376"/>
      <c r="O686" s="376"/>
      <c r="P686" s="376"/>
      <c r="Q686" s="376"/>
      <c r="R686" s="376"/>
      <c r="S686" s="376"/>
      <c r="T686" s="376"/>
      <c r="U686" s="376"/>
      <c r="V686" s="376"/>
      <c r="W686" s="376"/>
      <c r="X686" s="376"/>
      <c r="Y686" s="376"/>
      <c r="Z686" s="376"/>
      <c r="AA686" s="376"/>
      <c r="AB686" s="376"/>
      <c r="AC686" s="376"/>
      <c r="AD686" s="376"/>
      <c r="AE686" s="376"/>
      <c r="AF686" s="376"/>
      <c r="AG686" s="376"/>
      <c r="AH686" s="376"/>
      <c r="AI686" s="376"/>
      <c r="AJ686" s="376"/>
      <c r="AK686" s="376"/>
      <c r="AL686" s="376"/>
      <c r="AM686" s="376"/>
      <c r="AN686" s="376"/>
      <c r="AO686" s="376"/>
      <c r="AP686" s="376"/>
      <c r="AQ686" s="376"/>
      <c r="AR686" s="376"/>
      <c r="AS686" s="376"/>
      <c r="AT686" s="376"/>
    </row>
    <row r="687" spans="1:46" ht="24" x14ac:dyDescent="0.4">
      <c r="A687" s="375"/>
      <c r="B687" s="375"/>
      <c r="C687" s="376"/>
      <c r="D687" s="376"/>
      <c r="E687" s="376"/>
      <c r="F687" s="376"/>
      <c r="G687" s="376"/>
      <c r="H687" s="376"/>
      <c r="I687" s="376"/>
      <c r="J687" s="376"/>
      <c r="K687" s="376"/>
      <c r="L687" s="376"/>
      <c r="M687" s="376"/>
      <c r="N687" s="376"/>
      <c r="O687" s="376"/>
      <c r="P687" s="376"/>
      <c r="Q687" s="376"/>
      <c r="R687" s="376"/>
      <c r="S687" s="376"/>
      <c r="T687" s="376"/>
      <c r="U687" s="376"/>
      <c r="V687" s="376"/>
      <c r="W687" s="376"/>
      <c r="X687" s="376"/>
      <c r="Y687" s="376"/>
      <c r="Z687" s="376"/>
      <c r="AA687" s="376"/>
      <c r="AB687" s="376"/>
      <c r="AC687" s="376"/>
      <c r="AD687" s="376"/>
      <c r="AE687" s="376"/>
      <c r="AF687" s="376"/>
      <c r="AG687" s="376"/>
      <c r="AH687" s="376"/>
      <c r="AI687" s="376"/>
      <c r="AJ687" s="376"/>
      <c r="AK687" s="376"/>
      <c r="AL687" s="376"/>
      <c r="AM687" s="376"/>
      <c r="AN687" s="376"/>
      <c r="AO687" s="376"/>
      <c r="AP687" s="376"/>
      <c r="AQ687" s="376"/>
      <c r="AR687" s="376"/>
      <c r="AS687" s="376"/>
      <c r="AT687" s="376"/>
    </row>
    <row r="688" spans="1:46" ht="24" x14ac:dyDescent="0.4">
      <c r="A688" s="375"/>
      <c r="B688" s="375"/>
      <c r="C688" s="376"/>
      <c r="D688" s="376"/>
      <c r="E688" s="376"/>
      <c r="F688" s="376"/>
      <c r="G688" s="376"/>
      <c r="H688" s="376"/>
      <c r="I688" s="376"/>
      <c r="J688" s="376"/>
      <c r="K688" s="376"/>
      <c r="L688" s="376"/>
      <c r="M688" s="376"/>
      <c r="N688" s="376"/>
      <c r="O688" s="376"/>
      <c r="P688" s="376"/>
      <c r="Q688" s="376"/>
      <c r="R688" s="376"/>
      <c r="S688" s="376"/>
      <c r="T688" s="376"/>
      <c r="U688" s="376"/>
      <c r="V688" s="376"/>
      <c r="W688" s="376"/>
      <c r="X688" s="376"/>
      <c r="Y688" s="376"/>
      <c r="Z688" s="376"/>
      <c r="AA688" s="376"/>
      <c r="AB688" s="376"/>
      <c r="AC688" s="376"/>
      <c r="AD688" s="376"/>
      <c r="AE688" s="376"/>
      <c r="AF688" s="376"/>
      <c r="AG688" s="376"/>
      <c r="AH688" s="376"/>
      <c r="AI688" s="376"/>
      <c r="AJ688" s="376"/>
      <c r="AK688" s="376"/>
      <c r="AL688" s="376"/>
      <c r="AM688" s="376"/>
      <c r="AN688" s="376"/>
      <c r="AO688" s="376"/>
      <c r="AP688" s="376"/>
      <c r="AQ688" s="376"/>
      <c r="AR688" s="376"/>
      <c r="AS688" s="376"/>
      <c r="AT688" s="376"/>
    </row>
    <row r="689" spans="1:46" ht="24" x14ac:dyDescent="0.4">
      <c r="A689" s="375"/>
      <c r="B689" s="375"/>
      <c r="C689" s="376"/>
      <c r="D689" s="376"/>
      <c r="E689" s="376"/>
      <c r="F689" s="376"/>
      <c r="G689" s="376"/>
      <c r="H689" s="376"/>
      <c r="I689" s="376"/>
      <c r="J689" s="376"/>
      <c r="K689" s="376"/>
      <c r="L689" s="376"/>
      <c r="M689" s="376"/>
      <c r="N689" s="376"/>
      <c r="O689" s="376"/>
      <c r="P689" s="376"/>
      <c r="Q689" s="376"/>
      <c r="R689" s="376"/>
      <c r="S689" s="376"/>
      <c r="T689" s="376"/>
      <c r="U689" s="376"/>
      <c r="V689" s="376"/>
      <c r="W689" s="376"/>
      <c r="X689" s="376"/>
      <c r="Y689" s="376"/>
      <c r="Z689" s="376"/>
      <c r="AA689" s="376"/>
      <c r="AB689" s="376"/>
      <c r="AC689" s="376"/>
      <c r="AD689" s="376"/>
      <c r="AE689" s="376"/>
      <c r="AF689" s="376"/>
      <c r="AG689" s="376"/>
      <c r="AH689" s="376"/>
      <c r="AI689" s="376"/>
      <c r="AJ689" s="376"/>
      <c r="AK689" s="376"/>
      <c r="AL689" s="376"/>
      <c r="AM689" s="376"/>
      <c r="AN689" s="376"/>
      <c r="AO689" s="376"/>
      <c r="AP689" s="376"/>
      <c r="AQ689" s="376"/>
      <c r="AR689" s="376"/>
      <c r="AS689" s="376"/>
      <c r="AT689" s="376"/>
    </row>
    <row r="690" spans="1:46" ht="24" x14ac:dyDescent="0.4">
      <c r="A690" s="375"/>
      <c r="B690" s="375"/>
      <c r="C690" s="376"/>
      <c r="D690" s="376"/>
      <c r="E690" s="376"/>
      <c r="F690" s="376"/>
      <c r="G690" s="376"/>
      <c r="H690" s="376"/>
      <c r="I690" s="376"/>
      <c r="J690" s="376"/>
      <c r="K690" s="376"/>
      <c r="L690" s="376"/>
      <c r="M690" s="376"/>
      <c r="N690" s="376"/>
      <c r="O690" s="376"/>
      <c r="P690" s="376"/>
      <c r="Q690" s="376"/>
      <c r="R690" s="376"/>
      <c r="S690" s="376"/>
      <c r="T690" s="376"/>
      <c r="U690" s="376"/>
      <c r="V690" s="376"/>
      <c r="W690" s="376"/>
      <c r="X690" s="376"/>
      <c r="Y690" s="376"/>
      <c r="Z690" s="376"/>
      <c r="AA690" s="376"/>
      <c r="AB690" s="376"/>
      <c r="AC690" s="376"/>
      <c r="AD690" s="376"/>
      <c r="AE690" s="376"/>
      <c r="AF690" s="376"/>
      <c r="AG690" s="376"/>
      <c r="AH690" s="376"/>
      <c r="AI690" s="376"/>
      <c r="AJ690" s="376"/>
      <c r="AK690" s="376"/>
      <c r="AL690" s="376"/>
      <c r="AM690" s="376"/>
      <c r="AN690" s="376"/>
      <c r="AO690" s="376"/>
      <c r="AP690" s="376"/>
      <c r="AQ690" s="376"/>
      <c r="AR690" s="376"/>
      <c r="AS690" s="376"/>
      <c r="AT690" s="376"/>
    </row>
    <row r="691" spans="1:46" ht="24" x14ac:dyDescent="0.4">
      <c r="A691" s="375"/>
      <c r="B691" s="375"/>
      <c r="C691" s="376"/>
      <c r="D691" s="376"/>
      <c r="E691" s="376"/>
      <c r="F691" s="376"/>
      <c r="G691" s="376"/>
      <c r="H691" s="376"/>
      <c r="I691" s="376"/>
      <c r="J691" s="376"/>
      <c r="K691" s="376"/>
      <c r="L691" s="376"/>
      <c r="M691" s="376"/>
      <c r="N691" s="376"/>
      <c r="O691" s="376"/>
      <c r="P691" s="376"/>
      <c r="Q691" s="376"/>
      <c r="R691" s="376"/>
      <c r="S691" s="376"/>
      <c r="T691" s="376"/>
      <c r="U691" s="376"/>
      <c r="V691" s="376"/>
      <c r="W691" s="376"/>
      <c r="X691" s="376"/>
      <c r="Y691" s="376"/>
      <c r="Z691" s="376"/>
      <c r="AA691" s="376"/>
      <c r="AB691" s="376"/>
      <c r="AC691" s="376"/>
      <c r="AD691" s="376"/>
      <c r="AE691" s="376"/>
      <c r="AF691" s="376"/>
      <c r="AG691" s="376"/>
      <c r="AH691" s="376"/>
      <c r="AI691" s="376"/>
      <c r="AJ691" s="376"/>
      <c r="AK691" s="376"/>
      <c r="AL691" s="376"/>
      <c r="AM691" s="376"/>
      <c r="AN691" s="376"/>
      <c r="AO691" s="376"/>
      <c r="AP691" s="376"/>
      <c r="AQ691" s="376"/>
      <c r="AR691" s="376"/>
      <c r="AS691" s="376"/>
      <c r="AT691" s="376"/>
    </row>
    <row r="692" spans="1:46" ht="24" x14ac:dyDescent="0.4">
      <c r="A692" s="375"/>
      <c r="B692" s="375"/>
      <c r="C692" s="376"/>
      <c r="D692" s="376"/>
      <c r="E692" s="376"/>
      <c r="F692" s="376"/>
      <c r="G692" s="376"/>
      <c r="H692" s="376"/>
      <c r="I692" s="376"/>
      <c r="J692" s="376"/>
      <c r="K692" s="376"/>
      <c r="L692" s="376"/>
      <c r="M692" s="376"/>
      <c r="N692" s="376"/>
      <c r="O692" s="376"/>
      <c r="P692" s="376"/>
      <c r="Q692" s="376"/>
      <c r="R692" s="376"/>
      <c r="S692" s="376"/>
      <c r="T692" s="376"/>
      <c r="U692" s="376"/>
      <c r="V692" s="376"/>
      <c r="W692" s="376"/>
      <c r="X692" s="376"/>
      <c r="Y692" s="376"/>
      <c r="Z692" s="376"/>
      <c r="AA692" s="376"/>
      <c r="AB692" s="376"/>
      <c r="AC692" s="376"/>
      <c r="AD692" s="376"/>
      <c r="AE692" s="376"/>
      <c r="AF692" s="376"/>
      <c r="AG692" s="376"/>
      <c r="AH692" s="376"/>
      <c r="AI692" s="376"/>
      <c r="AJ692" s="376"/>
      <c r="AK692" s="376"/>
      <c r="AL692" s="376"/>
      <c r="AM692" s="376"/>
      <c r="AN692" s="376"/>
      <c r="AO692" s="376"/>
      <c r="AP692" s="376"/>
      <c r="AQ692" s="376"/>
      <c r="AR692" s="376"/>
      <c r="AS692" s="376"/>
      <c r="AT692" s="376"/>
    </row>
    <row r="693" spans="1:46" ht="24" x14ac:dyDescent="0.4">
      <c r="A693" s="375"/>
      <c r="B693" s="375"/>
      <c r="C693" s="376"/>
      <c r="D693" s="376"/>
      <c r="E693" s="376"/>
      <c r="F693" s="376"/>
      <c r="G693" s="376"/>
      <c r="H693" s="376"/>
      <c r="I693" s="376"/>
      <c r="J693" s="376"/>
      <c r="K693" s="376"/>
      <c r="L693" s="376"/>
      <c r="M693" s="376"/>
      <c r="N693" s="376"/>
      <c r="O693" s="376"/>
      <c r="P693" s="376"/>
      <c r="Q693" s="376"/>
      <c r="R693" s="376"/>
      <c r="S693" s="376"/>
      <c r="T693" s="376"/>
      <c r="U693" s="376"/>
      <c r="V693" s="376"/>
      <c r="W693" s="376"/>
      <c r="X693" s="376"/>
      <c r="Y693" s="376"/>
      <c r="Z693" s="376"/>
      <c r="AA693" s="376"/>
      <c r="AB693" s="376"/>
      <c r="AC693" s="376"/>
      <c r="AD693" s="376"/>
      <c r="AE693" s="376"/>
      <c r="AF693" s="376"/>
      <c r="AG693" s="376"/>
      <c r="AH693" s="376"/>
      <c r="AI693" s="376"/>
      <c r="AJ693" s="376"/>
      <c r="AK693" s="376"/>
      <c r="AL693" s="376"/>
      <c r="AM693" s="376"/>
      <c r="AN693" s="376"/>
      <c r="AO693" s="376"/>
      <c r="AP693" s="376"/>
      <c r="AQ693" s="376"/>
      <c r="AR693" s="376"/>
      <c r="AS693" s="376"/>
      <c r="AT693" s="376"/>
    </row>
    <row r="694" spans="1:46" ht="24" x14ac:dyDescent="0.4">
      <c r="A694" s="375"/>
      <c r="B694" s="375"/>
      <c r="C694" s="376"/>
      <c r="D694" s="376"/>
      <c r="E694" s="376"/>
      <c r="F694" s="376"/>
      <c r="G694" s="376"/>
      <c r="H694" s="376"/>
      <c r="I694" s="376"/>
      <c r="J694" s="376"/>
      <c r="K694" s="376"/>
      <c r="L694" s="376"/>
      <c r="M694" s="376"/>
      <c r="N694" s="376"/>
      <c r="O694" s="376"/>
      <c r="P694" s="376"/>
      <c r="Q694" s="376"/>
      <c r="R694" s="376"/>
      <c r="S694" s="376"/>
      <c r="T694" s="376"/>
      <c r="U694" s="376"/>
      <c r="V694" s="376"/>
      <c r="W694" s="376"/>
      <c r="X694" s="376"/>
      <c r="Y694" s="376"/>
      <c r="Z694" s="376"/>
      <c r="AA694" s="376"/>
      <c r="AB694" s="376"/>
      <c r="AC694" s="376"/>
      <c r="AD694" s="376"/>
      <c r="AE694" s="376"/>
      <c r="AF694" s="376"/>
      <c r="AG694" s="376"/>
      <c r="AH694" s="376"/>
      <c r="AI694" s="376"/>
      <c r="AJ694" s="376"/>
      <c r="AK694" s="376"/>
      <c r="AL694" s="376"/>
      <c r="AM694" s="376"/>
      <c r="AN694" s="376"/>
      <c r="AO694" s="376"/>
      <c r="AP694" s="376"/>
      <c r="AQ694" s="376"/>
      <c r="AR694" s="376"/>
      <c r="AS694" s="376"/>
      <c r="AT694" s="376"/>
    </row>
    <row r="695" spans="1:46" ht="24" x14ac:dyDescent="0.4">
      <c r="A695" s="375"/>
      <c r="B695" s="375"/>
      <c r="C695" s="376"/>
      <c r="D695" s="376"/>
      <c r="E695" s="376"/>
      <c r="F695" s="376"/>
      <c r="G695" s="376"/>
      <c r="H695" s="376"/>
      <c r="I695" s="376"/>
      <c r="J695" s="376"/>
      <c r="K695" s="376"/>
      <c r="L695" s="376"/>
      <c r="M695" s="376"/>
      <c r="N695" s="376"/>
      <c r="O695" s="376"/>
      <c r="P695" s="376"/>
      <c r="Q695" s="376"/>
      <c r="R695" s="376"/>
      <c r="S695" s="376"/>
      <c r="T695" s="376"/>
      <c r="U695" s="376"/>
      <c r="V695" s="376"/>
      <c r="W695" s="376"/>
      <c r="X695" s="376"/>
      <c r="Y695" s="376"/>
      <c r="Z695" s="376"/>
      <c r="AA695" s="376"/>
      <c r="AB695" s="376"/>
      <c r="AC695" s="376"/>
      <c r="AD695" s="376"/>
      <c r="AE695" s="376"/>
      <c r="AF695" s="376"/>
      <c r="AG695" s="376"/>
      <c r="AH695" s="376"/>
      <c r="AI695" s="376"/>
      <c r="AJ695" s="376"/>
      <c r="AK695" s="376"/>
      <c r="AL695" s="376"/>
      <c r="AM695" s="376"/>
      <c r="AN695" s="376"/>
      <c r="AO695" s="376"/>
      <c r="AP695" s="376"/>
      <c r="AQ695" s="376"/>
      <c r="AR695" s="376"/>
      <c r="AS695" s="376"/>
      <c r="AT695" s="376"/>
    </row>
    <row r="696" spans="1:46" ht="24" x14ac:dyDescent="0.4">
      <c r="A696" s="375"/>
      <c r="B696" s="375"/>
      <c r="C696" s="376"/>
      <c r="D696" s="376"/>
      <c r="E696" s="376"/>
      <c r="F696" s="376"/>
      <c r="G696" s="376"/>
      <c r="H696" s="376"/>
      <c r="I696" s="376"/>
      <c r="J696" s="376"/>
      <c r="K696" s="376"/>
      <c r="L696" s="376"/>
      <c r="M696" s="376"/>
      <c r="N696" s="376"/>
      <c r="O696" s="376"/>
      <c r="P696" s="376"/>
      <c r="Q696" s="376"/>
      <c r="R696" s="376"/>
      <c r="S696" s="376"/>
      <c r="T696" s="376"/>
      <c r="U696" s="376"/>
      <c r="V696" s="376"/>
      <c r="W696" s="376"/>
      <c r="X696" s="376"/>
      <c r="Y696" s="376"/>
      <c r="Z696" s="376"/>
      <c r="AA696" s="376"/>
      <c r="AB696" s="376"/>
      <c r="AC696" s="376"/>
      <c r="AD696" s="376"/>
      <c r="AE696" s="376"/>
      <c r="AF696" s="376"/>
      <c r="AG696" s="376"/>
      <c r="AH696" s="376"/>
      <c r="AI696" s="376"/>
      <c r="AJ696" s="376"/>
      <c r="AK696" s="376"/>
      <c r="AL696" s="376"/>
      <c r="AM696" s="376"/>
      <c r="AN696" s="376"/>
      <c r="AO696" s="376"/>
      <c r="AP696" s="376"/>
      <c r="AQ696" s="376"/>
      <c r="AR696" s="376"/>
      <c r="AS696" s="376"/>
      <c r="AT696" s="376"/>
    </row>
    <row r="697" spans="1:46" ht="24" x14ac:dyDescent="0.4">
      <c r="A697" s="375"/>
      <c r="B697" s="375"/>
      <c r="C697" s="376"/>
      <c r="D697" s="376"/>
      <c r="E697" s="376"/>
      <c r="F697" s="376"/>
      <c r="G697" s="376"/>
      <c r="H697" s="376"/>
      <c r="I697" s="376"/>
      <c r="J697" s="376"/>
      <c r="K697" s="376"/>
      <c r="L697" s="376"/>
      <c r="M697" s="376"/>
      <c r="N697" s="376"/>
      <c r="O697" s="376"/>
      <c r="P697" s="376"/>
      <c r="Q697" s="376"/>
      <c r="R697" s="376"/>
      <c r="S697" s="376"/>
      <c r="T697" s="376"/>
      <c r="U697" s="376"/>
      <c r="V697" s="376"/>
      <c r="W697" s="376"/>
      <c r="X697" s="376"/>
      <c r="Y697" s="376"/>
      <c r="Z697" s="376"/>
      <c r="AA697" s="376"/>
      <c r="AB697" s="376"/>
      <c r="AC697" s="376"/>
      <c r="AD697" s="376"/>
      <c r="AE697" s="376"/>
      <c r="AF697" s="376"/>
      <c r="AG697" s="376"/>
      <c r="AH697" s="376"/>
      <c r="AI697" s="376"/>
      <c r="AJ697" s="376"/>
      <c r="AK697" s="376"/>
      <c r="AL697" s="376"/>
      <c r="AM697" s="376"/>
      <c r="AN697" s="376"/>
      <c r="AO697" s="376"/>
      <c r="AP697" s="376"/>
      <c r="AQ697" s="376"/>
      <c r="AR697" s="376"/>
      <c r="AS697" s="376"/>
      <c r="AT697" s="376"/>
    </row>
    <row r="698" spans="1:46" ht="24" x14ac:dyDescent="0.4">
      <c r="A698" s="375"/>
      <c r="B698" s="375"/>
      <c r="C698" s="376"/>
      <c r="D698" s="376"/>
      <c r="E698" s="376"/>
      <c r="F698" s="376"/>
      <c r="G698" s="376"/>
      <c r="H698" s="376"/>
      <c r="I698" s="376"/>
      <c r="J698" s="376"/>
      <c r="K698" s="376"/>
      <c r="L698" s="376"/>
      <c r="M698" s="376"/>
      <c r="N698" s="376"/>
      <c r="O698" s="376"/>
      <c r="P698" s="376"/>
      <c r="Q698" s="376"/>
      <c r="R698" s="376"/>
      <c r="S698" s="376"/>
      <c r="T698" s="376"/>
      <c r="U698" s="376"/>
      <c r="V698" s="376"/>
      <c r="W698" s="376"/>
      <c r="X698" s="376"/>
      <c r="Y698" s="376"/>
      <c r="Z698" s="376"/>
      <c r="AA698" s="376"/>
      <c r="AB698" s="376"/>
      <c r="AC698" s="376"/>
      <c r="AD698" s="376"/>
      <c r="AE698" s="376"/>
      <c r="AF698" s="376"/>
      <c r="AG698" s="376"/>
      <c r="AH698" s="376"/>
      <c r="AI698" s="376"/>
      <c r="AJ698" s="376"/>
      <c r="AK698" s="376"/>
      <c r="AL698" s="376"/>
      <c r="AM698" s="376"/>
      <c r="AN698" s="376"/>
      <c r="AO698" s="376"/>
      <c r="AP698" s="376"/>
      <c r="AQ698" s="376"/>
      <c r="AR698" s="376"/>
      <c r="AS698" s="376"/>
      <c r="AT698" s="376"/>
    </row>
    <row r="699" spans="1:46" ht="24" x14ac:dyDescent="0.4">
      <c r="A699" s="375"/>
      <c r="B699" s="375"/>
      <c r="C699" s="376"/>
      <c r="D699" s="376"/>
      <c r="E699" s="376"/>
      <c r="F699" s="376"/>
      <c r="G699" s="376"/>
      <c r="H699" s="376"/>
      <c r="I699" s="376"/>
      <c r="J699" s="376"/>
      <c r="K699" s="376"/>
      <c r="L699" s="376"/>
      <c r="M699" s="376"/>
      <c r="N699" s="376"/>
      <c r="O699" s="376"/>
      <c r="P699" s="376"/>
      <c r="Q699" s="376"/>
      <c r="R699" s="376"/>
      <c r="S699" s="376"/>
      <c r="T699" s="376"/>
      <c r="U699" s="376"/>
      <c r="V699" s="376"/>
      <c r="W699" s="376"/>
      <c r="X699" s="376"/>
      <c r="Y699" s="376"/>
      <c r="Z699" s="376"/>
      <c r="AA699" s="376"/>
      <c r="AB699" s="376"/>
      <c r="AC699" s="376"/>
      <c r="AD699" s="376"/>
      <c r="AE699" s="376"/>
      <c r="AF699" s="376"/>
      <c r="AG699" s="376"/>
      <c r="AH699" s="376"/>
      <c r="AI699" s="376"/>
      <c r="AJ699" s="376"/>
      <c r="AK699" s="376"/>
      <c r="AL699" s="376"/>
      <c r="AM699" s="376"/>
      <c r="AN699" s="376"/>
      <c r="AO699" s="376"/>
      <c r="AP699" s="376"/>
      <c r="AQ699" s="376"/>
      <c r="AR699" s="376"/>
      <c r="AS699" s="376"/>
      <c r="AT699" s="376"/>
    </row>
    <row r="700" spans="1:46" ht="24" x14ac:dyDescent="0.4">
      <c r="A700" s="375"/>
      <c r="B700" s="375"/>
      <c r="C700" s="376"/>
      <c r="D700" s="376"/>
      <c r="E700" s="376"/>
      <c r="F700" s="376"/>
      <c r="G700" s="376"/>
      <c r="H700" s="376"/>
      <c r="I700" s="376"/>
      <c r="J700" s="376"/>
      <c r="K700" s="376"/>
      <c r="L700" s="376"/>
      <c r="M700" s="376"/>
      <c r="N700" s="376"/>
      <c r="O700" s="376"/>
      <c r="P700" s="376"/>
      <c r="Q700" s="376"/>
      <c r="R700" s="376"/>
      <c r="S700" s="376"/>
      <c r="T700" s="376"/>
      <c r="U700" s="376"/>
      <c r="V700" s="376"/>
      <c r="W700" s="376"/>
      <c r="X700" s="376"/>
      <c r="Y700" s="376"/>
      <c r="Z700" s="376"/>
      <c r="AA700" s="376"/>
      <c r="AB700" s="376"/>
      <c r="AC700" s="376"/>
      <c r="AD700" s="376"/>
      <c r="AE700" s="376"/>
      <c r="AF700" s="376"/>
      <c r="AG700" s="376"/>
      <c r="AH700" s="376"/>
      <c r="AI700" s="376"/>
      <c r="AJ700" s="376"/>
      <c r="AK700" s="376"/>
      <c r="AL700" s="376"/>
      <c r="AM700" s="376"/>
      <c r="AN700" s="376"/>
      <c r="AO700" s="376"/>
      <c r="AP700" s="376"/>
      <c r="AQ700" s="376"/>
      <c r="AR700" s="376"/>
      <c r="AS700" s="376"/>
      <c r="AT700" s="376"/>
    </row>
    <row r="701" spans="1:46" ht="24" x14ac:dyDescent="0.4">
      <c r="A701" s="375"/>
      <c r="B701" s="375"/>
      <c r="C701" s="376"/>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6"/>
      <c r="AD701" s="376"/>
      <c r="AE701" s="376"/>
      <c r="AF701" s="376"/>
      <c r="AG701" s="376"/>
      <c r="AH701" s="376"/>
      <c r="AI701" s="376"/>
      <c r="AJ701" s="376"/>
      <c r="AK701" s="376"/>
      <c r="AL701" s="376"/>
      <c r="AM701" s="376"/>
      <c r="AN701" s="376"/>
      <c r="AO701" s="376"/>
      <c r="AP701" s="376"/>
      <c r="AQ701" s="376"/>
      <c r="AR701" s="376"/>
      <c r="AS701" s="376"/>
      <c r="AT701" s="376"/>
    </row>
    <row r="702" spans="1:46" ht="24" x14ac:dyDescent="0.4">
      <c r="A702" s="375"/>
      <c r="B702" s="375"/>
      <c r="C702" s="376"/>
      <c r="D702" s="376"/>
      <c r="E702" s="376"/>
      <c r="F702" s="376"/>
      <c r="G702" s="376"/>
      <c r="H702" s="376"/>
      <c r="I702" s="376"/>
      <c r="J702" s="376"/>
      <c r="K702" s="376"/>
      <c r="L702" s="376"/>
      <c r="M702" s="376"/>
      <c r="N702" s="376"/>
      <c r="O702" s="376"/>
      <c r="P702" s="376"/>
      <c r="Q702" s="376"/>
      <c r="R702" s="376"/>
      <c r="S702" s="376"/>
      <c r="T702" s="376"/>
      <c r="U702" s="376"/>
      <c r="V702" s="376"/>
      <c r="W702" s="376"/>
      <c r="X702" s="376"/>
      <c r="Y702" s="376"/>
      <c r="Z702" s="376"/>
      <c r="AA702" s="376"/>
      <c r="AB702" s="376"/>
      <c r="AC702" s="376"/>
      <c r="AD702" s="376"/>
      <c r="AE702" s="376"/>
      <c r="AF702" s="376"/>
      <c r="AG702" s="376"/>
      <c r="AH702" s="376"/>
      <c r="AI702" s="376"/>
      <c r="AJ702" s="376"/>
      <c r="AK702" s="376"/>
      <c r="AL702" s="376"/>
      <c r="AM702" s="376"/>
      <c r="AN702" s="376"/>
      <c r="AO702" s="376"/>
      <c r="AP702" s="376"/>
      <c r="AQ702" s="376"/>
      <c r="AR702" s="376"/>
      <c r="AS702" s="376"/>
      <c r="AT702" s="376"/>
    </row>
    <row r="703" spans="1:46" ht="24" x14ac:dyDescent="0.4">
      <c r="A703" s="375"/>
      <c r="B703" s="375"/>
      <c r="C703" s="376"/>
      <c r="D703" s="376"/>
      <c r="E703" s="376"/>
      <c r="F703" s="376"/>
      <c r="G703" s="376"/>
      <c r="H703" s="376"/>
      <c r="I703" s="376"/>
      <c r="J703" s="376"/>
      <c r="K703" s="376"/>
      <c r="L703" s="376"/>
      <c r="M703" s="376"/>
      <c r="N703" s="376"/>
      <c r="O703" s="376"/>
      <c r="P703" s="376"/>
      <c r="Q703" s="376"/>
      <c r="R703" s="376"/>
      <c r="S703" s="376"/>
      <c r="T703" s="376"/>
      <c r="U703" s="376"/>
      <c r="V703" s="376"/>
      <c r="W703" s="376"/>
      <c r="X703" s="376"/>
      <c r="Y703" s="376"/>
      <c r="Z703" s="376"/>
      <c r="AA703" s="376"/>
      <c r="AB703" s="376"/>
      <c r="AC703" s="376"/>
      <c r="AD703" s="376"/>
      <c r="AE703" s="376"/>
      <c r="AF703" s="376"/>
      <c r="AG703" s="376"/>
      <c r="AH703" s="376"/>
      <c r="AI703" s="376"/>
      <c r="AJ703" s="376"/>
      <c r="AK703" s="376"/>
      <c r="AL703" s="376"/>
      <c r="AM703" s="376"/>
      <c r="AN703" s="376"/>
      <c r="AO703" s="376"/>
      <c r="AP703" s="376"/>
      <c r="AQ703" s="376"/>
      <c r="AR703" s="376"/>
      <c r="AS703" s="376"/>
      <c r="AT703" s="376"/>
    </row>
    <row r="704" spans="1:46" ht="24" x14ac:dyDescent="0.4">
      <c r="A704" s="375"/>
      <c r="B704" s="375"/>
      <c r="C704" s="376"/>
      <c r="D704" s="376"/>
      <c r="E704" s="376"/>
      <c r="F704" s="376"/>
      <c r="G704" s="376"/>
      <c r="H704" s="376"/>
      <c r="I704" s="376"/>
      <c r="J704" s="376"/>
      <c r="K704" s="376"/>
      <c r="L704" s="376"/>
      <c r="M704" s="376"/>
      <c r="N704" s="376"/>
      <c r="O704" s="376"/>
      <c r="P704" s="376"/>
      <c r="Q704" s="376"/>
      <c r="R704" s="376"/>
      <c r="S704" s="376"/>
      <c r="T704" s="376"/>
      <c r="U704" s="376"/>
      <c r="V704" s="376"/>
      <c r="W704" s="376"/>
      <c r="X704" s="376"/>
      <c r="Y704" s="376"/>
      <c r="Z704" s="376"/>
      <c r="AA704" s="376"/>
      <c r="AB704" s="376"/>
      <c r="AC704" s="376"/>
      <c r="AD704" s="376"/>
      <c r="AE704" s="376"/>
      <c r="AF704" s="376"/>
      <c r="AG704" s="376"/>
      <c r="AH704" s="376"/>
      <c r="AI704" s="376"/>
      <c r="AJ704" s="376"/>
      <c r="AK704" s="376"/>
      <c r="AL704" s="376"/>
      <c r="AM704" s="376"/>
      <c r="AN704" s="376"/>
      <c r="AO704" s="376"/>
      <c r="AP704" s="376"/>
      <c r="AQ704" s="376"/>
      <c r="AR704" s="376"/>
      <c r="AS704" s="376"/>
      <c r="AT704" s="376"/>
    </row>
    <row r="705" spans="1:46" ht="24" x14ac:dyDescent="0.4">
      <c r="A705" s="375"/>
      <c r="B705" s="375"/>
      <c r="C705" s="376"/>
      <c r="D705" s="376"/>
      <c r="E705" s="376"/>
      <c r="F705" s="376"/>
      <c r="G705" s="376"/>
      <c r="H705" s="376"/>
      <c r="I705" s="376"/>
      <c r="J705" s="376"/>
      <c r="K705" s="376"/>
      <c r="L705" s="376"/>
      <c r="M705" s="376"/>
      <c r="N705" s="376"/>
      <c r="O705" s="376"/>
      <c r="P705" s="376"/>
      <c r="Q705" s="376"/>
      <c r="R705" s="376"/>
      <c r="S705" s="376"/>
      <c r="T705" s="376"/>
      <c r="U705" s="376"/>
      <c r="V705" s="376"/>
      <c r="W705" s="376"/>
      <c r="X705" s="376"/>
      <c r="Y705" s="376"/>
      <c r="Z705" s="376"/>
      <c r="AA705" s="376"/>
      <c r="AB705" s="376"/>
      <c r="AC705" s="376"/>
      <c r="AD705" s="376"/>
      <c r="AE705" s="376"/>
      <c r="AF705" s="376"/>
      <c r="AG705" s="376"/>
      <c r="AH705" s="376"/>
      <c r="AI705" s="376"/>
      <c r="AJ705" s="376"/>
      <c r="AK705" s="376"/>
      <c r="AL705" s="376"/>
      <c r="AM705" s="376"/>
      <c r="AN705" s="376"/>
      <c r="AO705" s="376"/>
      <c r="AP705" s="376"/>
      <c r="AQ705" s="376"/>
      <c r="AR705" s="376"/>
      <c r="AS705" s="376"/>
      <c r="AT705" s="376"/>
    </row>
    <row r="706" spans="1:46" ht="24" x14ac:dyDescent="0.4">
      <c r="A706" s="375"/>
      <c r="B706" s="375"/>
      <c r="C706" s="376"/>
      <c r="D706" s="376"/>
      <c r="E706" s="376"/>
      <c r="F706" s="376"/>
      <c r="G706" s="376"/>
      <c r="H706" s="376"/>
      <c r="I706" s="376"/>
      <c r="J706" s="376"/>
      <c r="K706" s="376"/>
      <c r="L706" s="376"/>
      <c r="M706" s="376"/>
      <c r="N706" s="376"/>
      <c r="O706" s="376"/>
      <c r="P706" s="376"/>
      <c r="Q706" s="376"/>
      <c r="R706" s="376"/>
      <c r="S706" s="376"/>
      <c r="T706" s="376"/>
      <c r="U706" s="376"/>
      <c r="V706" s="376"/>
      <c r="W706" s="376"/>
      <c r="X706" s="376"/>
      <c r="Y706" s="376"/>
      <c r="Z706" s="376"/>
      <c r="AA706" s="376"/>
      <c r="AB706" s="376"/>
      <c r="AC706" s="376"/>
      <c r="AD706" s="376"/>
      <c r="AE706" s="376"/>
      <c r="AF706" s="376"/>
      <c r="AG706" s="376"/>
      <c r="AH706" s="376"/>
      <c r="AI706" s="376"/>
      <c r="AJ706" s="376"/>
      <c r="AK706" s="376"/>
      <c r="AL706" s="376"/>
      <c r="AM706" s="376"/>
      <c r="AN706" s="376"/>
      <c r="AO706" s="376"/>
      <c r="AP706" s="376"/>
      <c r="AQ706" s="376"/>
      <c r="AR706" s="376"/>
      <c r="AS706" s="376"/>
      <c r="AT706" s="376"/>
    </row>
    <row r="707" spans="1:46" ht="24" x14ac:dyDescent="0.4">
      <c r="A707" s="375"/>
      <c r="B707" s="375"/>
      <c r="C707" s="376"/>
      <c r="D707" s="376"/>
      <c r="E707" s="376"/>
      <c r="F707" s="376"/>
      <c r="G707" s="376"/>
      <c r="H707" s="376"/>
      <c r="I707" s="376"/>
      <c r="J707" s="376"/>
      <c r="K707" s="376"/>
      <c r="L707" s="376"/>
      <c r="M707" s="376"/>
      <c r="N707" s="376"/>
      <c r="O707" s="376"/>
      <c r="P707" s="376"/>
      <c r="Q707" s="376"/>
      <c r="R707" s="376"/>
      <c r="S707" s="376"/>
      <c r="T707" s="376"/>
      <c r="U707" s="376"/>
      <c r="V707" s="376"/>
      <c r="W707" s="376"/>
      <c r="X707" s="376"/>
      <c r="Y707" s="376"/>
      <c r="Z707" s="376"/>
      <c r="AA707" s="376"/>
      <c r="AB707" s="376"/>
      <c r="AC707" s="376"/>
      <c r="AD707" s="376"/>
      <c r="AE707" s="376"/>
      <c r="AF707" s="376"/>
      <c r="AG707" s="376"/>
      <c r="AH707" s="376"/>
      <c r="AI707" s="376"/>
      <c r="AJ707" s="376"/>
      <c r="AK707" s="376"/>
      <c r="AL707" s="376"/>
      <c r="AM707" s="376"/>
      <c r="AN707" s="376"/>
      <c r="AO707" s="376"/>
      <c r="AP707" s="376"/>
      <c r="AQ707" s="376"/>
      <c r="AR707" s="376"/>
      <c r="AS707" s="376"/>
      <c r="AT707" s="376"/>
    </row>
    <row r="708" spans="1:46" ht="24" x14ac:dyDescent="0.4">
      <c r="A708" s="375"/>
      <c r="B708" s="375"/>
      <c r="C708" s="376"/>
      <c r="D708" s="376"/>
      <c r="E708" s="376"/>
      <c r="F708" s="376"/>
      <c r="G708" s="376"/>
      <c r="H708" s="376"/>
      <c r="I708" s="376"/>
      <c r="J708" s="376"/>
      <c r="K708" s="376"/>
      <c r="L708" s="376"/>
      <c r="M708" s="376"/>
      <c r="N708" s="376"/>
      <c r="O708" s="376"/>
      <c r="P708" s="376"/>
      <c r="Q708" s="376"/>
      <c r="R708" s="376"/>
      <c r="S708" s="376"/>
      <c r="T708" s="376"/>
      <c r="U708" s="376"/>
      <c r="V708" s="376"/>
      <c r="W708" s="376"/>
      <c r="X708" s="376"/>
      <c r="Y708" s="376"/>
      <c r="Z708" s="376"/>
      <c r="AA708" s="376"/>
      <c r="AB708" s="376"/>
      <c r="AC708" s="376"/>
      <c r="AD708" s="376"/>
      <c r="AE708" s="376"/>
      <c r="AF708" s="376"/>
      <c r="AG708" s="376"/>
      <c r="AH708" s="376"/>
      <c r="AI708" s="376"/>
      <c r="AJ708" s="376"/>
      <c r="AK708" s="376"/>
      <c r="AL708" s="376"/>
      <c r="AM708" s="376"/>
      <c r="AN708" s="376"/>
      <c r="AO708" s="376"/>
      <c r="AP708" s="376"/>
      <c r="AQ708" s="376"/>
      <c r="AR708" s="376"/>
      <c r="AS708" s="376"/>
      <c r="AT708" s="376"/>
    </row>
    <row r="709" spans="1:46" ht="24" x14ac:dyDescent="0.4">
      <c r="A709" s="375"/>
      <c r="B709" s="375"/>
      <c r="C709" s="376"/>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76"/>
      <c r="AE709" s="376"/>
      <c r="AF709" s="376"/>
      <c r="AG709" s="376"/>
      <c r="AH709" s="376"/>
      <c r="AI709" s="376"/>
      <c r="AJ709" s="376"/>
      <c r="AK709" s="376"/>
      <c r="AL709" s="376"/>
      <c r="AM709" s="376"/>
      <c r="AN709" s="376"/>
      <c r="AO709" s="376"/>
      <c r="AP709" s="376"/>
      <c r="AQ709" s="376"/>
      <c r="AR709" s="376"/>
      <c r="AS709" s="376"/>
      <c r="AT709" s="376"/>
    </row>
    <row r="710" spans="1:46" ht="24" x14ac:dyDescent="0.4">
      <c r="A710" s="375"/>
      <c r="B710" s="375"/>
      <c r="C710" s="376"/>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76"/>
      <c r="AE710" s="376"/>
      <c r="AF710" s="376"/>
      <c r="AG710" s="376"/>
      <c r="AH710" s="376"/>
      <c r="AI710" s="376"/>
      <c r="AJ710" s="376"/>
      <c r="AK710" s="376"/>
      <c r="AL710" s="376"/>
      <c r="AM710" s="376"/>
      <c r="AN710" s="376"/>
      <c r="AO710" s="376"/>
      <c r="AP710" s="376"/>
      <c r="AQ710" s="376"/>
      <c r="AR710" s="376"/>
      <c r="AS710" s="376"/>
      <c r="AT710" s="376"/>
    </row>
    <row r="711" spans="1:46" ht="24" x14ac:dyDescent="0.4">
      <c r="A711" s="375"/>
      <c r="B711" s="375"/>
      <c r="C711" s="376"/>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376"/>
      <c r="AD711" s="376"/>
      <c r="AE711" s="376"/>
      <c r="AF711" s="376"/>
      <c r="AG711" s="376"/>
      <c r="AH711" s="376"/>
      <c r="AI711" s="376"/>
      <c r="AJ711" s="376"/>
      <c r="AK711" s="376"/>
      <c r="AL711" s="376"/>
      <c r="AM711" s="376"/>
      <c r="AN711" s="376"/>
      <c r="AO711" s="376"/>
      <c r="AP711" s="376"/>
      <c r="AQ711" s="376"/>
      <c r="AR711" s="376"/>
      <c r="AS711" s="376"/>
      <c r="AT711" s="376"/>
    </row>
    <row r="712" spans="1:46" ht="24" x14ac:dyDescent="0.4">
      <c r="A712" s="375"/>
      <c r="B712" s="375"/>
      <c r="C712" s="376"/>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376"/>
      <c r="AD712" s="376"/>
      <c r="AE712" s="376"/>
      <c r="AF712" s="376"/>
      <c r="AG712" s="376"/>
      <c r="AH712" s="376"/>
      <c r="AI712" s="376"/>
      <c r="AJ712" s="376"/>
      <c r="AK712" s="376"/>
      <c r="AL712" s="376"/>
      <c r="AM712" s="376"/>
      <c r="AN712" s="376"/>
      <c r="AO712" s="376"/>
      <c r="AP712" s="376"/>
      <c r="AQ712" s="376"/>
      <c r="AR712" s="376"/>
      <c r="AS712" s="376"/>
      <c r="AT712" s="376"/>
    </row>
    <row r="713" spans="1:46" ht="24" x14ac:dyDescent="0.4">
      <c r="A713" s="375"/>
      <c r="B713" s="375"/>
      <c r="C713" s="376"/>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6"/>
      <c r="AD713" s="376"/>
      <c r="AE713" s="376"/>
      <c r="AF713" s="376"/>
      <c r="AG713" s="376"/>
      <c r="AH713" s="376"/>
      <c r="AI713" s="376"/>
      <c r="AJ713" s="376"/>
      <c r="AK713" s="376"/>
      <c r="AL713" s="376"/>
      <c r="AM713" s="376"/>
      <c r="AN713" s="376"/>
      <c r="AO713" s="376"/>
      <c r="AP713" s="376"/>
      <c r="AQ713" s="376"/>
      <c r="AR713" s="376"/>
      <c r="AS713" s="376"/>
      <c r="AT713" s="376"/>
    </row>
    <row r="714" spans="1:46" ht="24" x14ac:dyDescent="0.4">
      <c r="A714" s="375"/>
      <c r="B714" s="375"/>
      <c r="C714" s="376"/>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6"/>
      <c r="AD714" s="376"/>
      <c r="AE714" s="376"/>
      <c r="AF714" s="376"/>
      <c r="AG714" s="376"/>
      <c r="AH714" s="376"/>
      <c r="AI714" s="376"/>
      <c r="AJ714" s="376"/>
      <c r="AK714" s="376"/>
      <c r="AL714" s="376"/>
      <c r="AM714" s="376"/>
      <c r="AN714" s="376"/>
      <c r="AO714" s="376"/>
      <c r="AP714" s="376"/>
      <c r="AQ714" s="376"/>
      <c r="AR714" s="376"/>
      <c r="AS714" s="376"/>
      <c r="AT714" s="376"/>
    </row>
    <row r="715" spans="1:46" ht="24" x14ac:dyDescent="0.4">
      <c r="A715" s="375"/>
      <c r="B715" s="375"/>
      <c r="C715" s="376"/>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c r="Z715" s="376"/>
      <c r="AA715" s="376"/>
      <c r="AB715" s="376"/>
      <c r="AC715" s="376"/>
      <c r="AD715" s="376"/>
      <c r="AE715" s="376"/>
      <c r="AF715" s="376"/>
      <c r="AG715" s="376"/>
      <c r="AH715" s="376"/>
      <c r="AI715" s="376"/>
      <c r="AJ715" s="376"/>
      <c r="AK715" s="376"/>
      <c r="AL715" s="376"/>
      <c r="AM715" s="376"/>
      <c r="AN715" s="376"/>
      <c r="AO715" s="376"/>
      <c r="AP715" s="376"/>
      <c r="AQ715" s="376"/>
      <c r="AR715" s="376"/>
      <c r="AS715" s="376"/>
      <c r="AT715" s="376"/>
    </row>
    <row r="716" spans="1:46" ht="24" x14ac:dyDescent="0.4">
      <c r="A716" s="375"/>
      <c r="B716" s="375"/>
      <c r="C716" s="376"/>
      <c r="D716" s="376"/>
      <c r="E716" s="376"/>
      <c r="F716" s="376"/>
      <c r="G716" s="376"/>
      <c r="H716" s="376"/>
      <c r="I716" s="376"/>
      <c r="J716" s="376"/>
      <c r="K716" s="376"/>
      <c r="L716" s="376"/>
      <c r="M716" s="376"/>
      <c r="N716" s="376"/>
      <c r="O716" s="376"/>
      <c r="P716" s="376"/>
      <c r="Q716" s="376"/>
      <c r="R716" s="376"/>
      <c r="S716" s="376"/>
      <c r="T716" s="376"/>
      <c r="U716" s="376"/>
      <c r="V716" s="376"/>
      <c r="W716" s="376"/>
      <c r="X716" s="376"/>
      <c r="Y716" s="376"/>
      <c r="Z716" s="376"/>
      <c r="AA716" s="376"/>
      <c r="AB716" s="376"/>
      <c r="AC716" s="376"/>
      <c r="AD716" s="376"/>
      <c r="AE716" s="376"/>
      <c r="AF716" s="376"/>
      <c r="AG716" s="376"/>
      <c r="AH716" s="376"/>
      <c r="AI716" s="376"/>
      <c r="AJ716" s="376"/>
      <c r="AK716" s="376"/>
      <c r="AL716" s="376"/>
      <c r="AM716" s="376"/>
      <c r="AN716" s="376"/>
      <c r="AO716" s="376"/>
      <c r="AP716" s="376"/>
      <c r="AQ716" s="376"/>
      <c r="AR716" s="376"/>
      <c r="AS716" s="376"/>
      <c r="AT716" s="376"/>
    </row>
    <row r="717" spans="1:46" ht="24" x14ac:dyDescent="0.4">
      <c r="A717" s="375"/>
      <c r="B717" s="375"/>
      <c r="C717" s="376"/>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76"/>
      <c r="AE717" s="376"/>
      <c r="AF717" s="376"/>
      <c r="AG717" s="376"/>
      <c r="AH717" s="376"/>
      <c r="AI717" s="376"/>
      <c r="AJ717" s="376"/>
      <c r="AK717" s="376"/>
      <c r="AL717" s="376"/>
      <c r="AM717" s="376"/>
      <c r="AN717" s="376"/>
      <c r="AO717" s="376"/>
      <c r="AP717" s="376"/>
      <c r="AQ717" s="376"/>
      <c r="AR717" s="376"/>
      <c r="AS717" s="376"/>
      <c r="AT717" s="376"/>
    </row>
    <row r="718" spans="1:46" ht="24" x14ac:dyDescent="0.4">
      <c r="A718" s="375"/>
      <c r="B718" s="375"/>
      <c r="C718" s="376"/>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76"/>
      <c r="AE718" s="376"/>
      <c r="AF718" s="376"/>
      <c r="AG718" s="376"/>
      <c r="AH718" s="376"/>
      <c r="AI718" s="376"/>
      <c r="AJ718" s="376"/>
      <c r="AK718" s="376"/>
      <c r="AL718" s="376"/>
      <c r="AM718" s="376"/>
      <c r="AN718" s="376"/>
      <c r="AO718" s="376"/>
      <c r="AP718" s="376"/>
      <c r="AQ718" s="376"/>
      <c r="AR718" s="376"/>
      <c r="AS718" s="376"/>
      <c r="AT718" s="376"/>
    </row>
    <row r="719" spans="1:46" ht="24" x14ac:dyDescent="0.4">
      <c r="A719" s="375"/>
      <c r="B719" s="375"/>
      <c r="C719" s="376"/>
      <c r="D719" s="376"/>
      <c r="E719" s="376"/>
      <c r="F719" s="376"/>
      <c r="G719" s="376"/>
      <c r="H719" s="376"/>
      <c r="I719" s="376"/>
      <c r="J719" s="376"/>
      <c r="K719" s="376"/>
      <c r="L719" s="376"/>
      <c r="M719" s="376"/>
      <c r="N719" s="376"/>
      <c r="O719" s="376"/>
      <c r="P719" s="376"/>
      <c r="Q719" s="376"/>
      <c r="R719" s="376"/>
      <c r="S719" s="376"/>
      <c r="T719" s="376"/>
      <c r="U719" s="376"/>
      <c r="V719" s="376"/>
      <c r="W719" s="376"/>
      <c r="X719" s="376"/>
      <c r="Y719" s="376"/>
      <c r="Z719" s="376"/>
      <c r="AA719" s="376"/>
      <c r="AB719" s="376"/>
      <c r="AC719" s="376"/>
      <c r="AD719" s="376"/>
      <c r="AE719" s="376"/>
      <c r="AF719" s="376"/>
      <c r="AG719" s="376"/>
      <c r="AH719" s="376"/>
      <c r="AI719" s="376"/>
      <c r="AJ719" s="376"/>
      <c r="AK719" s="376"/>
      <c r="AL719" s="376"/>
      <c r="AM719" s="376"/>
      <c r="AN719" s="376"/>
      <c r="AO719" s="376"/>
      <c r="AP719" s="376"/>
      <c r="AQ719" s="376"/>
      <c r="AR719" s="376"/>
      <c r="AS719" s="376"/>
      <c r="AT719" s="376"/>
    </row>
    <row r="720" spans="1:46" ht="24" x14ac:dyDescent="0.4">
      <c r="A720" s="375"/>
      <c r="B720" s="375"/>
      <c r="C720" s="376"/>
      <c r="D720" s="376"/>
      <c r="E720" s="376"/>
      <c r="F720" s="376"/>
      <c r="G720" s="376"/>
      <c r="H720" s="376"/>
      <c r="I720" s="376"/>
      <c r="J720" s="376"/>
      <c r="K720" s="376"/>
      <c r="L720" s="376"/>
      <c r="M720" s="376"/>
      <c r="N720" s="376"/>
      <c r="O720" s="376"/>
      <c r="P720" s="376"/>
      <c r="Q720" s="376"/>
      <c r="R720" s="376"/>
      <c r="S720" s="376"/>
      <c r="T720" s="376"/>
      <c r="U720" s="376"/>
      <c r="V720" s="376"/>
      <c r="W720" s="376"/>
      <c r="X720" s="376"/>
      <c r="Y720" s="376"/>
      <c r="Z720" s="376"/>
      <c r="AA720" s="376"/>
      <c r="AB720" s="376"/>
      <c r="AC720" s="376"/>
      <c r="AD720" s="376"/>
      <c r="AE720" s="376"/>
      <c r="AF720" s="376"/>
      <c r="AG720" s="376"/>
      <c r="AH720" s="376"/>
      <c r="AI720" s="376"/>
      <c r="AJ720" s="376"/>
      <c r="AK720" s="376"/>
      <c r="AL720" s="376"/>
      <c r="AM720" s="376"/>
      <c r="AN720" s="376"/>
      <c r="AO720" s="376"/>
      <c r="AP720" s="376"/>
      <c r="AQ720" s="376"/>
      <c r="AR720" s="376"/>
      <c r="AS720" s="376"/>
      <c r="AT720" s="376"/>
    </row>
    <row r="721" spans="1:46" ht="24" x14ac:dyDescent="0.4">
      <c r="A721" s="375"/>
      <c r="B721" s="375"/>
      <c r="C721" s="376"/>
      <c r="D721" s="376"/>
      <c r="E721" s="376"/>
      <c r="F721" s="376"/>
      <c r="G721" s="376"/>
      <c r="H721" s="376"/>
      <c r="I721" s="376"/>
      <c r="J721" s="376"/>
      <c r="K721" s="376"/>
      <c r="L721" s="376"/>
      <c r="M721" s="376"/>
      <c r="N721" s="376"/>
      <c r="O721" s="376"/>
      <c r="P721" s="376"/>
      <c r="Q721" s="376"/>
      <c r="R721" s="376"/>
      <c r="S721" s="376"/>
      <c r="T721" s="376"/>
      <c r="U721" s="376"/>
      <c r="V721" s="376"/>
      <c r="W721" s="376"/>
      <c r="X721" s="376"/>
      <c r="Y721" s="376"/>
      <c r="Z721" s="376"/>
      <c r="AA721" s="376"/>
      <c r="AB721" s="376"/>
      <c r="AC721" s="376"/>
      <c r="AD721" s="376"/>
      <c r="AE721" s="376"/>
      <c r="AF721" s="376"/>
      <c r="AG721" s="376"/>
      <c r="AH721" s="376"/>
      <c r="AI721" s="376"/>
      <c r="AJ721" s="376"/>
      <c r="AK721" s="376"/>
      <c r="AL721" s="376"/>
      <c r="AM721" s="376"/>
      <c r="AN721" s="376"/>
      <c r="AO721" s="376"/>
      <c r="AP721" s="376"/>
      <c r="AQ721" s="376"/>
      <c r="AR721" s="376"/>
      <c r="AS721" s="376"/>
      <c r="AT721" s="376"/>
    </row>
    <row r="722" spans="1:46" ht="24" x14ac:dyDescent="0.4">
      <c r="A722" s="375"/>
      <c r="B722" s="375"/>
      <c r="C722" s="376"/>
      <c r="D722" s="376"/>
      <c r="E722" s="376"/>
      <c r="F722" s="376"/>
      <c r="G722" s="376"/>
      <c r="H722" s="376"/>
      <c r="I722" s="376"/>
      <c r="J722" s="376"/>
      <c r="K722" s="376"/>
      <c r="L722" s="376"/>
      <c r="M722" s="376"/>
      <c r="N722" s="376"/>
      <c r="O722" s="376"/>
      <c r="P722" s="376"/>
      <c r="Q722" s="376"/>
      <c r="R722" s="376"/>
      <c r="S722" s="376"/>
      <c r="T722" s="376"/>
      <c r="U722" s="376"/>
      <c r="V722" s="376"/>
      <c r="W722" s="376"/>
      <c r="X722" s="376"/>
      <c r="Y722" s="376"/>
      <c r="Z722" s="376"/>
      <c r="AA722" s="376"/>
      <c r="AB722" s="376"/>
      <c r="AC722" s="376"/>
      <c r="AD722" s="376"/>
      <c r="AE722" s="376"/>
      <c r="AF722" s="376"/>
      <c r="AG722" s="376"/>
      <c r="AH722" s="376"/>
      <c r="AI722" s="376"/>
      <c r="AJ722" s="376"/>
      <c r="AK722" s="376"/>
      <c r="AL722" s="376"/>
      <c r="AM722" s="376"/>
      <c r="AN722" s="376"/>
      <c r="AO722" s="376"/>
      <c r="AP722" s="376"/>
      <c r="AQ722" s="376"/>
      <c r="AR722" s="376"/>
      <c r="AS722" s="376"/>
      <c r="AT722" s="376"/>
    </row>
    <row r="723" spans="1:46" ht="24" x14ac:dyDescent="0.4">
      <c r="A723" s="375"/>
      <c r="B723" s="375"/>
      <c r="C723" s="376"/>
      <c r="D723" s="376"/>
      <c r="E723" s="376"/>
      <c r="F723" s="376"/>
      <c r="G723" s="376"/>
      <c r="H723" s="376"/>
      <c r="I723" s="376"/>
      <c r="J723" s="376"/>
      <c r="K723" s="376"/>
      <c r="L723" s="376"/>
      <c r="M723" s="376"/>
      <c r="N723" s="376"/>
      <c r="O723" s="376"/>
      <c r="P723" s="376"/>
      <c r="Q723" s="376"/>
      <c r="R723" s="376"/>
      <c r="S723" s="376"/>
      <c r="T723" s="376"/>
      <c r="U723" s="376"/>
      <c r="V723" s="376"/>
      <c r="W723" s="376"/>
      <c r="X723" s="376"/>
      <c r="Y723" s="376"/>
      <c r="Z723" s="376"/>
      <c r="AA723" s="376"/>
      <c r="AB723" s="376"/>
      <c r="AC723" s="376"/>
      <c r="AD723" s="376"/>
      <c r="AE723" s="376"/>
      <c r="AF723" s="376"/>
      <c r="AG723" s="376"/>
      <c r="AH723" s="376"/>
      <c r="AI723" s="376"/>
      <c r="AJ723" s="376"/>
      <c r="AK723" s="376"/>
      <c r="AL723" s="376"/>
      <c r="AM723" s="376"/>
      <c r="AN723" s="376"/>
      <c r="AO723" s="376"/>
      <c r="AP723" s="376"/>
      <c r="AQ723" s="376"/>
      <c r="AR723" s="376"/>
      <c r="AS723" s="376"/>
      <c r="AT723" s="376"/>
    </row>
    <row r="724" spans="1:46" ht="24" x14ac:dyDescent="0.4">
      <c r="A724" s="375"/>
      <c r="B724" s="375"/>
      <c r="C724" s="376"/>
      <c r="D724" s="376"/>
      <c r="E724" s="376"/>
      <c r="F724" s="376"/>
      <c r="G724" s="376"/>
      <c r="H724" s="376"/>
      <c r="I724" s="376"/>
      <c r="J724" s="376"/>
      <c r="K724" s="376"/>
      <c r="L724" s="376"/>
      <c r="M724" s="376"/>
      <c r="N724" s="376"/>
      <c r="O724" s="376"/>
      <c r="P724" s="376"/>
      <c r="Q724" s="376"/>
      <c r="R724" s="376"/>
      <c r="S724" s="376"/>
      <c r="T724" s="376"/>
      <c r="U724" s="376"/>
      <c r="V724" s="376"/>
      <c r="W724" s="376"/>
      <c r="X724" s="376"/>
      <c r="Y724" s="376"/>
      <c r="Z724" s="376"/>
      <c r="AA724" s="376"/>
      <c r="AB724" s="376"/>
      <c r="AC724" s="376"/>
      <c r="AD724" s="376"/>
      <c r="AE724" s="376"/>
      <c r="AF724" s="376"/>
      <c r="AG724" s="376"/>
      <c r="AH724" s="376"/>
      <c r="AI724" s="376"/>
      <c r="AJ724" s="376"/>
      <c r="AK724" s="376"/>
      <c r="AL724" s="376"/>
      <c r="AM724" s="376"/>
      <c r="AN724" s="376"/>
      <c r="AO724" s="376"/>
      <c r="AP724" s="376"/>
      <c r="AQ724" s="376"/>
      <c r="AR724" s="376"/>
      <c r="AS724" s="376"/>
      <c r="AT724" s="376"/>
    </row>
    <row r="725" spans="1:46" ht="24" x14ac:dyDescent="0.4">
      <c r="A725" s="375"/>
      <c r="B725" s="375"/>
      <c r="C725" s="376"/>
      <c r="D725" s="376"/>
      <c r="E725" s="376"/>
      <c r="F725" s="376"/>
      <c r="G725" s="376"/>
      <c r="H725" s="376"/>
      <c r="I725" s="376"/>
      <c r="J725" s="376"/>
      <c r="K725" s="376"/>
      <c r="L725" s="376"/>
      <c r="M725" s="376"/>
      <c r="N725" s="376"/>
      <c r="O725" s="376"/>
      <c r="P725" s="376"/>
      <c r="Q725" s="376"/>
      <c r="R725" s="376"/>
      <c r="S725" s="376"/>
      <c r="T725" s="376"/>
      <c r="U725" s="376"/>
      <c r="V725" s="376"/>
      <c r="W725" s="376"/>
      <c r="X725" s="376"/>
      <c r="Y725" s="376"/>
      <c r="Z725" s="376"/>
      <c r="AA725" s="376"/>
      <c r="AB725" s="376"/>
      <c r="AC725" s="376"/>
      <c r="AD725" s="376"/>
      <c r="AE725" s="376"/>
      <c r="AF725" s="376"/>
      <c r="AG725" s="376"/>
      <c r="AH725" s="376"/>
      <c r="AI725" s="376"/>
      <c r="AJ725" s="376"/>
      <c r="AK725" s="376"/>
      <c r="AL725" s="376"/>
      <c r="AM725" s="376"/>
      <c r="AN725" s="376"/>
      <c r="AO725" s="376"/>
      <c r="AP725" s="376"/>
      <c r="AQ725" s="376"/>
      <c r="AR725" s="376"/>
      <c r="AS725" s="376"/>
      <c r="AT725" s="376"/>
    </row>
    <row r="726" spans="1:46" ht="24" x14ac:dyDescent="0.4">
      <c r="A726" s="375"/>
      <c r="B726" s="375"/>
      <c r="C726" s="376"/>
      <c r="D726" s="376"/>
      <c r="E726" s="376"/>
      <c r="F726" s="376"/>
      <c r="G726" s="376"/>
      <c r="H726" s="376"/>
      <c r="I726" s="376"/>
      <c r="J726" s="376"/>
      <c r="K726" s="376"/>
      <c r="L726" s="376"/>
      <c r="M726" s="376"/>
      <c r="N726" s="376"/>
      <c r="O726" s="376"/>
      <c r="P726" s="376"/>
      <c r="Q726" s="376"/>
      <c r="R726" s="376"/>
      <c r="S726" s="376"/>
      <c r="T726" s="376"/>
      <c r="U726" s="376"/>
      <c r="V726" s="376"/>
      <c r="W726" s="376"/>
      <c r="X726" s="376"/>
      <c r="Y726" s="376"/>
      <c r="Z726" s="376"/>
      <c r="AA726" s="376"/>
      <c r="AB726" s="376"/>
      <c r="AC726" s="376"/>
      <c r="AD726" s="376"/>
      <c r="AE726" s="376"/>
      <c r="AF726" s="376"/>
      <c r="AG726" s="376"/>
      <c r="AH726" s="376"/>
      <c r="AI726" s="376"/>
      <c r="AJ726" s="376"/>
      <c r="AK726" s="376"/>
      <c r="AL726" s="376"/>
      <c r="AM726" s="376"/>
      <c r="AN726" s="376"/>
      <c r="AO726" s="376"/>
      <c r="AP726" s="376"/>
      <c r="AQ726" s="376"/>
      <c r="AR726" s="376"/>
      <c r="AS726" s="376"/>
      <c r="AT726" s="376"/>
    </row>
    <row r="727" spans="1:46" ht="24" x14ac:dyDescent="0.4">
      <c r="A727" s="375"/>
      <c r="B727" s="375"/>
      <c r="C727" s="376"/>
      <c r="D727" s="376"/>
      <c r="E727" s="376"/>
      <c r="F727" s="376"/>
      <c r="G727" s="376"/>
      <c r="H727" s="376"/>
      <c r="I727" s="376"/>
      <c r="J727" s="376"/>
      <c r="K727" s="376"/>
      <c r="L727" s="376"/>
      <c r="M727" s="376"/>
      <c r="N727" s="376"/>
      <c r="O727" s="376"/>
      <c r="P727" s="376"/>
      <c r="Q727" s="376"/>
      <c r="R727" s="376"/>
      <c r="S727" s="376"/>
      <c r="T727" s="376"/>
      <c r="U727" s="376"/>
      <c r="V727" s="376"/>
      <c r="W727" s="376"/>
      <c r="X727" s="376"/>
      <c r="Y727" s="376"/>
      <c r="Z727" s="376"/>
      <c r="AA727" s="376"/>
      <c r="AB727" s="376"/>
      <c r="AC727" s="376"/>
      <c r="AD727" s="376"/>
      <c r="AE727" s="376"/>
      <c r="AF727" s="376"/>
      <c r="AG727" s="376"/>
      <c r="AH727" s="376"/>
      <c r="AI727" s="376"/>
      <c r="AJ727" s="376"/>
      <c r="AK727" s="376"/>
      <c r="AL727" s="376"/>
      <c r="AM727" s="376"/>
      <c r="AN727" s="376"/>
      <c r="AO727" s="376"/>
      <c r="AP727" s="376"/>
      <c r="AQ727" s="376"/>
      <c r="AR727" s="376"/>
      <c r="AS727" s="376"/>
      <c r="AT727" s="376"/>
    </row>
    <row r="728" spans="1:46" ht="24" x14ac:dyDescent="0.4">
      <c r="A728" s="375"/>
      <c r="B728" s="375"/>
      <c r="C728" s="376"/>
      <c r="D728" s="376"/>
      <c r="E728" s="376"/>
      <c r="F728" s="376"/>
      <c r="G728" s="376"/>
      <c r="H728" s="376"/>
      <c r="I728" s="376"/>
      <c r="J728" s="376"/>
      <c r="K728" s="376"/>
      <c r="L728" s="376"/>
      <c r="M728" s="376"/>
      <c r="N728" s="376"/>
      <c r="O728" s="376"/>
      <c r="P728" s="376"/>
      <c r="Q728" s="376"/>
      <c r="R728" s="376"/>
      <c r="S728" s="376"/>
      <c r="T728" s="376"/>
      <c r="U728" s="376"/>
      <c r="V728" s="376"/>
      <c r="W728" s="376"/>
      <c r="X728" s="376"/>
      <c r="Y728" s="376"/>
      <c r="Z728" s="376"/>
      <c r="AA728" s="376"/>
      <c r="AB728" s="376"/>
      <c r="AC728" s="376"/>
      <c r="AD728" s="376"/>
      <c r="AE728" s="376"/>
      <c r="AF728" s="376"/>
      <c r="AG728" s="376"/>
      <c r="AH728" s="376"/>
      <c r="AI728" s="376"/>
      <c r="AJ728" s="376"/>
      <c r="AK728" s="376"/>
      <c r="AL728" s="376"/>
      <c r="AM728" s="376"/>
      <c r="AN728" s="376"/>
      <c r="AO728" s="376"/>
      <c r="AP728" s="376"/>
      <c r="AQ728" s="376"/>
      <c r="AR728" s="376"/>
      <c r="AS728" s="376"/>
      <c r="AT728" s="376"/>
    </row>
    <row r="729" spans="1:46" ht="24" x14ac:dyDescent="0.4">
      <c r="A729" s="375"/>
      <c r="B729" s="375"/>
      <c r="C729" s="376"/>
      <c r="D729" s="376"/>
      <c r="E729" s="376"/>
      <c r="F729" s="376"/>
      <c r="G729" s="376"/>
      <c r="H729" s="376"/>
      <c r="I729" s="376"/>
      <c r="J729" s="376"/>
      <c r="K729" s="376"/>
      <c r="L729" s="376"/>
      <c r="M729" s="376"/>
      <c r="N729" s="376"/>
      <c r="O729" s="376"/>
      <c r="P729" s="376"/>
      <c r="Q729" s="376"/>
      <c r="R729" s="376"/>
      <c r="S729" s="376"/>
      <c r="T729" s="376"/>
      <c r="U729" s="376"/>
      <c r="V729" s="376"/>
      <c r="W729" s="376"/>
      <c r="X729" s="376"/>
      <c r="Y729" s="376"/>
      <c r="Z729" s="376"/>
      <c r="AA729" s="376"/>
      <c r="AB729" s="376"/>
      <c r="AC729" s="376"/>
      <c r="AD729" s="376"/>
      <c r="AE729" s="376"/>
      <c r="AF729" s="376"/>
      <c r="AG729" s="376"/>
      <c r="AH729" s="376"/>
      <c r="AI729" s="376"/>
      <c r="AJ729" s="376"/>
      <c r="AK729" s="376"/>
      <c r="AL729" s="376"/>
      <c r="AM729" s="376"/>
      <c r="AN729" s="376"/>
      <c r="AO729" s="376"/>
      <c r="AP729" s="376"/>
      <c r="AQ729" s="376"/>
      <c r="AR729" s="376"/>
      <c r="AS729" s="376"/>
      <c r="AT729" s="376"/>
    </row>
    <row r="730" spans="1:46" ht="24" x14ac:dyDescent="0.4">
      <c r="A730" s="375"/>
      <c r="B730" s="375"/>
      <c r="C730" s="376"/>
      <c r="D730" s="376"/>
      <c r="E730" s="376"/>
      <c r="F730" s="376"/>
      <c r="G730" s="376"/>
      <c r="H730" s="376"/>
      <c r="I730" s="376"/>
      <c r="J730" s="376"/>
      <c r="K730" s="376"/>
      <c r="L730" s="376"/>
      <c r="M730" s="376"/>
      <c r="N730" s="376"/>
      <c r="O730" s="376"/>
      <c r="P730" s="376"/>
      <c r="Q730" s="376"/>
      <c r="R730" s="376"/>
      <c r="S730" s="376"/>
      <c r="T730" s="376"/>
      <c r="U730" s="376"/>
      <c r="V730" s="376"/>
      <c r="W730" s="376"/>
      <c r="X730" s="376"/>
      <c r="Y730" s="376"/>
      <c r="Z730" s="376"/>
      <c r="AA730" s="376"/>
      <c r="AB730" s="376"/>
      <c r="AC730" s="376"/>
      <c r="AD730" s="376"/>
      <c r="AE730" s="376"/>
      <c r="AF730" s="376"/>
      <c r="AG730" s="376"/>
      <c r="AH730" s="376"/>
      <c r="AI730" s="376"/>
      <c r="AJ730" s="376"/>
      <c r="AK730" s="376"/>
      <c r="AL730" s="376"/>
      <c r="AM730" s="376"/>
      <c r="AN730" s="376"/>
      <c r="AO730" s="376"/>
      <c r="AP730" s="376"/>
      <c r="AQ730" s="376"/>
      <c r="AR730" s="376"/>
      <c r="AS730" s="376"/>
      <c r="AT730" s="376"/>
    </row>
    <row r="731" spans="1:46" ht="24" x14ac:dyDescent="0.4">
      <c r="A731" s="375"/>
      <c r="B731" s="375"/>
      <c r="C731" s="376"/>
      <c r="D731" s="376"/>
      <c r="E731" s="376"/>
      <c r="F731" s="376"/>
      <c r="G731" s="376"/>
      <c r="H731" s="376"/>
      <c r="I731" s="376"/>
      <c r="J731" s="376"/>
      <c r="K731" s="376"/>
      <c r="L731" s="376"/>
      <c r="M731" s="376"/>
      <c r="N731" s="376"/>
      <c r="O731" s="376"/>
      <c r="P731" s="376"/>
      <c r="Q731" s="376"/>
      <c r="R731" s="376"/>
      <c r="S731" s="376"/>
      <c r="T731" s="376"/>
      <c r="U731" s="376"/>
      <c r="V731" s="376"/>
      <c r="W731" s="376"/>
      <c r="X731" s="376"/>
      <c r="Y731" s="376"/>
      <c r="Z731" s="376"/>
      <c r="AA731" s="376"/>
      <c r="AB731" s="376"/>
      <c r="AC731" s="376"/>
      <c r="AD731" s="376"/>
      <c r="AE731" s="376"/>
      <c r="AF731" s="376"/>
      <c r="AG731" s="376"/>
      <c r="AH731" s="376"/>
      <c r="AI731" s="376"/>
      <c r="AJ731" s="376"/>
      <c r="AK731" s="376"/>
      <c r="AL731" s="376"/>
      <c r="AM731" s="376"/>
      <c r="AN731" s="376"/>
      <c r="AO731" s="376"/>
      <c r="AP731" s="376"/>
      <c r="AQ731" s="376"/>
      <c r="AR731" s="376"/>
      <c r="AS731" s="376"/>
      <c r="AT731" s="376"/>
    </row>
    <row r="732" spans="1:46" ht="24" x14ac:dyDescent="0.4">
      <c r="A732" s="375"/>
      <c r="B732" s="375"/>
      <c r="C732" s="376"/>
      <c r="D732" s="376"/>
      <c r="E732" s="376"/>
      <c r="F732" s="376"/>
      <c r="G732" s="376"/>
      <c r="H732" s="376"/>
      <c r="I732" s="376"/>
      <c r="J732" s="376"/>
      <c r="K732" s="376"/>
      <c r="L732" s="376"/>
      <c r="M732" s="376"/>
      <c r="N732" s="376"/>
      <c r="O732" s="376"/>
      <c r="P732" s="376"/>
      <c r="Q732" s="376"/>
      <c r="R732" s="376"/>
      <c r="S732" s="376"/>
      <c r="T732" s="376"/>
      <c r="U732" s="376"/>
      <c r="V732" s="376"/>
      <c r="W732" s="376"/>
      <c r="X732" s="376"/>
      <c r="Y732" s="376"/>
      <c r="Z732" s="376"/>
      <c r="AA732" s="376"/>
      <c r="AB732" s="376"/>
      <c r="AC732" s="376"/>
      <c r="AD732" s="376"/>
      <c r="AE732" s="376"/>
      <c r="AF732" s="376"/>
      <c r="AG732" s="376"/>
      <c r="AH732" s="376"/>
      <c r="AI732" s="376"/>
      <c r="AJ732" s="376"/>
      <c r="AK732" s="376"/>
      <c r="AL732" s="376"/>
      <c r="AM732" s="376"/>
      <c r="AN732" s="376"/>
      <c r="AO732" s="376"/>
      <c r="AP732" s="376"/>
      <c r="AQ732" s="376"/>
      <c r="AR732" s="376"/>
      <c r="AS732" s="376"/>
      <c r="AT732" s="376"/>
    </row>
    <row r="733" spans="1:46" ht="24" x14ac:dyDescent="0.4">
      <c r="A733" s="375"/>
      <c r="B733" s="375"/>
      <c r="C733" s="376"/>
      <c r="D733" s="376"/>
      <c r="E733" s="376"/>
      <c r="F733" s="376"/>
      <c r="G733" s="376"/>
      <c r="H733" s="376"/>
      <c r="I733" s="376"/>
      <c r="J733" s="376"/>
      <c r="K733" s="376"/>
      <c r="L733" s="376"/>
      <c r="M733" s="376"/>
      <c r="N733" s="376"/>
      <c r="O733" s="376"/>
      <c r="P733" s="376"/>
      <c r="Q733" s="376"/>
      <c r="R733" s="376"/>
      <c r="S733" s="376"/>
      <c r="T733" s="376"/>
      <c r="U733" s="376"/>
      <c r="V733" s="376"/>
      <c r="W733" s="376"/>
      <c r="X733" s="376"/>
      <c r="Y733" s="376"/>
      <c r="Z733" s="376"/>
      <c r="AA733" s="376"/>
      <c r="AB733" s="376"/>
      <c r="AC733" s="376"/>
      <c r="AD733" s="376"/>
      <c r="AE733" s="376"/>
      <c r="AF733" s="376"/>
      <c r="AG733" s="376"/>
      <c r="AH733" s="376"/>
      <c r="AI733" s="376"/>
      <c r="AJ733" s="376"/>
      <c r="AK733" s="376"/>
      <c r="AL733" s="376"/>
      <c r="AM733" s="376"/>
      <c r="AN733" s="376"/>
      <c r="AO733" s="376"/>
      <c r="AP733" s="376"/>
      <c r="AQ733" s="376"/>
      <c r="AR733" s="376"/>
      <c r="AS733" s="376"/>
      <c r="AT733" s="376"/>
    </row>
    <row r="734" spans="1:46" ht="24" x14ac:dyDescent="0.4">
      <c r="A734" s="375"/>
      <c r="B734" s="375"/>
      <c r="C734" s="376"/>
      <c r="D734" s="376"/>
      <c r="E734" s="376"/>
      <c r="F734" s="376"/>
      <c r="G734" s="376"/>
      <c r="H734" s="376"/>
      <c r="I734" s="376"/>
      <c r="J734" s="376"/>
      <c r="K734" s="376"/>
      <c r="L734" s="376"/>
      <c r="M734" s="376"/>
      <c r="N734" s="376"/>
      <c r="O734" s="376"/>
      <c r="P734" s="376"/>
      <c r="Q734" s="376"/>
      <c r="R734" s="376"/>
      <c r="S734" s="376"/>
      <c r="T734" s="376"/>
      <c r="U734" s="376"/>
      <c r="V734" s="376"/>
      <c r="W734" s="376"/>
      <c r="X734" s="376"/>
      <c r="Y734" s="376"/>
      <c r="Z734" s="376"/>
      <c r="AA734" s="376"/>
      <c r="AB734" s="376"/>
      <c r="AC734" s="376"/>
      <c r="AD734" s="376"/>
      <c r="AE734" s="376"/>
      <c r="AF734" s="376"/>
      <c r="AG734" s="376"/>
      <c r="AH734" s="376"/>
      <c r="AI734" s="376"/>
      <c r="AJ734" s="376"/>
      <c r="AK734" s="376"/>
      <c r="AL734" s="376"/>
      <c r="AM734" s="376"/>
      <c r="AN734" s="376"/>
      <c r="AO734" s="376"/>
      <c r="AP734" s="376"/>
      <c r="AQ734" s="376"/>
      <c r="AR734" s="376"/>
      <c r="AS734" s="376"/>
      <c r="AT734" s="376"/>
    </row>
    <row r="735" spans="1:46" ht="24" x14ac:dyDescent="0.4">
      <c r="A735" s="375"/>
      <c r="B735" s="375"/>
      <c r="C735" s="376"/>
      <c r="D735" s="376"/>
      <c r="E735" s="376"/>
      <c r="F735" s="376"/>
      <c r="G735" s="376"/>
      <c r="H735" s="376"/>
      <c r="I735" s="376"/>
      <c r="J735" s="376"/>
      <c r="K735" s="376"/>
      <c r="L735" s="376"/>
      <c r="M735" s="376"/>
      <c r="N735" s="376"/>
      <c r="O735" s="376"/>
      <c r="P735" s="376"/>
      <c r="Q735" s="376"/>
      <c r="R735" s="376"/>
      <c r="S735" s="376"/>
      <c r="T735" s="376"/>
      <c r="U735" s="376"/>
      <c r="V735" s="376"/>
      <c r="W735" s="376"/>
      <c r="X735" s="376"/>
      <c r="Y735" s="376"/>
      <c r="Z735" s="376"/>
      <c r="AA735" s="376"/>
      <c r="AB735" s="376"/>
      <c r="AC735" s="376"/>
      <c r="AD735" s="376"/>
      <c r="AE735" s="376"/>
      <c r="AF735" s="376"/>
      <c r="AG735" s="376"/>
      <c r="AH735" s="376"/>
      <c r="AI735" s="376"/>
      <c r="AJ735" s="376"/>
      <c r="AK735" s="376"/>
      <c r="AL735" s="376"/>
      <c r="AM735" s="376"/>
      <c r="AN735" s="376"/>
      <c r="AO735" s="376"/>
      <c r="AP735" s="376"/>
      <c r="AQ735" s="376"/>
      <c r="AR735" s="376"/>
      <c r="AS735" s="376"/>
      <c r="AT735" s="376"/>
    </row>
    <row r="736" spans="1:46" ht="24" x14ac:dyDescent="0.4">
      <c r="A736" s="375"/>
      <c r="B736" s="375"/>
      <c r="C736" s="376"/>
      <c r="D736" s="376"/>
      <c r="E736" s="376"/>
      <c r="F736" s="376"/>
      <c r="G736" s="376"/>
      <c r="H736" s="376"/>
      <c r="I736" s="376"/>
      <c r="J736" s="376"/>
      <c r="K736" s="376"/>
      <c r="L736" s="376"/>
      <c r="M736" s="376"/>
      <c r="N736" s="376"/>
      <c r="O736" s="376"/>
      <c r="P736" s="376"/>
      <c r="Q736" s="376"/>
      <c r="R736" s="376"/>
      <c r="S736" s="376"/>
      <c r="T736" s="376"/>
      <c r="U736" s="376"/>
      <c r="V736" s="376"/>
      <c r="W736" s="376"/>
      <c r="X736" s="376"/>
      <c r="Y736" s="376"/>
      <c r="Z736" s="376"/>
      <c r="AA736" s="376"/>
      <c r="AB736" s="376"/>
      <c r="AC736" s="376"/>
      <c r="AD736" s="376"/>
      <c r="AE736" s="376"/>
      <c r="AF736" s="376"/>
      <c r="AG736" s="376"/>
      <c r="AH736" s="376"/>
      <c r="AI736" s="376"/>
      <c r="AJ736" s="376"/>
      <c r="AK736" s="376"/>
      <c r="AL736" s="376"/>
      <c r="AM736" s="376"/>
      <c r="AN736" s="376"/>
      <c r="AO736" s="376"/>
      <c r="AP736" s="376"/>
      <c r="AQ736" s="376"/>
      <c r="AR736" s="376"/>
      <c r="AS736" s="376"/>
      <c r="AT736" s="376"/>
    </row>
    <row r="737" spans="1:46" ht="24" x14ac:dyDescent="0.4">
      <c r="A737" s="375"/>
      <c r="B737" s="375"/>
      <c r="C737" s="376"/>
      <c r="D737" s="376"/>
      <c r="E737" s="376"/>
      <c r="F737" s="376"/>
      <c r="G737" s="376"/>
      <c r="H737" s="376"/>
      <c r="I737" s="376"/>
      <c r="J737" s="376"/>
      <c r="K737" s="376"/>
      <c r="L737" s="376"/>
      <c r="M737" s="376"/>
      <c r="N737" s="376"/>
      <c r="O737" s="376"/>
      <c r="P737" s="376"/>
      <c r="Q737" s="376"/>
      <c r="R737" s="376"/>
      <c r="S737" s="376"/>
      <c r="T737" s="376"/>
      <c r="U737" s="376"/>
      <c r="V737" s="376"/>
      <c r="W737" s="376"/>
      <c r="X737" s="376"/>
      <c r="Y737" s="376"/>
      <c r="Z737" s="376"/>
      <c r="AA737" s="376"/>
      <c r="AB737" s="376"/>
      <c r="AC737" s="376"/>
      <c r="AD737" s="376"/>
      <c r="AE737" s="376"/>
      <c r="AF737" s="376"/>
      <c r="AG737" s="376"/>
      <c r="AH737" s="376"/>
      <c r="AI737" s="376"/>
      <c r="AJ737" s="376"/>
      <c r="AK737" s="376"/>
      <c r="AL737" s="376"/>
      <c r="AM737" s="376"/>
      <c r="AN737" s="376"/>
      <c r="AO737" s="376"/>
      <c r="AP737" s="376"/>
      <c r="AQ737" s="376"/>
      <c r="AR737" s="376"/>
      <c r="AS737" s="376"/>
      <c r="AT737" s="376"/>
    </row>
    <row r="738" spans="1:46" ht="24" x14ac:dyDescent="0.4">
      <c r="A738" s="375"/>
      <c r="B738" s="375"/>
      <c r="C738" s="376"/>
      <c r="D738" s="376"/>
      <c r="E738" s="376"/>
      <c r="F738" s="376"/>
      <c r="G738" s="376"/>
      <c r="H738" s="376"/>
      <c r="I738" s="376"/>
      <c r="J738" s="376"/>
      <c r="K738" s="376"/>
      <c r="L738" s="376"/>
      <c r="M738" s="376"/>
      <c r="N738" s="376"/>
      <c r="O738" s="376"/>
      <c r="P738" s="376"/>
      <c r="Q738" s="376"/>
      <c r="R738" s="376"/>
      <c r="S738" s="376"/>
      <c r="T738" s="376"/>
      <c r="U738" s="376"/>
      <c r="V738" s="376"/>
      <c r="W738" s="376"/>
      <c r="X738" s="376"/>
      <c r="Y738" s="376"/>
      <c r="Z738" s="376"/>
      <c r="AA738" s="376"/>
      <c r="AB738" s="376"/>
      <c r="AC738" s="376"/>
      <c r="AD738" s="376"/>
      <c r="AE738" s="376"/>
      <c r="AF738" s="376"/>
      <c r="AG738" s="376"/>
      <c r="AH738" s="376"/>
      <c r="AI738" s="376"/>
      <c r="AJ738" s="376"/>
      <c r="AK738" s="376"/>
      <c r="AL738" s="376"/>
      <c r="AM738" s="376"/>
      <c r="AN738" s="376"/>
      <c r="AO738" s="376"/>
      <c r="AP738" s="376"/>
      <c r="AQ738" s="376"/>
      <c r="AR738" s="376"/>
      <c r="AS738" s="376"/>
      <c r="AT738" s="376"/>
    </row>
    <row r="739" spans="1:46" ht="24" x14ac:dyDescent="0.4">
      <c r="A739" s="375"/>
      <c r="B739" s="375"/>
      <c r="C739" s="376"/>
      <c r="D739" s="376"/>
      <c r="E739" s="376"/>
      <c r="F739" s="376"/>
      <c r="G739" s="376"/>
      <c r="H739" s="376"/>
      <c r="I739" s="376"/>
      <c r="J739" s="376"/>
      <c r="K739" s="376"/>
      <c r="L739" s="376"/>
      <c r="M739" s="376"/>
      <c r="N739" s="376"/>
      <c r="O739" s="376"/>
      <c r="P739" s="376"/>
      <c r="Q739" s="376"/>
      <c r="R739" s="376"/>
      <c r="S739" s="376"/>
      <c r="T739" s="376"/>
      <c r="U739" s="376"/>
      <c r="V739" s="376"/>
      <c r="W739" s="376"/>
      <c r="X739" s="376"/>
      <c r="Y739" s="376"/>
      <c r="Z739" s="376"/>
      <c r="AA739" s="376"/>
      <c r="AB739" s="376"/>
      <c r="AC739" s="376"/>
      <c r="AD739" s="376"/>
      <c r="AE739" s="376"/>
      <c r="AF739" s="376"/>
      <c r="AG739" s="376"/>
      <c r="AH739" s="376"/>
      <c r="AI739" s="376"/>
      <c r="AJ739" s="376"/>
      <c r="AK739" s="376"/>
      <c r="AL739" s="376"/>
      <c r="AM739" s="376"/>
      <c r="AN739" s="376"/>
      <c r="AO739" s="376"/>
      <c r="AP739" s="376"/>
      <c r="AQ739" s="376"/>
      <c r="AR739" s="376"/>
      <c r="AS739" s="376"/>
      <c r="AT739" s="376"/>
    </row>
    <row r="740" spans="1:46" ht="24" x14ac:dyDescent="0.4">
      <c r="A740" s="375"/>
      <c r="B740" s="375"/>
      <c r="C740" s="376"/>
      <c r="D740" s="376"/>
      <c r="E740" s="376"/>
      <c r="F740" s="376"/>
      <c r="G740" s="376"/>
      <c r="H740" s="376"/>
      <c r="I740" s="376"/>
      <c r="J740" s="376"/>
      <c r="K740" s="376"/>
      <c r="L740" s="376"/>
      <c r="M740" s="376"/>
      <c r="N740" s="376"/>
      <c r="O740" s="376"/>
      <c r="P740" s="376"/>
      <c r="Q740" s="376"/>
      <c r="R740" s="376"/>
      <c r="S740" s="376"/>
      <c r="T740" s="376"/>
      <c r="U740" s="376"/>
      <c r="V740" s="376"/>
      <c r="W740" s="376"/>
      <c r="X740" s="376"/>
      <c r="Y740" s="376"/>
      <c r="Z740" s="376"/>
      <c r="AA740" s="376"/>
      <c r="AB740" s="376"/>
      <c r="AC740" s="376"/>
      <c r="AD740" s="376"/>
      <c r="AE740" s="376"/>
      <c r="AF740" s="376"/>
      <c r="AG740" s="376"/>
      <c r="AH740" s="376"/>
      <c r="AI740" s="376"/>
      <c r="AJ740" s="376"/>
      <c r="AK740" s="376"/>
      <c r="AL740" s="376"/>
      <c r="AM740" s="376"/>
      <c r="AN740" s="376"/>
      <c r="AO740" s="376"/>
      <c r="AP740" s="376"/>
      <c r="AQ740" s="376"/>
      <c r="AR740" s="376"/>
      <c r="AS740" s="376"/>
      <c r="AT740" s="376"/>
    </row>
    <row r="741" spans="1:46" ht="24" x14ac:dyDescent="0.4">
      <c r="A741" s="375"/>
      <c r="B741" s="375"/>
      <c r="C741" s="376"/>
      <c r="D741" s="376"/>
      <c r="E741" s="376"/>
      <c r="F741" s="376"/>
      <c r="G741" s="376"/>
      <c r="H741" s="376"/>
      <c r="I741" s="376"/>
      <c r="J741" s="376"/>
      <c r="K741" s="376"/>
      <c r="L741" s="376"/>
      <c r="M741" s="376"/>
      <c r="N741" s="376"/>
      <c r="O741" s="376"/>
      <c r="P741" s="376"/>
      <c r="Q741" s="376"/>
      <c r="R741" s="376"/>
      <c r="S741" s="376"/>
      <c r="T741" s="376"/>
      <c r="U741" s="376"/>
      <c r="V741" s="376"/>
      <c r="W741" s="376"/>
      <c r="X741" s="376"/>
      <c r="Y741" s="376"/>
      <c r="Z741" s="376"/>
      <c r="AA741" s="376"/>
      <c r="AB741" s="376"/>
      <c r="AC741" s="376"/>
      <c r="AD741" s="376"/>
      <c r="AE741" s="376"/>
      <c r="AF741" s="376"/>
      <c r="AG741" s="376"/>
      <c r="AH741" s="376"/>
      <c r="AI741" s="376"/>
      <c r="AJ741" s="376"/>
      <c r="AK741" s="376"/>
      <c r="AL741" s="376"/>
      <c r="AM741" s="376"/>
      <c r="AN741" s="376"/>
      <c r="AO741" s="376"/>
      <c r="AP741" s="376"/>
      <c r="AQ741" s="376"/>
      <c r="AR741" s="376"/>
      <c r="AS741" s="376"/>
      <c r="AT741" s="376"/>
    </row>
    <row r="742" spans="1:46" ht="24" x14ac:dyDescent="0.4">
      <c r="A742" s="375"/>
      <c r="B742" s="375"/>
      <c r="C742" s="376"/>
      <c r="D742" s="376"/>
      <c r="E742" s="376"/>
      <c r="F742" s="376"/>
      <c r="G742" s="376"/>
      <c r="H742" s="376"/>
      <c r="I742" s="376"/>
      <c r="J742" s="376"/>
      <c r="K742" s="376"/>
      <c r="L742" s="376"/>
      <c r="M742" s="376"/>
      <c r="N742" s="376"/>
      <c r="O742" s="376"/>
      <c r="P742" s="376"/>
      <c r="Q742" s="376"/>
      <c r="R742" s="376"/>
      <c r="S742" s="376"/>
      <c r="T742" s="376"/>
      <c r="U742" s="376"/>
      <c r="V742" s="376"/>
      <c r="W742" s="376"/>
      <c r="X742" s="376"/>
      <c r="Y742" s="376"/>
      <c r="Z742" s="376"/>
      <c r="AA742" s="376"/>
      <c r="AB742" s="376"/>
      <c r="AC742" s="376"/>
      <c r="AD742" s="376"/>
      <c r="AE742" s="376"/>
      <c r="AF742" s="376"/>
      <c r="AG742" s="376"/>
      <c r="AH742" s="376"/>
      <c r="AI742" s="376"/>
      <c r="AJ742" s="376"/>
      <c r="AK742" s="376"/>
      <c r="AL742" s="376"/>
      <c r="AM742" s="376"/>
      <c r="AN742" s="376"/>
      <c r="AO742" s="376"/>
      <c r="AP742" s="376"/>
      <c r="AQ742" s="376"/>
      <c r="AR742" s="376"/>
      <c r="AS742" s="376"/>
      <c r="AT742" s="376"/>
    </row>
    <row r="743" spans="1:46" ht="24" x14ac:dyDescent="0.4">
      <c r="A743" s="375"/>
      <c r="B743" s="375"/>
      <c r="C743" s="376"/>
      <c r="D743" s="376"/>
      <c r="E743" s="376"/>
      <c r="F743" s="376"/>
      <c r="G743" s="376"/>
      <c r="H743" s="376"/>
      <c r="I743" s="376"/>
      <c r="J743" s="376"/>
      <c r="K743" s="376"/>
      <c r="L743" s="376"/>
      <c r="M743" s="376"/>
      <c r="N743" s="376"/>
      <c r="O743" s="376"/>
      <c r="P743" s="376"/>
      <c r="Q743" s="376"/>
      <c r="R743" s="376"/>
      <c r="S743" s="376"/>
      <c r="T743" s="376"/>
      <c r="U743" s="376"/>
      <c r="V743" s="376"/>
      <c r="W743" s="376"/>
      <c r="X743" s="376"/>
      <c r="Y743" s="376"/>
      <c r="Z743" s="376"/>
      <c r="AA743" s="376"/>
      <c r="AB743" s="376"/>
      <c r="AC743" s="376"/>
      <c r="AD743" s="376"/>
      <c r="AE743" s="376"/>
      <c r="AF743" s="376"/>
      <c r="AG743" s="376"/>
      <c r="AH743" s="376"/>
      <c r="AI743" s="376"/>
      <c r="AJ743" s="376"/>
      <c r="AK743" s="376"/>
      <c r="AL743" s="376"/>
      <c r="AM743" s="376"/>
      <c r="AN743" s="376"/>
      <c r="AO743" s="376"/>
      <c r="AP743" s="376"/>
      <c r="AQ743" s="376"/>
      <c r="AR743" s="376"/>
      <c r="AS743" s="376"/>
      <c r="AT743" s="376"/>
    </row>
    <row r="744" spans="1:46" ht="24" x14ac:dyDescent="0.4">
      <c r="A744" s="375"/>
      <c r="B744" s="375"/>
      <c r="C744" s="376"/>
      <c r="D744" s="376"/>
      <c r="E744" s="376"/>
      <c r="F744" s="376"/>
      <c r="G744" s="376"/>
      <c r="H744" s="376"/>
      <c r="I744" s="376"/>
      <c r="J744" s="376"/>
      <c r="K744" s="376"/>
      <c r="L744" s="376"/>
      <c r="M744" s="376"/>
      <c r="N744" s="376"/>
      <c r="O744" s="376"/>
      <c r="P744" s="376"/>
      <c r="Q744" s="376"/>
      <c r="R744" s="376"/>
      <c r="S744" s="376"/>
      <c r="T744" s="376"/>
      <c r="U744" s="376"/>
      <c r="V744" s="376"/>
      <c r="W744" s="376"/>
      <c r="X744" s="376"/>
      <c r="Y744" s="376"/>
      <c r="Z744" s="376"/>
      <c r="AA744" s="376"/>
      <c r="AB744" s="376"/>
      <c r="AC744" s="376"/>
      <c r="AD744" s="376"/>
      <c r="AE744" s="376"/>
      <c r="AF744" s="376"/>
      <c r="AG744" s="376"/>
      <c r="AH744" s="376"/>
      <c r="AI744" s="376"/>
      <c r="AJ744" s="376"/>
      <c r="AK744" s="376"/>
      <c r="AL744" s="376"/>
      <c r="AM744" s="376"/>
      <c r="AN744" s="376"/>
      <c r="AO744" s="376"/>
      <c r="AP744" s="376"/>
      <c r="AQ744" s="376"/>
      <c r="AR744" s="376"/>
      <c r="AS744" s="376"/>
      <c r="AT744" s="376"/>
    </row>
    <row r="745" spans="1:46" ht="24" x14ac:dyDescent="0.4">
      <c r="A745" s="375"/>
      <c r="B745" s="375"/>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c r="Z745" s="376"/>
      <c r="AA745" s="376"/>
      <c r="AB745" s="376"/>
      <c r="AC745" s="376"/>
      <c r="AD745" s="376"/>
      <c r="AE745" s="376"/>
      <c r="AF745" s="376"/>
      <c r="AG745" s="376"/>
      <c r="AH745" s="376"/>
      <c r="AI745" s="376"/>
      <c r="AJ745" s="376"/>
      <c r="AK745" s="376"/>
      <c r="AL745" s="376"/>
      <c r="AM745" s="376"/>
      <c r="AN745" s="376"/>
      <c r="AO745" s="376"/>
      <c r="AP745" s="376"/>
      <c r="AQ745" s="376"/>
      <c r="AR745" s="376"/>
      <c r="AS745" s="376"/>
      <c r="AT745" s="376"/>
    </row>
    <row r="746" spans="1:46" ht="24" x14ac:dyDescent="0.4">
      <c r="A746" s="375"/>
      <c r="B746" s="375"/>
      <c r="C746" s="376"/>
      <c r="D746" s="376"/>
      <c r="E746" s="376"/>
      <c r="F746" s="376"/>
      <c r="G746" s="376"/>
      <c r="H746" s="376"/>
      <c r="I746" s="376"/>
      <c r="J746" s="376"/>
      <c r="K746" s="376"/>
      <c r="L746" s="376"/>
      <c r="M746" s="376"/>
      <c r="N746" s="376"/>
      <c r="O746" s="376"/>
      <c r="P746" s="376"/>
      <c r="Q746" s="376"/>
      <c r="R746" s="376"/>
      <c r="S746" s="376"/>
      <c r="T746" s="376"/>
      <c r="U746" s="376"/>
      <c r="V746" s="376"/>
      <c r="W746" s="376"/>
      <c r="X746" s="376"/>
      <c r="Y746" s="376"/>
      <c r="Z746" s="376"/>
      <c r="AA746" s="376"/>
      <c r="AB746" s="376"/>
      <c r="AC746" s="376"/>
      <c r="AD746" s="376"/>
      <c r="AE746" s="376"/>
      <c r="AF746" s="376"/>
      <c r="AG746" s="376"/>
      <c r="AH746" s="376"/>
      <c r="AI746" s="376"/>
      <c r="AJ746" s="376"/>
      <c r="AK746" s="376"/>
      <c r="AL746" s="376"/>
      <c r="AM746" s="376"/>
      <c r="AN746" s="376"/>
      <c r="AO746" s="376"/>
      <c r="AP746" s="376"/>
      <c r="AQ746" s="376"/>
      <c r="AR746" s="376"/>
      <c r="AS746" s="376"/>
      <c r="AT746" s="376"/>
    </row>
    <row r="747" spans="1:46" ht="24" x14ac:dyDescent="0.4">
      <c r="A747" s="375"/>
      <c r="B747" s="375"/>
      <c r="C747" s="376"/>
      <c r="D747" s="376"/>
      <c r="E747" s="376"/>
      <c r="F747" s="376"/>
      <c r="G747" s="376"/>
      <c r="H747" s="376"/>
      <c r="I747" s="376"/>
      <c r="J747" s="376"/>
      <c r="K747" s="376"/>
      <c r="L747" s="376"/>
      <c r="M747" s="376"/>
      <c r="N747" s="376"/>
      <c r="O747" s="376"/>
      <c r="P747" s="376"/>
      <c r="Q747" s="376"/>
      <c r="R747" s="376"/>
      <c r="S747" s="376"/>
      <c r="T747" s="376"/>
      <c r="U747" s="376"/>
      <c r="V747" s="376"/>
      <c r="W747" s="376"/>
      <c r="X747" s="376"/>
      <c r="Y747" s="376"/>
      <c r="Z747" s="376"/>
      <c r="AA747" s="376"/>
      <c r="AB747" s="376"/>
      <c r="AC747" s="376"/>
      <c r="AD747" s="376"/>
      <c r="AE747" s="376"/>
      <c r="AF747" s="376"/>
      <c r="AG747" s="376"/>
      <c r="AH747" s="376"/>
      <c r="AI747" s="376"/>
      <c r="AJ747" s="376"/>
      <c r="AK747" s="376"/>
      <c r="AL747" s="376"/>
      <c r="AM747" s="376"/>
      <c r="AN747" s="376"/>
      <c r="AO747" s="376"/>
      <c r="AP747" s="376"/>
      <c r="AQ747" s="376"/>
      <c r="AR747" s="376"/>
      <c r="AS747" s="376"/>
      <c r="AT747" s="376"/>
    </row>
    <row r="748" spans="1:46" ht="24" x14ac:dyDescent="0.4">
      <c r="A748" s="375"/>
      <c r="B748" s="375"/>
      <c r="C748" s="376"/>
      <c r="D748" s="376"/>
      <c r="E748" s="376"/>
      <c r="F748" s="376"/>
      <c r="G748" s="376"/>
      <c r="H748" s="376"/>
      <c r="I748" s="376"/>
      <c r="J748" s="376"/>
      <c r="K748" s="376"/>
      <c r="L748" s="376"/>
      <c r="M748" s="376"/>
      <c r="N748" s="376"/>
      <c r="O748" s="376"/>
      <c r="P748" s="376"/>
      <c r="Q748" s="376"/>
      <c r="R748" s="376"/>
      <c r="S748" s="376"/>
      <c r="T748" s="376"/>
      <c r="U748" s="376"/>
      <c r="V748" s="376"/>
      <c r="W748" s="376"/>
      <c r="X748" s="376"/>
      <c r="Y748" s="376"/>
      <c r="Z748" s="376"/>
      <c r="AA748" s="376"/>
      <c r="AB748" s="376"/>
      <c r="AC748" s="376"/>
      <c r="AD748" s="376"/>
      <c r="AE748" s="376"/>
      <c r="AF748" s="376"/>
      <c r="AG748" s="376"/>
      <c r="AH748" s="376"/>
      <c r="AI748" s="376"/>
      <c r="AJ748" s="376"/>
      <c r="AK748" s="376"/>
      <c r="AL748" s="376"/>
      <c r="AM748" s="376"/>
      <c r="AN748" s="376"/>
      <c r="AO748" s="376"/>
      <c r="AP748" s="376"/>
      <c r="AQ748" s="376"/>
      <c r="AR748" s="376"/>
      <c r="AS748" s="376"/>
      <c r="AT748" s="376"/>
    </row>
    <row r="749" spans="1:46" ht="24" x14ac:dyDescent="0.4">
      <c r="A749" s="375"/>
      <c r="B749" s="375"/>
      <c r="C749" s="376"/>
      <c r="D749" s="376"/>
      <c r="E749" s="376"/>
      <c r="F749" s="376"/>
      <c r="G749" s="376"/>
      <c r="H749" s="376"/>
      <c r="I749" s="376"/>
      <c r="J749" s="376"/>
      <c r="K749" s="376"/>
      <c r="L749" s="376"/>
      <c r="M749" s="376"/>
      <c r="N749" s="376"/>
      <c r="O749" s="376"/>
      <c r="P749" s="376"/>
      <c r="Q749" s="376"/>
      <c r="R749" s="376"/>
      <c r="S749" s="376"/>
      <c r="T749" s="376"/>
      <c r="U749" s="376"/>
      <c r="V749" s="376"/>
      <c r="W749" s="376"/>
      <c r="X749" s="376"/>
      <c r="Y749" s="376"/>
      <c r="Z749" s="376"/>
      <c r="AA749" s="376"/>
      <c r="AB749" s="376"/>
      <c r="AC749" s="376"/>
      <c r="AD749" s="376"/>
      <c r="AE749" s="376"/>
      <c r="AF749" s="376"/>
      <c r="AG749" s="376"/>
      <c r="AH749" s="376"/>
      <c r="AI749" s="376"/>
      <c r="AJ749" s="376"/>
      <c r="AK749" s="376"/>
      <c r="AL749" s="376"/>
      <c r="AM749" s="376"/>
      <c r="AN749" s="376"/>
      <c r="AO749" s="376"/>
      <c r="AP749" s="376"/>
      <c r="AQ749" s="376"/>
      <c r="AR749" s="376"/>
      <c r="AS749" s="376"/>
      <c r="AT749" s="376"/>
    </row>
    <row r="750" spans="1:46" ht="24" x14ac:dyDescent="0.4">
      <c r="A750" s="375"/>
      <c r="B750" s="375"/>
      <c r="C750" s="376"/>
      <c r="D750" s="376"/>
      <c r="E750" s="376"/>
      <c r="F750" s="376"/>
      <c r="G750" s="376"/>
      <c r="H750" s="376"/>
      <c r="I750" s="376"/>
      <c r="J750" s="376"/>
      <c r="K750" s="376"/>
      <c r="L750" s="376"/>
      <c r="M750" s="376"/>
      <c r="N750" s="376"/>
      <c r="O750" s="376"/>
      <c r="P750" s="376"/>
      <c r="Q750" s="376"/>
      <c r="R750" s="376"/>
      <c r="S750" s="376"/>
      <c r="T750" s="376"/>
      <c r="U750" s="376"/>
      <c r="V750" s="376"/>
      <c r="W750" s="376"/>
      <c r="X750" s="376"/>
      <c r="Y750" s="376"/>
      <c r="Z750" s="376"/>
      <c r="AA750" s="376"/>
      <c r="AB750" s="376"/>
      <c r="AC750" s="376"/>
      <c r="AD750" s="376"/>
      <c r="AE750" s="376"/>
      <c r="AF750" s="376"/>
      <c r="AG750" s="376"/>
      <c r="AH750" s="376"/>
      <c r="AI750" s="376"/>
      <c r="AJ750" s="376"/>
      <c r="AK750" s="376"/>
      <c r="AL750" s="376"/>
      <c r="AM750" s="376"/>
      <c r="AN750" s="376"/>
      <c r="AO750" s="376"/>
      <c r="AP750" s="376"/>
      <c r="AQ750" s="376"/>
      <c r="AR750" s="376"/>
      <c r="AS750" s="376"/>
      <c r="AT750" s="376"/>
    </row>
    <row r="751" spans="1:46" ht="24" x14ac:dyDescent="0.4">
      <c r="A751" s="375"/>
      <c r="B751" s="375"/>
      <c r="C751" s="376"/>
      <c r="D751" s="376"/>
      <c r="E751" s="376"/>
      <c r="F751" s="376"/>
      <c r="G751" s="376"/>
      <c r="H751" s="376"/>
      <c r="I751" s="376"/>
      <c r="J751" s="376"/>
      <c r="K751" s="376"/>
      <c r="L751" s="376"/>
      <c r="M751" s="376"/>
      <c r="N751" s="376"/>
      <c r="O751" s="376"/>
      <c r="P751" s="376"/>
      <c r="Q751" s="376"/>
      <c r="R751" s="376"/>
      <c r="S751" s="376"/>
      <c r="T751" s="376"/>
      <c r="U751" s="376"/>
      <c r="V751" s="376"/>
      <c r="W751" s="376"/>
      <c r="X751" s="376"/>
      <c r="Y751" s="376"/>
      <c r="Z751" s="376"/>
      <c r="AA751" s="376"/>
      <c r="AB751" s="376"/>
      <c r="AC751" s="376"/>
      <c r="AD751" s="376"/>
      <c r="AE751" s="376"/>
      <c r="AF751" s="376"/>
      <c r="AG751" s="376"/>
      <c r="AH751" s="376"/>
      <c r="AI751" s="376"/>
      <c r="AJ751" s="376"/>
      <c r="AK751" s="376"/>
      <c r="AL751" s="376"/>
      <c r="AM751" s="376"/>
      <c r="AN751" s="376"/>
      <c r="AO751" s="376"/>
      <c r="AP751" s="376"/>
      <c r="AQ751" s="376"/>
      <c r="AR751" s="376"/>
      <c r="AS751" s="376"/>
      <c r="AT751" s="376"/>
    </row>
    <row r="752" spans="1:46" ht="24" x14ac:dyDescent="0.4">
      <c r="A752" s="375"/>
      <c r="B752" s="375"/>
      <c r="C752" s="376"/>
      <c r="D752" s="376"/>
      <c r="E752" s="376"/>
      <c r="F752" s="376"/>
      <c r="G752" s="376"/>
      <c r="H752" s="376"/>
      <c r="I752" s="376"/>
      <c r="J752" s="376"/>
      <c r="K752" s="376"/>
      <c r="L752" s="376"/>
      <c r="M752" s="376"/>
      <c r="N752" s="376"/>
      <c r="O752" s="376"/>
      <c r="P752" s="376"/>
      <c r="Q752" s="376"/>
      <c r="R752" s="376"/>
      <c r="S752" s="376"/>
      <c r="T752" s="376"/>
      <c r="U752" s="376"/>
      <c r="V752" s="376"/>
      <c r="W752" s="376"/>
      <c r="X752" s="376"/>
      <c r="Y752" s="376"/>
      <c r="Z752" s="376"/>
      <c r="AA752" s="376"/>
      <c r="AB752" s="376"/>
      <c r="AC752" s="376"/>
      <c r="AD752" s="376"/>
      <c r="AE752" s="376"/>
      <c r="AF752" s="376"/>
      <c r="AG752" s="376"/>
      <c r="AH752" s="376"/>
      <c r="AI752" s="376"/>
      <c r="AJ752" s="376"/>
      <c r="AK752" s="376"/>
      <c r="AL752" s="376"/>
      <c r="AM752" s="376"/>
      <c r="AN752" s="376"/>
      <c r="AO752" s="376"/>
      <c r="AP752" s="376"/>
      <c r="AQ752" s="376"/>
      <c r="AR752" s="376"/>
      <c r="AS752" s="376"/>
      <c r="AT752" s="376"/>
    </row>
    <row r="753" spans="1:46" ht="24" x14ac:dyDescent="0.4">
      <c r="A753" s="375"/>
      <c r="B753" s="375"/>
      <c r="C753" s="376"/>
      <c r="D753" s="376"/>
      <c r="E753" s="376"/>
      <c r="F753" s="376"/>
      <c r="G753" s="376"/>
      <c r="H753" s="376"/>
      <c r="I753" s="376"/>
      <c r="J753" s="376"/>
      <c r="K753" s="376"/>
      <c r="L753" s="376"/>
      <c r="M753" s="376"/>
      <c r="N753" s="376"/>
      <c r="O753" s="376"/>
      <c r="P753" s="376"/>
      <c r="Q753" s="376"/>
      <c r="R753" s="376"/>
      <c r="S753" s="376"/>
      <c r="T753" s="376"/>
      <c r="U753" s="376"/>
      <c r="V753" s="376"/>
      <c r="W753" s="376"/>
      <c r="X753" s="376"/>
      <c r="Y753" s="376"/>
      <c r="Z753" s="376"/>
      <c r="AA753" s="376"/>
      <c r="AB753" s="376"/>
      <c r="AC753" s="376"/>
      <c r="AD753" s="376"/>
      <c r="AE753" s="376"/>
      <c r="AF753" s="376"/>
      <c r="AG753" s="376"/>
      <c r="AH753" s="376"/>
      <c r="AI753" s="376"/>
      <c r="AJ753" s="376"/>
      <c r="AK753" s="376"/>
      <c r="AL753" s="376"/>
      <c r="AM753" s="376"/>
      <c r="AN753" s="376"/>
      <c r="AO753" s="376"/>
      <c r="AP753" s="376"/>
      <c r="AQ753" s="376"/>
      <c r="AR753" s="376"/>
      <c r="AS753" s="376"/>
      <c r="AT753" s="376"/>
    </row>
    <row r="754" spans="1:46" ht="24" x14ac:dyDescent="0.4">
      <c r="A754" s="375"/>
      <c r="B754" s="375"/>
      <c r="C754" s="376"/>
      <c r="D754" s="376"/>
      <c r="E754" s="376"/>
      <c r="F754" s="376"/>
      <c r="G754" s="376"/>
      <c r="H754" s="376"/>
      <c r="I754" s="376"/>
      <c r="J754" s="376"/>
      <c r="K754" s="376"/>
      <c r="L754" s="376"/>
      <c r="M754" s="376"/>
      <c r="N754" s="376"/>
      <c r="O754" s="376"/>
      <c r="P754" s="376"/>
      <c r="Q754" s="376"/>
      <c r="R754" s="376"/>
      <c r="S754" s="376"/>
      <c r="T754" s="376"/>
      <c r="U754" s="376"/>
      <c r="V754" s="376"/>
      <c r="W754" s="376"/>
      <c r="X754" s="376"/>
      <c r="Y754" s="376"/>
      <c r="Z754" s="376"/>
      <c r="AA754" s="376"/>
      <c r="AB754" s="376"/>
      <c r="AC754" s="376"/>
      <c r="AD754" s="376"/>
      <c r="AE754" s="376"/>
      <c r="AF754" s="376"/>
      <c r="AG754" s="376"/>
      <c r="AH754" s="376"/>
      <c r="AI754" s="376"/>
      <c r="AJ754" s="376"/>
      <c r="AK754" s="376"/>
      <c r="AL754" s="376"/>
      <c r="AM754" s="376"/>
      <c r="AN754" s="376"/>
      <c r="AO754" s="376"/>
      <c r="AP754" s="376"/>
      <c r="AQ754" s="376"/>
      <c r="AR754" s="376"/>
      <c r="AS754" s="376"/>
      <c r="AT754" s="376"/>
    </row>
    <row r="755" spans="1:46" ht="24" x14ac:dyDescent="0.4">
      <c r="A755" s="375"/>
      <c r="B755" s="375"/>
      <c r="C755" s="376"/>
      <c r="D755" s="376"/>
      <c r="E755" s="376"/>
      <c r="F755" s="376"/>
      <c r="G755" s="376"/>
      <c r="H755" s="376"/>
      <c r="I755" s="376"/>
      <c r="J755" s="376"/>
      <c r="K755" s="376"/>
      <c r="L755" s="376"/>
      <c r="M755" s="376"/>
      <c r="N755" s="376"/>
      <c r="O755" s="376"/>
      <c r="P755" s="376"/>
      <c r="Q755" s="376"/>
      <c r="R755" s="376"/>
      <c r="S755" s="376"/>
      <c r="T755" s="376"/>
      <c r="U755" s="376"/>
      <c r="V755" s="376"/>
      <c r="W755" s="376"/>
      <c r="X755" s="376"/>
      <c r="Y755" s="376"/>
      <c r="Z755" s="376"/>
      <c r="AA755" s="376"/>
      <c r="AB755" s="376"/>
      <c r="AC755" s="376"/>
      <c r="AD755" s="376"/>
      <c r="AE755" s="376"/>
      <c r="AF755" s="376"/>
      <c r="AG755" s="376"/>
      <c r="AH755" s="376"/>
      <c r="AI755" s="376"/>
      <c r="AJ755" s="376"/>
      <c r="AK755" s="376"/>
      <c r="AL755" s="376"/>
      <c r="AM755" s="376"/>
      <c r="AN755" s="376"/>
      <c r="AO755" s="376"/>
      <c r="AP755" s="376"/>
      <c r="AQ755" s="376"/>
      <c r="AR755" s="376"/>
      <c r="AS755" s="376"/>
      <c r="AT755" s="376"/>
    </row>
    <row r="756" spans="1:46" ht="24" x14ac:dyDescent="0.4">
      <c r="A756" s="375"/>
      <c r="B756" s="375"/>
      <c r="C756" s="376"/>
      <c r="D756" s="376"/>
      <c r="E756" s="376"/>
      <c r="F756" s="376"/>
      <c r="G756" s="376"/>
      <c r="H756" s="376"/>
      <c r="I756" s="376"/>
      <c r="J756" s="376"/>
      <c r="K756" s="376"/>
      <c r="L756" s="376"/>
      <c r="M756" s="376"/>
      <c r="N756" s="376"/>
      <c r="O756" s="376"/>
      <c r="P756" s="376"/>
      <c r="Q756" s="376"/>
      <c r="R756" s="376"/>
      <c r="S756" s="376"/>
      <c r="T756" s="376"/>
      <c r="U756" s="376"/>
      <c r="V756" s="376"/>
      <c r="W756" s="376"/>
      <c r="X756" s="376"/>
      <c r="Y756" s="376"/>
      <c r="Z756" s="376"/>
      <c r="AA756" s="376"/>
      <c r="AB756" s="376"/>
      <c r="AC756" s="376"/>
      <c r="AD756" s="376"/>
      <c r="AE756" s="376"/>
      <c r="AF756" s="376"/>
      <c r="AG756" s="376"/>
      <c r="AH756" s="376"/>
      <c r="AI756" s="376"/>
      <c r="AJ756" s="376"/>
      <c r="AK756" s="376"/>
      <c r="AL756" s="376"/>
      <c r="AM756" s="376"/>
      <c r="AN756" s="376"/>
      <c r="AO756" s="376"/>
      <c r="AP756" s="376"/>
      <c r="AQ756" s="376"/>
      <c r="AR756" s="376"/>
      <c r="AS756" s="376"/>
      <c r="AT756" s="376"/>
    </row>
    <row r="757" spans="1:46" ht="24" x14ac:dyDescent="0.4">
      <c r="A757" s="375"/>
      <c r="B757" s="375"/>
      <c r="C757" s="376"/>
      <c r="D757" s="376"/>
      <c r="E757" s="376"/>
      <c r="F757" s="376"/>
      <c r="G757" s="376"/>
      <c r="H757" s="376"/>
      <c r="I757" s="376"/>
      <c r="J757" s="376"/>
      <c r="K757" s="376"/>
      <c r="L757" s="376"/>
      <c r="M757" s="376"/>
      <c r="N757" s="376"/>
      <c r="O757" s="376"/>
      <c r="P757" s="376"/>
      <c r="Q757" s="376"/>
      <c r="R757" s="376"/>
      <c r="S757" s="376"/>
      <c r="T757" s="376"/>
      <c r="U757" s="376"/>
      <c r="V757" s="376"/>
      <c r="W757" s="376"/>
      <c r="X757" s="376"/>
      <c r="Y757" s="376"/>
      <c r="Z757" s="376"/>
      <c r="AA757" s="376"/>
      <c r="AB757" s="376"/>
      <c r="AC757" s="376"/>
      <c r="AD757" s="376"/>
      <c r="AE757" s="376"/>
      <c r="AF757" s="376"/>
      <c r="AG757" s="376"/>
      <c r="AH757" s="376"/>
      <c r="AI757" s="376"/>
      <c r="AJ757" s="376"/>
      <c r="AK757" s="376"/>
      <c r="AL757" s="376"/>
      <c r="AM757" s="376"/>
      <c r="AN757" s="376"/>
      <c r="AO757" s="376"/>
      <c r="AP757" s="376"/>
      <c r="AQ757" s="376"/>
      <c r="AR757" s="376"/>
      <c r="AS757" s="376"/>
      <c r="AT757" s="376"/>
    </row>
    <row r="758" spans="1:46" ht="24" x14ac:dyDescent="0.4">
      <c r="A758" s="375"/>
      <c r="B758" s="375"/>
      <c r="C758" s="376"/>
      <c r="D758" s="376"/>
      <c r="E758" s="376"/>
      <c r="F758" s="376"/>
      <c r="G758" s="376"/>
      <c r="H758" s="376"/>
      <c r="I758" s="376"/>
      <c r="J758" s="376"/>
      <c r="K758" s="376"/>
      <c r="L758" s="376"/>
      <c r="M758" s="376"/>
      <c r="N758" s="376"/>
      <c r="O758" s="376"/>
      <c r="P758" s="376"/>
      <c r="Q758" s="376"/>
      <c r="R758" s="376"/>
      <c r="S758" s="376"/>
      <c r="T758" s="376"/>
      <c r="U758" s="376"/>
      <c r="V758" s="376"/>
      <c r="W758" s="376"/>
      <c r="X758" s="376"/>
      <c r="Y758" s="376"/>
      <c r="Z758" s="376"/>
      <c r="AA758" s="376"/>
      <c r="AB758" s="376"/>
      <c r="AC758" s="376"/>
      <c r="AD758" s="376"/>
      <c r="AE758" s="376"/>
      <c r="AF758" s="376"/>
      <c r="AG758" s="376"/>
      <c r="AH758" s="376"/>
      <c r="AI758" s="376"/>
      <c r="AJ758" s="376"/>
      <c r="AK758" s="376"/>
      <c r="AL758" s="376"/>
      <c r="AM758" s="376"/>
      <c r="AN758" s="376"/>
      <c r="AO758" s="376"/>
      <c r="AP758" s="376"/>
      <c r="AQ758" s="376"/>
      <c r="AR758" s="376"/>
      <c r="AS758" s="376"/>
      <c r="AT758" s="376"/>
    </row>
    <row r="759" spans="1:46" ht="24" x14ac:dyDescent="0.4">
      <c r="A759" s="375"/>
      <c r="B759" s="375"/>
      <c r="C759" s="376"/>
      <c r="D759" s="376"/>
      <c r="E759" s="376"/>
      <c r="F759" s="376"/>
      <c r="G759" s="376"/>
      <c r="H759" s="376"/>
      <c r="I759" s="376"/>
      <c r="J759" s="376"/>
      <c r="K759" s="376"/>
      <c r="L759" s="376"/>
      <c r="M759" s="376"/>
      <c r="N759" s="376"/>
      <c r="O759" s="376"/>
      <c r="P759" s="376"/>
      <c r="Q759" s="376"/>
      <c r="R759" s="376"/>
      <c r="S759" s="376"/>
      <c r="T759" s="376"/>
      <c r="U759" s="376"/>
      <c r="V759" s="376"/>
      <c r="W759" s="376"/>
      <c r="X759" s="376"/>
      <c r="Y759" s="376"/>
      <c r="Z759" s="376"/>
      <c r="AA759" s="376"/>
      <c r="AB759" s="376"/>
      <c r="AC759" s="376"/>
      <c r="AD759" s="376"/>
      <c r="AE759" s="376"/>
      <c r="AF759" s="376"/>
      <c r="AG759" s="376"/>
      <c r="AH759" s="376"/>
      <c r="AI759" s="376"/>
      <c r="AJ759" s="376"/>
      <c r="AK759" s="376"/>
      <c r="AL759" s="376"/>
      <c r="AM759" s="376"/>
      <c r="AN759" s="376"/>
      <c r="AO759" s="376"/>
      <c r="AP759" s="376"/>
      <c r="AQ759" s="376"/>
      <c r="AR759" s="376"/>
      <c r="AS759" s="376"/>
      <c r="AT759" s="376"/>
    </row>
    <row r="760" spans="1:46" ht="24" x14ac:dyDescent="0.4">
      <c r="A760" s="375"/>
      <c r="B760" s="375"/>
      <c r="C760" s="376"/>
      <c r="D760" s="376"/>
      <c r="E760" s="376"/>
      <c r="F760" s="376"/>
      <c r="G760" s="376"/>
      <c r="H760" s="376"/>
      <c r="I760" s="376"/>
      <c r="J760" s="376"/>
      <c r="K760" s="376"/>
      <c r="L760" s="376"/>
      <c r="M760" s="376"/>
      <c r="N760" s="376"/>
      <c r="O760" s="376"/>
      <c r="P760" s="376"/>
      <c r="Q760" s="376"/>
      <c r="R760" s="376"/>
      <c r="S760" s="376"/>
      <c r="T760" s="376"/>
      <c r="U760" s="376"/>
      <c r="V760" s="376"/>
      <c r="W760" s="376"/>
      <c r="X760" s="376"/>
      <c r="Y760" s="376"/>
      <c r="Z760" s="376"/>
      <c r="AA760" s="376"/>
      <c r="AB760" s="376"/>
      <c r="AC760" s="376"/>
      <c r="AD760" s="376"/>
      <c r="AE760" s="376"/>
      <c r="AF760" s="376"/>
      <c r="AG760" s="376"/>
      <c r="AH760" s="376"/>
      <c r="AI760" s="376"/>
      <c r="AJ760" s="376"/>
      <c r="AK760" s="376"/>
      <c r="AL760" s="376"/>
      <c r="AM760" s="376"/>
      <c r="AN760" s="376"/>
      <c r="AO760" s="376"/>
      <c r="AP760" s="376"/>
      <c r="AQ760" s="376"/>
      <c r="AR760" s="376"/>
      <c r="AS760" s="376"/>
      <c r="AT760" s="376"/>
    </row>
    <row r="761" spans="1:46" ht="24" x14ac:dyDescent="0.4">
      <c r="A761" s="375"/>
      <c r="B761" s="375"/>
      <c r="C761" s="376"/>
      <c r="D761" s="376"/>
      <c r="E761" s="376"/>
      <c r="F761" s="376"/>
      <c r="G761" s="376"/>
      <c r="H761" s="376"/>
      <c r="I761" s="376"/>
      <c r="J761" s="376"/>
      <c r="K761" s="376"/>
      <c r="L761" s="376"/>
      <c r="M761" s="376"/>
      <c r="N761" s="376"/>
      <c r="O761" s="376"/>
      <c r="P761" s="376"/>
      <c r="Q761" s="376"/>
      <c r="R761" s="376"/>
      <c r="S761" s="376"/>
      <c r="T761" s="376"/>
      <c r="U761" s="376"/>
      <c r="V761" s="376"/>
      <c r="W761" s="376"/>
      <c r="X761" s="376"/>
      <c r="Y761" s="376"/>
      <c r="Z761" s="376"/>
      <c r="AA761" s="376"/>
      <c r="AB761" s="376"/>
      <c r="AC761" s="376"/>
      <c r="AD761" s="376"/>
      <c r="AE761" s="376"/>
      <c r="AF761" s="376"/>
      <c r="AG761" s="376"/>
      <c r="AH761" s="376"/>
      <c r="AI761" s="376"/>
      <c r="AJ761" s="376"/>
      <c r="AK761" s="376"/>
      <c r="AL761" s="376"/>
      <c r="AM761" s="376"/>
      <c r="AN761" s="376"/>
      <c r="AO761" s="376"/>
      <c r="AP761" s="376"/>
      <c r="AQ761" s="376"/>
      <c r="AR761" s="376"/>
      <c r="AS761" s="376"/>
      <c r="AT761" s="376"/>
    </row>
    <row r="762" spans="1:46" ht="24" x14ac:dyDescent="0.4">
      <c r="A762" s="375"/>
      <c r="B762" s="375"/>
      <c r="C762" s="376"/>
      <c r="D762" s="376"/>
      <c r="E762" s="376"/>
      <c r="F762" s="376"/>
      <c r="G762" s="376"/>
      <c r="H762" s="376"/>
      <c r="I762" s="376"/>
      <c r="J762" s="376"/>
      <c r="K762" s="376"/>
      <c r="L762" s="376"/>
      <c r="M762" s="376"/>
      <c r="N762" s="376"/>
      <c r="O762" s="376"/>
      <c r="P762" s="376"/>
      <c r="Q762" s="376"/>
      <c r="R762" s="376"/>
      <c r="S762" s="376"/>
      <c r="T762" s="376"/>
      <c r="U762" s="376"/>
      <c r="V762" s="376"/>
      <c r="W762" s="376"/>
      <c r="X762" s="376"/>
      <c r="Y762" s="376"/>
      <c r="Z762" s="376"/>
      <c r="AA762" s="376"/>
      <c r="AB762" s="376"/>
      <c r="AC762" s="376"/>
      <c r="AD762" s="376"/>
      <c r="AE762" s="376"/>
      <c r="AF762" s="376"/>
      <c r="AG762" s="376"/>
      <c r="AH762" s="376"/>
      <c r="AI762" s="376"/>
      <c r="AJ762" s="376"/>
      <c r="AK762" s="376"/>
      <c r="AL762" s="376"/>
      <c r="AM762" s="376"/>
      <c r="AN762" s="376"/>
      <c r="AO762" s="376"/>
      <c r="AP762" s="376"/>
      <c r="AQ762" s="376"/>
      <c r="AR762" s="376"/>
      <c r="AS762" s="376"/>
      <c r="AT762" s="376"/>
    </row>
    <row r="763" spans="1:46" ht="24" x14ac:dyDescent="0.4">
      <c r="A763" s="375"/>
      <c r="B763" s="375"/>
      <c r="C763" s="376"/>
      <c r="D763" s="376"/>
      <c r="E763" s="376"/>
      <c r="F763" s="376"/>
      <c r="G763" s="376"/>
      <c r="H763" s="376"/>
      <c r="I763" s="376"/>
      <c r="J763" s="376"/>
      <c r="K763" s="376"/>
      <c r="L763" s="376"/>
      <c r="M763" s="376"/>
      <c r="N763" s="376"/>
      <c r="O763" s="376"/>
      <c r="P763" s="376"/>
      <c r="Q763" s="376"/>
      <c r="R763" s="376"/>
      <c r="S763" s="376"/>
      <c r="T763" s="376"/>
      <c r="U763" s="376"/>
      <c r="V763" s="376"/>
      <c r="W763" s="376"/>
      <c r="X763" s="376"/>
      <c r="Y763" s="376"/>
      <c r="Z763" s="376"/>
      <c r="AA763" s="376"/>
      <c r="AB763" s="376"/>
      <c r="AC763" s="376"/>
      <c r="AD763" s="376"/>
      <c r="AE763" s="376"/>
      <c r="AF763" s="376"/>
      <c r="AG763" s="376"/>
      <c r="AH763" s="376"/>
      <c r="AI763" s="376"/>
      <c r="AJ763" s="376"/>
      <c r="AK763" s="376"/>
      <c r="AL763" s="376"/>
      <c r="AM763" s="376"/>
      <c r="AN763" s="376"/>
      <c r="AO763" s="376"/>
      <c r="AP763" s="376"/>
      <c r="AQ763" s="376"/>
      <c r="AR763" s="376"/>
      <c r="AS763" s="376"/>
      <c r="AT763" s="376"/>
    </row>
    <row r="764" spans="1:46" ht="24" x14ac:dyDescent="0.4">
      <c r="A764" s="375"/>
      <c r="B764" s="375"/>
      <c r="C764" s="376"/>
      <c r="D764" s="376"/>
      <c r="E764" s="376"/>
      <c r="F764" s="376"/>
      <c r="G764" s="376"/>
      <c r="H764" s="376"/>
      <c r="I764" s="376"/>
      <c r="J764" s="376"/>
      <c r="K764" s="376"/>
      <c r="L764" s="376"/>
      <c r="M764" s="376"/>
      <c r="N764" s="376"/>
      <c r="O764" s="376"/>
      <c r="P764" s="376"/>
      <c r="Q764" s="376"/>
      <c r="R764" s="376"/>
      <c r="S764" s="376"/>
      <c r="T764" s="376"/>
      <c r="U764" s="376"/>
      <c r="V764" s="376"/>
      <c r="W764" s="376"/>
      <c r="X764" s="376"/>
      <c r="Y764" s="376"/>
      <c r="Z764" s="376"/>
      <c r="AA764" s="376"/>
      <c r="AB764" s="376"/>
      <c r="AC764" s="376"/>
      <c r="AD764" s="376"/>
      <c r="AE764" s="376"/>
      <c r="AF764" s="376"/>
      <c r="AG764" s="376"/>
      <c r="AH764" s="376"/>
      <c r="AI764" s="376"/>
      <c r="AJ764" s="376"/>
      <c r="AK764" s="376"/>
      <c r="AL764" s="376"/>
      <c r="AM764" s="376"/>
      <c r="AN764" s="376"/>
      <c r="AO764" s="376"/>
      <c r="AP764" s="376"/>
      <c r="AQ764" s="376"/>
      <c r="AR764" s="376"/>
      <c r="AS764" s="376"/>
      <c r="AT764" s="376"/>
    </row>
    <row r="765" spans="1:46" ht="24" x14ac:dyDescent="0.4">
      <c r="A765" s="375"/>
      <c r="B765" s="375"/>
      <c r="C765" s="376"/>
      <c r="D765" s="376"/>
      <c r="E765" s="376"/>
      <c r="F765" s="376"/>
      <c r="G765" s="376"/>
      <c r="H765" s="376"/>
      <c r="I765" s="376"/>
      <c r="J765" s="376"/>
      <c r="K765" s="376"/>
      <c r="L765" s="376"/>
      <c r="M765" s="376"/>
      <c r="N765" s="376"/>
      <c r="O765" s="376"/>
      <c r="P765" s="376"/>
      <c r="Q765" s="376"/>
      <c r="R765" s="376"/>
      <c r="S765" s="376"/>
      <c r="T765" s="376"/>
      <c r="U765" s="376"/>
      <c r="V765" s="376"/>
      <c r="W765" s="376"/>
      <c r="X765" s="376"/>
      <c r="Y765" s="376"/>
      <c r="Z765" s="376"/>
      <c r="AA765" s="376"/>
      <c r="AB765" s="376"/>
      <c r="AC765" s="376"/>
      <c r="AD765" s="376"/>
      <c r="AE765" s="376"/>
      <c r="AF765" s="376"/>
      <c r="AG765" s="376"/>
      <c r="AH765" s="376"/>
      <c r="AI765" s="376"/>
      <c r="AJ765" s="376"/>
      <c r="AK765" s="376"/>
      <c r="AL765" s="376"/>
      <c r="AM765" s="376"/>
      <c r="AN765" s="376"/>
      <c r="AO765" s="376"/>
      <c r="AP765" s="376"/>
      <c r="AQ765" s="376"/>
      <c r="AR765" s="376"/>
      <c r="AS765" s="376"/>
      <c r="AT765" s="376"/>
    </row>
    <row r="766" spans="1:46" ht="24" x14ac:dyDescent="0.4">
      <c r="A766" s="375"/>
      <c r="B766" s="375"/>
      <c r="C766" s="376"/>
      <c r="D766" s="376"/>
      <c r="E766" s="376"/>
      <c r="F766" s="376"/>
      <c r="G766" s="376"/>
      <c r="H766" s="376"/>
      <c r="I766" s="376"/>
      <c r="J766" s="376"/>
      <c r="K766" s="376"/>
      <c r="L766" s="376"/>
      <c r="M766" s="376"/>
      <c r="N766" s="376"/>
      <c r="O766" s="376"/>
      <c r="P766" s="376"/>
      <c r="Q766" s="376"/>
      <c r="R766" s="376"/>
      <c r="S766" s="376"/>
      <c r="T766" s="376"/>
      <c r="U766" s="376"/>
      <c r="V766" s="376"/>
      <c r="W766" s="376"/>
      <c r="X766" s="376"/>
      <c r="Y766" s="376"/>
      <c r="Z766" s="376"/>
      <c r="AA766" s="376"/>
      <c r="AB766" s="376"/>
      <c r="AC766" s="376"/>
      <c r="AD766" s="376"/>
      <c r="AE766" s="376"/>
      <c r="AF766" s="376"/>
      <c r="AG766" s="376"/>
      <c r="AH766" s="376"/>
      <c r="AI766" s="376"/>
      <c r="AJ766" s="376"/>
      <c r="AK766" s="376"/>
      <c r="AL766" s="376"/>
      <c r="AM766" s="376"/>
      <c r="AN766" s="376"/>
      <c r="AO766" s="376"/>
      <c r="AP766" s="376"/>
      <c r="AQ766" s="376"/>
      <c r="AR766" s="376"/>
      <c r="AS766" s="376"/>
      <c r="AT766" s="376"/>
    </row>
    <row r="767" spans="1:46" ht="24" x14ac:dyDescent="0.4">
      <c r="A767" s="375"/>
      <c r="B767" s="375"/>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c r="Z767" s="376"/>
      <c r="AA767" s="376"/>
      <c r="AB767" s="376"/>
      <c r="AC767" s="376"/>
      <c r="AD767" s="376"/>
      <c r="AE767" s="376"/>
      <c r="AF767" s="376"/>
      <c r="AG767" s="376"/>
      <c r="AH767" s="376"/>
      <c r="AI767" s="376"/>
      <c r="AJ767" s="376"/>
      <c r="AK767" s="376"/>
      <c r="AL767" s="376"/>
      <c r="AM767" s="376"/>
      <c r="AN767" s="376"/>
      <c r="AO767" s="376"/>
      <c r="AP767" s="376"/>
      <c r="AQ767" s="376"/>
      <c r="AR767" s="376"/>
      <c r="AS767" s="376"/>
      <c r="AT767" s="376"/>
    </row>
    <row r="768" spans="1:46" ht="24" x14ac:dyDescent="0.4">
      <c r="A768" s="375"/>
      <c r="B768" s="375"/>
      <c r="C768" s="376"/>
      <c r="D768" s="376"/>
      <c r="E768" s="376"/>
      <c r="F768" s="376"/>
      <c r="G768" s="376"/>
      <c r="H768" s="376"/>
      <c r="I768" s="376"/>
      <c r="J768" s="376"/>
      <c r="K768" s="376"/>
      <c r="L768" s="376"/>
      <c r="M768" s="376"/>
      <c r="N768" s="376"/>
      <c r="O768" s="376"/>
      <c r="P768" s="376"/>
      <c r="Q768" s="376"/>
      <c r="R768" s="376"/>
      <c r="S768" s="376"/>
      <c r="T768" s="376"/>
      <c r="U768" s="376"/>
      <c r="V768" s="376"/>
      <c r="W768" s="376"/>
      <c r="X768" s="376"/>
      <c r="Y768" s="376"/>
      <c r="Z768" s="376"/>
      <c r="AA768" s="376"/>
      <c r="AB768" s="376"/>
      <c r="AC768" s="376"/>
      <c r="AD768" s="376"/>
      <c r="AE768" s="376"/>
      <c r="AF768" s="376"/>
      <c r="AG768" s="376"/>
      <c r="AH768" s="376"/>
      <c r="AI768" s="376"/>
      <c r="AJ768" s="376"/>
      <c r="AK768" s="376"/>
      <c r="AL768" s="376"/>
      <c r="AM768" s="376"/>
      <c r="AN768" s="376"/>
      <c r="AO768" s="376"/>
      <c r="AP768" s="376"/>
      <c r="AQ768" s="376"/>
      <c r="AR768" s="376"/>
      <c r="AS768" s="376"/>
      <c r="AT768" s="376"/>
    </row>
    <row r="769" spans="1:46" ht="24" x14ac:dyDescent="0.4">
      <c r="A769" s="375"/>
      <c r="B769" s="375"/>
      <c r="C769" s="376"/>
      <c r="D769" s="376"/>
      <c r="E769" s="376"/>
      <c r="F769" s="376"/>
      <c r="G769" s="376"/>
      <c r="H769" s="376"/>
      <c r="I769" s="376"/>
      <c r="J769" s="376"/>
      <c r="K769" s="376"/>
      <c r="L769" s="376"/>
      <c r="M769" s="376"/>
      <c r="N769" s="376"/>
      <c r="O769" s="376"/>
      <c r="P769" s="376"/>
      <c r="Q769" s="376"/>
      <c r="R769" s="376"/>
      <c r="S769" s="376"/>
      <c r="T769" s="376"/>
      <c r="U769" s="376"/>
      <c r="V769" s="376"/>
      <c r="W769" s="376"/>
      <c r="X769" s="376"/>
      <c r="Y769" s="376"/>
      <c r="Z769" s="376"/>
      <c r="AA769" s="376"/>
      <c r="AB769" s="376"/>
      <c r="AC769" s="376"/>
      <c r="AD769" s="376"/>
      <c r="AE769" s="376"/>
      <c r="AF769" s="376"/>
      <c r="AG769" s="376"/>
      <c r="AH769" s="376"/>
      <c r="AI769" s="376"/>
      <c r="AJ769" s="376"/>
      <c r="AK769" s="376"/>
      <c r="AL769" s="376"/>
      <c r="AM769" s="376"/>
      <c r="AN769" s="376"/>
      <c r="AO769" s="376"/>
      <c r="AP769" s="376"/>
      <c r="AQ769" s="376"/>
      <c r="AR769" s="376"/>
      <c r="AS769" s="376"/>
      <c r="AT769" s="376"/>
    </row>
    <row r="770" spans="1:46" ht="24" x14ac:dyDescent="0.4">
      <c r="A770" s="375"/>
      <c r="B770" s="375"/>
      <c r="C770" s="376"/>
      <c r="D770" s="376"/>
      <c r="E770" s="376"/>
      <c r="F770" s="376"/>
      <c r="G770" s="376"/>
      <c r="H770" s="376"/>
      <c r="I770" s="376"/>
      <c r="J770" s="376"/>
      <c r="K770" s="376"/>
      <c r="L770" s="376"/>
      <c r="M770" s="376"/>
      <c r="N770" s="376"/>
      <c r="O770" s="376"/>
      <c r="P770" s="376"/>
      <c r="Q770" s="376"/>
      <c r="R770" s="376"/>
      <c r="S770" s="376"/>
      <c r="T770" s="376"/>
      <c r="U770" s="376"/>
      <c r="V770" s="376"/>
      <c r="W770" s="376"/>
      <c r="X770" s="376"/>
      <c r="Y770" s="376"/>
      <c r="Z770" s="376"/>
      <c r="AA770" s="376"/>
      <c r="AB770" s="376"/>
      <c r="AC770" s="376"/>
      <c r="AD770" s="376"/>
      <c r="AE770" s="376"/>
      <c r="AF770" s="376"/>
      <c r="AG770" s="376"/>
      <c r="AH770" s="376"/>
      <c r="AI770" s="376"/>
      <c r="AJ770" s="376"/>
      <c r="AK770" s="376"/>
      <c r="AL770" s="376"/>
      <c r="AM770" s="376"/>
      <c r="AN770" s="376"/>
      <c r="AO770" s="376"/>
      <c r="AP770" s="376"/>
      <c r="AQ770" s="376"/>
      <c r="AR770" s="376"/>
      <c r="AS770" s="376"/>
      <c r="AT770" s="376"/>
    </row>
    <row r="771" spans="1:46" ht="24" x14ac:dyDescent="0.4">
      <c r="A771" s="375"/>
      <c r="B771" s="375"/>
      <c r="C771" s="376"/>
      <c r="D771" s="376"/>
      <c r="E771" s="376"/>
      <c r="F771" s="376"/>
      <c r="G771" s="376"/>
      <c r="H771" s="376"/>
      <c r="I771" s="376"/>
      <c r="J771" s="376"/>
      <c r="K771" s="376"/>
      <c r="L771" s="376"/>
      <c r="M771" s="376"/>
      <c r="N771" s="376"/>
      <c r="O771" s="376"/>
      <c r="P771" s="376"/>
      <c r="Q771" s="376"/>
      <c r="R771" s="376"/>
      <c r="S771" s="376"/>
      <c r="T771" s="376"/>
      <c r="U771" s="376"/>
      <c r="V771" s="376"/>
      <c r="W771" s="376"/>
      <c r="X771" s="376"/>
      <c r="Y771" s="376"/>
      <c r="Z771" s="376"/>
      <c r="AA771" s="376"/>
      <c r="AB771" s="376"/>
      <c r="AC771" s="376"/>
      <c r="AD771" s="376"/>
      <c r="AE771" s="376"/>
      <c r="AF771" s="376"/>
      <c r="AG771" s="376"/>
      <c r="AH771" s="376"/>
      <c r="AI771" s="376"/>
      <c r="AJ771" s="376"/>
      <c r="AK771" s="376"/>
      <c r="AL771" s="376"/>
      <c r="AM771" s="376"/>
      <c r="AN771" s="376"/>
      <c r="AO771" s="376"/>
      <c r="AP771" s="376"/>
      <c r="AQ771" s="376"/>
      <c r="AR771" s="376"/>
      <c r="AS771" s="376"/>
      <c r="AT771" s="376"/>
    </row>
    <row r="772" spans="1:46" ht="24" x14ac:dyDescent="0.4">
      <c r="A772" s="375"/>
      <c r="B772" s="375"/>
      <c r="C772" s="376"/>
      <c r="D772" s="376"/>
      <c r="E772" s="376"/>
      <c r="F772" s="376"/>
      <c r="G772" s="376"/>
      <c r="H772" s="376"/>
      <c r="I772" s="376"/>
      <c r="J772" s="376"/>
      <c r="K772" s="376"/>
      <c r="L772" s="376"/>
      <c r="M772" s="376"/>
      <c r="N772" s="376"/>
      <c r="O772" s="376"/>
      <c r="P772" s="376"/>
      <c r="Q772" s="376"/>
      <c r="R772" s="376"/>
      <c r="S772" s="376"/>
      <c r="T772" s="376"/>
      <c r="U772" s="376"/>
      <c r="V772" s="376"/>
      <c r="W772" s="376"/>
      <c r="X772" s="376"/>
      <c r="Y772" s="376"/>
      <c r="Z772" s="376"/>
      <c r="AA772" s="376"/>
      <c r="AB772" s="376"/>
      <c r="AC772" s="376"/>
      <c r="AD772" s="376"/>
      <c r="AE772" s="376"/>
      <c r="AF772" s="376"/>
      <c r="AG772" s="376"/>
      <c r="AH772" s="376"/>
      <c r="AI772" s="376"/>
      <c r="AJ772" s="376"/>
      <c r="AK772" s="376"/>
      <c r="AL772" s="376"/>
      <c r="AM772" s="376"/>
      <c r="AN772" s="376"/>
      <c r="AO772" s="376"/>
      <c r="AP772" s="376"/>
      <c r="AQ772" s="376"/>
      <c r="AR772" s="376"/>
      <c r="AS772" s="376"/>
      <c r="AT772" s="376"/>
    </row>
    <row r="773" spans="1:46" ht="24" x14ac:dyDescent="0.4">
      <c r="A773" s="375"/>
      <c r="B773" s="375"/>
      <c r="C773" s="376"/>
      <c r="D773" s="376"/>
      <c r="E773" s="376"/>
      <c r="F773" s="376"/>
      <c r="G773" s="376"/>
      <c r="H773" s="376"/>
      <c r="I773" s="376"/>
      <c r="J773" s="376"/>
      <c r="K773" s="376"/>
      <c r="L773" s="376"/>
      <c r="M773" s="376"/>
      <c r="N773" s="376"/>
      <c r="O773" s="376"/>
      <c r="P773" s="376"/>
      <c r="Q773" s="376"/>
      <c r="R773" s="376"/>
      <c r="S773" s="376"/>
      <c r="T773" s="376"/>
      <c r="U773" s="376"/>
      <c r="V773" s="376"/>
      <c r="W773" s="376"/>
      <c r="X773" s="376"/>
      <c r="Y773" s="376"/>
      <c r="Z773" s="376"/>
      <c r="AA773" s="376"/>
      <c r="AB773" s="376"/>
      <c r="AC773" s="376"/>
      <c r="AD773" s="376"/>
      <c r="AE773" s="376"/>
      <c r="AF773" s="376"/>
      <c r="AG773" s="376"/>
      <c r="AH773" s="376"/>
      <c r="AI773" s="376"/>
      <c r="AJ773" s="376"/>
      <c r="AK773" s="376"/>
      <c r="AL773" s="376"/>
      <c r="AM773" s="376"/>
      <c r="AN773" s="376"/>
      <c r="AO773" s="376"/>
      <c r="AP773" s="376"/>
      <c r="AQ773" s="376"/>
      <c r="AR773" s="376"/>
      <c r="AS773" s="376"/>
      <c r="AT773" s="376"/>
    </row>
    <row r="774" spans="1:46" ht="24" x14ac:dyDescent="0.4">
      <c r="A774" s="375"/>
      <c r="B774" s="375"/>
      <c r="C774" s="376"/>
      <c r="D774" s="376"/>
      <c r="E774" s="376"/>
      <c r="F774" s="376"/>
      <c r="G774" s="376"/>
      <c r="H774" s="376"/>
      <c r="I774" s="376"/>
      <c r="J774" s="376"/>
      <c r="K774" s="376"/>
      <c r="L774" s="376"/>
      <c r="M774" s="376"/>
      <c r="N774" s="376"/>
      <c r="O774" s="376"/>
      <c r="P774" s="376"/>
      <c r="Q774" s="376"/>
      <c r="R774" s="376"/>
      <c r="S774" s="376"/>
      <c r="T774" s="376"/>
      <c r="U774" s="376"/>
      <c r="V774" s="376"/>
      <c r="W774" s="376"/>
      <c r="X774" s="376"/>
      <c r="Y774" s="376"/>
      <c r="Z774" s="376"/>
      <c r="AA774" s="376"/>
      <c r="AB774" s="376"/>
      <c r="AC774" s="376"/>
      <c r="AD774" s="376"/>
      <c r="AE774" s="376"/>
      <c r="AF774" s="376"/>
      <c r="AG774" s="376"/>
      <c r="AH774" s="376"/>
      <c r="AI774" s="376"/>
      <c r="AJ774" s="376"/>
      <c r="AK774" s="376"/>
      <c r="AL774" s="376"/>
      <c r="AM774" s="376"/>
      <c r="AN774" s="376"/>
      <c r="AO774" s="376"/>
      <c r="AP774" s="376"/>
      <c r="AQ774" s="376"/>
      <c r="AR774" s="376"/>
      <c r="AS774" s="376"/>
      <c r="AT774" s="376"/>
    </row>
    <row r="775" spans="1:46" ht="24" x14ac:dyDescent="0.4">
      <c r="A775" s="375"/>
      <c r="B775" s="375"/>
      <c r="C775" s="376"/>
      <c r="D775" s="376"/>
      <c r="E775" s="376"/>
      <c r="F775" s="376"/>
      <c r="G775" s="376"/>
      <c r="H775" s="376"/>
      <c r="I775" s="376"/>
      <c r="J775" s="376"/>
      <c r="K775" s="376"/>
      <c r="L775" s="376"/>
      <c r="M775" s="376"/>
      <c r="N775" s="376"/>
      <c r="O775" s="376"/>
      <c r="P775" s="376"/>
      <c r="Q775" s="376"/>
      <c r="R775" s="376"/>
      <c r="S775" s="376"/>
      <c r="T775" s="376"/>
      <c r="U775" s="376"/>
      <c r="V775" s="376"/>
      <c r="W775" s="376"/>
      <c r="X775" s="376"/>
      <c r="Y775" s="376"/>
      <c r="Z775" s="376"/>
      <c r="AA775" s="376"/>
      <c r="AB775" s="376"/>
      <c r="AC775" s="376"/>
      <c r="AD775" s="376"/>
      <c r="AE775" s="376"/>
      <c r="AF775" s="376"/>
      <c r="AG775" s="376"/>
      <c r="AH775" s="376"/>
      <c r="AI775" s="376"/>
      <c r="AJ775" s="376"/>
      <c r="AK775" s="376"/>
      <c r="AL775" s="376"/>
      <c r="AM775" s="376"/>
      <c r="AN775" s="376"/>
      <c r="AO775" s="376"/>
      <c r="AP775" s="376"/>
      <c r="AQ775" s="376"/>
      <c r="AR775" s="376"/>
      <c r="AS775" s="376"/>
      <c r="AT775" s="376"/>
    </row>
    <row r="776" spans="1:46" ht="24" x14ac:dyDescent="0.4">
      <c r="A776" s="375"/>
      <c r="B776" s="375"/>
      <c r="C776" s="376"/>
      <c r="D776" s="376"/>
      <c r="E776" s="376"/>
      <c r="F776" s="376"/>
      <c r="G776" s="376"/>
      <c r="H776" s="376"/>
      <c r="I776" s="376"/>
      <c r="J776" s="376"/>
      <c r="K776" s="376"/>
      <c r="L776" s="376"/>
      <c r="M776" s="376"/>
      <c r="N776" s="376"/>
      <c r="O776" s="376"/>
      <c r="P776" s="376"/>
      <c r="Q776" s="376"/>
      <c r="R776" s="376"/>
      <c r="S776" s="376"/>
      <c r="T776" s="376"/>
      <c r="U776" s="376"/>
      <c r="V776" s="376"/>
      <c r="W776" s="376"/>
      <c r="X776" s="376"/>
      <c r="Y776" s="376"/>
      <c r="Z776" s="376"/>
      <c r="AA776" s="376"/>
      <c r="AB776" s="376"/>
      <c r="AC776" s="376"/>
      <c r="AD776" s="376"/>
      <c r="AE776" s="376"/>
      <c r="AF776" s="376"/>
      <c r="AG776" s="376"/>
      <c r="AH776" s="376"/>
      <c r="AI776" s="376"/>
      <c r="AJ776" s="376"/>
      <c r="AK776" s="376"/>
      <c r="AL776" s="376"/>
      <c r="AM776" s="376"/>
      <c r="AN776" s="376"/>
      <c r="AO776" s="376"/>
      <c r="AP776" s="376"/>
      <c r="AQ776" s="376"/>
      <c r="AR776" s="376"/>
      <c r="AS776" s="376"/>
      <c r="AT776" s="376"/>
    </row>
    <row r="777" spans="1:46" ht="24" x14ac:dyDescent="0.4">
      <c r="A777" s="375"/>
      <c r="B777" s="375"/>
      <c r="C777" s="376"/>
      <c r="D777" s="376"/>
      <c r="E777" s="376"/>
      <c r="F777" s="376"/>
      <c r="G777" s="376"/>
      <c r="H777" s="376"/>
      <c r="I777" s="376"/>
      <c r="J777" s="376"/>
      <c r="K777" s="376"/>
      <c r="L777" s="376"/>
      <c r="M777" s="376"/>
      <c r="N777" s="376"/>
      <c r="O777" s="376"/>
      <c r="P777" s="376"/>
      <c r="Q777" s="376"/>
      <c r="R777" s="376"/>
      <c r="S777" s="376"/>
      <c r="T777" s="376"/>
      <c r="U777" s="376"/>
      <c r="V777" s="376"/>
      <c r="W777" s="376"/>
      <c r="X777" s="376"/>
      <c r="Y777" s="376"/>
      <c r="Z777" s="376"/>
      <c r="AA777" s="376"/>
      <c r="AB777" s="376"/>
      <c r="AC777" s="376"/>
      <c r="AD777" s="376"/>
      <c r="AE777" s="376"/>
      <c r="AF777" s="376"/>
      <c r="AG777" s="376"/>
      <c r="AH777" s="376"/>
      <c r="AI777" s="376"/>
      <c r="AJ777" s="376"/>
      <c r="AK777" s="376"/>
      <c r="AL777" s="376"/>
      <c r="AM777" s="376"/>
      <c r="AN777" s="376"/>
      <c r="AO777" s="376"/>
      <c r="AP777" s="376"/>
      <c r="AQ777" s="376"/>
      <c r="AR777" s="376"/>
      <c r="AS777" s="376"/>
      <c r="AT777" s="376"/>
    </row>
    <row r="778" spans="1:46" ht="24" x14ac:dyDescent="0.4">
      <c r="A778" s="375"/>
      <c r="B778" s="375"/>
      <c r="C778" s="376"/>
      <c r="D778" s="376"/>
      <c r="E778" s="376"/>
      <c r="F778" s="376"/>
      <c r="G778" s="376"/>
      <c r="H778" s="376"/>
      <c r="I778" s="376"/>
      <c r="J778" s="376"/>
      <c r="K778" s="376"/>
      <c r="L778" s="376"/>
      <c r="M778" s="376"/>
      <c r="N778" s="376"/>
      <c r="O778" s="376"/>
      <c r="P778" s="376"/>
      <c r="Q778" s="376"/>
      <c r="R778" s="376"/>
      <c r="S778" s="376"/>
      <c r="T778" s="376"/>
      <c r="U778" s="376"/>
      <c r="V778" s="376"/>
      <c r="W778" s="376"/>
      <c r="X778" s="376"/>
      <c r="Y778" s="376"/>
      <c r="Z778" s="376"/>
      <c r="AA778" s="376"/>
      <c r="AB778" s="376"/>
      <c r="AC778" s="376"/>
      <c r="AD778" s="376"/>
      <c r="AE778" s="376"/>
      <c r="AF778" s="376"/>
      <c r="AG778" s="376"/>
      <c r="AH778" s="376"/>
      <c r="AI778" s="376"/>
      <c r="AJ778" s="376"/>
      <c r="AK778" s="376"/>
      <c r="AL778" s="376"/>
      <c r="AM778" s="376"/>
      <c r="AN778" s="376"/>
      <c r="AO778" s="376"/>
      <c r="AP778" s="376"/>
      <c r="AQ778" s="376"/>
      <c r="AR778" s="376"/>
      <c r="AS778" s="376"/>
      <c r="AT778" s="376"/>
    </row>
    <row r="779" spans="1:46" ht="24" x14ac:dyDescent="0.4">
      <c r="A779" s="375"/>
      <c r="B779" s="375"/>
      <c r="C779" s="376"/>
      <c r="D779" s="376"/>
      <c r="E779" s="376"/>
      <c r="F779" s="376"/>
      <c r="G779" s="376"/>
      <c r="H779" s="376"/>
      <c r="I779" s="376"/>
      <c r="J779" s="376"/>
      <c r="K779" s="376"/>
      <c r="L779" s="376"/>
      <c r="M779" s="376"/>
      <c r="N779" s="376"/>
      <c r="O779" s="376"/>
      <c r="P779" s="376"/>
      <c r="Q779" s="376"/>
      <c r="R779" s="376"/>
      <c r="S779" s="376"/>
      <c r="T779" s="376"/>
      <c r="U779" s="376"/>
      <c r="V779" s="376"/>
      <c r="W779" s="376"/>
      <c r="X779" s="376"/>
      <c r="Y779" s="376"/>
      <c r="Z779" s="376"/>
      <c r="AA779" s="376"/>
      <c r="AB779" s="376"/>
      <c r="AC779" s="376"/>
      <c r="AD779" s="376"/>
      <c r="AE779" s="376"/>
      <c r="AF779" s="376"/>
      <c r="AG779" s="376"/>
      <c r="AH779" s="376"/>
      <c r="AI779" s="376"/>
      <c r="AJ779" s="376"/>
      <c r="AK779" s="376"/>
      <c r="AL779" s="376"/>
      <c r="AM779" s="376"/>
      <c r="AN779" s="376"/>
      <c r="AO779" s="376"/>
      <c r="AP779" s="376"/>
      <c r="AQ779" s="376"/>
      <c r="AR779" s="376"/>
      <c r="AS779" s="376"/>
      <c r="AT779" s="376"/>
    </row>
    <row r="780" spans="1:46" ht="24" x14ac:dyDescent="0.4">
      <c r="A780" s="375"/>
      <c r="B780" s="375"/>
      <c r="C780" s="376"/>
      <c r="D780" s="376"/>
      <c r="E780" s="376"/>
      <c r="F780" s="376"/>
      <c r="G780" s="376"/>
      <c r="H780" s="376"/>
      <c r="I780" s="376"/>
      <c r="J780" s="376"/>
      <c r="K780" s="376"/>
      <c r="L780" s="376"/>
      <c r="M780" s="376"/>
      <c r="N780" s="376"/>
      <c r="O780" s="376"/>
      <c r="P780" s="376"/>
      <c r="Q780" s="376"/>
      <c r="R780" s="376"/>
      <c r="S780" s="376"/>
      <c r="T780" s="376"/>
      <c r="U780" s="376"/>
      <c r="V780" s="376"/>
      <c r="W780" s="376"/>
      <c r="X780" s="376"/>
      <c r="Y780" s="376"/>
      <c r="Z780" s="376"/>
      <c r="AA780" s="376"/>
      <c r="AB780" s="376"/>
      <c r="AC780" s="376"/>
      <c r="AD780" s="376"/>
      <c r="AE780" s="376"/>
      <c r="AF780" s="376"/>
      <c r="AG780" s="376"/>
      <c r="AH780" s="376"/>
      <c r="AI780" s="376"/>
      <c r="AJ780" s="376"/>
      <c r="AK780" s="376"/>
      <c r="AL780" s="376"/>
      <c r="AM780" s="376"/>
      <c r="AN780" s="376"/>
      <c r="AO780" s="376"/>
      <c r="AP780" s="376"/>
      <c r="AQ780" s="376"/>
      <c r="AR780" s="376"/>
      <c r="AS780" s="376"/>
      <c r="AT780" s="376"/>
    </row>
    <row r="781" spans="1:46" ht="24" x14ac:dyDescent="0.4">
      <c r="A781" s="375"/>
      <c r="B781" s="375"/>
      <c r="C781" s="376"/>
      <c r="D781" s="376"/>
      <c r="E781" s="376"/>
      <c r="F781" s="376"/>
      <c r="G781" s="376"/>
      <c r="H781" s="376"/>
      <c r="I781" s="376"/>
      <c r="J781" s="376"/>
      <c r="K781" s="376"/>
      <c r="L781" s="376"/>
      <c r="M781" s="376"/>
      <c r="N781" s="376"/>
      <c r="O781" s="376"/>
      <c r="P781" s="376"/>
      <c r="Q781" s="376"/>
      <c r="R781" s="376"/>
      <c r="S781" s="376"/>
      <c r="T781" s="376"/>
      <c r="U781" s="376"/>
      <c r="V781" s="376"/>
      <c r="W781" s="376"/>
      <c r="X781" s="376"/>
      <c r="Y781" s="376"/>
      <c r="Z781" s="376"/>
      <c r="AA781" s="376"/>
      <c r="AB781" s="376"/>
      <c r="AC781" s="376"/>
      <c r="AD781" s="376"/>
      <c r="AE781" s="376"/>
      <c r="AF781" s="376"/>
      <c r="AG781" s="376"/>
      <c r="AH781" s="376"/>
      <c r="AI781" s="376"/>
      <c r="AJ781" s="376"/>
      <c r="AK781" s="376"/>
      <c r="AL781" s="376"/>
      <c r="AM781" s="376"/>
      <c r="AN781" s="376"/>
      <c r="AO781" s="376"/>
      <c r="AP781" s="376"/>
      <c r="AQ781" s="376"/>
      <c r="AR781" s="376"/>
      <c r="AS781" s="376"/>
      <c r="AT781" s="376"/>
    </row>
    <row r="782" spans="1:46" ht="24" x14ac:dyDescent="0.4">
      <c r="A782" s="375"/>
      <c r="B782" s="375"/>
      <c r="C782" s="376"/>
      <c r="D782" s="376"/>
      <c r="E782" s="376"/>
      <c r="F782" s="376"/>
      <c r="G782" s="376"/>
      <c r="H782" s="376"/>
      <c r="I782" s="376"/>
      <c r="J782" s="376"/>
      <c r="K782" s="376"/>
      <c r="L782" s="376"/>
      <c r="M782" s="376"/>
      <c r="N782" s="376"/>
      <c r="O782" s="376"/>
      <c r="P782" s="376"/>
      <c r="Q782" s="376"/>
      <c r="R782" s="376"/>
      <c r="S782" s="376"/>
      <c r="T782" s="376"/>
      <c r="U782" s="376"/>
      <c r="V782" s="376"/>
      <c r="W782" s="376"/>
      <c r="X782" s="376"/>
      <c r="Y782" s="376"/>
      <c r="Z782" s="376"/>
      <c r="AA782" s="376"/>
      <c r="AB782" s="376"/>
      <c r="AC782" s="376"/>
      <c r="AD782" s="376"/>
      <c r="AE782" s="376"/>
      <c r="AF782" s="376"/>
      <c r="AG782" s="376"/>
      <c r="AH782" s="376"/>
      <c r="AI782" s="376"/>
      <c r="AJ782" s="376"/>
      <c r="AK782" s="376"/>
      <c r="AL782" s="376"/>
      <c r="AM782" s="376"/>
      <c r="AN782" s="376"/>
      <c r="AO782" s="376"/>
      <c r="AP782" s="376"/>
      <c r="AQ782" s="376"/>
      <c r="AR782" s="376"/>
      <c r="AS782" s="376"/>
      <c r="AT782" s="376"/>
    </row>
    <row r="783" spans="1:46" ht="24" x14ac:dyDescent="0.4">
      <c r="A783" s="375"/>
      <c r="B783" s="375"/>
      <c r="C783" s="376"/>
      <c r="D783" s="376"/>
      <c r="E783" s="376"/>
      <c r="F783" s="376"/>
      <c r="G783" s="376"/>
      <c r="H783" s="376"/>
      <c r="I783" s="376"/>
      <c r="J783" s="376"/>
      <c r="K783" s="376"/>
      <c r="L783" s="376"/>
      <c r="M783" s="376"/>
      <c r="N783" s="376"/>
      <c r="O783" s="376"/>
      <c r="P783" s="376"/>
      <c r="Q783" s="376"/>
      <c r="R783" s="376"/>
      <c r="S783" s="376"/>
      <c r="T783" s="376"/>
      <c r="U783" s="376"/>
      <c r="V783" s="376"/>
      <c r="W783" s="376"/>
      <c r="X783" s="376"/>
      <c r="Y783" s="376"/>
      <c r="Z783" s="376"/>
      <c r="AA783" s="376"/>
      <c r="AB783" s="376"/>
      <c r="AC783" s="376"/>
      <c r="AD783" s="376"/>
      <c r="AE783" s="376"/>
      <c r="AF783" s="376"/>
      <c r="AG783" s="376"/>
      <c r="AH783" s="376"/>
      <c r="AI783" s="376"/>
      <c r="AJ783" s="376"/>
      <c r="AK783" s="376"/>
      <c r="AL783" s="376"/>
      <c r="AM783" s="376"/>
      <c r="AN783" s="376"/>
      <c r="AO783" s="376"/>
      <c r="AP783" s="376"/>
      <c r="AQ783" s="376"/>
      <c r="AR783" s="376"/>
      <c r="AS783" s="376"/>
      <c r="AT783" s="376"/>
    </row>
    <row r="784" spans="1:46" ht="24" x14ac:dyDescent="0.4">
      <c r="A784" s="375"/>
      <c r="B784" s="375"/>
      <c r="C784" s="376"/>
      <c r="D784" s="376"/>
      <c r="E784" s="376"/>
      <c r="F784" s="376"/>
      <c r="G784" s="376"/>
      <c r="H784" s="376"/>
      <c r="I784" s="376"/>
      <c r="J784" s="376"/>
      <c r="K784" s="376"/>
      <c r="L784" s="376"/>
      <c r="M784" s="376"/>
      <c r="N784" s="376"/>
      <c r="O784" s="376"/>
      <c r="P784" s="376"/>
      <c r="Q784" s="376"/>
      <c r="R784" s="376"/>
      <c r="S784" s="376"/>
      <c r="T784" s="376"/>
      <c r="U784" s="376"/>
      <c r="V784" s="376"/>
      <c r="W784" s="376"/>
      <c r="X784" s="376"/>
      <c r="Y784" s="376"/>
      <c r="Z784" s="376"/>
      <c r="AA784" s="376"/>
      <c r="AB784" s="376"/>
      <c r="AC784" s="376"/>
      <c r="AD784" s="376"/>
      <c r="AE784" s="376"/>
      <c r="AF784" s="376"/>
      <c r="AG784" s="376"/>
      <c r="AH784" s="376"/>
      <c r="AI784" s="376"/>
      <c r="AJ784" s="376"/>
      <c r="AK784" s="376"/>
      <c r="AL784" s="376"/>
      <c r="AM784" s="376"/>
      <c r="AN784" s="376"/>
      <c r="AO784" s="376"/>
      <c r="AP784" s="376"/>
      <c r="AQ784" s="376"/>
      <c r="AR784" s="376"/>
      <c r="AS784" s="376"/>
      <c r="AT784" s="376"/>
    </row>
    <row r="785" spans="1:46" ht="24" x14ac:dyDescent="0.4">
      <c r="A785" s="375"/>
      <c r="B785" s="375"/>
      <c r="C785" s="376"/>
      <c r="D785" s="376"/>
      <c r="E785" s="376"/>
      <c r="F785" s="376"/>
      <c r="G785" s="376"/>
      <c r="H785" s="376"/>
      <c r="I785" s="376"/>
      <c r="J785" s="376"/>
      <c r="K785" s="376"/>
      <c r="L785" s="376"/>
      <c r="M785" s="376"/>
      <c r="N785" s="376"/>
      <c r="O785" s="376"/>
      <c r="P785" s="376"/>
      <c r="Q785" s="376"/>
      <c r="R785" s="376"/>
      <c r="S785" s="376"/>
      <c r="T785" s="376"/>
      <c r="U785" s="376"/>
      <c r="V785" s="376"/>
      <c r="W785" s="376"/>
      <c r="X785" s="376"/>
      <c r="Y785" s="376"/>
      <c r="Z785" s="376"/>
      <c r="AA785" s="376"/>
      <c r="AB785" s="376"/>
      <c r="AC785" s="376"/>
      <c r="AD785" s="376"/>
      <c r="AE785" s="376"/>
      <c r="AF785" s="376"/>
      <c r="AG785" s="376"/>
      <c r="AH785" s="376"/>
      <c r="AI785" s="376"/>
      <c r="AJ785" s="376"/>
      <c r="AK785" s="376"/>
      <c r="AL785" s="376"/>
      <c r="AM785" s="376"/>
      <c r="AN785" s="376"/>
      <c r="AO785" s="376"/>
      <c r="AP785" s="376"/>
      <c r="AQ785" s="376"/>
      <c r="AR785" s="376"/>
      <c r="AS785" s="376"/>
      <c r="AT785" s="376"/>
    </row>
    <row r="786" spans="1:46" ht="24" x14ac:dyDescent="0.4">
      <c r="A786" s="375"/>
      <c r="B786" s="375"/>
      <c r="C786" s="376"/>
      <c r="D786" s="376"/>
      <c r="E786" s="376"/>
      <c r="F786" s="376"/>
      <c r="G786" s="376"/>
      <c r="H786" s="376"/>
      <c r="I786" s="376"/>
      <c r="J786" s="376"/>
      <c r="K786" s="376"/>
      <c r="L786" s="376"/>
      <c r="M786" s="376"/>
      <c r="N786" s="376"/>
      <c r="O786" s="376"/>
      <c r="P786" s="376"/>
      <c r="Q786" s="376"/>
      <c r="R786" s="376"/>
      <c r="S786" s="376"/>
      <c r="T786" s="376"/>
      <c r="U786" s="376"/>
      <c r="V786" s="376"/>
      <c r="W786" s="376"/>
      <c r="X786" s="376"/>
      <c r="Y786" s="376"/>
      <c r="Z786" s="376"/>
      <c r="AA786" s="376"/>
      <c r="AB786" s="376"/>
      <c r="AC786" s="376"/>
      <c r="AD786" s="376"/>
      <c r="AE786" s="376"/>
      <c r="AF786" s="376"/>
      <c r="AG786" s="376"/>
      <c r="AH786" s="376"/>
      <c r="AI786" s="376"/>
      <c r="AJ786" s="376"/>
      <c r="AK786" s="376"/>
      <c r="AL786" s="376"/>
      <c r="AM786" s="376"/>
      <c r="AN786" s="376"/>
      <c r="AO786" s="376"/>
      <c r="AP786" s="376"/>
      <c r="AQ786" s="376"/>
      <c r="AR786" s="376"/>
      <c r="AS786" s="376"/>
      <c r="AT786" s="376"/>
    </row>
    <row r="787" spans="1:46" ht="24" x14ac:dyDescent="0.4">
      <c r="A787" s="375"/>
      <c r="B787" s="375"/>
      <c r="C787" s="376"/>
      <c r="D787" s="376"/>
      <c r="E787" s="376"/>
      <c r="F787" s="376"/>
      <c r="G787" s="376"/>
      <c r="H787" s="376"/>
      <c r="I787" s="376"/>
      <c r="J787" s="376"/>
      <c r="K787" s="376"/>
      <c r="L787" s="376"/>
      <c r="M787" s="376"/>
      <c r="N787" s="376"/>
      <c r="O787" s="376"/>
      <c r="P787" s="376"/>
      <c r="Q787" s="376"/>
      <c r="R787" s="376"/>
      <c r="S787" s="376"/>
      <c r="T787" s="376"/>
      <c r="U787" s="376"/>
      <c r="V787" s="376"/>
      <c r="W787" s="376"/>
      <c r="X787" s="376"/>
      <c r="Y787" s="376"/>
      <c r="Z787" s="376"/>
      <c r="AA787" s="376"/>
      <c r="AB787" s="376"/>
      <c r="AC787" s="376"/>
      <c r="AD787" s="376"/>
      <c r="AE787" s="376"/>
      <c r="AF787" s="376"/>
      <c r="AG787" s="376"/>
      <c r="AH787" s="376"/>
      <c r="AI787" s="376"/>
      <c r="AJ787" s="376"/>
      <c r="AK787" s="376"/>
      <c r="AL787" s="376"/>
      <c r="AM787" s="376"/>
      <c r="AN787" s="376"/>
      <c r="AO787" s="376"/>
      <c r="AP787" s="376"/>
      <c r="AQ787" s="376"/>
      <c r="AR787" s="376"/>
      <c r="AS787" s="376"/>
      <c r="AT787" s="376"/>
    </row>
    <row r="788" spans="1:46" ht="24" x14ac:dyDescent="0.4">
      <c r="A788" s="375"/>
      <c r="B788" s="375"/>
      <c r="C788" s="376"/>
      <c r="D788" s="376"/>
      <c r="E788" s="376"/>
      <c r="F788" s="376"/>
      <c r="G788" s="376"/>
      <c r="H788" s="376"/>
      <c r="I788" s="376"/>
      <c r="J788" s="376"/>
      <c r="K788" s="376"/>
      <c r="L788" s="376"/>
      <c r="M788" s="376"/>
      <c r="N788" s="376"/>
      <c r="O788" s="376"/>
      <c r="P788" s="376"/>
      <c r="Q788" s="376"/>
      <c r="R788" s="376"/>
      <c r="S788" s="376"/>
      <c r="T788" s="376"/>
      <c r="U788" s="376"/>
      <c r="V788" s="376"/>
      <c r="W788" s="376"/>
      <c r="X788" s="376"/>
      <c r="Y788" s="376"/>
      <c r="Z788" s="376"/>
      <c r="AA788" s="376"/>
      <c r="AB788" s="376"/>
      <c r="AC788" s="376"/>
      <c r="AD788" s="376"/>
      <c r="AE788" s="376"/>
      <c r="AF788" s="376"/>
      <c r="AG788" s="376"/>
      <c r="AH788" s="376"/>
      <c r="AI788" s="376"/>
      <c r="AJ788" s="376"/>
      <c r="AK788" s="376"/>
      <c r="AL788" s="376"/>
      <c r="AM788" s="376"/>
      <c r="AN788" s="376"/>
      <c r="AO788" s="376"/>
      <c r="AP788" s="376"/>
      <c r="AQ788" s="376"/>
      <c r="AR788" s="376"/>
      <c r="AS788" s="376"/>
      <c r="AT788" s="376"/>
    </row>
    <row r="789" spans="1:46" ht="24" x14ac:dyDescent="0.4">
      <c r="A789" s="375"/>
      <c r="B789" s="375"/>
      <c r="C789" s="376"/>
      <c r="D789" s="376"/>
      <c r="E789" s="376"/>
      <c r="F789" s="376"/>
      <c r="G789" s="376"/>
      <c r="H789" s="376"/>
      <c r="I789" s="376"/>
      <c r="J789" s="376"/>
      <c r="K789" s="376"/>
      <c r="L789" s="376"/>
      <c r="M789" s="376"/>
      <c r="N789" s="376"/>
      <c r="O789" s="376"/>
      <c r="P789" s="376"/>
      <c r="Q789" s="376"/>
      <c r="R789" s="376"/>
      <c r="S789" s="376"/>
      <c r="T789" s="376"/>
      <c r="U789" s="376"/>
      <c r="V789" s="376"/>
      <c r="W789" s="376"/>
      <c r="X789" s="376"/>
      <c r="Y789" s="376"/>
      <c r="Z789" s="376"/>
      <c r="AA789" s="376"/>
      <c r="AB789" s="376"/>
      <c r="AC789" s="376"/>
      <c r="AD789" s="376"/>
      <c r="AE789" s="376"/>
      <c r="AF789" s="376"/>
      <c r="AG789" s="376"/>
      <c r="AH789" s="376"/>
      <c r="AI789" s="376"/>
      <c r="AJ789" s="376"/>
      <c r="AK789" s="376"/>
      <c r="AL789" s="376"/>
      <c r="AM789" s="376"/>
      <c r="AN789" s="376"/>
      <c r="AO789" s="376"/>
      <c r="AP789" s="376"/>
      <c r="AQ789" s="376"/>
      <c r="AR789" s="376"/>
      <c r="AS789" s="376"/>
      <c r="AT789" s="376"/>
    </row>
    <row r="790" spans="1:46" ht="24" x14ac:dyDescent="0.4">
      <c r="A790" s="375"/>
      <c r="B790" s="375"/>
      <c r="C790" s="376"/>
      <c r="D790" s="376"/>
      <c r="E790" s="376"/>
      <c r="F790" s="376"/>
      <c r="G790" s="376"/>
      <c r="H790" s="376"/>
      <c r="I790" s="376"/>
      <c r="J790" s="376"/>
      <c r="K790" s="376"/>
      <c r="L790" s="376"/>
      <c r="M790" s="376"/>
      <c r="N790" s="376"/>
      <c r="O790" s="376"/>
      <c r="P790" s="376"/>
      <c r="Q790" s="376"/>
      <c r="R790" s="376"/>
      <c r="S790" s="376"/>
      <c r="T790" s="376"/>
      <c r="U790" s="376"/>
      <c r="V790" s="376"/>
      <c r="W790" s="376"/>
      <c r="X790" s="376"/>
      <c r="Y790" s="376"/>
      <c r="Z790" s="376"/>
      <c r="AA790" s="376"/>
      <c r="AB790" s="376"/>
      <c r="AC790" s="376"/>
      <c r="AD790" s="376"/>
      <c r="AE790" s="376"/>
      <c r="AF790" s="376"/>
      <c r="AG790" s="376"/>
      <c r="AH790" s="376"/>
      <c r="AI790" s="376"/>
      <c r="AJ790" s="376"/>
      <c r="AK790" s="376"/>
      <c r="AL790" s="376"/>
      <c r="AM790" s="376"/>
      <c r="AN790" s="376"/>
      <c r="AO790" s="376"/>
      <c r="AP790" s="376"/>
      <c r="AQ790" s="376"/>
      <c r="AR790" s="376"/>
      <c r="AS790" s="376"/>
      <c r="AT790" s="376"/>
    </row>
    <row r="791" spans="1:46" ht="24" x14ac:dyDescent="0.4">
      <c r="A791" s="375"/>
      <c r="B791" s="375"/>
      <c r="C791" s="376"/>
      <c r="D791" s="376"/>
      <c r="E791" s="376"/>
      <c r="F791" s="376"/>
      <c r="G791" s="376"/>
      <c r="H791" s="376"/>
      <c r="I791" s="376"/>
      <c r="J791" s="376"/>
      <c r="K791" s="376"/>
      <c r="L791" s="376"/>
      <c r="M791" s="376"/>
      <c r="N791" s="376"/>
      <c r="O791" s="376"/>
      <c r="P791" s="376"/>
      <c r="Q791" s="376"/>
      <c r="R791" s="376"/>
      <c r="S791" s="376"/>
      <c r="T791" s="376"/>
      <c r="U791" s="376"/>
      <c r="V791" s="376"/>
      <c r="W791" s="376"/>
      <c r="X791" s="376"/>
      <c r="Y791" s="376"/>
      <c r="Z791" s="376"/>
      <c r="AA791" s="376"/>
      <c r="AB791" s="376"/>
      <c r="AC791" s="376"/>
      <c r="AD791" s="376"/>
      <c r="AE791" s="376"/>
      <c r="AF791" s="376"/>
      <c r="AG791" s="376"/>
      <c r="AH791" s="376"/>
      <c r="AI791" s="376"/>
      <c r="AJ791" s="376"/>
      <c r="AK791" s="376"/>
      <c r="AL791" s="376"/>
      <c r="AM791" s="376"/>
      <c r="AN791" s="376"/>
      <c r="AO791" s="376"/>
      <c r="AP791" s="376"/>
      <c r="AQ791" s="376"/>
      <c r="AR791" s="376"/>
      <c r="AS791" s="376"/>
      <c r="AT791" s="376"/>
    </row>
    <row r="792" spans="1:46" ht="24" x14ac:dyDescent="0.4">
      <c r="A792" s="375"/>
      <c r="B792" s="375"/>
      <c r="C792" s="376"/>
      <c r="D792" s="376"/>
      <c r="E792" s="376"/>
      <c r="F792" s="376"/>
      <c r="G792" s="376"/>
      <c r="H792" s="376"/>
      <c r="I792" s="376"/>
      <c r="J792" s="376"/>
      <c r="K792" s="376"/>
      <c r="L792" s="376"/>
      <c r="M792" s="376"/>
      <c r="N792" s="376"/>
      <c r="O792" s="376"/>
      <c r="P792" s="376"/>
      <c r="Q792" s="376"/>
      <c r="R792" s="376"/>
      <c r="S792" s="376"/>
      <c r="T792" s="376"/>
      <c r="U792" s="376"/>
      <c r="V792" s="376"/>
      <c r="W792" s="376"/>
      <c r="X792" s="376"/>
      <c r="Y792" s="376"/>
      <c r="Z792" s="376"/>
      <c r="AA792" s="376"/>
      <c r="AB792" s="376"/>
      <c r="AC792" s="376"/>
      <c r="AD792" s="376"/>
      <c r="AE792" s="376"/>
      <c r="AF792" s="376"/>
      <c r="AG792" s="376"/>
      <c r="AH792" s="376"/>
      <c r="AI792" s="376"/>
      <c r="AJ792" s="376"/>
      <c r="AK792" s="376"/>
      <c r="AL792" s="376"/>
      <c r="AM792" s="376"/>
      <c r="AN792" s="376"/>
      <c r="AO792" s="376"/>
      <c r="AP792" s="376"/>
      <c r="AQ792" s="376"/>
      <c r="AR792" s="376"/>
      <c r="AS792" s="376"/>
      <c r="AT792" s="376"/>
    </row>
    <row r="793" spans="1:46" ht="24" x14ac:dyDescent="0.4">
      <c r="A793" s="375"/>
      <c r="B793" s="375"/>
      <c r="C793" s="376"/>
      <c r="D793" s="376"/>
      <c r="E793" s="376"/>
      <c r="F793" s="376"/>
      <c r="G793" s="376"/>
      <c r="H793" s="376"/>
      <c r="I793" s="376"/>
      <c r="J793" s="376"/>
      <c r="K793" s="376"/>
      <c r="L793" s="376"/>
      <c r="M793" s="376"/>
      <c r="N793" s="376"/>
      <c r="O793" s="376"/>
      <c r="P793" s="376"/>
      <c r="Q793" s="376"/>
      <c r="R793" s="376"/>
      <c r="S793" s="376"/>
      <c r="T793" s="376"/>
      <c r="U793" s="376"/>
      <c r="V793" s="376"/>
      <c r="W793" s="376"/>
      <c r="X793" s="376"/>
      <c r="Y793" s="376"/>
      <c r="Z793" s="376"/>
      <c r="AA793" s="376"/>
      <c r="AB793" s="376"/>
      <c r="AC793" s="376"/>
      <c r="AD793" s="376"/>
      <c r="AE793" s="376"/>
      <c r="AF793" s="376"/>
      <c r="AG793" s="376"/>
      <c r="AH793" s="376"/>
      <c r="AI793" s="376"/>
      <c r="AJ793" s="376"/>
      <c r="AK793" s="376"/>
      <c r="AL793" s="376"/>
      <c r="AM793" s="376"/>
      <c r="AN793" s="376"/>
      <c r="AO793" s="376"/>
      <c r="AP793" s="376"/>
      <c r="AQ793" s="376"/>
      <c r="AR793" s="376"/>
      <c r="AS793" s="376"/>
      <c r="AT793" s="376"/>
    </row>
    <row r="794" spans="1:46" ht="24" x14ac:dyDescent="0.4">
      <c r="A794" s="375"/>
      <c r="B794" s="375"/>
      <c r="C794" s="376"/>
      <c r="D794" s="376"/>
      <c r="E794" s="376"/>
      <c r="F794" s="376"/>
      <c r="G794" s="376"/>
      <c r="H794" s="376"/>
      <c r="I794" s="376"/>
      <c r="J794" s="376"/>
      <c r="K794" s="376"/>
      <c r="L794" s="376"/>
      <c r="M794" s="376"/>
      <c r="N794" s="376"/>
      <c r="O794" s="376"/>
      <c r="P794" s="376"/>
      <c r="Q794" s="376"/>
      <c r="R794" s="376"/>
      <c r="S794" s="376"/>
      <c r="T794" s="376"/>
      <c r="U794" s="376"/>
      <c r="V794" s="376"/>
      <c r="W794" s="376"/>
      <c r="X794" s="376"/>
      <c r="Y794" s="376"/>
      <c r="Z794" s="376"/>
      <c r="AA794" s="376"/>
      <c r="AB794" s="376"/>
      <c r="AC794" s="376"/>
      <c r="AD794" s="376"/>
      <c r="AE794" s="376"/>
      <c r="AF794" s="376"/>
      <c r="AG794" s="376"/>
      <c r="AH794" s="376"/>
      <c r="AI794" s="376"/>
      <c r="AJ794" s="376"/>
      <c r="AK794" s="376"/>
      <c r="AL794" s="376"/>
      <c r="AM794" s="376"/>
      <c r="AN794" s="376"/>
      <c r="AO794" s="376"/>
      <c r="AP794" s="376"/>
      <c r="AQ794" s="376"/>
      <c r="AR794" s="376"/>
      <c r="AS794" s="376"/>
      <c r="AT794" s="376"/>
    </row>
    <row r="795" spans="1:46" ht="24" x14ac:dyDescent="0.4">
      <c r="A795" s="375"/>
      <c r="B795" s="375"/>
      <c r="C795" s="376"/>
      <c r="D795" s="376"/>
      <c r="E795" s="376"/>
      <c r="F795" s="376"/>
      <c r="G795" s="376"/>
      <c r="H795" s="376"/>
      <c r="I795" s="376"/>
      <c r="J795" s="376"/>
      <c r="K795" s="376"/>
      <c r="L795" s="376"/>
      <c r="M795" s="376"/>
      <c r="N795" s="376"/>
      <c r="O795" s="376"/>
      <c r="P795" s="376"/>
      <c r="Q795" s="376"/>
      <c r="R795" s="376"/>
      <c r="S795" s="376"/>
      <c r="T795" s="376"/>
      <c r="U795" s="376"/>
      <c r="V795" s="376"/>
      <c r="W795" s="376"/>
      <c r="X795" s="376"/>
      <c r="Y795" s="376"/>
      <c r="Z795" s="376"/>
      <c r="AA795" s="376"/>
      <c r="AB795" s="376"/>
      <c r="AC795" s="376"/>
      <c r="AD795" s="376"/>
      <c r="AE795" s="376"/>
      <c r="AF795" s="376"/>
      <c r="AG795" s="376"/>
      <c r="AH795" s="376"/>
      <c r="AI795" s="376"/>
      <c r="AJ795" s="376"/>
      <c r="AK795" s="376"/>
      <c r="AL795" s="376"/>
      <c r="AM795" s="376"/>
      <c r="AN795" s="376"/>
      <c r="AO795" s="376"/>
      <c r="AP795" s="376"/>
      <c r="AQ795" s="376"/>
      <c r="AR795" s="376"/>
      <c r="AS795" s="376"/>
      <c r="AT795" s="376"/>
    </row>
    <row r="796" spans="1:46" ht="24" x14ac:dyDescent="0.4">
      <c r="A796" s="375"/>
      <c r="B796" s="375"/>
      <c r="C796" s="376"/>
      <c r="D796" s="376"/>
      <c r="E796" s="376"/>
      <c r="F796" s="376"/>
      <c r="G796" s="376"/>
      <c r="H796" s="376"/>
      <c r="I796" s="376"/>
      <c r="J796" s="376"/>
      <c r="K796" s="376"/>
      <c r="L796" s="376"/>
      <c r="M796" s="376"/>
      <c r="N796" s="376"/>
      <c r="O796" s="376"/>
      <c r="P796" s="376"/>
      <c r="Q796" s="376"/>
      <c r="R796" s="376"/>
      <c r="S796" s="376"/>
      <c r="T796" s="376"/>
      <c r="U796" s="376"/>
      <c r="V796" s="376"/>
      <c r="W796" s="376"/>
      <c r="X796" s="376"/>
      <c r="Y796" s="376"/>
      <c r="Z796" s="376"/>
      <c r="AA796" s="376"/>
      <c r="AB796" s="376"/>
      <c r="AC796" s="376"/>
      <c r="AD796" s="376"/>
      <c r="AE796" s="376"/>
      <c r="AF796" s="376"/>
      <c r="AG796" s="376"/>
      <c r="AH796" s="376"/>
      <c r="AI796" s="376"/>
      <c r="AJ796" s="376"/>
      <c r="AK796" s="376"/>
      <c r="AL796" s="376"/>
      <c r="AM796" s="376"/>
      <c r="AN796" s="376"/>
      <c r="AO796" s="376"/>
      <c r="AP796" s="376"/>
      <c r="AQ796" s="376"/>
      <c r="AR796" s="376"/>
      <c r="AS796" s="376"/>
      <c r="AT796" s="376"/>
    </row>
    <row r="797" spans="1:46" ht="24" x14ac:dyDescent="0.4">
      <c r="A797" s="375"/>
      <c r="B797" s="375"/>
      <c r="C797" s="376"/>
      <c r="D797" s="376"/>
      <c r="E797" s="376"/>
      <c r="F797" s="376"/>
      <c r="G797" s="376"/>
      <c r="H797" s="376"/>
      <c r="I797" s="376"/>
      <c r="J797" s="376"/>
      <c r="K797" s="376"/>
      <c r="L797" s="376"/>
      <c r="M797" s="376"/>
      <c r="N797" s="376"/>
      <c r="O797" s="376"/>
      <c r="P797" s="376"/>
      <c r="Q797" s="376"/>
      <c r="R797" s="376"/>
      <c r="S797" s="376"/>
      <c r="T797" s="376"/>
      <c r="U797" s="376"/>
      <c r="V797" s="376"/>
      <c r="W797" s="376"/>
      <c r="X797" s="376"/>
      <c r="Y797" s="376"/>
      <c r="Z797" s="376"/>
      <c r="AA797" s="376"/>
      <c r="AB797" s="376"/>
      <c r="AC797" s="376"/>
      <c r="AD797" s="376"/>
      <c r="AE797" s="376"/>
      <c r="AF797" s="376"/>
      <c r="AG797" s="376"/>
      <c r="AH797" s="376"/>
      <c r="AI797" s="376"/>
      <c r="AJ797" s="376"/>
      <c r="AK797" s="376"/>
      <c r="AL797" s="376"/>
      <c r="AM797" s="376"/>
      <c r="AN797" s="376"/>
      <c r="AO797" s="376"/>
      <c r="AP797" s="376"/>
      <c r="AQ797" s="376"/>
      <c r="AR797" s="376"/>
      <c r="AS797" s="376"/>
      <c r="AT797" s="376"/>
    </row>
    <row r="798" spans="1:46" ht="24" x14ac:dyDescent="0.4">
      <c r="A798" s="375"/>
      <c r="B798" s="375"/>
      <c r="C798" s="376"/>
      <c r="D798" s="376"/>
      <c r="E798" s="376"/>
      <c r="F798" s="376"/>
      <c r="G798" s="376"/>
      <c r="H798" s="376"/>
      <c r="I798" s="376"/>
      <c r="J798" s="376"/>
      <c r="K798" s="376"/>
      <c r="L798" s="376"/>
      <c r="M798" s="376"/>
      <c r="N798" s="376"/>
      <c r="O798" s="376"/>
      <c r="P798" s="376"/>
      <c r="Q798" s="376"/>
      <c r="R798" s="376"/>
      <c r="S798" s="376"/>
      <c r="T798" s="376"/>
      <c r="U798" s="376"/>
      <c r="V798" s="376"/>
      <c r="W798" s="376"/>
      <c r="X798" s="376"/>
      <c r="Y798" s="376"/>
      <c r="Z798" s="376"/>
      <c r="AA798" s="376"/>
      <c r="AB798" s="376"/>
      <c r="AC798" s="376"/>
      <c r="AD798" s="376"/>
      <c r="AE798" s="376"/>
      <c r="AF798" s="376"/>
      <c r="AG798" s="376"/>
      <c r="AH798" s="376"/>
      <c r="AI798" s="376"/>
      <c r="AJ798" s="376"/>
      <c r="AK798" s="376"/>
      <c r="AL798" s="376"/>
      <c r="AM798" s="376"/>
      <c r="AN798" s="376"/>
      <c r="AO798" s="376"/>
      <c r="AP798" s="376"/>
      <c r="AQ798" s="376"/>
      <c r="AR798" s="376"/>
      <c r="AS798" s="376"/>
      <c r="AT798" s="376"/>
    </row>
    <row r="799" spans="1:46" ht="24" x14ac:dyDescent="0.4">
      <c r="A799" s="375"/>
      <c r="B799" s="375"/>
      <c r="C799" s="376"/>
      <c r="D799" s="376"/>
      <c r="E799" s="376"/>
      <c r="F799" s="376"/>
      <c r="G799" s="376"/>
      <c r="H799" s="376"/>
      <c r="I799" s="376"/>
      <c r="J799" s="376"/>
      <c r="K799" s="376"/>
      <c r="L799" s="376"/>
      <c r="M799" s="376"/>
      <c r="N799" s="376"/>
      <c r="O799" s="376"/>
      <c r="P799" s="376"/>
      <c r="Q799" s="376"/>
      <c r="R799" s="376"/>
      <c r="S799" s="376"/>
      <c r="T799" s="376"/>
      <c r="U799" s="376"/>
      <c r="V799" s="376"/>
      <c r="W799" s="376"/>
      <c r="X799" s="376"/>
      <c r="Y799" s="376"/>
      <c r="Z799" s="376"/>
      <c r="AA799" s="376"/>
      <c r="AB799" s="376"/>
      <c r="AC799" s="376"/>
      <c r="AD799" s="376"/>
      <c r="AE799" s="376"/>
      <c r="AF799" s="376"/>
      <c r="AG799" s="376"/>
      <c r="AH799" s="376"/>
      <c r="AI799" s="376"/>
      <c r="AJ799" s="376"/>
      <c r="AK799" s="376"/>
      <c r="AL799" s="376"/>
      <c r="AM799" s="376"/>
      <c r="AN799" s="376"/>
      <c r="AO799" s="376"/>
      <c r="AP799" s="376"/>
      <c r="AQ799" s="376"/>
      <c r="AR799" s="376"/>
      <c r="AS799" s="376"/>
      <c r="AT799" s="376"/>
    </row>
    <row r="800" spans="1:46" ht="24" x14ac:dyDescent="0.4">
      <c r="A800" s="375"/>
      <c r="B800" s="375"/>
      <c r="C800" s="376"/>
      <c r="D800" s="376"/>
      <c r="E800" s="376"/>
      <c r="F800" s="376"/>
      <c r="G800" s="376"/>
      <c r="H800" s="376"/>
      <c r="I800" s="376"/>
      <c r="J800" s="376"/>
      <c r="K800" s="376"/>
      <c r="L800" s="376"/>
      <c r="M800" s="376"/>
      <c r="N800" s="376"/>
      <c r="O800" s="376"/>
      <c r="P800" s="376"/>
      <c r="Q800" s="376"/>
      <c r="R800" s="376"/>
      <c r="S800" s="376"/>
      <c r="T800" s="376"/>
      <c r="U800" s="376"/>
      <c r="V800" s="376"/>
      <c r="W800" s="376"/>
      <c r="X800" s="376"/>
      <c r="Y800" s="376"/>
      <c r="Z800" s="376"/>
      <c r="AA800" s="376"/>
      <c r="AB800" s="376"/>
      <c r="AC800" s="376"/>
      <c r="AD800" s="376"/>
      <c r="AE800" s="376"/>
      <c r="AF800" s="376"/>
      <c r="AG800" s="376"/>
      <c r="AH800" s="376"/>
      <c r="AI800" s="376"/>
      <c r="AJ800" s="376"/>
      <c r="AK800" s="376"/>
      <c r="AL800" s="376"/>
      <c r="AM800" s="376"/>
      <c r="AN800" s="376"/>
      <c r="AO800" s="376"/>
      <c r="AP800" s="376"/>
      <c r="AQ800" s="376"/>
      <c r="AR800" s="376"/>
      <c r="AS800" s="376"/>
      <c r="AT800" s="376"/>
    </row>
    <row r="801" spans="1:46" ht="24" x14ac:dyDescent="0.4">
      <c r="A801" s="375"/>
      <c r="B801" s="375"/>
      <c r="C801" s="376"/>
      <c r="D801" s="376"/>
      <c r="E801" s="376"/>
      <c r="F801" s="376"/>
      <c r="G801" s="376"/>
      <c r="H801" s="376"/>
      <c r="I801" s="376"/>
      <c r="J801" s="376"/>
      <c r="K801" s="376"/>
      <c r="L801" s="376"/>
      <c r="M801" s="376"/>
      <c r="N801" s="376"/>
      <c r="O801" s="376"/>
      <c r="P801" s="376"/>
      <c r="Q801" s="376"/>
      <c r="R801" s="376"/>
      <c r="S801" s="376"/>
      <c r="T801" s="376"/>
      <c r="U801" s="376"/>
      <c r="V801" s="376"/>
      <c r="W801" s="376"/>
      <c r="X801" s="376"/>
      <c r="Y801" s="376"/>
      <c r="Z801" s="376"/>
      <c r="AA801" s="376"/>
      <c r="AB801" s="376"/>
      <c r="AC801" s="376"/>
      <c r="AD801" s="376"/>
      <c r="AE801" s="376"/>
      <c r="AF801" s="376"/>
      <c r="AG801" s="376"/>
      <c r="AH801" s="376"/>
      <c r="AI801" s="376"/>
      <c r="AJ801" s="376"/>
      <c r="AK801" s="376"/>
      <c r="AL801" s="376"/>
      <c r="AM801" s="376"/>
      <c r="AN801" s="376"/>
      <c r="AO801" s="376"/>
      <c r="AP801" s="376"/>
      <c r="AQ801" s="376"/>
      <c r="AR801" s="376"/>
      <c r="AS801" s="376"/>
      <c r="AT801" s="376"/>
    </row>
    <row r="802" spans="1:46" ht="24" x14ac:dyDescent="0.4">
      <c r="A802" s="375"/>
      <c r="B802" s="375"/>
      <c r="C802" s="376"/>
      <c r="D802" s="376"/>
      <c r="E802" s="376"/>
      <c r="F802" s="376"/>
      <c r="G802" s="376"/>
      <c r="H802" s="376"/>
      <c r="I802" s="376"/>
      <c r="J802" s="376"/>
      <c r="K802" s="376"/>
      <c r="L802" s="376"/>
      <c r="M802" s="376"/>
      <c r="N802" s="376"/>
      <c r="O802" s="376"/>
      <c r="P802" s="376"/>
      <c r="Q802" s="376"/>
      <c r="R802" s="376"/>
      <c r="S802" s="376"/>
      <c r="T802" s="376"/>
      <c r="U802" s="376"/>
      <c r="V802" s="376"/>
      <c r="W802" s="376"/>
      <c r="X802" s="376"/>
      <c r="Y802" s="376"/>
      <c r="Z802" s="376"/>
      <c r="AA802" s="376"/>
      <c r="AB802" s="376"/>
      <c r="AC802" s="376"/>
      <c r="AD802" s="376"/>
      <c r="AE802" s="376"/>
      <c r="AF802" s="376"/>
      <c r="AG802" s="376"/>
      <c r="AH802" s="376"/>
      <c r="AI802" s="376"/>
      <c r="AJ802" s="376"/>
      <c r="AK802" s="376"/>
      <c r="AL802" s="376"/>
      <c r="AM802" s="376"/>
      <c r="AN802" s="376"/>
      <c r="AO802" s="376"/>
      <c r="AP802" s="376"/>
      <c r="AQ802" s="376"/>
      <c r="AR802" s="376"/>
      <c r="AS802" s="376"/>
      <c r="AT802" s="376"/>
    </row>
    <row r="803" spans="1:46" ht="24" x14ac:dyDescent="0.4">
      <c r="A803" s="375"/>
      <c r="B803" s="375"/>
      <c r="C803" s="376"/>
      <c r="D803" s="376"/>
      <c r="E803" s="376"/>
      <c r="F803" s="376"/>
      <c r="G803" s="376"/>
      <c r="H803" s="376"/>
      <c r="I803" s="376"/>
      <c r="J803" s="376"/>
      <c r="K803" s="376"/>
      <c r="L803" s="376"/>
      <c r="M803" s="376"/>
      <c r="N803" s="376"/>
      <c r="O803" s="376"/>
      <c r="P803" s="376"/>
      <c r="Q803" s="376"/>
      <c r="R803" s="376"/>
      <c r="S803" s="376"/>
      <c r="T803" s="376"/>
      <c r="U803" s="376"/>
      <c r="V803" s="376"/>
      <c r="W803" s="376"/>
      <c r="X803" s="376"/>
      <c r="Y803" s="376"/>
      <c r="Z803" s="376"/>
      <c r="AA803" s="376"/>
      <c r="AB803" s="376"/>
      <c r="AC803" s="376"/>
      <c r="AD803" s="376"/>
      <c r="AE803" s="376"/>
      <c r="AF803" s="376"/>
      <c r="AG803" s="376"/>
      <c r="AH803" s="376"/>
      <c r="AI803" s="376"/>
      <c r="AJ803" s="376"/>
      <c r="AK803" s="376"/>
      <c r="AL803" s="376"/>
      <c r="AM803" s="376"/>
      <c r="AN803" s="376"/>
      <c r="AO803" s="376"/>
      <c r="AP803" s="376"/>
      <c r="AQ803" s="376"/>
      <c r="AR803" s="376"/>
      <c r="AS803" s="376"/>
      <c r="AT803" s="376"/>
    </row>
    <row r="804" spans="1:46" ht="24" x14ac:dyDescent="0.4">
      <c r="A804" s="375"/>
      <c r="B804" s="375"/>
      <c r="C804" s="376"/>
      <c r="D804" s="376"/>
      <c r="E804" s="376"/>
      <c r="F804" s="376"/>
      <c r="G804" s="376"/>
      <c r="H804" s="376"/>
      <c r="I804" s="376"/>
      <c r="J804" s="376"/>
      <c r="K804" s="376"/>
      <c r="L804" s="376"/>
      <c r="M804" s="376"/>
      <c r="N804" s="376"/>
      <c r="O804" s="376"/>
      <c r="P804" s="376"/>
      <c r="Q804" s="376"/>
      <c r="R804" s="376"/>
      <c r="S804" s="376"/>
      <c r="T804" s="376"/>
      <c r="U804" s="376"/>
      <c r="V804" s="376"/>
      <c r="W804" s="376"/>
      <c r="X804" s="376"/>
      <c r="Y804" s="376"/>
      <c r="Z804" s="376"/>
      <c r="AA804" s="376"/>
      <c r="AB804" s="376"/>
      <c r="AC804" s="376"/>
      <c r="AD804" s="376"/>
      <c r="AE804" s="376"/>
      <c r="AF804" s="376"/>
      <c r="AG804" s="376"/>
      <c r="AH804" s="376"/>
      <c r="AI804" s="376"/>
      <c r="AJ804" s="376"/>
      <c r="AK804" s="376"/>
      <c r="AL804" s="376"/>
      <c r="AM804" s="376"/>
      <c r="AN804" s="376"/>
      <c r="AO804" s="376"/>
      <c r="AP804" s="376"/>
      <c r="AQ804" s="376"/>
      <c r="AR804" s="376"/>
      <c r="AS804" s="376"/>
      <c r="AT804" s="376"/>
    </row>
    <row r="805" spans="1:46" ht="24" x14ac:dyDescent="0.4">
      <c r="A805" s="375"/>
      <c r="B805" s="375"/>
      <c r="C805" s="376"/>
      <c r="D805" s="376"/>
      <c r="E805" s="376"/>
      <c r="F805" s="376"/>
      <c r="G805" s="376"/>
      <c r="H805" s="376"/>
      <c r="I805" s="376"/>
      <c r="J805" s="376"/>
      <c r="K805" s="376"/>
      <c r="L805" s="376"/>
      <c r="M805" s="376"/>
      <c r="N805" s="376"/>
      <c r="O805" s="376"/>
      <c r="P805" s="376"/>
      <c r="Q805" s="376"/>
      <c r="R805" s="376"/>
      <c r="S805" s="376"/>
      <c r="T805" s="376"/>
      <c r="U805" s="376"/>
      <c r="V805" s="376"/>
      <c r="W805" s="376"/>
      <c r="X805" s="376"/>
      <c r="Y805" s="376"/>
      <c r="Z805" s="376"/>
      <c r="AA805" s="376"/>
      <c r="AB805" s="376"/>
      <c r="AC805" s="376"/>
      <c r="AD805" s="376"/>
      <c r="AE805" s="376"/>
      <c r="AF805" s="376"/>
      <c r="AG805" s="376"/>
      <c r="AH805" s="376"/>
      <c r="AI805" s="376"/>
      <c r="AJ805" s="376"/>
      <c r="AK805" s="376"/>
      <c r="AL805" s="376"/>
      <c r="AM805" s="376"/>
      <c r="AN805" s="376"/>
      <c r="AO805" s="376"/>
      <c r="AP805" s="376"/>
      <c r="AQ805" s="376"/>
      <c r="AR805" s="376"/>
      <c r="AS805" s="376"/>
      <c r="AT805" s="376"/>
    </row>
    <row r="806" spans="1:46" ht="24" x14ac:dyDescent="0.4">
      <c r="A806" s="375"/>
      <c r="B806" s="375"/>
      <c r="C806" s="376"/>
      <c r="D806" s="376"/>
      <c r="E806" s="376"/>
      <c r="F806" s="376"/>
      <c r="G806" s="376"/>
      <c r="H806" s="376"/>
      <c r="I806" s="376"/>
      <c r="J806" s="376"/>
      <c r="K806" s="376"/>
      <c r="L806" s="376"/>
      <c r="M806" s="376"/>
      <c r="N806" s="376"/>
      <c r="O806" s="376"/>
      <c r="P806" s="376"/>
      <c r="Q806" s="376"/>
      <c r="R806" s="376"/>
      <c r="S806" s="376"/>
      <c r="T806" s="376"/>
      <c r="U806" s="376"/>
      <c r="V806" s="376"/>
      <c r="W806" s="376"/>
      <c r="X806" s="376"/>
      <c r="Y806" s="376"/>
      <c r="Z806" s="376"/>
      <c r="AA806" s="376"/>
      <c r="AB806" s="376"/>
      <c r="AC806" s="376"/>
      <c r="AD806" s="376"/>
      <c r="AE806" s="376"/>
      <c r="AF806" s="376"/>
      <c r="AG806" s="376"/>
      <c r="AH806" s="376"/>
      <c r="AI806" s="376"/>
      <c r="AJ806" s="376"/>
      <c r="AK806" s="376"/>
      <c r="AL806" s="376"/>
      <c r="AM806" s="376"/>
      <c r="AN806" s="376"/>
      <c r="AO806" s="376"/>
      <c r="AP806" s="376"/>
      <c r="AQ806" s="376"/>
      <c r="AR806" s="376"/>
      <c r="AS806" s="376"/>
      <c r="AT806" s="376"/>
    </row>
    <row r="807" spans="1:46" ht="24" x14ac:dyDescent="0.4">
      <c r="A807" s="375"/>
      <c r="B807" s="375"/>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c r="AA807" s="376"/>
      <c r="AB807" s="376"/>
      <c r="AC807" s="376"/>
      <c r="AD807" s="376"/>
      <c r="AE807" s="376"/>
      <c r="AF807" s="376"/>
      <c r="AG807" s="376"/>
      <c r="AH807" s="376"/>
      <c r="AI807" s="376"/>
      <c r="AJ807" s="376"/>
      <c r="AK807" s="376"/>
      <c r="AL807" s="376"/>
      <c r="AM807" s="376"/>
      <c r="AN807" s="376"/>
      <c r="AO807" s="376"/>
      <c r="AP807" s="376"/>
      <c r="AQ807" s="376"/>
      <c r="AR807" s="376"/>
      <c r="AS807" s="376"/>
      <c r="AT807" s="376"/>
    </row>
    <row r="808" spans="1:46" ht="24" x14ac:dyDescent="0.4">
      <c r="A808" s="375"/>
      <c r="B808" s="375"/>
      <c r="C808" s="376"/>
      <c r="D808" s="376"/>
      <c r="E808" s="376"/>
      <c r="F808" s="376"/>
      <c r="G808" s="376"/>
      <c r="H808" s="376"/>
      <c r="I808" s="376"/>
      <c r="J808" s="376"/>
      <c r="K808" s="376"/>
      <c r="L808" s="376"/>
      <c r="M808" s="376"/>
      <c r="N808" s="376"/>
      <c r="O808" s="376"/>
      <c r="P808" s="376"/>
      <c r="Q808" s="376"/>
      <c r="R808" s="376"/>
      <c r="S808" s="376"/>
      <c r="T808" s="376"/>
      <c r="U808" s="376"/>
      <c r="V808" s="376"/>
      <c r="W808" s="376"/>
      <c r="X808" s="376"/>
      <c r="Y808" s="376"/>
      <c r="Z808" s="376"/>
      <c r="AA808" s="376"/>
      <c r="AB808" s="376"/>
      <c r="AC808" s="376"/>
      <c r="AD808" s="376"/>
      <c r="AE808" s="376"/>
      <c r="AF808" s="376"/>
      <c r="AG808" s="376"/>
      <c r="AH808" s="376"/>
      <c r="AI808" s="376"/>
      <c r="AJ808" s="376"/>
      <c r="AK808" s="376"/>
      <c r="AL808" s="376"/>
      <c r="AM808" s="376"/>
      <c r="AN808" s="376"/>
      <c r="AO808" s="376"/>
      <c r="AP808" s="376"/>
      <c r="AQ808" s="376"/>
      <c r="AR808" s="376"/>
      <c r="AS808" s="376"/>
      <c r="AT808" s="376"/>
    </row>
    <row r="809" spans="1:46" ht="24" x14ac:dyDescent="0.4">
      <c r="A809" s="375"/>
      <c r="B809" s="375"/>
      <c r="C809" s="376"/>
      <c r="D809" s="376"/>
      <c r="E809" s="376"/>
      <c r="F809" s="376"/>
      <c r="G809" s="376"/>
      <c r="H809" s="376"/>
      <c r="I809" s="376"/>
      <c r="J809" s="376"/>
      <c r="K809" s="376"/>
      <c r="L809" s="376"/>
      <c r="M809" s="376"/>
      <c r="N809" s="376"/>
      <c r="O809" s="376"/>
      <c r="P809" s="376"/>
      <c r="Q809" s="376"/>
      <c r="R809" s="376"/>
      <c r="S809" s="376"/>
      <c r="T809" s="376"/>
      <c r="U809" s="376"/>
      <c r="V809" s="376"/>
      <c r="W809" s="376"/>
      <c r="X809" s="376"/>
      <c r="Y809" s="376"/>
      <c r="Z809" s="376"/>
      <c r="AA809" s="376"/>
      <c r="AB809" s="376"/>
      <c r="AC809" s="376"/>
      <c r="AD809" s="376"/>
      <c r="AE809" s="376"/>
      <c r="AF809" s="376"/>
      <c r="AG809" s="376"/>
      <c r="AH809" s="376"/>
      <c r="AI809" s="376"/>
      <c r="AJ809" s="376"/>
      <c r="AK809" s="376"/>
      <c r="AL809" s="376"/>
      <c r="AM809" s="376"/>
      <c r="AN809" s="376"/>
      <c r="AO809" s="376"/>
      <c r="AP809" s="376"/>
      <c r="AQ809" s="376"/>
      <c r="AR809" s="376"/>
      <c r="AS809" s="376"/>
      <c r="AT809" s="376"/>
    </row>
    <row r="810" spans="1:46" ht="24" x14ac:dyDescent="0.4">
      <c r="A810" s="375"/>
      <c r="B810" s="375"/>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6"/>
      <c r="AL810" s="376"/>
      <c r="AM810" s="376"/>
      <c r="AN810" s="376"/>
      <c r="AO810" s="376"/>
      <c r="AP810" s="376"/>
      <c r="AQ810" s="376"/>
      <c r="AR810" s="376"/>
      <c r="AS810" s="376"/>
      <c r="AT810" s="376"/>
    </row>
    <row r="811" spans="1:46" ht="24" x14ac:dyDescent="0.4">
      <c r="A811" s="375"/>
      <c r="B811" s="375"/>
      <c r="C811" s="376"/>
      <c r="D811" s="376"/>
      <c r="E811" s="376"/>
      <c r="F811" s="376"/>
      <c r="G811" s="376"/>
      <c r="H811" s="376"/>
      <c r="I811" s="376"/>
      <c r="J811" s="376"/>
      <c r="K811" s="376"/>
      <c r="L811" s="376"/>
      <c r="M811" s="376"/>
      <c r="N811" s="376"/>
      <c r="O811" s="376"/>
      <c r="P811" s="376"/>
      <c r="Q811" s="376"/>
      <c r="R811" s="376"/>
      <c r="S811" s="376"/>
      <c r="T811" s="376"/>
      <c r="U811" s="376"/>
      <c r="V811" s="376"/>
      <c r="W811" s="376"/>
      <c r="X811" s="376"/>
      <c r="Y811" s="376"/>
      <c r="Z811" s="376"/>
      <c r="AA811" s="376"/>
      <c r="AB811" s="376"/>
      <c r="AC811" s="376"/>
      <c r="AD811" s="376"/>
      <c r="AE811" s="376"/>
      <c r="AF811" s="376"/>
      <c r="AG811" s="376"/>
      <c r="AH811" s="376"/>
      <c r="AI811" s="376"/>
      <c r="AJ811" s="376"/>
      <c r="AK811" s="376"/>
      <c r="AL811" s="376"/>
      <c r="AM811" s="376"/>
      <c r="AN811" s="376"/>
      <c r="AO811" s="376"/>
      <c r="AP811" s="376"/>
      <c r="AQ811" s="376"/>
      <c r="AR811" s="376"/>
      <c r="AS811" s="376"/>
      <c r="AT811" s="376"/>
    </row>
    <row r="812" spans="1:46" ht="24" x14ac:dyDescent="0.4">
      <c r="A812" s="375"/>
      <c r="B812" s="375"/>
      <c r="C812" s="376"/>
      <c r="D812" s="376"/>
      <c r="E812" s="376"/>
      <c r="F812" s="376"/>
      <c r="G812" s="376"/>
      <c r="H812" s="376"/>
      <c r="I812" s="376"/>
      <c r="J812" s="376"/>
      <c r="K812" s="376"/>
      <c r="L812" s="376"/>
      <c r="M812" s="376"/>
      <c r="N812" s="376"/>
      <c r="O812" s="376"/>
      <c r="P812" s="376"/>
      <c r="Q812" s="376"/>
      <c r="R812" s="376"/>
      <c r="S812" s="376"/>
      <c r="T812" s="376"/>
      <c r="U812" s="376"/>
      <c r="V812" s="376"/>
      <c r="W812" s="376"/>
      <c r="X812" s="376"/>
      <c r="Y812" s="376"/>
      <c r="Z812" s="376"/>
      <c r="AA812" s="376"/>
      <c r="AB812" s="376"/>
      <c r="AC812" s="376"/>
      <c r="AD812" s="376"/>
      <c r="AE812" s="376"/>
      <c r="AF812" s="376"/>
      <c r="AG812" s="376"/>
      <c r="AH812" s="376"/>
      <c r="AI812" s="376"/>
      <c r="AJ812" s="376"/>
      <c r="AK812" s="376"/>
      <c r="AL812" s="376"/>
      <c r="AM812" s="376"/>
      <c r="AN812" s="376"/>
      <c r="AO812" s="376"/>
      <c r="AP812" s="376"/>
      <c r="AQ812" s="376"/>
      <c r="AR812" s="376"/>
      <c r="AS812" s="376"/>
      <c r="AT812" s="376"/>
    </row>
    <row r="813" spans="1:46" ht="24" x14ac:dyDescent="0.4">
      <c r="A813" s="375"/>
      <c r="B813" s="375"/>
      <c r="C813" s="376"/>
      <c r="D813" s="376"/>
      <c r="E813" s="376"/>
      <c r="F813" s="376"/>
      <c r="G813" s="376"/>
      <c r="H813" s="376"/>
      <c r="I813" s="376"/>
      <c r="J813" s="376"/>
      <c r="K813" s="376"/>
      <c r="L813" s="376"/>
      <c r="M813" s="376"/>
      <c r="N813" s="376"/>
      <c r="O813" s="376"/>
      <c r="P813" s="376"/>
      <c r="Q813" s="376"/>
      <c r="R813" s="376"/>
      <c r="S813" s="376"/>
      <c r="T813" s="376"/>
      <c r="U813" s="376"/>
      <c r="V813" s="376"/>
      <c r="W813" s="376"/>
      <c r="X813" s="376"/>
      <c r="Y813" s="376"/>
      <c r="Z813" s="376"/>
      <c r="AA813" s="376"/>
      <c r="AB813" s="376"/>
      <c r="AC813" s="376"/>
      <c r="AD813" s="376"/>
      <c r="AE813" s="376"/>
      <c r="AF813" s="376"/>
      <c r="AG813" s="376"/>
      <c r="AH813" s="376"/>
      <c r="AI813" s="376"/>
      <c r="AJ813" s="376"/>
      <c r="AK813" s="376"/>
      <c r="AL813" s="376"/>
      <c r="AM813" s="376"/>
      <c r="AN813" s="376"/>
      <c r="AO813" s="376"/>
      <c r="AP813" s="376"/>
      <c r="AQ813" s="376"/>
      <c r="AR813" s="376"/>
      <c r="AS813" s="376"/>
      <c r="AT813" s="376"/>
    </row>
    <row r="814" spans="1:46" ht="24" x14ac:dyDescent="0.4">
      <c r="A814" s="375"/>
      <c r="B814" s="375"/>
      <c r="C814" s="376"/>
      <c r="D814" s="376"/>
      <c r="E814" s="376"/>
      <c r="F814" s="376"/>
      <c r="G814" s="376"/>
      <c r="H814" s="376"/>
      <c r="I814" s="376"/>
      <c r="J814" s="376"/>
      <c r="K814" s="376"/>
      <c r="L814" s="376"/>
      <c r="M814" s="376"/>
      <c r="N814" s="376"/>
      <c r="O814" s="376"/>
      <c r="P814" s="376"/>
      <c r="Q814" s="376"/>
      <c r="R814" s="376"/>
      <c r="S814" s="376"/>
      <c r="T814" s="376"/>
      <c r="U814" s="376"/>
      <c r="V814" s="376"/>
      <c r="W814" s="376"/>
      <c r="X814" s="376"/>
      <c r="Y814" s="376"/>
      <c r="Z814" s="376"/>
      <c r="AA814" s="376"/>
      <c r="AB814" s="376"/>
      <c r="AC814" s="376"/>
      <c r="AD814" s="376"/>
      <c r="AE814" s="376"/>
      <c r="AF814" s="376"/>
      <c r="AG814" s="376"/>
      <c r="AH814" s="376"/>
      <c r="AI814" s="376"/>
      <c r="AJ814" s="376"/>
      <c r="AK814" s="376"/>
      <c r="AL814" s="376"/>
      <c r="AM814" s="376"/>
      <c r="AN814" s="376"/>
      <c r="AO814" s="376"/>
      <c r="AP814" s="376"/>
      <c r="AQ814" s="376"/>
      <c r="AR814" s="376"/>
      <c r="AS814" s="376"/>
      <c r="AT814" s="376"/>
    </row>
    <row r="815" spans="1:46" ht="24" x14ac:dyDescent="0.4">
      <c r="A815" s="375"/>
      <c r="B815" s="375"/>
      <c r="C815" s="376"/>
      <c r="D815" s="376"/>
      <c r="E815" s="376"/>
      <c r="F815" s="376"/>
      <c r="G815" s="376"/>
      <c r="H815" s="376"/>
      <c r="I815" s="376"/>
      <c r="J815" s="376"/>
      <c r="K815" s="376"/>
      <c r="L815" s="376"/>
      <c r="M815" s="376"/>
      <c r="N815" s="376"/>
      <c r="O815" s="376"/>
      <c r="P815" s="376"/>
      <c r="Q815" s="376"/>
      <c r="R815" s="376"/>
      <c r="S815" s="376"/>
      <c r="T815" s="376"/>
      <c r="U815" s="376"/>
      <c r="V815" s="376"/>
      <c r="W815" s="376"/>
      <c r="X815" s="376"/>
      <c r="Y815" s="376"/>
      <c r="Z815" s="376"/>
      <c r="AA815" s="376"/>
      <c r="AB815" s="376"/>
      <c r="AC815" s="376"/>
      <c r="AD815" s="376"/>
      <c r="AE815" s="376"/>
      <c r="AF815" s="376"/>
      <c r="AG815" s="376"/>
      <c r="AH815" s="376"/>
      <c r="AI815" s="376"/>
      <c r="AJ815" s="376"/>
      <c r="AK815" s="376"/>
      <c r="AL815" s="376"/>
      <c r="AM815" s="376"/>
      <c r="AN815" s="376"/>
      <c r="AO815" s="376"/>
      <c r="AP815" s="376"/>
      <c r="AQ815" s="376"/>
      <c r="AR815" s="376"/>
      <c r="AS815" s="376"/>
      <c r="AT815" s="376"/>
    </row>
    <row r="816" spans="1:46" ht="24" x14ac:dyDescent="0.4">
      <c r="A816" s="375"/>
      <c r="B816" s="375"/>
      <c r="C816" s="376"/>
      <c r="D816" s="376"/>
      <c r="E816" s="376"/>
      <c r="F816" s="376"/>
      <c r="G816" s="376"/>
      <c r="H816" s="376"/>
      <c r="I816" s="376"/>
      <c r="J816" s="376"/>
      <c r="K816" s="376"/>
      <c r="L816" s="376"/>
      <c r="M816" s="376"/>
      <c r="N816" s="376"/>
      <c r="O816" s="376"/>
      <c r="P816" s="376"/>
      <c r="Q816" s="376"/>
      <c r="R816" s="376"/>
      <c r="S816" s="376"/>
      <c r="T816" s="376"/>
      <c r="U816" s="376"/>
      <c r="V816" s="376"/>
      <c r="W816" s="376"/>
      <c r="X816" s="376"/>
      <c r="Y816" s="376"/>
      <c r="Z816" s="376"/>
      <c r="AA816" s="376"/>
      <c r="AB816" s="376"/>
      <c r="AC816" s="376"/>
      <c r="AD816" s="376"/>
      <c r="AE816" s="376"/>
      <c r="AF816" s="376"/>
      <c r="AG816" s="376"/>
      <c r="AH816" s="376"/>
      <c r="AI816" s="376"/>
      <c r="AJ816" s="376"/>
      <c r="AK816" s="376"/>
      <c r="AL816" s="376"/>
      <c r="AM816" s="376"/>
      <c r="AN816" s="376"/>
      <c r="AO816" s="376"/>
      <c r="AP816" s="376"/>
      <c r="AQ816" s="376"/>
      <c r="AR816" s="376"/>
      <c r="AS816" s="376"/>
      <c r="AT816" s="376"/>
    </row>
    <row r="817" spans="1:46" ht="24" x14ac:dyDescent="0.4">
      <c r="A817" s="375"/>
      <c r="B817" s="375"/>
      <c r="C817" s="376"/>
      <c r="D817" s="376"/>
      <c r="E817" s="376"/>
      <c r="F817" s="376"/>
      <c r="G817" s="376"/>
      <c r="H817" s="376"/>
      <c r="I817" s="376"/>
      <c r="J817" s="376"/>
      <c r="K817" s="376"/>
      <c r="L817" s="376"/>
      <c r="M817" s="376"/>
      <c r="N817" s="376"/>
      <c r="O817" s="376"/>
      <c r="P817" s="376"/>
      <c r="Q817" s="376"/>
      <c r="R817" s="376"/>
      <c r="S817" s="376"/>
      <c r="T817" s="376"/>
      <c r="U817" s="376"/>
      <c r="V817" s="376"/>
      <c r="W817" s="376"/>
      <c r="X817" s="376"/>
      <c r="Y817" s="376"/>
      <c r="Z817" s="376"/>
      <c r="AA817" s="376"/>
      <c r="AB817" s="376"/>
      <c r="AC817" s="376"/>
      <c r="AD817" s="376"/>
      <c r="AE817" s="376"/>
      <c r="AF817" s="376"/>
      <c r="AG817" s="376"/>
      <c r="AH817" s="376"/>
      <c r="AI817" s="376"/>
      <c r="AJ817" s="376"/>
      <c r="AK817" s="376"/>
      <c r="AL817" s="376"/>
      <c r="AM817" s="376"/>
      <c r="AN817" s="376"/>
      <c r="AO817" s="376"/>
      <c r="AP817" s="376"/>
      <c r="AQ817" s="376"/>
      <c r="AR817" s="376"/>
      <c r="AS817" s="376"/>
      <c r="AT817" s="376"/>
    </row>
    <row r="818" spans="1:46" ht="24" x14ac:dyDescent="0.4">
      <c r="A818" s="375"/>
      <c r="B818" s="375"/>
      <c r="C818" s="376"/>
      <c r="D818" s="376"/>
      <c r="E818" s="376"/>
      <c r="F818" s="376"/>
      <c r="G818" s="376"/>
      <c r="H818" s="376"/>
      <c r="I818" s="376"/>
      <c r="J818" s="376"/>
      <c r="K818" s="376"/>
      <c r="L818" s="376"/>
      <c r="M818" s="376"/>
      <c r="N818" s="376"/>
      <c r="O818" s="376"/>
      <c r="P818" s="376"/>
      <c r="Q818" s="376"/>
      <c r="R818" s="376"/>
      <c r="S818" s="376"/>
      <c r="T818" s="376"/>
      <c r="U818" s="376"/>
      <c r="V818" s="376"/>
      <c r="W818" s="376"/>
      <c r="X818" s="376"/>
      <c r="Y818" s="376"/>
      <c r="Z818" s="376"/>
      <c r="AA818" s="376"/>
      <c r="AB818" s="376"/>
      <c r="AC818" s="376"/>
      <c r="AD818" s="376"/>
      <c r="AE818" s="376"/>
      <c r="AF818" s="376"/>
      <c r="AG818" s="376"/>
      <c r="AH818" s="376"/>
      <c r="AI818" s="376"/>
      <c r="AJ818" s="376"/>
      <c r="AK818" s="376"/>
      <c r="AL818" s="376"/>
      <c r="AM818" s="376"/>
      <c r="AN818" s="376"/>
      <c r="AO818" s="376"/>
      <c r="AP818" s="376"/>
      <c r="AQ818" s="376"/>
      <c r="AR818" s="376"/>
      <c r="AS818" s="376"/>
      <c r="AT818" s="376"/>
    </row>
    <row r="819" spans="1:46" ht="24" x14ac:dyDescent="0.4">
      <c r="A819" s="375"/>
      <c r="B819" s="375"/>
      <c r="C819" s="376"/>
      <c r="D819" s="376"/>
      <c r="E819" s="376"/>
      <c r="F819" s="376"/>
      <c r="G819" s="376"/>
      <c r="H819" s="376"/>
      <c r="I819" s="376"/>
      <c r="J819" s="376"/>
      <c r="K819" s="376"/>
      <c r="L819" s="376"/>
      <c r="M819" s="376"/>
      <c r="N819" s="376"/>
      <c r="O819" s="376"/>
      <c r="P819" s="376"/>
      <c r="Q819" s="376"/>
      <c r="R819" s="376"/>
      <c r="S819" s="376"/>
      <c r="T819" s="376"/>
      <c r="U819" s="376"/>
      <c r="V819" s="376"/>
      <c r="W819" s="376"/>
      <c r="X819" s="376"/>
      <c r="Y819" s="376"/>
      <c r="Z819" s="376"/>
      <c r="AA819" s="376"/>
      <c r="AB819" s="376"/>
      <c r="AC819" s="376"/>
      <c r="AD819" s="376"/>
      <c r="AE819" s="376"/>
      <c r="AF819" s="376"/>
      <c r="AG819" s="376"/>
      <c r="AH819" s="376"/>
      <c r="AI819" s="376"/>
      <c r="AJ819" s="376"/>
      <c r="AK819" s="376"/>
      <c r="AL819" s="376"/>
      <c r="AM819" s="376"/>
      <c r="AN819" s="376"/>
      <c r="AO819" s="376"/>
      <c r="AP819" s="376"/>
      <c r="AQ819" s="376"/>
      <c r="AR819" s="376"/>
      <c r="AS819" s="376"/>
      <c r="AT819" s="376"/>
    </row>
    <row r="820" spans="1:46" ht="24" x14ac:dyDescent="0.4">
      <c r="A820" s="375"/>
      <c r="B820" s="375"/>
      <c r="C820" s="376"/>
      <c r="D820" s="376"/>
      <c r="E820" s="376"/>
      <c r="F820" s="376"/>
      <c r="G820" s="376"/>
      <c r="H820" s="376"/>
      <c r="I820" s="376"/>
      <c r="J820" s="376"/>
      <c r="K820" s="376"/>
      <c r="L820" s="376"/>
      <c r="M820" s="376"/>
      <c r="N820" s="376"/>
      <c r="O820" s="376"/>
      <c r="P820" s="376"/>
      <c r="Q820" s="376"/>
      <c r="R820" s="376"/>
      <c r="S820" s="376"/>
      <c r="T820" s="376"/>
      <c r="U820" s="376"/>
      <c r="V820" s="376"/>
      <c r="W820" s="376"/>
      <c r="X820" s="376"/>
      <c r="Y820" s="376"/>
      <c r="Z820" s="376"/>
      <c r="AA820" s="376"/>
      <c r="AB820" s="376"/>
      <c r="AC820" s="376"/>
      <c r="AD820" s="376"/>
      <c r="AE820" s="376"/>
      <c r="AF820" s="376"/>
      <c r="AG820" s="376"/>
      <c r="AH820" s="376"/>
      <c r="AI820" s="376"/>
      <c r="AJ820" s="376"/>
      <c r="AK820" s="376"/>
      <c r="AL820" s="376"/>
      <c r="AM820" s="376"/>
      <c r="AN820" s="376"/>
      <c r="AO820" s="376"/>
      <c r="AP820" s="376"/>
      <c r="AQ820" s="376"/>
      <c r="AR820" s="376"/>
      <c r="AS820" s="376"/>
      <c r="AT820" s="376"/>
    </row>
    <row r="821" spans="1:46" ht="24" x14ac:dyDescent="0.4">
      <c r="A821" s="375"/>
      <c r="B821" s="375"/>
      <c r="C821" s="376"/>
      <c r="D821" s="376"/>
      <c r="E821" s="376"/>
      <c r="F821" s="376"/>
      <c r="G821" s="376"/>
      <c r="H821" s="376"/>
      <c r="I821" s="376"/>
      <c r="J821" s="376"/>
      <c r="K821" s="376"/>
      <c r="L821" s="376"/>
      <c r="M821" s="376"/>
      <c r="N821" s="376"/>
      <c r="O821" s="376"/>
      <c r="P821" s="376"/>
      <c r="Q821" s="376"/>
      <c r="R821" s="376"/>
      <c r="S821" s="376"/>
      <c r="T821" s="376"/>
      <c r="U821" s="376"/>
      <c r="V821" s="376"/>
      <c r="W821" s="376"/>
      <c r="X821" s="376"/>
      <c r="Y821" s="376"/>
      <c r="Z821" s="376"/>
      <c r="AA821" s="376"/>
      <c r="AB821" s="376"/>
      <c r="AC821" s="376"/>
      <c r="AD821" s="376"/>
      <c r="AE821" s="376"/>
      <c r="AF821" s="376"/>
      <c r="AG821" s="376"/>
      <c r="AH821" s="376"/>
      <c r="AI821" s="376"/>
      <c r="AJ821" s="376"/>
      <c r="AK821" s="376"/>
      <c r="AL821" s="376"/>
      <c r="AM821" s="376"/>
      <c r="AN821" s="376"/>
      <c r="AO821" s="376"/>
      <c r="AP821" s="376"/>
      <c r="AQ821" s="376"/>
      <c r="AR821" s="376"/>
      <c r="AS821" s="376"/>
      <c r="AT821" s="376"/>
    </row>
    <row r="822" spans="1:46" ht="24" x14ac:dyDescent="0.4">
      <c r="A822" s="375"/>
      <c r="B822" s="375"/>
      <c r="C822" s="376"/>
      <c r="D822" s="376"/>
      <c r="E822" s="376"/>
      <c r="F822" s="376"/>
      <c r="G822" s="376"/>
      <c r="H822" s="376"/>
      <c r="I822" s="376"/>
      <c r="J822" s="376"/>
      <c r="K822" s="376"/>
      <c r="L822" s="376"/>
      <c r="M822" s="376"/>
      <c r="N822" s="376"/>
      <c r="O822" s="376"/>
      <c r="P822" s="376"/>
      <c r="Q822" s="376"/>
      <c r="R822" s="376"/>
      <c r="S822" s="376"/>
      <c r="T822" s="376"/>
      <c r="U822" s="376"/>
      <c r="V822" s="376"/>
      <c r="W822" s="376"/>
      <c r="X822" s="376"/>
      <c r="Y822" s="376"/>
      <c r="Z822" s="376"/>
      <c r="AA822" s="376"/>
      <c r="AB822" s="376"/>
      <c r="AC822" s="376"/>
      <c r="AD822" s="376"/>
      <c r="AE822" s="376"/>
      <c r="AF822" s="376"/>
      <c r="AG822" s="376"/>
      <c r="AH822" s="376"/>
      <c r="AI822" s="376"/>
      <c r="AJ822" s="376"/>
      <c r="AK822" s="376"/>
      <c r="AL822" s="376"/>
      <c r="AM822" s="376"/>
      <c r="AN822" s="376"/>
      <c r="AO822" s="376"/>
      <c r="AP822" s="376"/>
      <c r="AQ822" s="376"/>
      <c r="AR822" s="376"/>
      <c r="AS822" s="376"/>
      <c r="AT822" s="376"/>
    </row>
    <row r="823" spans="1:46" ht="24" x14ac:dyDescent="0.4">
      <c r="A823" s="375"/>
      <c r="B823" s="375"/>
      <c r="C823" s="376"/>
      <c r="D823" s="376"/>
      <c r="E823" s="376"/>
      <c r="F823" s="376"/>
      <c r="G823" s="376"/>
      <c r="H823" s="376"/>
      <c r="I823" s="376"/>
      <c r="J823" s="376"/>
      <c r="K823" s="376"/>
      <c r="L823" s="376"/>
      <c r="M823" s="376"/>
      <c r="N823" s="376"/>
      <c r="O823" s="376"/>
      <c r="P823" s="376"/>
      <c r="Q823" s="376"/>
      <c r="R823" s="376"/>
      <c r="S823" s="376"/>
      <c r="T823" s="376"/>
      <c r="U823" s="376"/>
      <c r="V823" s="376"/>
      <c r="W823" s="376"/>
      <c r="X823" s="376"/>
      <c r="Y823" s="376"/>
      <c r="Z823" s="376"/>
      <c r="AA823" s="376"/>
      <c r="AB823" s="376"/>
      <c r="AC823" s="376"/>
      <c r="AD823" s="376"/>
      <c r="AE823" s="376"/>
      <c r="AF823" s="376"/>
      <c r="AG823" s="376"/>
      <c r="AH823" s="376"/>
      <c r="AI823" s="376"/>
      <c r="AJ823" s="376"/>
      <c r="AK823" s="376"/>
      <c r="AL823" s="376"/>
      <c r="AM823" s="376"/>
      <c r="AN823" s="376"/>
      <c r="AO823" s="376"/>
      <c r="AP823" s="376"/>
      <c r="AQ823" s="376"/>
      <c r="AR823" s="376"/>
      <c r="AS823" s="376"/>
      <c r="AT823" s="376"/>
    </row>
    <row r="824" spans="1:46" ht="24" x14ac:dyDescent="0.4">
      <c r="A824" s="375"/>
      <c r="B824" s="375"/>
      <c r="C824" s="376"/>
      <c r="D824" s="376"/>
      <c r="E824" s="376"/>
      <c r="F824" s="376"/>
      <c r="G824" s="376"/>
      <c r="H824" s="376"/>
      <c r="I824" s="376"/>
      <c r="J824" s="376"/>
      <c r="K824" s="376"/>
      <c r="L824" s="376"/>
      <c r="M824" s="376"/>
      <c r="N824" s="376"/>
      <c r="O824" s="376"/>
      <c r="P824" s="376"/>
      <c r="Q824" s="376"/>
      <c r="R824" s="376"/>
      <c r="S824" s="376"/>
      <c r="T824" s="376"/>
      <c r="U824" s="376"/>
      <c r="V824" s="376"/>
      <c r="W824" s="376"/>
      <c r="X824" s="376"/>
      <c r="Y824" s="376"/>
      <c r="Z824" s="376"/>
      <c r="AA824" s="376"/>
      <c r="AB824" s="376"/>
      <c r="AC824" s="376"/>
      <c r="AD824" s="376"/>
      <c r="AE824" s="376"/>
      <c r="AF824" s="376"/>
      <c r="AG824" s="376"/>
      <c r="AH824" s="376"/>
      <c r="AI824" s="376"/>
      <c r="AJ824" s="376"/>
      <c r="AK824" s="376"/>
      <c r="AL824" s="376"/>
      <c r="AM824" s="376"/>
      <c r="AN824" s="376"/>
      <c r="AO824" s="376"/>
      <c r="AP824" s="376"/>
      <c r="AQ824" s="376"/>
      <c r="AR824" s="376"/>
      <c r="AS824" s="376"/>
      <c r="AT824" s="376"/>
    </row>
    <row r="825" spans="1:46" ht="24" x14ac:dyDescent="0.4">
      <c r="A825" s="375"/>
      <c r="B825" s="375"/>
      <c r="C825" s="376"/>
      <c r="D825" s="376"/>
      <c r="E825" s="376"/>
      <c r="F825" s="376"/>
      <c r="G825" s="376"/>
      <c r="H825" s="376"/>
      <c r="I825" s="376"/>
      <c r="J825" s="376"/>
      <c r="K825" s="376"/>
      <c r="L825" s="376"/>
      <c r="M825" s="376"/>
      <c r="N825" s="376"/>
      <c r="O825" s="376"/>
      <c r="P825" s="376"/>
      <c r="Q825" s="376"/>
      <c r="R825" s="376"/>
      <c r="S825" s="376"/>
      <c r="T825" s="376"/>
      <c r="U825" s="376"/>
      <c r="V825" s="376"/>
      <c r="W825" s="376"/>
      <c r="X825" s="376"/>
      <c r="Y825" s="376"/>
      <c r="Z825" s="376"/>
      <c r="AA825" s="376"/>
      <c r="AB825" s="376"/>
      <c r="AC825" s="376"/>
      <c r="AD825" s="376"/>
      <c r="AE825" s="376"/>
      <c r="AF825" s="376"/>
      <c r="AG825" s="376"/>
      <c r="AH825" s="376"/>
      <c r="AI825" s="376"/>
      <c r="AJ825" s="376"/>
      <c r="AK825" s="376"/>
      <c r="AL825" s="376"/>
      <c r="AM825" s="376"/>
      <c r="AN825" s="376"/>
      <c r="AO825" s="376"/>
      <c r="AP825" s="376"/>
      <c r="AQ825" s="376"/>
      <c r="AR825" s="376"/>
      <c r="AS825" s="376"/>
      <c r="AT825" s="376"/>
    </row>
    <row r="826" spans="1:46" ht="24" x14ac:dyDescent="0.4">
      <c r="A826" s="375"/>
      <c r="B826" s="375"/>
      <c r="C826" s="376"/>
      <c r="D826" s="376"/>
      <c r="E826" s="376"/>
      <c r="F826" s="376"/>
      <c r="G826" s="376"/>
      <c r="H826" s="376"/>
      <c r="I826" s="376"/>
      <c r="J826" s="376"/>
      <c r="K826" s="376"/>
      <c r="L826" s="376"/>
      <c r="M826" s="376"/>
      <c r="N826" s="376"/>
      <c r="O826" s="376"/>
      <c r="P826" s="376"/>
      <c r="Q826" s="376"/>
      <c r="R826" s="376"/>
      <c r="S826" s="376"/>
      <c r="T826" s="376"/>
      <c r="U826" s="376"/>
      <c r="V826" s="376"/>
      <c r="W826" s="376"/>
      <c r="X826" s="376"/>
      <c r="Y826" s="376"/>
      <c r="Z826" s="376"/>
      <c r="AA826" s="376"/>
      <c r="AB826" s="376"/>
      <c r="AC826" s="376"/>
      <c r="AD826" s="376"/>
      <c r="AE826" s="376"/>
      <c r="AF826" s="376"/>
      <c r="AG826" s="376"/>
      <c r="AH826" s="376"/>
      <c r="AI826" s="376"/>
      <c r="AJ826" s="376"/>
      <c r="AK826" s="376"/>
      <c r="AL826" s="376"/>
      <c r="AM826" s="376"/>
      <c r="AN826" s="376"/>
      <c r="AO826" s="376"/>
      <c r="AP826" s="376"/>
      <c r="AQ826" s="376"/>
      <c r="AR826" s="376"/>
      <c r="AS826" s="376"/>
      <c r="AT826" s="376"/>
    </row>
    <row r="827" spans="1:46" ht="24" x14ac:dyDescent="0.4">
      <c r="A827" s="375"/>
      <c r="B827" s="375"/>
      <c r="C827" s="376"/>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c r="AA827" s="376"/>
      <c r="AB827" s="376"/>
      <c r="AC827" s="376"/>
      <c r="AD827" s="376"/>
      <c r="AE827" s="376"/>
      <c r="AF827" s="376"/>
      <c r="AG827" s="376"/>
      <c r="AH827" s="376"/>
      <c r="AI827" s="376"/>
      <c r="AJ827" s="376"/>
      <c r="AK827" s="376"/>
      <c r="AL827" s="376"/>
      <c r="AM827" s="376"/>
      <c r="AN827" s="376"/>
      <c r="AO827" s="376"/>
      <c r="AP827" s="376"/>
      <c r="AQ827" s="376"/>
      <c r="AR827" s="376"/>
      <c r="AS827" s="376"/>
      <c r="AT827" s="376"/>
    </row>
    <row r="828" spans="1:46" ht="24" x14ac:dyDescent="0.4">
      <c r="A828" s="375"/>
      <c r="B828" s="375"/>
      <c r="C828" s="376"/>
      <c r="D828" s="376"/>
      <c r="E828" s="376"/>
      <c r="F828" s="376"/>
      <c r="G828" s="376"/>
      <c r="H828" s="376"/>
      <c r="I828" s="376"/>
      <c r="J828" s="376"/>
      <c r="K828" s="376"/>
      <c r="L828" s="376"/>
      <c r="M828" s="376"/>
      <c r="N828" s="376"/>
      <c r="O828" s="376"/>
      <c r="P828" s="376"/>
      <c r="Q828" s="376"/>
      <c r="R828" s="376"/>
      <c r="S828" s="376"/>
      <c r="T828" s="376"/>
      <c r="U828" s="376"/>
      <c r="V828" s="376"/>
      <c r="W828" s="376"/>
      <c r="X828" s="376"/>
      <c r="Y828" s="376"/>
      <c r="Z828" s="376"/>
      <c r="AA828" s="376"/>
      <c r="AB828" s="376"/>
      <c r="AC828" s="376"/>
      <c r="AD828" s="376"/>
      <c r="AE828" s="376"/>
      <c r="AF828" s="376"/>
      <c r="AG828" s="376"/>
      <c r="AH828" s="376"/>
      <c r="AI828" s="376"/>
      <c r="AJ828" s="376"/>
      <c r="AK828" s="376"/>
      <c r="AL828" s="376"/>
      <c r="AM828" s="376"/>
      <c r="AN828" s="376"/>
      <c r="AO828" s="376"/>
      <c r="AP828" s="376"/>
      <c r="AQ828" s="376"/>
      <c r="AR828" s="376"/>
      <c r="AS828" s="376"/>
      <c r="AT828" s="376"/>
    </row>
    <row r="829" spans="1:46" ht="24" x14ac:dyDescent="0.4">
      <c r="A829" s="375"/>
      <c r="B829" s="375"/>
      <c r="C829" s="376"/>
      <c r="D829" s="376"/>
      <c r="E829" s="376"/>
      <c r="F829" s="376"/>
      <c r="G829" s="376"/>
      <c r="H829" s="376"/>
      <c r="I829" s="376"/>
      <c r="J829" s="376"/>
      <c r="K829" s="376"/>
      <c r="L829" s="376"/>
      <c r="M829" s="376"/>
      <c r="N829" s="376"/>
      <c r="O829" s="376"/>
      <c r="P829" s="376"/>
      <c r="Q829" s="376"/>
      <c r="R829" s="376"/>
      <c r="S829" s="376"/>
      <c r="T829" s="376"/>
      <c r="U829" s="376"/>
      <c r="V829" s="376"/>
      <c r="W829" s="376"/>
      <c r="X829" s="376"/>
      <c r="Y829" s="376"/>
      <c r="Z829" s="376"/>
      <c r="AA829" s="376"/>
      <c r="AB829" s="376"/>
      <c r="AC829" s="376"/>
      <c r="AD829" s="376"/>
      <c r="AE829" s="376"/>
      <c r="AF829" s="376"/>
      <c r="AG829" s="376"/>
      <c r="AH829" s="376"/>
      <c r="AI829" s="376"/>
      <c r="AJ829" s="376"/>
      <c r="AK829" s="376"/>
      <c r="AL829" s="376"/>
      <c r="AM829" s="376"/>
      <c r="AN829" s="376"/>
      <c r="AO829" s="376"/>
      <c r="AP829" s="376"/>
      <c r="AQ829" s="376"/>
      <c r="AR829" s="376"/>
      <c r="AS829" s="376"/>
      <c r="AT829" s="376"/>
    </row>
    <row r="830" spans="1:46" ht="24" x14ac:dyDescent="0.4">
      <c r="A830" s="375"/>
      <c r="B830" s="375"/>
      <c r="C830" s="376"/>
      <c r="D830" s="376"/>
      <c r="E830" s="376"/>
      <c r="F830" s="376"/>
      <c r="G830" s="376"/>
      <c r="H830" s="376"/>
      <c r="I830" s="376"/>
      <c r="J830" s="376"/>
      <c r="K830" s="376"/>
      <c r="L830" s="376"/>
      <c r="M830" s="376"/>
      <c r="N830" s="376"/>
      <c r="O830" s="376"/>
      <c r="P830" s="376"/>
      <c r="Q830" s="376"/>
      <c r="R830" s="376"/>
      <c r="S830" s="376"/>
      <c r="T830" s="376"/>
      <c r="U830" s="376"/>
      <c r="V830" s="376"/>
      <c r="W830" s="376"/>
      <c r="X830" s="376"/>
      <c r="Y830" s="376"/>
      <c r="Z830" s="376"/>
      <c r="AA830" s="376"/>
      <c r="AB830" s="376"/>
      <c r="AC830" s="376"/>
      <c r="AD830" s="376"/>
      <c r="AE830" s="376"/>
      <c r="AF830" s="376"/>
      <c r="AG830" s="376"/>
      <c r="AH830" s="376"/>
      <c r="AI830" s="376"/>
      <c r="AJ830" s="376"/>
      <c r="AK830" s="376"/>
      <c r="AL830" s="376"/>
      <c r="AM830" s="376"/>
      <c r="AN830" s="376"/>
      <c r="AO830" s="376"/>
      <c r="AP830" s="376"/>
      <c r="AQ830" s="376"/>
      <c r="AR830" s="376"/>
      <c r="AS830" s="376"/>
      <c r="AT830" s="376"/>
    </row>
    <row r="831" spans="1:46" ht="24" x14ac:dyDescent="0.4">
      <c r="A831" s="375"/>
      <c r="B831" s="375"/>
      <c r="C831" s="376"/>
      <c r="D831" s="376"/>
      <c r="E831" s="376"/>
      <c r="F831" s="376"/>
      <c r="G831" s="376"/>
      <c r="H831" s="376"/>
      <c r="I831" s="376"/>
      <c r="J831" s="376"/>
      <c r="K831" s="376"/>
      <c r="L831" s="376"/>
      <c r="M831" s="376"/>
      <c r="N831" s="376"/>
      <c r="O831" s="376"/>
      <c r="P831" s="376"/>
      <c r="Q831" s="376"/>
      <c r="R831" s="376"/>
      <c r="S831" s="376"/>
      <c r="T831" s="376"/>
      <c r="U831" s="376"/>
      <c r="V831" s="376"/>
      <c r="W831" s="376"/>
      <c r="X831" s="376"/>
      <c r="Y831" s="376"/>
      <c r="Z831" s="376"/>
      <c r="AA831" s="376"/>
      <c r="AB831" s="376"/>
      <c r="AC831" s="376"/>
      <c r="AD831" s="376"/>
      <c r="AE831" s="376"/>
      <c r="AF831" s="376"/>
      <c r="AG831" s="376"/>
      <c r="AH831" s="376"/>
      <c r="AI831" s="376"/>
      <c r="AJ831" s="376"/>
      <c r="AK831" s="376"/>
      <c r="AL831" s="376"/>
      <c r="AM831" s="376"/>
      <c r="AN831" s="376"/>
      <c r="AO831" s="376"/>
      <c r="AP831" s="376"/>
      <c r="AQ831" s="376"/>
      <c r="AR831" s="376"/>
      <c r="AS831" s="376"/>
      <c r="AT831" s="376"/>
    </row>
    <row r="832" spans="1:46" ht="24" x14ac:dyDescent="0.4">
      <c r="A832" s="375"/>
      <c r="B832" s="375"/>
      <c r="C832" s="376"/>
      <c r="D832" s="376"/>
      <c r="E832" s="376"/>
      <c r="F832" s="376"/>
      <c r="G832" s="376"/>
      <c r="H832" s="376"/>
      <c r="I832" s="376"/>
      <c r="J832" s="376"/>
      <c r="K832" s="376"/>
      <c r="L832" s="376"/>
      <c r="M832" s="376"/>
      <c r="N832" s="376"/>
      <c r="O832" s="376"/>
      <c r="P832" s="376"/>
      <c r="Q832" s="376"/>
      <c r="R832" s="376"/>
      <c r="S832" s="376"/>
      <c r="T832" s="376"/>
      <c r="U832" s="376"/>
      <c r="V832" s="376"/>
      <c r="W832" s="376"/>
      <c r="X832" s="376"/>
      <c r="Y832" s="376"/>
      <c r="Z832" s="376"/>
      <c r="AA832" s="376"/>
      <c r="AB832" s="376"/>
      <c r="AC832" s="376"/>
      <c r="AD832" s="376"/>
      <c r="AE832" s="376"/>
      <c r="AF832" s="376"/>
      <c r="AG832" s="376"/>
      <c r="AH832" s="376"/>
      <c r="AI832" s="376"/>
      <c r="AJ832" s="376"/>
      <c r="AK832" s="376"/>
      <c r="AL832" s="376"/>
      <c r="AM832" s="376"/>
      <c r="AN832" s="376"/>
      <c r="AO832" s="376"/>
      <c r="AP832" s="376"/>
      <c r="AQ832" s="376"/>
      <c r="AR832" s="376"/>
      <c r="AS832" s="376"/>
      <c r="AT832" s="376"/>
    </row>
    <row r="833" spans="1:46" ht="24" x14ac:dyDescent="0.4">
      <c r="A833" s="375"/>
      <c r="B833" s="375"/>
      <c r="C833" s="376"/>
      <c r="D833" s="376"/>
      <c r="E833" s="376"/>
      <c r="F833" s="376"/>
      <c r="G833" s="376"/>
      <c r="H833" s="376"/>
      <c r="I833" s="376"/>
      <c r="J833" s="376"/>
      <c r="K833" s="376"/>
      <c r="L833" s="376"/>
      <c r="M833" s="376"/>
      <c r="N833" s="376"/>
      <c r="O833" s="376"/>
      <c r="P833" s="376"/>
      <c r="Q833" s="376"/>
      <c r="R833" s="376"/>
      <c r="S833" s="376"/>
      <c r="T833" s="376"/>
      <c r="U833" s="376"/>
      <c r="V833" s="376"/>
      <c r="W833" s="376"/>
      <c r="X833" s="376"/>
      <c r="Y833" s="376"/>
      <c r="Z833" s="376"/>
      <c r="AA833" s="376"/>
      <c r="AB833" s="376"/>
      <c r="AC833" s="376"/>
      <c r="AD833" s="376"/>
      <c r="AE833" s="376"/>
      <c r="AF833" s="376"/>
      <c r="AG833" s="376"/>
      <c r="AH833" s="376"/>
      <c r="AI833" s="376"/>
      <c r="AJ833" s="376"/>
      <c r="AK833" s="376"/>
      <c r="AL833" s="376"/>
      <c r="AM833" s="376"/>
      <c r="AN833" s="376"/>
      <c r="AO833" s="376"/>
      <c r="AP833" s="376"/>
      <c r="AQ833" s="376"/>
      <c r="AR833" s="376"/>
      <c r="AS833" s="376"/>
      <c r="AT833" s="376"/>
    </row>
    <row r="834" spans="1:46" ht="24" x14ac:dyDescent="0.4">
      <c r="A834" s="375"/>
      <c r="B834" s="375"/>
      <c r="C834" s="376"/>
      <c r="D834" s="376"/>
      <c r="E834" s="376"/>
      <c r="F834" s="376"/>
      <c r="G834" s="376"/>
      <c r="H834" s="376"/>
      <c r="I834" s="376"/>
      <c r="J834" s="376"/>
      <c r="K834" s="376"/>
      <c r="L834" s="376"/>
      <c r="M834" s="376"/>
      <c r="N834" s="376"/>
      <c r="O834" s="376"/>
      <c r="P834" s="376"/>
      <c r="Q834" s="376"/>
      <c r="R834" s="376"/>
      <c r="S834" s="376"/>
      <c r="T834" s="376"/>
      <c r="U834" s="376"/>
      <c r="V834" s="376"/>
      <c r="W834" s="376"/>
      <c r="X834" s="376"/>
      <c r="Y834" s="376"/>
      <c r="Z834" s="376"/>
      <c r="AA834" s="376"/>
      <c r="AB834" s="376"/>
      <c r="AC834" s="376"/>
      <c r="AD834" s="376"/>
      <c r="AE834" s="376"/>
      <c r="AF834" s="376"/>
      <c r="AG834" s="376"/>
      <c r="AH834" s="376"/>
      <c r="AI834" s="376"/>
      <c r="AJ834" s="376"/>
      <c r="AK834" s="376"/>
      <c r="AL834" s="376"/>
      <c r="AM834" s="376"/>
      <c r="AN834" s="376"/>
      <c r="AO834" s="376"/>
      <c r="AP834" s="376"/>
      <c r="AQ834" s="376"/>
      <c r="AR834" s="376"/>
      <c r="AS834" s="376"/>
      <c r="AT834" s="376"/>
    </row>
    <row r="835" spans="1:46" ht="24" x14ac:dyDescent="0.4">
      <c r="A835" s="375"/>
      <c r="B835" s="375"/>
      <c r="C835" s="376"/>
      <c r="D835" s="376"/>
      <c r="E835" s="376"/>
      <c r="F835" s="376"/>
      <c r="G835" s="376"/>
      <c r="H835" s="376"/>
      <c r="I835" s="376"/>
      <c r="J835" s="376"/>
      <c r="K835" s="376"/>
      <c r="L835" s="376"/>
      <c r="M835" s="376"/>
      <c r="N835" s="376"/>
      <c r="O835" s="376"/>
      <c r="P835" s="376"/>
      <c r="Q835" s="376"/>
      <c r="R835" s="376"/>
      <c r="S835" s="376"/>
      <c r="T835" s="376"/>
      <c r="U835" s="376"/>
      <c r="V835" s="376"/>
      <c r="W835" s="376"/>
      <c r="X835" s="376"/>
      <c r="Y835" s="376"/>
      <c r="Z835" s="376"/>
      <c r="AA835" s="376"/>
      <c r="AB835" s="376"/>
      <c r="AC835" s="376"/>
      <c r="AD835" s="376"/>
      <c r="AE835" s="376"/>
      <c r="AF835" s="376"/>
      <c r="AG835" s="376"/>
      <c r="AH835" s="376"/>
      <c r="AI835" s="376"/>
      <c r="AJ835" s="376"/>
      <c r="AK835" s="376"/>
      <c r="AL835" s="376"/>
      <c r="AM835" s="376"/>
      <c r="AN835" s="376"/>
      <c r="AO835" s="376"/>
      <c r="AP835" s="376"/>
      <c r="AQ835" s="376"/>
      <c r="AR835" s="376"/>
      <c r="AS835" s="376"/>
      <c r="AT835" s="376"/>
    </row>
    <row r="836" spans="1:46" ht="24" x14ac:dyDescent="0.4">
      <c r="A836" s="375"/>
      <c r="B836" s="375"/>
      <c r="C836" s="376"/>
      <c r="D836" s="376"/>
      <c r="E836" s="376"/>
      <c r="F836" s="376"/>
      <c r="G836" s="376"/>
      <c r="H836" s="376"/>
      <c r="I836" s="376"/>
      <c r="J836" s="376"/>
      <c r="K836" s="376"/>
      <c r="L836" s="376"/>
      <c r="M836" s="376"/>
      <c r="N836" s="376"/>
      <c r="O836" s="376"/>
      <c r="P836" s="376"/>
      <c r="Q836" s="376"/>
      <c r="R836" s="376"/>
      <c r="S836" s="376"/>
      <c r="T836" s="376"/>
      <c r="U836" s="376"/>
      <c r="V836" s="376"/>
      <c r="W836" s="376"/>
      <c r="X836" s="376"/>
      <c r="Y836" s="376"/>
      <c r="Z836" s="376"/>
      <c r="AA836" s="376"/>
      <c r="AB836" s="376"/>
      <c r="AC836" s="376"/>
      <c r="AD836" s="376"/>
      <c r="AE836" s="376"/>
      <c r="AF836" s="376"/>
      <c r="AG836" s="376"/>
      <c r="AH836" s="376"/>
      <c r="AI836" s="376"/>
      <c r="AJ836" s="376"/>
      <c r="AK836" s="376"/>
      <c r="AL836" s="376"/>
      <c r="AM836" s="376"/>
      <c r="AN836" s="376"/>
      <c r="AO836" s="376"/>
      <c r="AP836" s="376"/>
      <c r="AQ836" s="376"/>
      <c r="AR836" s="376"/>
      <c r="AS836" s="376"/>
      <c r="AT836" s="376"/>
    </row>
    <row r="837" spans="1:46" ht="24" x14ac:dyDescent="0.4">
      <c r="A837" s="375"/>
      <c r="B837" s="375"/>
      <c r="C837" s="376"/>
      <c r="D837" s="376"/>
      <c r="E837" s="376"/>
      <c r="F837" s="376"/>
      <c r="G837" s="376"/>
      <c r="H837" s="376"/>
      <c r="I837" s="376"/>
      <c r="J837" s="376"/>
      <c r="K837" s="376"/>
      <c r="L837" s="376"/>
      <c r="M837" s="376"/>
      <c r="N837" s="376"/>
      <c r="O837" s="376"/>
      <c r="P837" s="376"/>
      <c r="Q837" s="376"/>
      <c r="R837" s="376"/>
      <c r="S837" s="376"/>
      <c r="T837" s="376"/>
      <c r="U837" s="376"/>
      <c r="V837" s="376"/>
      <c r="W837" s="376"/>
      <c r="X837" s="376"/>
      <c r="Y837" s="376"/>
      <c r="Z837" s="376"/>
      <c r="AA837" s="376"/>
      <c r="AB837" s="376"/>
      <c r="AC837" s="376"/>
      <c r="AD837" s="376"/>
      <c r="AE837" s="376"/>
      <c r="AF837" s="376"/>
      <c r="AG837" s="376"/>
      <c r="AH837" s="376"/>
      <c r="AI837" s="376"/>
      <c r="AJ837" s="376"/>
      <c r="AK837" s="376"/>
      <c r="AL837" s="376"/>
      <c r="AM837" s="376"/>
      <c r="AN837" s="376"/>
      <c r="AO837" s="376"/>
      <c r="AP837" s="376"/>
      <c r="AQ837" s="376"/>
      <c r="AR837" s="376"/>
      <c r="AS837" s="376"/>
      <c r="AT837" s="376"/>
    </row>
    <row r="838" spans="1:46" ht="24" x14ac:dyDescent="0.4">
      <c r="A838" s="375"/>
      <c r="B838" s="375"/>
      <c r="C838" s="376"/>
      <c r="D838" s="376"/>
      <c r="E838" s="376"/>
      <c r="F838" s="376"/>
      <c r="G838" s="376"/>
      <c r="H838" s="376"/>
      <c r="I838" s="376"/>
      <c r="J838" s="376"/>
      <c r="K838" s="376"/>
      <c r="L838" s="376"/>
      <c r="M838" s="376"/>
      <c r="N838" s="376"/>
      <c r="O838" s="376"/>
      <c r="P838" s="376"/>
      <c r="Q838" s="376"/>
      <c r="R838" s="376"/>
      <c r="S838" s="376"/>
      <c r="T838" s="376"/>
      <c r="U838" s="376"/>
      <c r="V838" s="376"/>
      <c r="W838" s="376"/>
      <c r="X838" s="376"/>
      <c r="Y838" s="376"/>
      <c r="Z838" s="376"/>
      <c r="AA838" s="376"/>
      <c r="AB838" s="376"/>
      <c r="AC838" s="376"/>
      <c r="AD838" s="376"/>
      <c r="AE838" s="376"/>
      <c r="AF838" s="376"/>
      <c r="AG838" s="376"/>
      <c r="AH838" s="376"/>
      <c r="AI838" s="376"/>
      <c r="AJ838" s="376"/>
      <c r="AK838" s="376"/>
      <c r="AL838" s="376"/>
      <c r="AM838" s="376"/>
      <c r="AN838" s="376"/>
      <c r="AO838" s="376"/>
      <c r="AP838" s="376"/>
      <c r="AQ838" s="376"/>
      <c r="AR838" s="376"/>
      <c r="AS838" s="376"/>
      <c r="AT838" s="376"/>
    </row>
    <row r="839" spans="1:46" ht="24" x14ac:dyDescent="0.4">
      <c r="A839" s="375"/>
      <c r="B839" s="375"/>
      <c r="C839" s="376"/>
      <c r="D839" s="376"/>
      <c r="E839" s="376"/>
      <c r="F839" s="376"/>
      <c r="G839" s="376"/>
      <c r="H839" s="376"/>
      <c r="I839" s="376"/>
      <c r="J839" s="376"/>
      <c r="K839" s="376"/>
      <c r="L839" s="376"/>
      <c r="M839" s="376"/>
      <c r="N839" s="376"/>
      <c r="O839" s="376"/>
      <c r="P839" s="376"/>
      <c r="Q839" s="376"/>
      <c r="R839" s="376"/>
      <c r="S839" s="376"/>
      <c r="T839" s="376"/>
      <c r="U839" s="376"/>
      <c r="V839" s="376"/>
      <c r="W839" s="376"/>
      <c r="X839" s="376"/>
      <c r="Y839" s="376"/>
      <c r="Z839" s="376"/>
      <c r="AA839" s="376"/>
      <c r="AB839" s="376"/>
      <c r="AC839" s="376"/>
      <c r="AD839" s="376"/>
      <c r="AE839" s="376"/>
      <c r="AF839" s="376"/>
      <c r="AG839" s="376"/>
      <c r="AH839" s="376"/>
      <c r="AI839" s="376"/>
      <c r="AJ839" s="376"/>
      <c r="AK839" s="376"/>
      <c r="AL839" s="376"/>
      <c r="AM839" s="376"/>
      <c r="AN839" s="376"/>
      <c r="AO839" s="376"/>
      <c r="AP839" s="376"/>
      <c r="AQ839" s="376"/>
      <c r="AR839" s="376"/>
      <c r="AS839" s="376"/>
      <c r="AT839" s="376"/>
    </row>
    <row r="840" spans="1:46" ht="24" x14ac:dyDescent="0.4">
      <c r="A840" s="375"/>
      <c r="B840" s="375"/>
      <c r="C840" s="376"/>
      <c r="D840" s="376"/>
      <c r="E840" s="376"/>
      <c r="F840" s="376"/>
      <c r="G840" s="376"/>
      <c r="H840" s="376"/>
      <c r="I840" s="376"/>
      <c r="J840" s="376"/>
      <c r="K840" s="376"/>
      <c r="L840" s="376"/>
      <c r="M840" s="376"/>
      <c r="N840" s="376"/>
      <c r="O840" s="376"/>
      <c r="P840" s="376"/>
      <c r="Q840" s="376"/>
      <c r="R840" s="376"/>
      <c r="S840" s="376"/>
      <c r="T840" s="376"/>
      <c r="U840" s="376"/>
      <c r="V840" s="376"/>
      <c r="W840" s="376"/>
      <c r="X840" s="376"/>
      <c r="Y840" s="376"/>
      <c r="Z840" s="376"/>
      <c r="AA840" s="376"/>
      <c r="AB840" s="376"/>
      <c r="AC840" s="376"/>
      <c r="AD840" s="376"/>
      <c r="AE840" s="376"/>
      <c r="AF840" s="376"/>
      <c r="AG840" s="376"/>
      <c r="AH840" s="376"/>
      <c r="AI840" s="376"/>
      <c r="AJ840" s="376"/>
      <c r="AK840" s="376"/>
      <c r="AL840" s="376"/>
      <c r="AM840" s="376"/>
      <c r="AN840" s="376"/>
      <c r="AO840" s="376"/>
      <c r="AP840" s="376"/>
      <c r="AQ840" s="376"/>
      <c r="AR840" s="376"/>
      <c r="AS840" s="376"/>
      <c r="AT840" s="376"/>
    </row>
    <row r="841" spans="1:46" ht="24" x14ac:dyDescent="0.4">
      <c r="A841" s="375"/>
      <c r="B841" s="375"/>
      <c r="C841" s="376"/>
      <c r="D841" s="376"/>
      <c r="E841" s="376"/>
      <c r="F841" s="376"/>
      <c r="G841" s="376"/>
      <c r="H841" s="376"/>
      <c r="I841" s="376"/>
      <c r="J841" s="376"/>
      <c r="K841" s="376"/>
      <c r="L841" s="376"/>
      <c r="M841" s="376"/>
      <c r="N841" s="376"/>
      <c r="O841" s="376"/>
      <c r="P841" s="376"/>
      <c r="Q841" s="376"/>
      <c r="R841" s="376"/>
      <c r="S841" s="376"/>
      <c r="T841" s="376"/>
      <c r="U841" s="376"/>
      <c r="V841" s="376"/>
      <c r="W841" s="376"/>
      <c r="X841" s="376"/>
      <c r="Y841" s="376"/>
      <c r="Z841" s="376"/>
      <c r="AA841" s="376"/>
      <c r="AB841" s="376"/>
      <c r="AC841" s="376"/>
      <c r="AD841" s="376"/>
      <c r="AE841" s="376"/>
      <c r="AF841" s="376"/>
      <c r="AG841" s="376"/>
      <c r="AH841" s="376"/>
      <c r="AI841" s="376"/>
      <c r="AJ841" s="376"/>
      <c r="AK841" s="376"/>
      <c r="AL841" s="376"/>
      <c r="AM841" s="376"/>
      <c r="AN841" s="376"/>
      <c r="AO841" s="376"/>
      <c r="AP841" s="376"/>
      <c r="AQ841" s="376"/>
      <c r="AR841" s="376"/>
      <c r="AS841" s="376"/>
      <c r="AT841" s="376"/>
    </row>
    <row r="842" spans="1:46" ht="24" x14ac:dyDescent="0.4">
      <c r="A842" s="375"/>
      <c r="B842" s="375"/>
      <c r="C842" s="376"/>
      <c r="D842" s="376"/>
      <c r="E842" s="376"/>
      <c r="F842" s="376"/>
      <c r="G842" s="376"/>
      <c r="H842" s="376"/>
      <c r="I842" s="376"/>
      <c r="J842" s="376"/>
      <c r="K842" s="376"/>
      <c r="L842" s="376"/>
      <c r="M842" s="376"/>
      <c r="N842" s="376"/>
      <c r="O842" s="376"/>
      <c r="P842" s="376"/>
      <c r="Q842" s="376"/>
      <c r="R842" s="376"/>
      <c r="S842" s="376"/>
      <c r="T842" s="376"/>
      <c r="U842" s="376"/>
      <c r="V842" s="376"/>
      <c r="W842" s="376"/>
      <c r="X842" s="376"/>
      <c r="Y842" s="376"/>
      <c r="Z842" s="376"/>
      <c r="AA842" s="376"/>
      <c r="AB842" s="376"/>
      <c r="AC842" s="376"/>
      <c r="AD842" s="376"/>
      <c r="AE842" s="376"/>
      <c r="AF842" s="376"/>
      <c r="AG842" s="376"/>
      <c r="AH842" s="376"/>
      <c r="AI842" s="376"/>
      <c r="AJ842" s="376"/>
      <c r="AK842" s="376"/>
      <c r="AL842" s="376"/>
      <c r="AM842" s="376"/>
      <c r="AN842" s="376"/>
      <c r="AO842" s="376"/>
      <c r="AP842" s="376"/>
      <c r="AQ842" s="376"/>
      <c r="AR842" s="376"/>
      <c r="AS842" s="376"/>
      <c r="AT842" s="376"/>
    </row>
    <row r="843" spans="1:46" ht="24" x14ac:dyDescent="0.4">
      <c r="A843" s="375"/>
      <c r="B843" s="375"/>
      <c r="C843" s="376"/>
      <c r="D843" s="376"/>
      <c r="E843" s="376"/>
      <c r="F843" s="376"/>
      <c r="G843" s="376"/>
      <c r="H843" s="376"/>
      <c r="I843" s="376"/>
      <c r="J843" s="376"/>
      <c r="K843" s="376"/>
      <c r="L843" s="376"/>
      <c r="M843" s="376"/>
      <c r="N843" s="376"/>
      <c r="O843" s="376"/>
      <c r="P843" s="376"/>
      <c r="Q843" s="376"/>
      <c r="R843" s="376"/>
      <c r="S843" s="376"/>
      <c r="T843" s="376"/>
      <c r="U843" s="376"/>
      <c r="V843" s="376"/>
      <c r="W843" s="376"/>
      <c r="X843" s="376"/>
      <c r="Y843" s="376"/>
      <c r="Z843" s="376"/>
      <c r="AA843" s="376"/>
      <c r="AB843" s="376"/>
      <c r="AC843" s="376"/>
      <c r="AD843" s="376"/>
      <c r="AE843" s="376"/>
      <c r="AF843" s="376"/>
      <c r="AG843" s="376"/>
      <c r="AH843" s="376"/>
      <c r="AI843" s="376"/>
      <c r="AJ843" s="376"/>
      <c r="AK843" s="376"/>
      <c r="AL843" s="376"/>
      <c r="AM843" s="376"/>
      <c r="AN843" s="376"/>
      <c r="AO843" s="376"/>
      <c r="AP843" s="376"/>
      <c r="AQ843" s="376"/>
      <c r="AR843" s="376"/>
      <c r="AS843" s="376"/>
      <c r="AT843" s="376"/>
    </row>
    <row r="844" spans="1:46" ht="24" x14ac:dyDescent="0.4">
      <c r="A844" s="375"/>
      <c r="B844" s="375"/>
      <c r="C844" s="376"/>
      <c r="D844" s="376"/>
      <c r="E844" s="376"/>
      <c r="F844" s="376"/>
      <c r="G844" s="376"/>
      <c r="H844" s="376"/>
      <c r="I844" s="376"/>
      <c r="J844" s="376"/>
      <c r="K844" s="376"/>
      <c r="L844" s="376"/>
      <c r="M844" s="376"/>
      <c r="N844" s="376"/>
      <c r="O844" s="376"/>
      <c r="P844" s="376"/>
      <c r="Q844" s="376"/>
      <c r="R844" s="376"/>
      <c r="S844" s="376"/>
      <c r="T844" s="376"/>
      <c r="U844" s="376"/>
      <c r="V844" s="376"/>
      <c r="W844" s="376"/>
      <c r="X844" s="376"/>
      <c r="Y844" s="376"/>
      <c r="Z844" s="376"/>
      <c r="AA844" s="376"/>
      <c r="AB844" s="376"/>
      <c r="AC844" s="376"/>
      <c r="AD844" s="376"/>
      <c r="AE844" s="376"/>
      <c r="AF844" s="376"/>
      <c r="AG844" s="376"/>
      <c r="AH844" s="376"/>
      <c r="AI844" s="376"/>
      <c r="AJ844" s="376"/>
      <c r="AK844" s="376"/>
      <c r="AL844" s="376"/>
      <c r="AM844" s="376"/>
      <c r="AN844" s="376"/>
      <c r="AO844" s="376"/>
      <c r="AP844" s="376"/>
      <c r="AQ844" s="376"/>
      <c r="AR844" s="376"/>
      <c r="AS844" s="376"/>
      <c r="AT844" s="376"/>
    </row>
    <row r="845" spans="1:46" ht="24" x14ac:dyDescent="0.4">
      <c r="A845" s="375"/>
      <c r="B845" s="375"/>
      <c r="C845" s="376"/>
      <c r="D845" s="376"/>
      <c r="E845" s="376"/>
      <c r="F845" s="376"/>
      <c r="G845" s="376"/>
      <c r="H845" s="376"/>
      <c r="I845" s="376"/>
      <c r="J845" s="376"/>
      <c r="K845" s="376"/>
      <c r="L845" s="376"/>
      <c r="M845" s="376"/>
      <c r="N845" s="376"/>
      <c r="O845" s="376"/>
      <c r="P845" s="376"/>
      <c r="Q845" s="376"/>
      <c r="R845" s="376"/>
      <c r="S845" s="376"/>
      <c r="T845" s="376"/>
      <c r="U845" s="376"/>
      <c r="V845" s="376"/>
      <c r="W845" s="376"/>
      <c r="X845" s="376"/>
      <c r="Y845" s="376"/>
      <c r="Z845" s="376"/>
      <c r="AA845" s="376"/>
      <c r="AB845" s="376"/>
      <c r="AC845" s="376"/>
      <c r="AD845" s="376"/>
      <c r="AE845" s="376"/>
      <c r="AF845" s="376"/>
      <c r="AG845" s="376"/>
      <c r="AH845" s="376"/>
      <c r="AI845" s="376"/>
      <c r="AJ845" s="376"/>
      <c r="AK845" s="376"/>
      <c r="AL845" s="376"/>
      <c r="AM845" s="376"/>
      <c r="AN845" s="376"/>
      <c r="AO845" s="376"/>
      <c r="AP845" s="376"/>
      <c r="AQ845" s="376"/>
      <c r="AR845" s="376"/>
      <c r="AS845" s="376"/>
      <c r="AT845" s="376"/>
    </row>
    <row r="846" spans="1:46" ht="24" x14ac:dyDescent="0.4">
      <c r="A846" s="375"/>
      <c r="B846" s="375"/>
      <c r="C846" s="376"/>
      <c r="D846" s="376"/>
      <c r="E846" s="376"/>
      <c r="F846" s="376"/>
      <c r="G846" s="376"/>
      <c r="H846" s="376"/>
      <c r="I846" s="376"/>
      <c r="J846" s="376"/>
      <c r="K846" s="376"/>
      <c r="L846" s="376"/>
      <c r="M846" s="376"/>
      <c r="N846" s="376"/>
      <c r="O846" s="376"/>
      <c r="P846" s="376"/>
      <c r="Q846" s="376"/>
      <c r="R846" s="376"/>
      <c r="S846" s="376"/>
      <c r="T846" s="376"/>
      <c r="U846" s="376"/>
      <c r="V846" s="376"/>
      <c r="W846" s="376"/>
      <c r="X846" s="376"/>
      <c r="Y846" s="376"/>
      <c r="Z846" s="376"/>
      <c r="AA846" s="376"/>
      <c r="AB846" s="376"/>
      <c r="AC846" s="376"/>
      <c r="AD846" s="376"/>
      <c r="AE846" s="376"/>
      <c r="AF846" s="376"/>
      <c r="AG846" s="376"/>
      <c r="AH846" s="376"/>
      <c r="AI846" s="376"/>
      <c r="AJ846" s="376"/>
      <c r="AK846" s="376"/>
      <c r="AL846" s="376"/>
      <c r="AM846" s="376"/>
      <c r="AN846" s="376"/>
      <c r="AO846" s="376"/>
      <c r="AP846" s="376"/>
      <c r="AQ846" s="376"/>
      <c r="AR846" s="376"/>
      <c r="AS846" s="376"/>
      <c r="AT846" s="376"/>
    </row>
    <row r="847" spans="1:46" ht="24" x14ac:dyDescent="0.4">
      <c r="A847" s="375"/>
      <c r="B847" s="375"/>
      <c r="C847" s="376"/>
      <c r="D847" s="376"/>
      <c r="E847" s="376"/>
      <c r="F847" s="376"/>
      <c r="G847" s="376"/>
      <c r="H847" s="376"/>
      <c r="I847" s="376"/>
      <c r="J847" s="376"/>
      <c r="K847" s="376"/>
      <c r="L847" s="376"/>
      <c r="M847" s="376"/>
      <c r="N847" s="376"/>
      <c r="O847" s="376"/>
      <c r="P847" s="376"/>
      <c r="Q847" s="376"/>
      <c r="R847" s="376"/>
      <c r="S847" s="376"/>
      <c r="T847" s="376"/>
      <c r="U847" s="376"/>
      <c r="V847" s="376"/>
      <c r="W847" s="376"/>
      <c r="X847" s="376"/>
      <c r="Y847" s="376"/>
      <c r="Z847" s="376"/>
      <c r="AA847" s="376"/>
      <c r="AB847" s="376"/>
      <c r="AC847" s="376"/>
      <c r="AD847" s="376"/>
      <c r="AE847" s="376"/>
      <c r="AF847" s="376"/>
      <c r="AG847" s="376"/>
      <c r="AH847" s="376"/>
      <c r="AI847" s="376"/>
      <c r="AJ847" s="376"/>
      <c r="AK847" s="376"/>
      <c r="AL847" s="376"/>
      <c r="AM847" s="376"/>
      <c r="AN847" s="376"/>
      <c r="AO847" s="376"/>
      <c r="AP847" s="376"/>
      <c r="AQ847" s="376"/>
      <c r="AR847" s="376"/>
      <c r="AS847" s="376"/>
      <c r="AT847" s="376"/>
    </row>
    <row r="848" spans="1:46" ht="24" x14ac:dyDescent="0.4">
      <c r="A848" s="375"/>
      <c r="B848" s="375"/>
      <c r="C848" s="376"/>
      <c r="D848" s="376"/>
      <c r="E848" s="376"/>
      <c r="F848" s="376"/>
      <c r="G848" s="376"/>
      <c r="H848" s="376"/>
      <c r="I848" s="376"/>
      <c r="J848" s="376"/>
      <c r="K848" s="376"/>
      <c r="L848" s="376"/>
      <c r="M848" s="376"/>
      <c r="N848" s="376"/>
      <c r="O848" s="376"/>
      <c r="P848" s="376"/>
      <c r="Q848" s="376"/>
      <c r="R848" s="376"/>
      <c r="S848" s="376"/>
      <c r="T848" s="376"/>
      <c r="U848" s="376"/>
      <c r="V848" s="376"/>
      <c r="W848" s="376"/>
      <c r="X848" s="376"/>
      <c r="Y848" s="376"/>
      <c r="Z848" s="376"/>
      <c r="AA848" s="376"/>
      <c r="AB848" s="376"/>
      <c r="AC848" s="376"/>
      <c r="AD848" s="376"/>
      <c r="AE848" s="376"/>
      <c r="AF848" s="376"/>
      <c r="AG848" s="376"/>
      <c r="AH848" s="376"/>
      <c r="AI848" s="376"/>
      <c r="AJ848" s="376"/>
      <c r="AK848" s="376"/>
      <c r="AL848" s="376"/>
      <c r="AM848" s="376"/>
      <c r="AN848" s="376"/>
      <c r="AO848" s="376"/>
      <c r="AP848" s="376"/>
      <c r="AQ848" s="376"/>
      <c r="AR848" s="376"/>
      <c r="AS848" s="376"/>
      <c r="AT848" s="376"/>
    </row>
    <row r="849" spans="1:46" ht="24" x14ac:dyDescent="0.4">
      <c r="A849" s="375"/>
      <c r="B849" s="375"/>
      <c r="C849" s="376"/>
      <c r="D849" s="376"/>
      <c r="E849" s="376"/>
      <c r="F849" s="376"/>
      <c r="G849" s="376"/>
      <c r="H849" s="376"/>
      <c r="I849" s="376"/>
      <c r="J849" s="376"/>
      <c r="K849" s="376"/>
      <c r="L849" s="376"/>
      <c r="M849" s="376"/>
      <c r="N849" s="376"/>
      <c r="O849" s="376"/>
      <c r="P849" s="376"/>
      <c r="Q849" s="376"/>
      <c r="R849" s="376"/>
      <c r="S849" s="376"/>
      <c r="T849" s="376"/>
      <c r="U849" s="376"/>
      <c r="V849" s="376"/>
      <c r="W849" s="376"/>
      <c r="X849" s="376"/>
      <c r="Y849" s="376"/>
      <c r="Z849" s="376"/>
      <c r="AA849" s="376"/>
      <c r="AB849" s="376"/>
      <c r="AC849" s="376"/>
      <c r="AD849" s="376"/>
      <c r="AE849" s="376"/>
      <c r="AF849" s="376"/>
      <c r="AG849" s="376"/>
      <c r="AH849" s="376"/>
      <c r="AI849" s="376"/>
      <c r="AJ849" s="376"/>
      <c r="AK849" s="376"/>
      <c r="AL849" s="376"/>
      <c r="AM849" s="376"/>
      <c r="AN849" s="376"/>
      <c r="AO849" s="376"/>
      <c r="AP849" s="376"/>
      <c r="AQ849" s="376"/>
      <c r="AR849" s="376"/>
      <c r="AS849" s="376"/>
      <c r="AT849" s="376"/>
    </row>
    <row r="850" spans="1:46" ht="24" x14ac:dyDescent="0.4">
      <c r="A850" s="375"/>
      <c r="B850" s="375"/>
      <c r="C850" s="376"/>
      <c r="D850" s="376"/>
      <c r="E850" s="376"/>
      <c r="F850" s="376"/>
      <c r="G850" s="376"/>
      <c r="H850" s="376"/>
      <c r="I850" s="376"/>
      <c r="J850" s="376"/>
      <c r="K850" s="376"/>
      <c r="L850" s="376"/>
      <c r="M850" s="376"/>
      <c r="N850" s="376"/>
      <c r="O850" s="376"/>
      <c r="P850" s="376"/>
      <c r="Q850" s="376"/>
      <c r="R850" s="376"/>
      <c r="S850" s="376"/>
      <c r="T850" s="376"/>
      <c r="U850" s="376"/>
      <c r="V850" s="376"/>
      <c r="W850" s="376"/>
      <c r="X850" s="376"/>
      <c r="Y850" s="376"/>
      <c r="Z850" s="376"/>
      <c r="AA850" s="376"/>
      <c r="AB850" s="376"/>
      <c r="AC850" s="376"/>
      <c r="AD850" s="376"/>
      <c r="AE850" s="376"/>
      <c r="AF850" s="376"/>
      <c r="AG850" s="376"/>
      <c r="AH850" s="376"/>
      <c r="AI850" s="376"/>
      <c r="AJ850" s="376"/>
      <c r="AK850" s="376"/>
      <c r="AL850" s="376"/>
      <c r="AM850" s="376"/>
      <c r="AN850" s="376"/>
      <c r="AO850" s="376"/>
      <c r="AP850" s="376"/>
      <c r="AQ850" s="376"/>
      <c r="AR850" s="376"/>
      <c r="AS850" s="376"/>
      <c r="AT850" s="376"/>
    </row>
    <row r="851" spans="1:46" ht="24" x14ac:dyDescent="0.4">
      <c r="A851" s="375"/>
      <c r="B851" s="375"/>
      <c r="C851" s="376"/>
      <c r="D851" s="376"/>
      <c r="E851" s="376"/>
      <c r="F851" s="376"/>
      <c r="G851" s="376"/>
      <c r="H851" s="376"/>
      <c r="I851" s="376"/>
      <c r="J851" s="376"/>
      <c r="K851" s="376"/>
      <c r="L851" s="376"/>
      <c r="M851" s="376"/>
      <c r="N851" s="376"/>
      <c r="O851" s="376"/>
      <c r="P851" s="376"/>
      <c r="Q851" s="376"/>
      <c r="R851" s="376"/>
      <c r="S851" s="376"/>
      <c r="T851" s="376"/>
      <c r="U851" s="376"/>
      <c r="V851" s="376"/>
      <c r="W851" s="376"/>
      <c r="X851" s="376"/>
      <c r="Y851" s="376"/>
      <c r="Z851" s="376"/>
      <c r="AA851" s="376"/>
      <c r="AB851" s="376"/>
      <c r="AC851" s="376"/>
      <c r="AD851" s="376"/>
      <c r="AE851" s="376"/>
      <c r="AF851" s="376"/>
      <c r="AG851" s="376"/>
      <c r="AH851" s="376"/>
      <c r="AI851" s="376"/>
      <c r="AJ851" s="376"/>
      <c r="AK851" s="376"/>
      <c r="AL851" s="376"/>
      <c r="AM851" s="376"/>
      <c r="AN851" s="376"/>
      <c r="AO851" s="376"/>
      <c r="AP851" s="376"/>
      <c r="AQ851" s="376"/>
      <c r="AR851" s="376"/>
      <c r="AS851" s="376"/>
      <c r="AT851" s="376"/>
    </row>
    <row r="852" spans="1:46" ht="24" x14ac:dyDescent="0.4">
      <c r="A852" s="375"/>
      <c r="B852" s="375"/>
      <c r="C852" s="376"/>
      <c r="D852" s="376"/>
      <c r="E852" s="376"/>
      <c r="F852" s="376"/>
      <c r="G852" s="376"/>
      <c r="H852" s="376"/>
      <c r="I852" s="376"/>
      <c r="J852" s="376"/>
      <c r="K852" s="376"/>
      <c r="L852" s="376"/>
      <c r="M852" s="376"/>
      <c r="N852" s="376"/>
      <c r="O852" s="376"/>
      <c r="P852" s="376"/>
      <c r="Q852" s="376"/>
      <c r="R852" s="376"/>
      <c r="S852" s="376"/>
      <c r="T852" s="376"/>
      <c r="U852" s="376"/>
      <c r="V852" s="376"/>
      <c r="W852" s="376"/>
      <c r="X852" s="376"/>
      <c r="Y852" s="376"/>
      <c r="Z852" s="376"/>
      <c r="AA852" s="376"/>
      <c r="AB852" s="376"/>
      <c r="AC852" s="376"/>
      <c r="AD852" s="376"/>
      <c r="AE852" s="376"/>
      <c r="AF852" s="376"/>
      <c r="AG852" s="376"/>
      <c r="AH852" s="376"/>
      <c r="AI852" s="376"/>
      <c r="AJ852" s="376"/>
      <c r="AK852" s="376"/>
      <c r="AL852" s="376"/>
      <c r="AM852" s="376"/>
      <c r="AN852" s="376"/>
      <c r="AO852" s="376"/>
      <c r="AP852" s="376"/>
      <c r="AQ852" s="376"/>
      <c r="AR852" s="376"/>
      <c r="AS852" s="376"/>
      <c r="AT852" s="376"/>
    </row>
    <row r="853" spans="1:46" ht="24" x14ac:dyDescent="0.4">
      <c r="A853" s="375"/>
      <c r="B853" s="375"/>
      <c r="C853" s="376"/>
      <c r="D853" s="376"/>
      <c r="E853" s="376"/>
      <c r="F853" s="376"/>
      <c r="G853" s="376"/>
      <c r="H853" s="376"/>
      <c r="I853" s="376"/>
      <c r="J853" s="376"/>
      <c r="K853" s="376"/>
      <c r="L853" s="376"/>
      <c r="M853" s="376"/>
      <c r="N853" s="376"/>
      <c r="O853" s="376"/>
      <c r="P853" s="376"/>
      <c r="Q853" s="376"/>
      <c r="R853" s="376"/>
      <c r="S853" s="376"/>
      <c r="T853" s="376"/>
      <c r="U853" s="376"/>
      <c r="V853" s="376"/>
      <c r="W853" s="376"/>
      <c r="X853" s="376"/>
      <c r="Y853" s="376"/>
      <c r="Z853" s="376"/>
      <c r="AA853" s="376"/>
      <c r="AB853" s="376"/>
      <c r="AC853" s="376"/>
      <c r="AD853" s="376"/>
      <c r="AE853" s="376"/>
      <c r="AF853" s="376"/>
      <c r="AG853" s="376"/>
      <c r="AH853" s="376"/>
      <c r="AI853" s="376"/>
      <c r="AJ853" s="376"/>
      <c r="AK853" s="376"/>
      <c r="AL853" s="376"/>
      <c r="AM853" s="376"/>
      <c r="AN853" s="376"/>
      <c r="AO853" s="376"/>
      <c r="AP853" s="376"/>
      <c r="AQ853" s="376"/>
      <c r="AR853" s="376"/>
      <c r="AS853" s="376"/>
      <c r="AT853" s="376"/>
    </row>
    <row r="854" spans="1:46" ht="24" x14ac:dyDescent="0.4">
      <c r="A854" s="375"/>
      <c r="B854" s="375"/>
      <c r="C854" s="376"/>
      <c r="D854" s="376"/>
      <c r="E854" s="376"/>
      <c r="F854" s="376"/>
      <c r="G854" s="376"/>
      <c r="H854" s="376"/>
      <c r="I854" s="376"/>
      <c r="J854" s="376"/>
      <c r="K854" s="376"/>
      <c r="L854" s="376"/>
      <c r="M854" s="376"/>
      <c r="N854" s="376"/>
      <c r="O854" s="376"/>
      <c r="P854" s="376"/>
      <c r="Q854" s="376"/>
      <c r="R854" s="376"/>
      <c r="S854" s="376"/>
      <c r="T854" s="376"/>
      <c r="U854" s="376"/>
      <c r="V854" s="376"/>
      <c r="W854" s="376"/>
      <c r="X854" s="376"/>
      <c r="Y854" s="376"/>
      <c r="Z854" s="376"/>
      <c r="AA854" s="376"/>
      <c r="AB854" s="376"/>
      <c r="AC854" s="376"/>
      <c r="AD854" s="376"/>
      <c r="AE854" s="376"/>
      <c r="AF854" s="376"/>
      <c r="AG854" s="376"/>
      <c r="AH854" s="376"/>
      <c r="AI854" s="376"/>
      <c r="AJ854" s="376"/>
      <c r="AK854" s="376"/>
      <c r="AL854" s="376"/>
      <c r="AM854" s="376"/>
      <c r="AN854" s="376"/>
      <c r="AO854" s="376"/>
      <c r="AP854" s="376"/>
      <c r="AQ854" s="376"/>
      <c r="AR854" s="376"/>
      <c r="AS854" s="376"/>
      <c r="AT854" s="376"/>
    </row>
    <row r="855" spans="1:46" ht="24" x14ac:dyDescent="0.4">
      <c r="A855" s="375"/>
      <c r="B855" s="375"/>
      <c r="C855" s="376"/>
      <c r="D855" s="376"/>
      <c r="E855" s="376"/>
      <c r="F855" s="376"/>
      <c r="G855" s="376"/>
      <c r="H855" s="376"/>
      <c r="I855" s="376"/>
      <c r="J855" s="376"/>
      <c r="K855" s="376"/>
      <c r="L855" s="376"/>
      <c r="M855" s="376"/>
      <c r="N855" s="376"/>
      <c r="O855" s="376"/>
      <c r="P855" s="376"/>
      <c r="Q855" s="376"/>
      <c r="R855" s="376"/>
      <c r="S855" s="376"/>
      <c r="T855" s="376"/>
      <c r="U855" s="376"/>
      <c r="V855" s="376"/>
      <c r="W855" s="376"/>
      <c r="X855" s="376"/>
      <c r="Y855" s="376"/>
      <c r="Z855" s="376"/>
      <c r="AA855" s="376"/>
      <c r="AB855" s="376"/>
      <c r="AC855" s="376"/>
      <c r="AD855" s="376"/>
      <c r="AE855" s="376"/>
      <c r="AF855" s="376"/>
      <c r="AG855" s="376"/>
      <c r="AH855" s="376"/>
      <c r="AI855" s="376"/>
      <c r="AJ855" s="376"/>
      <c r="AK855" s="376"/>
      <c r="AL855" s="376"/>
      <c r="AM855" s="376"/>
      <c r="AN855" s="376"/>
      <c r="AO855" s="376"/>
      <c r="AP855" s="376"/>
      <c r="AQ855" s="376"/>
      <c r="AR855" s="376"/>
      <c r="AS855" s="376"/>
      <c r="AT855" s="376"/>
    </row>
    <row r="856" spans="1:46" ht="24" x14ac:dyDescent="0.4">
      <c r="A856" s="375"/>
      <c r="B856" s="375"/>
      <c r="C856" s="376"/>
      <c r="D856" s="376"/>
      <c r="E856" s="376"/>
      <c r="F856" s="376"/>
      <c r="G856" s="376"/>
      <c r="H856" s="376"/>
      <c r="I856" s="376"/>
      <c r="J856" s="376"/>
      <c r="K856" s="376"/>
      <c r="L856" s="376"/>
      <c r="M856" s="376"/>
      <c r="N856" s="376"/>
      <c r="O856" s="376"/>
      <c r="P856" s="376"/>
      <c r="Q856" s="376"/>
      <c r="R856" s="376"/>
      <c r="S856" s="376"/>
      <c r="T856" s="376"/>
      <c r="U856" s="376"/>
      <c r="V856" s="376"/>
      <c r="W856" s="376"/>
      <c r="X856" s="376"/>
      <c r="Y856" s="376"/>
      <c r="Z856" s="376"/>
      <c r="AA856" s="376"/>
      <c r="AB856" s="376"/>
      <c r="AC856" s="376"/>
      <c r="AD856" s="376"/>
      <c r="AE856" s="376"/>
      <c r="AF856" s="376"/>
      <c r="AG856" s="376"/>
      <c r="AH856" s="376"/>
      <c r="AI856" s="376"/>
      <c r="AJ856" s="376"/>
      <c r="AK856" s="376"/>
      <c r="AL856" s="376"/>
      <c r="AM856" s="376"/>
      <c r="AN856" s="376"/>
      <c r="AO856" s="376"/>
      <c r="AP856" s="376"/>
      <c r="AQ856" s="376"/>
      <c r="AR856" s="376"/>
      <c r="AS856" s="376"/>
      <c r="AT856" s="376"/>
    </row>
    <row r="857" spans="1:46" ht="24" x14ac:dyDescent="0.4">
      <c r="A857" s="375"/>
      <c r="B857" s="375"/>
      <c r="C857" s="376"/>
      <c r="D857" s="376"/>
      <c r="E857" s="376"/>
      <c r="F857" s="376"/>
      <c r="G857" s="376"/>
      <c r="H857" s="376"/>
      <c r="I857" s="376"/>
      <c r="J857" s="376"/>
      <c r="K857" s="376"/>
      <c r="L857" s="376"/>
      <c r="M857" s="376"/>
      <c r="N857" s="376"/>
      <c r="O857" s="376"/>
      <c r="P857" s="376"/>
      <c r="Q857" s="376"/>
      <c r="R857" s="376"/>
      <c r="S857" s="376"/>
      <c r="T857" s="376"/>
      <c r="U857" s="376"/>
      <c r="V857" s="376"/>
      <c r="W857" s="376"/>
      <c r="X857" s="376"/>
      <c r="Y857" s="376"/>
      <c r="Z857" s="376"/>
      <c r="AA857" s="376"/>
      <c r="AB857" s="376"/>
      <c r="AC857" s="376"/>
      <c r="AD857" s="376"/>
      <c r="AE857" s="376"/>
      <c r="AF857" s="376"/>
      <c r="AG857" s="376"/>
      <c r="AH857" s="376"/>
      <c r="AI857" s="376"/>
      <c r="AJ857" s="376"/>
      <c r="AK857" s="376"/>
      <c r="AL857" s="376"/>
      <c r="AM857" s="376"/>
      <c r="AN857" s="376"/>
      <c r="AO857" s="376"/>
      <c r="AP857" s="376"/>
      <c r="AQ857" s="376"/>
      <c r="AR857" s="376"/>
      <c r="AS857" s="376"/>
      <c r="AT857" s="376"/>
    </row>
    <row r="858" spans="1:46" ht="24" x14ac:dyDescent="0.4">
      <c r="A858" s="375"/>
      <c r="B858" s="375"/>
      <c r="C858" s="376"/>
      <c r="D858" s="376"/>
      <c r="E858" s="376"/>
      <c r="F858" s="376"/>
      <c r="G858" s="376"/>
      <c r="H858" s="376"/>
      <c r="I858" s="376"/>
      <c r="J858" s="376"/>
      <c r="K858" s="376"/>
      <c r="L858" s="376"/>
      <c r="M858" s="376"/>
      <c r="N858" s="376"/>
      <c r="O858" s="376"/>
      <c r="P858" s="376"/>
      <c r="Q858" s="376"/>
      <c r="R858" s="376"/>
      <c r="S858" s="376"/>
      <c r="T858" s="376"/>
      <c r="U858" s="376"/>
      <c r="V858" s="376"/>
      <c r="W858" s="376"/>
      <c r="X858" s="376"/>
      <c r="Y858" s="376"/>
      <c r="Z858" s="376"/>
      <c r="AA858" s="376"/>
      <c r="AB858" s="376"/>
      <c r="AC858" s="376"/>
      <c r="AD858" s="376"/>
      <c r="AE858" s="376"/>
      <c r="AF858" s="376"/>
      <c r="AG858" s="376"/>
      <c r="AH858" s="376"/>
      <c r="AI858" s="376"/>
      <c r="AJ858" s="376"/>
      <c r="AK858" s="376"/>
      <c r="AL858" s="376"/>
      <c r="AM858" s="376"/>
      <c r="AN858" s="376"/>
      <c r="AO858" s="376"/>
      <c r="AP858" s="376"/>
      <c r="AQ858" s="376"/>
      <c r="AR858" s="376"/>
      <c r="AS858" s="376"/>
      <c r="AT858" s="376"/>
    </row>
    <row r="859" spans="1:46" ht="24" x14ac:dyDescent="0.4">
      <c r="A859" s="375"/>
      <c r="B859" s="375"/>
      <c r="C859" s="376"/>
      <c r="D859" s="376"/>
      <c r="E859" s="376"/>
      <c r="F859" s="376"/>
      <c r="G859" s="376"/>
      <c r="H859" s="376"/>
      <c r="I859" s="376"/>
      <c r="J859" s="376"/>
      <c r="K859" s="376"/>
      <c r="L859" s="376"/>
      <c r="M859" s="376"/>
      <c r="N859" s="376"/>
      <c r="O859" s="376"/>
      <c r="P859" s="376"/>
      <c r="Q859" s="376"/>
      <c r="R859" s="376"/>
      <c r="S859" s="376"/>
      <c r="T859" s="376"/>
      <c r="U859" s="376"/>
      <c r="V859" s="376"/>
      <c r="W859" s="376"/>
      <c r="X859" s="376"/>
      <c r="Y859" s="376"/>
      <c r="Z859" s="376"/>
      <c r="AA859" s="376"/>
      <c r="AB859" s="376"/>
      <c r="AC859" s="376"/>
      <c r="AD859" s="376"/>
      <c r="AE859" s="376"/>
      <c r="AF859" s="376"/>
      <c r="AG859" s="376"/>
      <c r="AH859" s="376"/>
      <c r="AI859" s="376"/>
      <c r="AJ859" s="376"/>
      <c r="AK859" s="376"/>
      <c r="AL859" s="376"/>
      <c r="AM859" s="376"/>
      <c r="AN859" s="376"/>
      <c r="AO859" s="376"/>
      <c r="AP859" s="376"/>
      <c r="AQ859" s="376"/>
      <c r="AR859" s="376"/>
      <c r="AS859" s="376"/>
      <c r="AT859" s="376"/>
    </row>
    <row r="860" spans="1:46" ht="24" x14ac:dyDescent="0.4">
      <c r="A860" s="375"/>
      <c r="B860" s="375"/>
      <c r="C860" s="376"/>
      <c r="D860" s="376"/>
      <c r="E860" s="376"/>
      <c r="F860" s="376"/>
      <c r="G860" s="376"/>
      <c r="H860" s="376"/>
      <c r="I860" s="376"/>
      <c r="J860" s="376"/>
      <c r="K860" s="376"/>
      <c r="L860" s="376"/>
      <c r="M860" s="376"/>
      <c r="N860" s="376"/>
      <c r="O860" s="376"/>
      <c r="P860" s="376"/>
      <c r="Q860" s="376"/>
      <c r="R860" s="376"/>
      <c r="S860" s="376"/>
      <c r="T860" s="376"/>
      <c r="U860" s="376"/>
      <c r="V860" s="376"/>
      <c r="W860" s="376"/>
      <c r="X860" s="376"/>
      <c r="Y860" s="376"/>
      <c r="Z860" s="376"/>
      <c r="AA860" s="376"/>
      <c r="AB860" s="376"/>
      <c r="AC860" s="376"/>
      <c r="AD860" s="376"/>
      <c r="AE860" s="376"/>
      <c r="AF860" s="376"/>
      <c r="AG860" s="376"/>
      <c r="AH860" s="376"/>
      <c r="AI860" s="376"/>
      <c r="AJ860" s="376"/>
      <c r="AK860" s="376"/>
      <c r="AL860" s="376"/>
      <c r="AM860" s="376"/>
      <c r="AN860" s="376"/>
      <c r="AO860" s="376"/>
      <c r="AP860" s="376"/>
      <c r="AQ860" s="376"/>
      <c r="AR860" s="376"/>
      <c r="AS860" s="376"/>
      <c r="AT860" s="376"/>
    </row>
    <row r="861" spans="1:46" ht="24" x14ac:dyDescent="0.4">
      <c r="A861" s="375"/>
      <c r="B861" s="375"/>
      <c r="C861" s="376"/>
      <c r="D861" s="376"/>
      <c r="E861" s="376"/>
      <c r="F861" s="376"/>
      <c r="G861" s="376"/>
      <c r="H861" s="376"/>
      <c r="I861" s="376"/>
      <c r="J861" s="376"/>
      <c r="K861" s="376"/>
      <c r="L861" s="376"/>
      <c r="M861" s="376"/>
      <c r="N861" s="376"/>
      <c r="O861" s="376"/>
      <c r="P861" s="376"/>
      <c r="Q861" s="376"/>
      <c r="R861" s="376"/>
      <c r="S861" s="376"/>
      <c r="T861" s="376"/>
      <c r="U861" s="376"/>
      <c r="V861" s="376"/>
      <c r="W861" s="376"/>
      <c r="X861" s="376"/>
      <c r="Y861" s="376"/>
      <c r="Z861" s="376"/>
      <c r="AA861" s="376"/>
      <c r="AB861" s="376"/>
      <c r="AC861" s="376"/>
      <c r="AD861" s="376"/>
      <c r="AE861" s="376"/>
      <c r="AF861" s="376"/>
      <c r="AG861" s="376"/>
      <c r="AH861" s="376"/>
      <c r="AI861" s="376"/>
      <c r="AJ861" s="376"/>
      <c r="AK861" s="376"/>
      <c r="AL861" s="376"/>
      <c r="AM861" s="376"/>
      <c r="AN861" s="376"/>
      <c r="AO861" s="376"/>
      <c r="AP861" s="376"/>
      <c r="AQ861" s="376"/>
      <c r="AR861" s="376"/>
      <c r="AS861" s="376"/>
      <c r="AT861" s="376"/>
    </row>
    <row r="862" spans="1:46" ht="24" x14ac:dyDescent="0.4">
      <c r="A862" s="375"/>
      <c r="B862" s="375"/>
      <c r="C862" s="376"/>
      <c r="D862" s="376"/>
      <c r="E862" s="376"/>
      <c r="F862" s="376"/>
      <c r="G862" s="376"/>
      <c r="H862" s="376"/>
      <c r="I862" s="376"/>
      <c r="J862" s="376"/>
      <c r="K862" s="376"/>
      <c r="L862" s="376"/>
      <c r="M862" s="376"/>
      <c r="N862" s="376"/>
      <c r="O862" s="376"/>
      <c r="P862" s="376"/>
      <c r="Q862" s="376"/>
      <c r="R862" s="376"/>
      <c r="S862" s="376"/>
      <c r="T862" s="376"/>
      <c r="U862" s="376"/>
      <c r="V862" s="376"/>
      <c r="W862" s="376"/>
      <c r="X862" s="376"/>
      <c r="Y862" s="376"/>
      <c r="Z862" s="376"/>
      <c r="AA862" s="376"/>
      <c r="AB862" s="376"/>
      <c r="AC862" s="376"/>
      <c r="AD862" s="376"/>
      <c r="AE862" s="376"/>
      <c r="AF862" s="376"/>
      <c r="AG862" s="376"/>
      <c r="AH862" s="376"/>
      <c r="AI862" s="376"/>
      <c r="AJ862" s="376"/>
      <c r="AK862" s="376"/>
      <c r="AL862" s="376"/>
      <c r="AM862" s="376"/>
      <c r="AN862" s="376"/>
      <c r="AO862" s="376"/>
      <c r="AP862" s="376"/>
      <c r="AQ862" s="376"/>
      <c r="AR862" s="376"/>
      <c r="AS862" s="376"/>
      <c r="AT862" s="376"/>
    </row>
    <row r="863" spans="1:46" ht="24" x14ac:dyDescent="0.4">
      <c r="A863" s="375"/>
      <c r="B863" s="375"/>
      <c r="C863" s="376"/>
      <c r="D863" s="376"/>
      <c r="E863" s="376"/>
      <c r="F863" s="376"/>
      <c r="G863" s="376"/>
      <c r="H863" s="376"/>
      <c r="I863" s="376"/>
      <c r="J863" s="376"/>
      <c r="K863" s="376"/>
      <c r="L863" s="376"/>
      <c r="M863" s="376"/>
      <c r="N863" s="376"/>
      <c r="O863" s="376"/>
      <c r="P863" s="376"/>
      <c r="Q863" s="376"/>
      <c r="R863" s="376"/>
      <c r="S863" s="376"/>
      <c r="T863" s="376"/>
      <c r="U863" s="376"/>
      <c r="V863" s="376"/>
      <c r="W863" s="376"/>
      <c r="X863" s="376"/>
      <c r="Y863" s="376"/>
      <c r="Z863" s="376"/>
      <c r="AA863" s="376"/>
      <c r="AB863" s="376"/>
      <c r="AC863" s="376"/>
      <c r="AD863" s="376"/>
      <c r="AE863" s="376"/>
      <c r="AF863" s="376"/>
      <c r="AG863" s="376"/>
      <c r="AH863" s="376"/>
      <c r="AI863" s="376"/>
      <c r="AJ863" s="376"/>
      <c r="AK863" s="376"/>
      <c r="AL863" s="376"/>
      <c r="AM863" s="376"/>
      <c r="AN863" s="376"/>
      <c r="AO863" s="376"/>
      <c r="AP863" s="376"/>
      <c r="AQ863" s="376"/>
      <c r="AR863" s="376"/>
      <c r="AS863" s="376"/>
      <c r="AT863" s="376"/>
    </row>
    <row r="864" spans="1:46" ht="24" x14ac:dyDescent="0.4">
      <c r="A864" s="375"/>
      <c r="B864" s="375"/>
      <c r="C864" s="376"/>
      <c r="D864" s="376"/>
      <c r="E864" s="376"/>
      <c r="F864" s="376"/>
      <c r="G864" s="376"/>
      <c r="H864" s="376"/>
      <c r="I864" s="376"/>
      <c r="J864" s="376"/>
      <c r="K864" s="376"/>
      <c r="L864" s="376"/>
      <c r="M864" s="376"/>
      <c r="N864" s="376"/>
      <c r="O864" s="376"/>
      <c r="P864" s="376"/>
      <c r="Q864" s="376"/>
      <c r="R864" s="376"/>
      <c r="S864" s="376"/>
      <c r="T864" s="376"/>
      <c r="U864" s="376"/>
      <c r="V864" s="376"/>
      <c r="W864" s="376"/>
      <c r="X864" s="376"/>
      <c r="Y864" s="376"/>
      <c r="Z864" s="376"/>
      <c r="AA864" s="376"/>
      <c r="AB864" s="376"/>
      <c r="AC864" s="376"/>
      <c r="AD864" s="376"/>
      <c r="AE864" s="376"/>
      <c r="AF864" s="376"/>
      <c r="AG864" s="376"/>
      <c r="AH864" s="376"/>
      <c r="AI864" s="376"/>
      <c r="AJ864" s="376"/>
      <c r="AK864" s="376"/>
      <c r="AL864" s="376"/>
      <c r="AM864" s="376"/>
      <c r="AN864" s="376"/>
      <c r="AO864" s="376"/>
      <c r="AP864" s="376"/>
      <c r="AQ864" s="376"/>
      <c r="AR864" s="376"/>
      <c r="AS864" s="376"/>
      <c r="AT864" s="376"/>
    </row>
    <row r="865" spans="1:46" ht="24" x14ac:dyDescent="0.4">
      <c r="A865" s="375"/>
      <c r="B865" s="375"/>
      <c r="C865" s="376"/>
      <c r="D865" s="376"/>
      <c r="E865" s="376"/>
      <c r="F865" s="376"/>
      <c r="G865" s="376"/>
      <c r="H865" s="376"/>
      <c r="I865" s="376"/>
      <c r="J865" s="376"/>
      <c r="K865" s="376"/>
      <c r="L865" s="376"/>
      <c r="M865" s="376"/>
      <c r="N865" s="376"/>
      <c r="O865" s="376"/>
      <c r="P865" s="376"/>
      <c r="Q865" s="376"/>
      <c r="R865" s="376"/>
      <c r="S865" s="376"/>
      <c r="T865" s="376"/>
      <c r="U865" s="376"/>
      <c r="V865" s="376"/>
      <c r="W865" s="376"/>
      <c r="X865" s="376"/>
      <c r="Y865" s="376"/>
      <c r="Z865" s="376"/>
      <c r="AA865" s="376"/>
      <c r="AB865" s="376"/>
      <c r="AC865" s="376"/>
      <c r="AD865" s="376"/>
      <c r="AE865" s="376"/>
      <c r="AF865" s="376"/>
      <c r="AG865" s="376"/>
      <c r="AH865" s="376"/>
      <c r="AI865" s="376"/>
      <c r="AJ865" s="376"/>
      <c r="AK865" s="376"/>
      <c r="AL865" s="376"/>
      <c r="AM865" s="376"/>
      <c r="AN865" s="376"/>
      <c r="AO865" s="376"/>
      <c r="AP865" s="376"/>
      <c r="AQ865" s="376"/>
      <c r="AR865" s="376"/>
      <c r="AS865" s="376"/>
      <c r="AT865" s="376"/>
    </row>
    <row r="866" spans="1:46" ht="24" x14ac:dyDescent="0.4">
      <c r="A866" s="375"/>
      <c r="B866" s="375"/>
      <c r="C866" s="376"/>
      <c r="D866" s="376"/>
      <c r="E866" s="376"/>
      <c r="F866" s="376"/>
      <c r="G866" s="376"/>
      <c r="H866" s="376"/>
      <c r="I866" s="376"/>
      <c r="J866" s="376"/>
      <c r="K866" s="376"/>
      <c r="L866" s="376"/>
      <c r="M866" s="376"/>
      <c r="N866" s="376"/>
      <c r="O866" s="376"/>
      <c r="P866" s="376"/>
      <c r="Q866" s="376"/>
      <c r="R866" s="376"/>
      <c r="S866" s="376"/>
      <c r="T866" s="376"/>
      <c r="U866" s="376"/>
      <c r="V866" s="376"/>
      <c r="W866" s="376"/>
      <c r="X866" s="376"/>
      <c r="Y866" s="376"/>
      <c r="Z866" s="376"/>
      <c r="AA866" s="376"/>
      <c r="AB866" s="376"/>
      <c r="AC866" s="376"/>
      <c r="AD866" s="376"/>
      <c r="AE866" s="376"/>
      <c r="AF866" s="376"/>
      <c r="AG866" s="376"/>
      <c r="AH866" s="376"/>
      <c r="AI866" s="376"/>
      <c r="AJ866" s="376"/>
      <c r="AK866" s="376"/>
      <c r="AL866" s="376"/>
      <c r="AM866" s="376"/>
      <c r="AN866" s="376"/>
      <c r="AO866" s="376"/>
      <c r="AP866" s="376"/>
      <c r="AQ866" s="376"/>
      <c r="AR866" s="376"/>
      <c r="AS866" s="376"/>
      <c r="AT866" s="376"/>
    </row>
    <row r="867" spans="1:46" ht="24" x14ac:dyDescent="0.4">
      <c r="A867" s="375"/>
      <c r="B867" s="375"/>
      <c r="C867" s="376"/>
      <c r="D867" s="376"/>
      <c r="E867" s="376"/>
      <c r="F867" s="376"/>
      <c r="G867" s="376"/>
      <c r="H867" s="376"/>
      <c r="I867" s="376"/>
      <c r="J867" s="376"/>
      <c r="K867" s="376"/>
      <c r="L867" s="376"/>
      <c r="M867" s="376"/>
      <c r="N867" s="376"/>
      <c r="O867" s="376"/>
      <c r="P867" s="376"/>
      <c r="Q867" s="376"/>
      <c r="R867" s="376"/>
      <c r="S867" s="376"/>
      <c r="T867" s="376"/>
      <c r="U867" s="376"/>
      <c r="V867" s="376"/>
      <c r="W867" s="376"/>
      <c r="X867" s="376"/>
      <c r="Y867" s="376"/>
      <c r="Z867" s="376"/>
      <c r="AA867" s="376"/>
      <c r="AB867" s="376"/>
      <c r="AC867" s="376"/>
      <c r="AD867" s="376"/>
      <c r="AE867" s="376"/>
      <c r="AF867" s="376"/>
      <c r="AG867" s="376"/>
      <c r="AH867" s="376"/>
      <c r="AI867" s="376"/>
      <c r="AJ867" s="376"/>
      <c r="AK867" s="376"/>
      <c r="AL867" s="376"/>
      <c r="AM867" s="376"/>
      <c r="AN867" s="376"/>
      <c r="AO867" s="376"/>
      <c r="AP867" s="376"/>
      <c r="AQ867" s="376"/>
      <c r="AR867" s="376"/>
      <c r="AS867" s="376"/>
      <c r="AT867" s="376"/>
    </row>
    <row r="868" spans="1:46" ht="24" x14ac:dyDescent="0.4">
      <c r="A868" s="375"/>
      <c r="B868" s="375"/>
      <c r="C868" s="376"/>
      <c r="D868" s="376"/>
      <c r="E868" s="376"/>
      <c r="F868" s="376"/>
      <c r="G868" s="376"/>
      <c r="H868" s="376"/>
      <c r="I868" s="376"/>
      <c r="J868" s="376"/>
      <c r="K868" s="376"/>
      <c r="L868" s="376"/>
      <c r="M868" s="376"/>
      <c r="N868" s="376"/>
      <c r="O868" s="376"/>
      <c r="P868" s="376"/>
      <c r="Q868" s="376"/>
      <c r="R868" s="376"/>
      <c r="S868" s="376"/>
      <c r="T868" s="376"/>
      <c r="U868" s="376"/>
      <c r="V868" s="376"/>
      <c r="W868" s="376"/>
      <c r="X868" s="376"/>
      <c r="Y868" s="376"/>
      <c r="Z868" s="376"/>
      <c r="AA868" s="376"/>
      <c r="AB868" s="376"/>
      <c r="AC868" s="376"/>
      <c r="AD868" s="376"/>
      <c r="AE868" s="376"/>
      <c r="AF868" s="376"/>
      <c r="AG868" s="376"/>
      <c r="AH868" s="376"/>
      <c r="AI868" s="376"/>
      <c r="AJ868" s="376"/>
      <c r="AK868" s="376"/>
      <c r="AL868" s="376"/>
      <c r="AM868" s="376"/>
      <c r="AN868" s="376"/>
      <c r="AO868" s="376"/>
      <c r="AP868" s="376"/>
      <c r="AQ868" s="376"/>
      <c r="AR868" s="376"/>
      <c r="AS868" s="376"/>
      <c r="AT868" s="376"/>
    </row>
    <row r="869" spans="1:46" ht="24" x14ac:dyDescent="0.4">
      <c r="A869" s="375"/>
      <c r="B869" s="375"/>
      <c r="C869" s="376"/>
      <c r="D869" s="376"/>
      <c r="E869" s="376"/>
      <c r="F869" s="376"/>
      <c r="G869" s="376"/>
      <c r="H869" s="376"/>
      <c r="I869" s="376"/>
      <c r="J869" s="376"/>
      <c r="K869" s="376"/>
      <c r="L869" s="376"/>
      <c r="M869" s="376"/>
      <c r="N869" s="376"/>
      <c r="O869" s="376"/>
      <c r="P869" s="376"/>
      <c r="Q869" s="376"/>
      <c r="R869" s="376"/>
      <c r="S869" s="376"/>
      <c r="T869" s="376"/>
      <c r="U869" s="376"/>
      <c r="V869" s="376"/>
      <c r="W869" s="376"/>
      <c r="X869" s="376"/>
      <c r="Y869" s="376"/>
      <c r="Z869" s="376"/>
      <c r="AA869" s="376"/>
      <c r="AB869" s="376"/>
      <c r="AC869" s="376"/>
      <c r="AD869" s="376"/>
      <c r="AE869" s="376"/>
      <c r="AF869" s="376"/>
      <c r="AG869" s="376"/>
      <c r="AH869" s="376"/>
      <c r="AI869" s="376"/>
      <c r="AJ869" s="376"/>
      <c r="AK869" s="376"/>
      <c r="AL869" s="376"/>
      <c r="AM869" s="376"/>
      <c r="AN869" s="376"/>
      <c r="AO869" s="376"/>
      <c r="AP869" s="376"/>
      <c r="AQ869" s="376"/>
      <c r="AR869" s="376"/>
      <c r="AS869" s="376"/>
      <c r="AT869" s="376"/>
    </row>
    <row r="870" spans="1:46" ht="24" x14ac:dyDescent="0.4">
      <c r="A870" s="375"/>
      <c r="B870" s="375"/>
      <c r="C870" s="376"/>
      <c r="D870" s="376"/>
      <c r="E870" s="376"/>
      <c r="F870" s="376"/>
      <c r="G870" s="376"/>
      <c r="H870" s="376"/>
      <c r="I870" s="376"/>
      <c r="J870" s="376"/>
      <c r="K870" s="376"/>
      <c r="L870" s="376"/>
      <c r="M870" s="376"/>
      <c r="N870" s="376"/>
      <c r="O870" s="376"/>
      <c r="P870" s="376"/>
      <c r="Q870" s="376"/>
      <c r="R870" s="376"/>
      <c r="S870" s="376"/>
      <c r="T870" s="376"/>
      <c r="U870" s="376"/>
      <c r="V870" s="376"/>
      <c r="W870" s="376"/>
      <c r="X870" s="376"/>
      <c r="Y870" s="376"/>
      <c r="Z870" s="376"/>
      <c r="AA870" s="376"/>
      <c r="AB870" s="376"/>
      <c r="AC870" s="376"/>
      <c r="AD870" s="376"/>
      <c r="AE870" s="376"/>
      <c r="AF870" s="376"/>
      <c r="AG870" s="376"/>
      <c r="AH870" s="376"/>
      <c r="AI870" s="376"/>
      <c r="AJ870" s="376"/>
      <c r="AK870" s="376"/>
      <c r="AL870" s="376"/>
      <c r="AM870" s="376"/>
      <c r="AN870" s="376"/>
      <c r="AO870" s="376"/>
      <c r="AP870" s="376"/>
      <c r="AQ870" s="376"/>
      <c r="AR870" s="376"/>
      <c r="AS870" s="376"/>
      <c r="AT870" s="376"/>
    </row>
    <row r="871" spans="1:46" ht="24" x14ac:dyDescent="0.4">
      <c r="A871" s="375"/>
      <c r="B871" s="375"/>
      <c r="C871" s="376"/>
      <c r="D871" s="376"/>
      <c r="E871" s="376"/>
      <c r="F871" s="376"/>
      <c r="G871" s="376"/>
      <c r="H871" s="376"/>
      <c r="I871" s="376"/>
      <c r="J871" s="376"/>
      <c r="K871" s="376"/>
      <c r="L871" s="376"/>
      <c r="M871" s="376"/>
      <c r="N871" s="376"/>
      <c r="O871" s="376"/>
      <c r="P871" s="376"/>
      <c r="Q871" s="376"/>
      <c r="R871" s="376"/>
      <c r="S871" s="376"/>
      <c r="T871" s="376"/>
      <c r="U871" s="376"/>
      <c r="V871" s="376"/>
      <c r="W871" s="376"/>
      <c r="X871" s="376"/>
      <c r="Y871" s="376"/>
      <c r="Z871" s="376"/>
      <c r="AA871" s="376"/>
      <c r="AB871" s="376"/>
      <c r="AC871" s="376"/>
      <c r="AD871" s="376"/>
      <c r="AE871" s="376"/>
      <c r="AF871" s="376"/>
      <c r="AG871" s="376"/>
      <c r="AH871" s="376"/>
      <c r="AI871" s="376"/>
      <c r="AJ871" s="376"/>
      <c r="AK871" s="376"/>
      <c r="AL871" s="376"/>
      <c r="AM871" s="376"/>
      <c r="AN871" s="376"/>
      <c r="AO871" s="376"/>
      <c r="AP871" s="376"/>
      <c r="AQ871" s="376"/>
      <c r="AR871" s="376"/>
      <c r="AS871" s="376"/>
      <c r="AT871" s="376"/>
    </row>
    <row r="872" spans="1:46" ht="24" x14ac:dyDescent="0.4">
      <c r="A872" s="375"/>
      <c r="B872" s="375"/>
      <c r="C872" s="376"/>
      <c r="D872" s="376"/>
      <c r="E872" s="376"/>
      <c r="F872" s="376"/>
      <c r="G872" s="376"/>
      <c r="H872" s="376"/>
      <c r="I872" s="376"/>
      <c r="J872" s="376"/>
      <c r="K872" s="376"/>
      <c r="L872" s="376"/>
      <c r="M872" s="376"/>
      <c r="N872" s="376"/>
      <c r="O872" s="376"/>
      <c r="P872" s="376"/>
      <c r="Q872" s="376"/>
      <c r="R872" s="376"/>
      <c r="S872" s="376"/>
      <c r="T872" s="376"/>
      <c r="U872" s="376"/>
      <c r="V872" s="376"/>
      <c r="W872" s="376"/>
      <c r="X872" s="376"/>
      <c r="Y872" s="376"/>
      <c r="Z872" s="376"/>
      <c r="AA872" s="376"/>
      <c r="AB872" s="376"/>
      <c r="AC872" s="376"/>
      <c r="AD872" s="376"/>
      <c r="AE872" s="376"/>
      <c r="AF872" s="376"/>
      <c r="AG872" s="376"/>
      <c r="AH872" s="376"/>
      <c r="AI872" s="376"/>
      <c r="AJ872" s="376"/>
      <c r="AK872" s="376"/>
      <c r="AL872" s="376"/>
      <c r="AM872" s="376"/>
      <c r="AN872" s="376"/>
      <c r="AO872" s="376"/>
      <c r="AP872" s="376"/>
      <c r="AQ872" s="376"/>
      <c r="AR872" s="376"/>
      <c r="AS872" s="376"/>
      <c r="AT872" s="376"/>
    </row>
    <row r="873" spans="1:46" ht="24" x14ac:dyDescent="0.4">
      <c r="A873" s="375"/>
      <c r="B873" s="375"/>
      <c r="C873" s="376"/>
      <c r="D873" s="376"/>
      <c r="E873" s="376"/>
      <c r="F873" s="376"/>
      <c r="G873" s="376"/>
      <c r="H873" s="376"/>
      <c r="I873" s="376"/>
      <c r="J873" s="376"/>
      <c r="K873" s="376"/>
      <c r="L873" s="376"/>
      <c r="M873" s="376"/>
      <c r="N873" s="376"/>
      <c r="O873" s="376"/>
      <c r="P873" s="376"/>
      <c r="Q873" s="376"/>
      <c r="R873" s="376"/>
      <c r="S873" s="376"/>
      <c r="T873" s="376"/>
      <c r="U873" s="376"/>
      <c r="V873" s="376"/>
      <c r="W873" s="376"/>
      <c r="X873" s="376"/>
      <c r="Y873" s="376"/>
      <c r="Z873" s="376"/>
      <c r="AA873" s="376"/>
      <c r="AB873" s="376"/>
      <c r="AC873" s="376"/>
      <c r="AD873" s="376"/>
      <c r="AE873" s="376"/>
      <c r="AF873" s="376"/>
      <c r="AG873" s="376"/>
      <c r="AH873" s="376"/>
      <c r="AI873" s="376"/>
      <c r="AJ873" s="376"/>
      <c r="AK873" s="376"/>
      <c r="AL873" s="376"/>
      <c r="AM873" s="376"/>
      <c r="AN873" s="376"/>
      <c r="AO873" s="376"/>
      <c r="AP873" s="376"/>
      <c r="AQ873" s="376"/>
      <c r="AR873" s="376"/>
      <c r="AS873" s="376"/>
      <c r="AT873" s="376"/>
    </row>
    <row r="874" spans="1:46" ht="24" x14ac:dyDescent="0.4">
      <c r="A874" s="375"/>
      <c r="B874" s="375"/>
      <c r="C874" s="376"/>
      <c r="D874" s="376"/>
      <c r="E874" s="376"/>
      <c r="F874" s="376"/>
      <c r="G874" s="376"/>
      <c r="H874" s="376"/>
      <c r="I874" s="376"/>
      <c r="J874" s="376"/>
      <c r="K874" s="376"/>
      <c r="L874" s="376"/>
      <c r="M874" s="376"/>
      <c r="N874" s="376"/>
      <c r="O874" s="376"/>
      <c r="P874" s="376"/>
      <c r="Q874" s="376"/>
      <c r="R874" s="376"/>
      <c r="S874" s="376"/>
      <c r="T874" s="376"/>
      <c r="U874" s="376"/>
      <c r="V874" s="376"/>
      <c r="W874" s="376"/>
      <c r="X874" s="376"/>
      <c r="Y874" s="376"/>
      <c r="Z874" s="376"/>
      <c r="AA874" s="376"/>
      <c r="AB874" s="376"/>
      <c r="AC874" s="376"/>
      <c r="AD874" s="376"/>
      <c r="AE874" s="376"/>
      <c r="AF874" s="376"/>
      <c r="AG874" s="376"/>
      <c r="AH874" s="376"/>
      <c r="AI874" s="376"/>
      <c r="AJ874" s="376"/>
      <c r="AK874" s="376"/>
      <c r="AL874" s="376"/>
      <c r="AM874" s="376"/>
      <c r="AN874" s="376"/>
      <c r="AO874" s="376"/>
      <c r="AP874" s="376"/>
      <c r="AQ874" s="376"/>
      <c r="AR874" s="376"/>
      <c r="AS874" s="376"/>
      <c r="AT874" s="376"/>
    </row>
    <row r="875" spans="1:46" ht="24" x14ac:dyDescent="0.4">
      <c r="A875" s="375"/>
      <c r="B875" s="375"/>
      <c r="C875" s="376"/>
      <c r="D875" s="376"/>
      <c r="E875" s="376"/>
      <c r="F875" s="376"/>
      <c r="G875" s="376"/>
      <c r="H875" s="376"/>
      <c r="I875" s="376"/>
      <c r="J875" s="376"/>
      <c r="K875" s="376"/>
      <c r="L875" s="376"/>
      <c r="M875" s="376"/>
      <c r="N875" s="376"/>
      <c r="O875" s="376"/>
      <c r="P875" s="376"/>
      <c r="Q875" s="376"/>
      <c r="R875" s="376"/>
      <c r="S875" s="376"/>
      <c r="T875" s="376"/>
      <c r="U875" s="376"/>
      <c r="V875" s="376"/>
      <c r="W875" s="376"/>
      <c r="X875" s="376"/>
      <c r="Y875" s="376"/>
      <c r="Z875" s="376"/>
      <c r="AA875" s="376"/>
      <c r="AB875" s="376"/>
      <c r="AC875" s="376"/>
      <c r="AD875" s="376"/>
      <c r="AE875" s="376"/>
      <c r="AF875" s="376"/>
      <c r="AG875" s="376"/>
      <c r="AH875" s="376"/>
      <c r="AI875" s="376"/>
      <c r="AJ875" s="376"/>
      <c r="AK875" s="376"/>
      <c r="AL875" s="376"/>
      <c r="AM875" s="376"/>
      <c r="AN875" s="376"/>
      <c r="AO875" s="376"/>
      <c r="AP875" s="376"/>
      <c r="AQ875" s="376"/>
      <c r="AR875" s="376"/>
      <c r="AS875" s="376"/>
      <c r="AT875" s="376"/>
    </row>
    <row r="876" spans="1:46" ht="24" x14ac:dyDescent="0.4">
      <c r="A876" s="375"/>
      <c r="B876" s="375"/>
      <c r="C876" s="376"/>
      <c r="D876" s="376"/>
      <c r="E876" s="376"/>
      <c r="F876" s="376"/>
      <c r="G876" s="376"/>
      <c r="H876" s="376"/>
      <c r="I876" s="376"/>
      <c r="J876" s="376"/>
      <c r="K876" s="376"/>
      <c r="L876" s="376"/>
      <c r="M876" s="376"/>
      <c r="N876" s="376"/>
      <c r="O876" s="376"/>
      <c r="P876" s="376"/>
      <c r="Q876" s="376"/>
      <c r="R876" s="376"/>
      <c r="S876" s="376"/>
      <c r="T876" s="376"/>
      <c r="U876" s="376"/>
      <c r="V876" s="376"/>
      <c r="W876" s="376"/>
      <c r="X876" s="376"/>
      <c r="Y876" s="376"/>
      <c r="Z876" s="376"/>
      <c r="AA876" s="376"/>
      <c r="AB876" s="376"/>
      <c r="AC876" s="376"/>
      <c r="AD876" s="376"/>
      <c r="AE876" s="376"/>
      <c r="AF876" s="376"/>
      <c r="AG876" s="376"/>
      <c r="AH876" s="376"/>
      <c r="AI876" s="376"/>
      <c r="AJ876" s="376"/>
      <c r="AK876" s="376"/>
      <c r="AL876" s="376"/>
      <c r="AM876" s="376"/>
      <c r="AN876" s="376"/>
      <c r="AO876" s="376"/>
      <c r="AP876" s="376"/>
      <c r="AQ876" s="376"/>
      <c r="AR876" s="376"/>
      <c r="AS876" s="376"/>
      <c r="AT876" s="376"/>
    </row>
    <row r="877" spans="1:46" ht="24" x14ac:dyDescent="0.4">
      <c r="A877" s="375"/>
      <c r="B877" s="375"/>
      <c r="C877" s="376"/>
      <c r="D877" s="376"/>
      <c r="E877" s="376"/>
      <c r="F877" s="376"/>
      <c r="G877" s="376"/>
      <c r="H877" s="376"/>
      <c r="I877" s="376"/>
      <c r="J877" s="376"/>
      <c r="K877" s="376"/>
      <c r="L877" s="376"/>
      <c r="M877" s="376"/>
      <c r="N877" s="376"/>
      <c r="O877" s="376"/>
      <c r="P877" s="376"/>
      <c r="Q877" s="376"/>
      <c r="R877" s="376"/>
      <c r="S877" s="376"/>
      <c r="T877" s="376"/>
      <c r="U877" s="376"/>
      <c r="V877" s="376"/>
      <c r="W877" s="376"/>
      <c r="X877" s="376"/>
      <c r="Y877" s="376"/>
      <c r="Z877" s="376"/>
      <c r="AA877" s="376"/>
      <c r="AB877" s="376"/>
      <c r="AC877" s="376"/>
      <c r="AD877" s="376"/>
      <c r="AE877" s="376"/>
      <c r="AF877" s="376"/>
      <c r="AG877" s="376"/>
      <c r="AH877" s="376"/>
      <c r="AI877" s="376"/>
      <c r="AJ877" s="376"/>
      <c r="AK877" s="376"/>
      <c r="AL877" s="376"/>
      <c r="AM877" s="376"/>
      <c r="AN877" s="376"/>
      <c r="AO877" s="376"/>
      <c r="AP877" s="376"/>
      <c r="AQ877" s="376"/>
      <c r="AR877" s="376"/>
      <c r="AS877" s="376"/>
      <c r="AT877" s="376"/>
    </row>
    <row r="878" spans="1:46" ht="24" x14ac:dyDescent="0.4">
      <c r="A878" s="375"/>
      <c r="B878" s="375"/>
      <c r="C878" s="376"/>
      <c r="D878" s="376"/>
      <c r="E878" s="376"/>
      <c r="F878" s="376"/>
      <c r="G878" s="376"/>
      <c r="H878" s="376"/>
      <c r="I878" s="376"/>
      <c r="J878" s="376"/>
      <c r="K878" s="376"/>
      <c r="L878" s="376"/>
      <c r="M878" s="376"/>
      <c r="N878" s="376"/>
      <c r="O878" s="376"/>
      <c r="P878" s="376"/>
      <c r="Q878" s="376"/>
      <c r="R878" s="376"/>
      <c r="S878" s="376"/>
      <c r="T878" s="376"/>
      <c r="U878" s="376"/>
      <c r="V878" s="376"/>
      <c r="W878" s="376"/>
      <c r="X878" s="376"/>
      <c r="Y878" s="376"/>
      <c r="Z878" s="376"/>
      <c r="AA878" s="376"/>
      <c r="AB878" s="376"/>
      <c r="AC878" s="376"/>
      <c r="AD878" s="376"/>
      <c r="AE878" s="376"/>
      <c r="AF878" s="376"/>
      <c r="AG878" s="376"/>
      <c r="AH878" s="376"/>
      <c r="AI878" s="376"/>
      <c r="AJ878" s="376"/>
      <c r="AK878" s="376"/>
      <c r="AL878" s="376"/>
      <c r="AM878" s="376"/>
      <c r="AN878" s="376"/>
      <c r="AO878" s="376"/>
      <c r="AP878" s="376"/>
      <c r="AQ878" s="376"/>
      <c r="AR878" s="376"/>
      <c r="AS878" s="376"/>
      <c r="AT878" s="376"/>
    </row>
    <row r="879" spans="1:46" ht="24" x14ac:dyDescent="0.4">
      <c r="A879" s="375"/>
      <c r="B879" s="375"/>
      <c r="C879" s="376"/>
      <c r="D879" s="376"/>
      <c r="E879" s="376"/>
      <c r="F879" s="376"/>
      <c r="G879" s="376"/>
      <c r="H879" s="376"/>
      <c r="I879" s="376"/>
      <c r="J879" s="376"/>
      <c r="K879" s="376"/>
      <c r="L879" s="376"/>
      <c r="M879" s="376"/>
      <c r="N879" s="376"/>
      <c r="O879" s="376"/>
      <c r="P879" s="376"/>
      <c r="Q879" s="376"/>
      <c r="R879" s="376"/>
      <c r="S879" s="376"/>
      <c r="T879" s="376"/>
      <c r="U879" s="376"/>
      <c r="V879" s="376"/>
      <c r="W879" s="376"/>
      <c r="X879" s="376"/>
      <c r="Y879" s="376"/>
      <c r="Z879" s="376"/>
      <c r="AA879" s="376"/>
      <c r="AB879" s="376"/>
      <c r="AC879" s="376"/>
      <c r="AD879" s="376"/>
      <c r="AE879" s="376"/>
      <c r="AF879" s="376"/>
      <c r="AG879" s="376"/>
      <c r="AH879" s="376"/>
      <c r="AI879" s="376"/>
      <c r="AJ879" s="376"/>
      <c r="AK879" s="376"/>
      <c r="AL879" s="376"/>
      <c r="AM879" s="376"/>
      <c r="AN879" s="376"/>
      <c r="AO879" s="376"/>
      <c r="AP879" s="376"/>
      <c r="AQ879" s="376"/>
      <c r="AR879" s="376"/>
      <c r="AS879" s="376"/>
      <c r="AT879" s="376"/>
    </row>
    <row r="880" spans="1:46" ht="24" x14ac:dyDescent="0.4">
      <c r="A880" s="375"/>
      <c r="B880" s="375"/>
      <c r="C880" s="376"/>
      <c r="D880" s="376"/>
      <c r="E880" s="376"/>
      <c r="F880" s="376"/>
      <c r="G880" s="376"/>
      <c r="H880" s="376"/>
      <c r="I880" s="376"/>
      <c r="J880" s="376"/>
      <c r="K880" s="376"/>
      <c r="L880" s="376"/>
      <c r="M880" s="376"/>
      <c r="N880" s="376"/>
      <c r="O880" s="376"/>
      <c r="P880" s="376"/>
      <c r="Q880" s="376"/>
      <c r="R880" s="376"/>
      <c r="S880" s="376"/>
      <c r="T880" s="376"/>
      <c r="U880" s="376"/>
      <c r="V880" s="376"/>
      <c r="W880" s="376"/>
      <c r="X880" s="376"/>
      <c r="Y880" s="376"/>
      <c r="Z880" s="376"/>
      <c r="AA880" s="376"/>
      <c r="AB880" s="376"/>
      <c r="AC880" s="376"/>
      <c r="AD880" s="376"/>
      <c r="AE880" s="376"/>
      <c r="AF880" s="376"/>
      <c r="AG880" s="376"/>
      <c r="AH880" s="376"/>
      <c r="AI880" s="376"/>
      <c r="AJ880" s="376"/>
      <c r="AK880" s="376"/>
      <c r="AL880" s="376"/>
      <c r="AM880" s="376"/>
      <c r="AN880" s="376"/>
      <c r="AO880" s="376"/>
      <c r="AP880" s="376"/>
      <c r="AQ880" s="376"/>
      <c r="AR880" s="376"/>
      <c r="AS880" s="376"/>
      <c r="AT880" s="376"/>
    </row>
    <row r="881" spans="1:46" ht="24" x14ac:dyDescent="0.4">
      <c r="A881" s="375"/>
      <c r="B881" s="375"/>
      <c r="C881" s="376"/>
      <c r="D881" s="376"/>
      <c r="E881" s="376"/>
      <c r="F881" s="376"/>
      <c r="G881" s="376"/>
      <c r="H881" s="376"/>
      <c r="I881" s="376"/>
      <c r="J881" s="376"/>
      <c r="K881" s="376"/>
      <c r="L881" s="376"/>
      <c r="M881" s="376"/>
      <c r="N881" s="376"/>
      <c r="O881" s="376"/>
      <c r="P881" s="376"/>
      <c r="Q881" s="376"/>
      <c r="R881" s="376"/>
      <c r="S881" s="376"/>
      <c r="T881" s="376"/>
      <c r="U881" s="376"/>
      <c r="V881" s="376"/>
      <c r="W881" s="376"/>
      <c r="X881" s="376"/>
      <c r="Y881" s="376"/>
      <c r="Z881" s="376"/>
      <c r="AA881" s="376"/>
      <c r="AB881" s="376"/>
      <c r="AC881" s="376"/>
      <c r="AD881" s="376"/>
      <c r="AE881" s="376"/>
      <c r="AF881" s="376"/>
      <c r="AG881" s="376"/>
      <c r="AH881" s="376"/>
      <c r="AI881" s="376"/>
      <c r="AJ881" s="376"/>
      <c r="AK881" s="376"/>
      <c r="AL881" s="376"/>
      <c r="AM881" s="376"/>
      <c r="AN881" s="376"/>
      <c r="AO881" s="376"/>
      <c r="AP881" s="376"/>
      <c r="AQ881" s="376"/>
      <c r="AR881" s="376"/>
      <c r="AS881" s="376"/>
      <c r="AT881" s="376"/>
    </row>
    <row r="882" spans="1:46" ht="24" x14ac:dyDescent="0.4">
      <c r="A882" s="375"/>
      <c r="B882" s="375"/>
      <c r="C882" s="376"/>
      <c r="D882" s="376"/>
      <c r="E882" s="376"/>
      <c r="F882" s="376"/>
      <c r="G882" s="376"/>
      <c r="H882" s="376"/>
      <c r="I882" s="376"/>
      <c r="J882" s="376"/>
      <c r="K882" s="376"/>
      <c r="L882" s="376"/>
      <c r="M882" s="376"/>
      <c r="N882" s="376"/>
      <c r="O882" s="376"/>
      <c r="P882" s="376"/>
      <c r="Q882" s="376"/>
      <c r="R882" s="376"/>
      <c r="S882" s="376"/>
      <c r="T882" s="376"/>
      <c r="U882" s="376"/>
      <c r="V882" s="376"/>
      <c r="W882" s="376"/>
      <c r="X882" s="376"/>
      <c r="Y882" s="376"/>
      <c r="Z882" s="376"/>
      <c r="AA882" s="376"/>
      <c r="AB882" s="376"/>
      <c r="AC882" s="376"/>
      <c r="AD882" s="376"/>
      <c r="AE882" s="376"/>
      <c r="AF882" s="376"/>
      <c r="AG882" s="376"/>
      <c r="AH882" s="376"/>
      <c r="AI882" s="376"/>
      <c r="AJ882" s="376"/>
      <c r="AK882" s="376"/>
      <c r="AL882" s="376"/>
      <c r="AM882" s="376"/>
      <c r="AN882" s="376"/>
      <c r="AO882" s="376"/>
      <c r="AP882" s="376"/>
      <c r="AQ882" s="376"/>
      <c r="AR882" s="376"/>
      <c r="AS882" s="376"/>
      <c r="AT882" s="376"/>
    </row>
    <row r="883" spans="1:46" ht="24" x14ac:dyDescent="0.4">
      <c r="A883" s="375"/>
      <c r="B883" s="375"/>
      <c r="C883" s="376"/>
      <c r="D883" s="376"/>
      <c r="E883" s="376"/>
      <c r="F883" s="376"/>
      <c r="G883" s="376"/>
      <c r="H883" s="376"/>
      <c r="I883" s="376"/>
      <c r="J883" s="376"/>
      <c r="K883" s="376"/>
      <c r="L883" s="376"/>
      <c r="M883" s="376"/>
      <c r="N883" s="376"/>
      <c r="O883" s="376"/>
      <c r="P883" s="376"/>
      <c r="Q883" s="376"/>
      <c r="R883" s="376"/>
      <c r="S883" s="376"/>
      <c r="T883" s="376"/>
      <c r="U883" s="376"/>
      <c r="V883" s="376"/>
      <c r="W883" s="376"/>
      <c r="X883" s="376"/>
      <c r="Y883" s="376"/>
      <c r="Z883" s="376"/>
      <c r="AA883" s="376"/>
      <c r="AB883" s="376"/>
      <c r="AC883" s="376"/>
      <c r="AD883" s="376"/>
      <c r="AE883" s="376"/>
      <c r="AF883" s="376"/>
      <c r="AG883" s="376"/>
      <c r="AH883" s="376"/>
      <c r="AI883" s="376"/>
      <c r="AJ883" s="376"/>
      <c r="AK883" s="376"/>
      <c r="AL883" s="376"/>
      <c r="AM883" s="376"/>
      <c r="AN883" s="376"/>
      <c r="AO883" s="376"/>
      <c r="AP883" s="376"/>
      <c r="AQ883" s="376"/>
      <c r="AR883" s="376"/>
      <c r="AS883" s="376"/>
      <c r="AT883" s="376"/>
    </row>
    <row r="884" spans="1:46" ht="24" x14ac:dyDescent="0.4">
      <c r="A884" s="375"/>
      <c r="B884" s="375"/>
      <c r="C884" s="376"/>
      <c r="D884" s="376"/>
      <c r="E884" s="376"/>
      <c r="F884" s="376"/>
      <c r="G884" s="376"/>
      <c r="H884" s="376"/>
      <c r="I884" s="376"/>
      <c r="J884" s="376"/>
      <c r="K884" s="376"/>
      <c r="L884" s="376"/>
      <c r="M884" s="376"/>
      <c r="N884" s="376"/>
      <c r="O884" s="376"/>
      <c r="P884" s="376"/>
      <c r="Q884" s="376"/>
      <c r="R884" s="376"/>
      <c r="S884" s="376"/>
      <c r="T884" s="376"/>
      <c r="U884" s="376"/>
      <c r="V884" s="376"/>
      <c r="W884" s="376"/>
      <c r="X884" s="376"/>
      <c r="Y884" s="376"/>
      <c r="Z884" s="376"/>
      <c r="AA884" s="376"/>
      <c r="AB884" s="376"/>
      <c r="AC884" s="376"/>
      <c r="AD884" s="376"/>
      <c r="AE884" s="376"/>
      <c r="AF884" s="376"/>
      <c r="AG884" s="376"/>
      <c r="AH884" s="376"/>
      <c r="AI884" s="376"/>
      <c r="AJ884" s="376"/>
      <c r="AK884" s="376"/>
      <c r="AL884" s="376"/>
      <c r="AM884" s="376"/>
      <c r="AN884" s="376"/>
      <c r="AO884" s="376"/>
      <c r="AP884" s="376"/>
      <c r="AQ884" s="376"/>
      <c r="AR884" s="376"/>
      <c r="AS884" s="376"/>
      <c r="AT884" s="376"/>
    </row>
    <row r="885" spans="1:46" ht="24" x14ac:dyDescent="0.4">
      <c r="A885" s="375"/>
      <c r="B885" s="375"/>
      <c r="C885" s="376"/>
      <c r="D885" s="376"/>
      <c r="E885" s="376"/>
      <c r="F885" s="376"/>
      <c r="G885" s="376"/>
      <c r="H885" s="376"/>
      <c r="I885" s="376"/>
      <c r="J885" s="376"/>
      <c r="K885" s="376"/>
      <c r="L885" s="376"/>
      <c r="M885" s="376"/>
      <c r="N885" s="376"/>
      <c r="O885" s="376"/>
      <c r="P885" s="376"/>
      <c r="Q885" s="376"/>
      <c r="R885" s="376"/>
      <c r="S885" s="376"/>
      <c r="T885" s="376"/>
      <c r="U885" s="376"/>
      <c r="V885" s="376"/>
      <c r="W885" s="376"/>
      <c r="X885" s="376"/>
      <c r="Y885" s="376"/>
      <c r="Z885" s="376"/>
      <c r="AA885" s="376"/>
      <c r="AB885" s="376"/>
      <c r="AC885" s="376"/>
      <c r="AD885" s="376"/>
      <c r="AE885" s="376"/>
      <c r="AF885" s="376"/>
      <c r="AG885" s="376"/>
      <c r="AH885" s="376"/>
      <c r="AI885" s="376"/>
      <c r="AJ885" s="376"/>
      <c r="AK885" s="376"/>
      <c r="AL885" s="376"/>
      <c r="AM885" s="376"/>
      <c r="AN885" s="376"/>
      <c r="AO885" s="376"/>
      <c r="AP885" s="376"/>
      <c r="AQ885" s="376"/>
      <c r="AR885" s="376"/>
      <c r="AS885" s="376"/>
      <c r="AT885" s="376"/>
    </row>
    <row r="886" spans="1:46" ht="24" x14ac:dyDescent="0.4">
      <c r="A886" s="375"/>
      <c r="B886" s="375"/>
      <c r="C886" s="376"/>
      <c r="D886" s="376"/>
      <c r="E886" s="376"/>
      <c r="F886" s="376"/>
      <c r="G886" s="376"/>
      <c r="H886" s="376"/>
      <c r="I886" s="376"/>
      <c r="J886" s="376"/>
      <c r="K886" s="376"/>
      <c r="L886" s="376"/>
      <c r="M886" s="376"/>
      <c r="N886" s="376"/>
      <c r="O886" s="376"/>
      <c r="P886" s="376"/>
      <c r="Q886" s="376"/>
      <c r="R886" s="376"/>
      <c r="S886" s="376"/>
      <c r="T886" s="376"/>
      <c r="U886" s="376"/>
      <c r="V886" s="376"/>
      <c r="W886" s="376"/>
      <c r="X886" s="376"/>
      <c r="Y886" s="376"/>
      <c r="Z886" s="376"/>
      <c r="AA886" s="376"/>
      <c r="AB886" s="376"/>
      <c r="AC886" s="376"/>
      <c r="AD886" s="376"/>
      <c r="AE886" s="376"/>
      <c r="AF886" s="376"/>
      <c r="AG886" s="376"/>
      <c r="AH886" s="376"/>
      <c r="AI886" s="376"/>
      <c r="AJ886" s="376"/>
      <c r="AK886" s="376"/>
      <c r="AL886" s="376"/>
      <c r="AM886" s="376"/>
      <c r="AN886" s="376"/>
      <c r="AO886" s="376"/>
      <c r="AP886" s="376"/>
      <c r="AQ886" s="376"/>
      <c r="AR886" s="376"/>
      <c r="AS886" s="376"/>
      <c r="AT886" s="376"/>
    </row>
    <row r="887" spans="1:46" ht="24" x14ac:dyDescent="0.4">
      <c r="A887" s="375"/>
      <c r="B887" s="375"/>
      <c r="C887" s="376"/>
      <c r="D887" s="376"/>
      <c r="E887" s="376"/>
      <c r="F887" s="376"/>
      <c r="G887" s="376"/>
      <c r="H887" s="376"/>
      <c r="I887" s="376"/>
      <c r="J887" s="376"/>
      <c r="K887" s="376"/>
      <c r="L887" s="376"/>
      <c r="M887" s="376"/>
      <c r="N887" s="376"/>
      <c r="O887" s="376"/>
      <c r="P887" s="376"/>
      <c r="Q887" s="376"/>
      <c r="R887" s="376"/>
      <c r="S887" s="376"/>
      <c r="T887" s="376"/>
      <c r="U887" s="376"/>
      <c r="V887" s="376"/>
      <c r="W887" s="376"/>
      <c r="X887" s="376"/>
      <c r="Y887" s="376"/>
      <c r="Z887" s="376"/>
      <c r="AA887" s="376"/>
      <c r="AB887" s="376"/>
      <c r="AC887" s="376"/>
      <c r="AD887" s="376"/>
      <c r="AE887" s="376"/>
      <c r="AF887" s="376"/>
      <c r="AG887" s="376"/>
      <c r="AH887" s="376"/>
      <c r="AI887" s="376"/>
      <c r="AJ887" s="376"/>
      <c r="AK887" s="376"/>
      <c r="AL887" s="376"/>
      <c r="AM887" s="376"/>
      <c r="AN887" s="376"/>
      <c r="AO887" s="376"/>
      <c r="AP887" s="376"/>
      <c r="AQ887" s="376"/>
      <c r="AR887" s="376"/>
      <c r="AS887" s="376"/>
      <c r="AT887" s="376"/>
    </row>
    <row r="888" spans="1:46" ht="24" x14ac:dyDescent="0.4">
      <c r="A888" s="375"/>
      <c r="B888" s="375"/>
      <c r="C888" s="376"/>
      <c r="D888" s="376"/>
      <c r="E888" s="376"/>
      <c r="F888" s="376"/>
      <c r="G888" s="376"/>
      <c r="H888" s="376"/>
      <c r="I888" s="376"/>
      <c r="J888" s="376"/>
      <c r="K888" s="376"/>
      <c r="L888" s="376"/>
      <c r="M888" s="376"/>
      <c r="N888" s="376"/>
      <c r="O888" s="376"/>
      <c r="P888" s="376"/>
      <c r="Q888" s="376"/>
      <c r="R888" s="376"/>
      <c r="S888" s="376"/>
      <c r="T888" s="376"/>
      <c r="U888" s="376"/>
      <c r="V888" s="376"/>
      <c r="W888" s="376"/>
      <c r="X888" s="376"/>
      <c r="Y888" s="376"/>
      <c r="Z888" s="376"/>
      <c r="AA888" s="376"/>
      <c r="AB888" s="376"/>
      <c r="AC888" s="376"/>
      <c r="AD888" s="376"/>
      <c r="AE888" s="376"/>
      <c r="AF888" s="376"/>
      <c r="AG888" s="376"/>
      <c r="AH888" s="376"/>
      <c r="AI888" s="376"/>
      <c r="AJ888" s="376"/>
      <c r="AK888" s="376"/>
      <c r="AL888" s="376"/>
      <c r="AM888" s="376"/>
      <c r="AN888" s="376"/>
      <c r="AO888" s="376"/>
      <c r="AP888" s="376"/>
      <c r="AQ888" s="376"/>
      <c r="AR888" s="376"/>
      <c r="AS888" s="376"/>
      <c r="AT888" s="376"/>
    </row>
    <row r="889" spans="1:46" ht="24" x14ac:dyDescent="0.4">
      <c r="A889" s="375"/>
      <c r="B889" s="375"/>
      <c r="C889" s="376"/>
      <c r="D889" s="376"/>
      <c r="E889" s="376"/>
      <c r="F889" s="376"/>
      <c r="G889" s="376"/>
      <c r="H889" s="376"/>
      <c r="I889" s="376"/>
      <c r="J889" s="376"/>
      <c r="K889" s="376"/>
      <c r="L889" s="376"/>
      <c r="M889" s="376"/>
      <c r="N889" s="376"/>
      <c r="O889" s="376"/>
      <c r="P889" s="376"/>
      <c r="Q889" s="376"/>
      <c r="R889" s="376"/>
      <c r="S889" s="376"/>
      <c r="T889" s="376"/>
      <c r="U889" s="376"/>
      <c r="V889" s="376"/>
      <c r="W889" s="376"/>
      <c r="X889" s="376"/>
      <c r="Y889" s="376"/>
      <c r="Z889" s="376"/>
      <c r="AA889" s="376"/>
      <c r="AB889" s="376"/>
      <c r="AC889" s="376"/>
      <c r="AD889" s="376"/>
      <c r="AE889" s="376"/>
      <c r="AF889" s="376"/>
      <c r="AG889" s="376"/>
      <c r="AH889" s="376"/>
      <c r="AI889" s="376"/>
      <c r="AJ889" s="376"/>
      <c r="AK889" s="376"/>
      <c r="AL889" s="376"/>
      <c r="AM889" s="376"/>
      <c r="AN889" s="376"/>
      <c r="AO889" s="376"/>
      <c r="AP889" s="376"/>
      <c r="AQ889" s="376"/>
      <c r="AR889" s="376"/>
      <c r="AS889" s="376"/>
      <c r="AT889" s="376"/>
    </row>
    <row r="890" spans="1:46" ht="24" x14ac:dyDescent="0.4">
      <c r="A890" s="375"/>
      <c r="B890" s="375"/>
      <c r="C890" s="376"/>
      <c r="D890" s="376"/>
      <c r="E890" s="376"/>
      <c r="F890" s="376"/>
      <c r="G890" s="376"/>
      <c r="H890" s="376"/>
      <c r="I890" s="376"/>
      <c r="J890" s="376"/>
      <c r="K890" s="376"/>
      <c r="L890" s="376"/>
      <c r="M890" s="376"/>
      <c r="N890" s="376"/>
      <c r="O890" s="376"/>
      <c r="P890" s="376"/>
      <c r="Q890" s="376"/>
      <c r="R890" s="376"/>
      <c r="S890" s="376"/>
      <c r="T890" s="376"/>
      <c r="U890" s="376"/>
      <c r="V890" s="376"/>
      <c r="W890" s="376"/>
      <c r="X890" s="376"/>
      <c r="Y890" s="376"/>
      <c r="Z890" s="376"/>
      <c r="AA890" s="376"/>
      <c r="AB890" s="376"/>
      <c r="AC890" s="376"/>
      <c r="AD890" s="376"/>
      <c r="AE890" s="376"/>
      <c r="AF890" s="376"/>
      <c r="AG890" s="376"/>
      <c r="AH890" s="376"/>
      <c r="AI890" s="376"/>
      <c r="AJ890" s="376"/>
      <c r="AK890" s="376"/>
      <c r="AL890" s="376"/>
      <c r="AM890" s="376"/>
      <c r="AN890" s="376"/>
      <c r="AO890" s="376"/>
      <c r="AP890" s="376"/>
      <c r="AQ890" s="376"/>
      <c r="AR890" s="376"/>
      <c r="AS890" s="376"/>
      <c r="AT890" s="376"/>
    </row>
    <row r="891" spans="1:46" ht="24" x14ac:dyDescent="0.4">
      <c r="A891" s="375"/>
      <c r="B891" s="375"/>
      <c r="C891" s="376"/>
      <c r="D891" s="376"/>
      <c r="E891" s="376"/>
      <c r="F891" s="376"/>
      <c r="G891" s="376"/>
      <c r="H891" s="376"/>
      <c r="I891" s="376"/>
      <c r="J891" s="376"/>
      <c r="K891" s="376"/>
      <c r="L891" s="376"/>
      <c r="M891" s="376"/>
      <c r="N891" s="376"/>
      <c r="O891" s="376"/>
      <c r="P891" s="376"/>
      <c r="Q891" s="376"/>
      <c r="R891" s="376"/>
      <c r="S891" s="376"/>
      <c r="T891" s="376"/>
      <c r="U891" s="376"/>
      <c r="V891" s="376"/>
      <c r="W891" s="376"/>
      <c r="X891" s="376"/>
      <c r="Y891" s="376"/>
      <c r="Z891" s="376"/>
      <c r="AA891" s="376"/>
      <c r="AB891" s="376"/>
      <c r="AC891" s="376"/>
      <c r="AD891" s="376"/>
      <c r="AE891" s="376"/>
      <c r="AF891" s="376"/>
      <c r="AG891" s="376"/>
      <c r="AH891" s="376"/>
      <c r="AI891" s="376"/>
      <c r="AJ891" s="376"/>
      <c r="AK891" s="376"/>
      <c r="AL891" s="376"/>
      <c r="AM891" s="376"/>
      <c r="AN891" s="376"/>
      <c r="AO891" s="376"/>
      <c r="AP891" s="376"/>
      <c r="AQ891" s="376"/>
      <c r="AR891" s="376"/>
      <c r="AS891" s="376"/>
      <c r="AT891" s="376"/>
    </row>
    <row r="892" spans="1:46" ht="24" x14ac:dyDescent="0.4">
      <c r="A892" s="375"/>
      <c r="B892" s="375"/>
      <c r="C892" s="376"/>
      <c r="D892" s="376"/>
      <c r="E892" s="376"/>
      <c r="F892" s="376"/>
      <c r="G892" s="376"/>
      <c r="H892" s="376"/>
      <c r="I892" s="376"/>
      <c r="J892" s="376"/>
      <c r="K892" s="376"/>
      <c r="L892" s="376"/>
      <c r="M892" s="376"/>
      <c r="N892" s="376"/>
      <c r="O892" s="376"/>
      <c r="P892" s="376"/>
      <c r="Q892" s="376"/>
      <c r="R892" s="376"/>
      <c r="S892" s="376"/>
      <c r="T892" s="376"/>
      <c r="U892" s="376"/>
      <c r="V892" s="376"/>
      <c r="W892" s="376"/>
      <c r="X892" s="376"/>
      <c r="Y892" s="376"/>
      <c r="Z892" s="376"/>
      <c r="AA892" s="376"/>
      <c r="AB892" s="376"/>
      <c r="AC892" s="376"/>
      <c r="AD892" s="376"/>
      <c r="AE892" s="376"/>
      <c r="AF892" s="376"/>
      <c r="AG892" s="376"/>
      <c r="AH892" s="376"/>
      <c r="AI892" s="376"/>
      <c r="AJ892" s="376"/>
      <c r="AK892" s="376"/>
      <c r="AL892" s="376"/>
      <c r="AM892" s="376"/>
      <c r="AN892" s="376"/>
      <c r="AO892" s="376"/>
      <c r="AP892" s="376"/>
      <c r="AQ892" s="376"/>
      <c r="AR892" s="376"/>
      <c r="AS892" s="376"/>
      <c r="AT892" s="376"/>
    </row>
    <row r="893" spans="1:46" ht="24" x14ac:dyDescent="0.4">
      <c r="A893" s="375"/>
      <c r="B893" s="375"/>
      <c r="C893" s="376"/>
      <c r="D893" s="376"/>
      <c r="E893" s="376"/>
      <c r="F893" s="376"/>
      <c r="G893" s="376"/>
      <c r="H893" s="376"/>
      <c r="I893" s="376"/>
      <c r="J893" s="376"/>
      <c r="K893" s="376"/>
      <c r="L893" s="376"/>
      <c r="M893" s="376"/>
      <c r="N893" s="376"/>
      <c r="O893" s="376"/>
      <c r="P893" s="376"/>
      <c r="Q893" s="376"/>
      <c r="R893" s="376"/>
      <c r="S893" s="376"/>
      <c r="T893" s="376"/>
      <c r="U893" s="376"/>
      <c r="V893" s="376"/>
      <c r="W893" s="376"/>
      <c r="X893" s="376"/>
      <c r="Y893" s="376"/>
      <c r="Z893" s="376"/>
      <c r="AA893" s="376"/>
      <c r="AB893" s="376"/>
      <c r="AC893" s="376"/>
      <c r="AD893" s="376"/>
      <c r="AE893" s="376"/>
      <c r="AF893" s="376"/>
      <c r="AG893" s="376"/>
      <c r="AH893" s="376"/>
      <c r="AI893" s="376"/>
      <c r="AJ893" s="376"/>
      <c r="AK893" s="376"/>
      <c r="AL893" s="376"/>
      <c r="AM893" s="376"/>
      <c r="AN893" s="376"/>
      <c r="AO893" s="376"/>
      <c r="AP893" s="376"/>
      <c r="AQ893" s="376"/>
      <c r="AR893" s="376"/>
      <c r="AS893" s="376"/>
      <c r="AT893" s="376"/>
    </row>
    <row r="894" spans="1:46" ht="24" x14ac:dyDescent="0.4">
      <c r="A894" s="375"/>
      <c r="B894" s="375"/>
      <c r="C894" s="376"/>
      <c r="D894" s="376"/>
      <c r="E894" s="376"/>
      <c r="F894" s="376"/>
      <c r="G894" s="376"/>
      <c r="H894" s="376"/>
      <c r="I894" s="376"/>
      <c r="J894" s="376"/>
      <c r="K894" s="376"/>
      <c r="L894" s="376"/>
      <c r="M894" s="376"/>
      <c r="N894" s="376"/>
      <c r="O894" s="376"/>
      <c r="P894" s="376"/>
      <c r="Q894" s="376"/>
      <c r="R894" s="376"/>
      <c r="S894" s="376"/>
      <c r="T894" s="376"/>
      <c r="U894" s="376"/>
      <c r="V894" s="376"/>
      <c r="W894" s="376"/>
      <c r="X894" s="376"/>
      <c r="Y894" s="376"/>
      <c r="Z894" s="376"/>
      <c r="AA894" s="376"/>
      <c r="AB894" s="376"/>
      <c r="AC894" s="376"/>
      <c r="AD894" s="376"/>
      <c r="AE894" s="376"/>
      <c r="AF894" s="376"/>
      <c r="AG894" s="376"/>
      <c r="AH894" s="376"/>
      <c r="AI894" s="376"/>
      <c r="AJ894" s="376"/>
      <c r="AK894" s="376"/>
      <c r="AL894" s="376"/>
      <c r="AM894" s="376"/>
      <c r="AN894" s="376"/>
      <c r="AO894" s="376"/>
      <c r="AP894" s="376"/>
      <c r="AQ894" s="376"/>
      <c r="AR894" s="376"/>
      <c r="AS894" s="376"/>
      <c r="AT894" s="376"/>
    </row>
    <row r="895" spans="1:46" ht="24" x14ac:dyDescent="0.4">
      <c r="A895" s="375"/>
      <c r="B895" s="375"/>
      <c r="C895" s="376"/>
      <c r="D895" s="376"/>
      <c r="E895" s="376"/>
      <c r="F895" s="376"/>
      <c r="G895" s="376"/>
      <c r="H895" s="376"/>
      <c r="I895" s="376"/>
      <c r="J895" s="376"/>
      <c r="K895" s="376"/>
      <c r="L895" s="376"/>
      <c r="M895" s="376"/>
      <c r="N895" s="376"/>
      <c r="O895" s="376"/>
      <c r="P895" s="376"/>
      <c r="Q895" s="376"/>
      <c r="R895" s="376"/>
      <c r="S895" s="376"/>
      <c r="T895" s="376"/>
      <c r="U895" s="376"/>
      <c r="V895" s="376"/>
      <c r="W895" s="376"/>
      <c r="X895" s="376"/>
      <c r="Y895" s="376"/>
      <c r="Z895" s="376"/>
      <c r="AA895" s="376"/>
      <c r="AB895" s="376"/>
      <c r="AC895" s="376"/>
      <c r="AD895" s="376"/>
      <c r="AE895" s="376"/>
      <c r="AF895" s="376"/>
      <c r="AG895" s="376"/>
      <c r="AH895" s="376"/>
      <c r="AI895" s="376"/>
      <c r="AJ895" s="376"/>
      <c r="AK895" s="376"/>
      <c r="AL895" s="376"/>
      <c r="AM895" s="376"/>
      <c r="AN895" s="376"/>
      <c r="AO895" s="376"/>
      <c r="AP895" s="376"/>
      <c r="AQ895" s="376"/>
      <c r="AR895" s="376"/>
      <c r="AS895" s="376"/>
      <c r="AT895" s="376"/>
    </row>
    <row r="896" spans="1:46" ht="24" x14ac:dyDescent="0.4">
      <c r="A896" s="375"/>
      <c r="B896" s="375"/>
      <c r="C896" s="376"/>
      <c r="D896" s="376"/>
      <c r="E896" s="376"/>
      <c r="F896" s="376"/>
      <c r="G896" s="376"/>
      <c r="H896" s="376"/>
      <c r="I896" s="376"/>
      <c r="J896" s="376"/>
      <c r="K896" s="376"/>
      <c r="L896" s="376"/>
      <c r="M896" s="376"/>
      <c r="N896" s="376"/>
      <c r="O896" s="376"/>
      <c r="P896" s="376"/>
      <c r="Q896" s="376"/>
      <c r="R896" s="376"/>
      <c r="S896" s="376"/>
      <c r="T896" s="376"/>
      <c r="U896" s="376"/>
      <c r="V896" s="376"/>
      <c r="W896" s="376"/>
      <c r="X896" s="376"/>
      <c r="Y896" s="376"/>
      <c r="Z896" s="376"/>
      <c r="AA896" s="376"/>
      <c r="AB896" s="376"/>
      <c r="AC896" s="376"/>
      <c r="AD896" s="376"/>
      <c r="AE896" s="376"/>
      <c r="AF896" s="376"/>
      <c r="AG896" s="376"/>
      <c r="AH896" s="376"/>
      <c r="AI896" s="376"/>
      <c r="AJ896" s="376"/>
      <c r="AK896" s="376"/>
      <c r="AL896" s="376"/>
      <c r="AM896" s="376"/>
      <c r="AN896" s="376"/>
      <c r="AO896" s="376"/>
      <c r="AP896" s="376"/>
      <c r="AQ896" s="376"/>
      <c r="AR896" s="376"/>
      <c r="AS896" s="376"/>
      <c r="AT896" s="376"/>
    </row>
    <row r="897" spans="1:46" ht="24" x14ac:dyDescent="0.4">
      <c r="A897" s="375"/>
      <c r="B897" s="375"/>
      <c r="C897" s="376"/>
      <c r="D897" s="376"/>
      <c r="E897" s="376"/>
      <c r="F897" s="376"/>
      <c r="G897" s="376"/>
      <c r="H897" s="376"/>
      <c r="I897" s="376"/>
      <c r="J897" s="376"/>
      <c r="K897" s="376"/>
      <c r="L897" s="376"/>
      <c r="M897" s="376"/>
      <c r="N897" s="376"/>
      <c r="O897" s="376"/>
      <c r="P897" s="376"/>
      <c r="Q897" s="376"/>
      <c r="R897" s="376"/>
      <c r="S897" s="376"/>
      <c r="T897" s="376"/>
      <c r="U897" s="376"/>
      <c r="V897" s="376"/>
      <c r="W897" s="376"/>
      <c r="X897" s="376"/>
      <c r="Y897" s="376"/>
      <c r="Z897" s="376"/>
      <c r="AA897" s="376"/>
      <c r="AB897" s="376"/>
      <c r="AC897" s="376"/>
      <c r="AD897" s="376"/>
      <c r="AE897" s="376"/>
      <c r="AF897" s="376"/>
      <c r="AG897" s="376"/>
      <c r="AH897" s="376"/>
      <c r="AI897" s="376"/>
      <c r="AJ897" s="376"/>
      <c r="AK897" s="376"/>
      <c r="AL897" s="376"/>
      <c r="AM897" s="376"/>
      <c r="AN897" s="376"/>
      <c r="AO897" s="376"/>
      <c r="AP897" s="376"/>
      <c r="AQ897" s="376"/>
      <c r="AR897" s="376"/>
      <c r="AS897" s="376"/>
      <c r="AT897" s="376"/>
    </row>
    <row r="898" spans="1:46" ht="24" x14ac:dyDescent="0.4">
      <c r="A898" s="375"/>
      <c r="B898" s="375"/>
      <c r="C898" s="376"/>
      <c r="D898" s="376"/>
      <c r="E898" s="376"/>
      <c r="F898" s="376"/>
      <c r="G898" s="376"/>
      <c r="H898" s="376"/>
      <c r="I898" s="376"/>
      <c r="J898" s="376"/>
      <c r="K898" s="376"/>
      <c r="L898" s="376"/>
      <c r="M898" s="376"/>
      <c r="N898" s="376"/>
      <c r="O898" s="376"/>
      <c r="P898" s="376"/>
      <c r="Q898" s="376"/>
      <c r="R898" s="376"/>
      <c r="S898" s="376"/>
      <c r="T898" s="376"/>
      <c r="U898" s="376"/>
      <c r="V898" s="376"/>
      <c r="W898" s="376"/>
      <c r="X898" s="376"/>
      <c r="Y898" s="376"/>
      <c r="Z898" s="376"/>
      <c r="AA898" s="376"/>
      <c r="AB898" s="376"/>
      <c r="AC898" s="376"/>
      <c r="AD898" s="376"/>
      <c r="AE898" s="376"/>
      <c r="AF898" s="376"/>
      <c r="AG898" s="376"/>
      <c r="AH898" s="376"/>
      <c r="AI898" s="376"/>
      <c r="AJ898" s="376"/>
      <c r="AK898" s="376"/>
      <c r="AL898" s="376"/>
      <c r="AM898" s="376"/>
      <c r="AN898" s="376"/>
      <c r="AO898" s="376"/>
      <c r="AP898" s="376"/>
      <c r="AQ898" s="376"/>
      <c r="AR898" s="376"/>
      <c r="AS898" s="376"/>
      <c r="AT898" s="376"/>
    </row>
    <row r="899" spans="1:46" ht="24" x14ac:dyDescent="0.4">
      <c r="A899" s="375"/>
      <c r="B899" s="375"/>
      <c r="C899" s="376"/>
      <c r="D899" s="376"/>
      <c r="E899" s="376"/>
      <c r="F899" s="376"/>
      <c r="G899" s="376"/>
      <c r="H899" s="376"/>
      <c r="I899" s="376"/>
      <c r="J899" s="376"/>
      <c r="K899" s="376"/>
      <c r="L899" s="376"/>
      <c r="M899" s="376"/>
      <c r="N899" s="376"/>
      <c r="O899" s="376"/>
      <c r="P899" s="376"/>
      <c r="Q899" s="376"/>
      <c r="R899" s="376"/>
      <c r="S899" s="376"/>
      <c r="T899" s="376"/>
      <c r="U899" s="376"/>
      <c r="V899" s="376"/>
      <c r="W899" s="376"/>
      <c r="X899" s="376"/>
      <c r="Y899" s="376"/>
      <c r="Z899" s="376"/>
      <c r="AA899" s="376"/>
      <c r="AB899" s="376"/>
      <c r="AC899" s="376"/>
      <c r="AD899" s="376"/>
      <c r="AE899" s="376"/>
      <c r="AF899" s="376"/>
      <c r="AG899" s="376"/>
      <c r="AH899" s="376"/>
      <c r="AI899" s="376"/>
      <c r="AJ899" s="376"/>
      <c r="AK899" s="376"/>
      <c r="AL899" s="376"/>
      <c r="AM899" s="376"/>
      <c r="AN899" s="376"/>
      <c r="AO899" s="376"/>
      <c r="AP899" s="376"/>
      <c r="AQ899" s="376"/>
      <c r="AR899" s="376"/>
      <c r="AS899" s="376"/>
      <c r="AT899" s="376"/>
    </row>
    <row r="900" spans="1:46" ht="24" x14ac:dyDescent="0.4">
      <c r="A900" s="375"/>
      <c r="B900" s="375"/>
      <c r="C900" s="376"/>
      <c r="D900" s="376"/>
      <c r="E900" s="376"/>
      <c r="F900" s="376"/>
      <c r="G900" s="376"/>
      <c r="H900" s="376"/>
      <c r="I900" s="376"/>
      <c r="J900" s="376"/>
      <c r="K900" s="376"/>
      <c r="L900" s="376"/>
      <c r="M900" s="376"/>
      <c r="N900" s="376"/>
      <c r="O900" s="376"/>
      <c r="P900" s="376"/>
      <c r="Q900" s="376"/>
      <c r="R900" s="376"/>
      <c r="S900" s="376"/>
      <c r="T900" s="376"/>
      <c r="U900" s="376"/>
      <c r="V900" s="376"/>
      <c r="W900" s="376"/>
      <c r="X900" s="376"/>
      <c r="Y900" s="376"/>
      <c r="Z900" s="376"/>
      <c r="AA900" s="376"/>
      <c r="AB900" s="376"/>
      <c r="AC900" s="376"/>
      <c r="AD900" s="376"/>
      <c r="AE900" s="376"/>
      <c r="AF900" s="376"/>
      <c r="AG900" s="376"/>
      <c r="AH900" s="376"/>
      <c r="AI900" s="376"/>
      <c r="AJ900" s="376"/>
      <c r="AK900" s="376"/>
      <c r="AL900" s="376"/>
      <c r="AM900" s="376"/>
      <c r="AN900" s="376"/>
      <c r="AO900" s="376"/>
      <c r="AP900" s="376"/>
      <c r="AQ900" s="376"/>
      <c r="AR900" s="376"/>
      <c r="AS900" s="376"/>
      <c r="AT900" s="376"/>
    </row>
    <row r="901" spans="1:46" ht="24" x14ac:dyDescent="0.4">
      <c r="A901" s="375"/>
      <c r="B901" s="375"/>
      <c r="C901" s="376"/>
      <c r="D901" s="376"/>
      <c r="E901" s="376"/>
      <c r="F901" s="376"/>
      <c r="G901" s="376"/>
      <c r="H901" s="376"/>
      <c r="I901" s="376"/>
      <c r="J901" s="376"/>
      <c r="K901" s="376"/>
      <c r="L901" s="376"/>
      <c r="M901" s="376"/>
      <c r="N901" s="376"/>
      <c r="O901" s="376"/>
      <c r="P901" s="376"/>
      <c r="Q901" s="376"/>
      <c r="R901" s="376"/>
      <c r="S901" s="376"/>
      <c r="T901" s="376"/>
      <c r="U901" s="376"/>
      <c r="V901" s="376"/>
      <c r="W901" s="376"/>
      <c r="X901" s="376"/>
      <c r="Y901" s="376"/>
      <c r="Z901" s="376"/>
      <c r="AA901" s="376"/>
      <c r="AB901" s="376"/>
      <c r="AC901" s="376"/>
      <c r="AD901" s="376"/>
      <c r="AE901" s="376"/>
      <c r="AF901" s="376"/>
      <c r="AG901" s="376"/>
      <c r="AH901" s="376"/>
      <c r="AI901" s="376"/>
      <c r="AJ901" s="376"/>
      <c r="AK901" s="376"/>
      <c r="AL901" s="376"/>
      <c r="AM901" s="376"/>
      <c r="AN901" s="376"/>
      <c r="AO901" s="376"/>
      <c r="AP901" s="376"/>
      <c r="AQ901" s="376"/>
      <c r="AR901" s="376"/>
      <c r="AS901" s="376"/>
      <c r="AT901" s="376"/>
    </row>
    <row r="902" spans="1:46" ht="24" x14ac:dyDescent="0.4">
      <c r="A902" s="375"/>
      <c r="B902" s="375"/>
      <c r="C902" s="376"/>
      <c r="D902" s="376"/>
      <c r="E902" s="376"/>
      <c r="F902" s="376"/>
      <c r="G902" s="376"/>
      <c r="H902" s="376"/>
      <c r="I902" s="376"/>
      <c r="J902" s="376"/>
      <c r="K902" s="376"/>
      <c r="L902" s="376"/>
      <c r="M902" s="376"/>
      <c r="N902" s="376"/>
      <c r="O902" s="376"/>
      <c r="P902" s="376"/>
      <c r="Q902" s="376"/>
      <c r="R902" s="376"/>
      <c r="S902" s="376"/>
      <c r="T902" s="376"/>
      <c r="U902" s="376"/>
      <c r="V902" s="376"/>
      <c r="W902" s="376"/>
      <c r="X902" s="376"/>
      <c r="Y902" s="376"/>
      <c r="Z902" s="376"/>
      <c r="AA902" s="376"/>
      <c r="AB902" s="376"/>
      <c r="AC902" s="376"/>
      <c r="AD902" s="376"/>
      <c r="AE902" s="376"/>
      <c r="AF902" s="376"/>
      <c r="AG902" s="376"/>
      <c r="AH902" s="376"/>
      <c r="AI902" s="376"/>
      <c r="AJ902" s="376"/>
      <c r="AK902" s="376"/>
      <c r="AL902" s="376"/>
      <c r="AM902" s="376"/>
      <c r="AN902" s="376"/>
      <c r="AO902" s="376"/>
      <c r="AP902" s="376"/>
      <c r="AQ902" s="376"/>
      <c r="AR902" s="376"/>
      <c r="AS902" s="376"/>
      <c r="AT902" s="376"/>
    </row>
    <row r="903" spans="1:46" ht="24" x14ac:dyDescent="0.4">
      <c r="A903" s="375"/>
      <c r="B903" s="375"/>
      <c r="C903" s="376"/>
      <c r="D903" s="376"/>
      <c r="E903" s="376"/>
      <c r="F903" s="376"/>
      <c r="G903" s="376"/>
      <c r="H903" s="376"/>
      <c r="I903" s="376"/>
      <c r="J903" s="376"/>
      <c r="K903" s="376"/>
      <c r="L903" s="376"/>
      <c r="M903" s="376"/>
      <c r="N903" s="376"/>
      <c r="O903" s="376"/>
      <c r="P903" s="376"/>
      <c r="Q903" s="376"/>
      <c r="R903" s="376"/>
      <c r="S903" s="376"/>
      <c r="T903" s="376"/>
      <c r="U903" s="376"/>
      <c r="V903" s="376"/>
      <c r="W903" s="376"/>
      <c r="X903" s="376"/>
      <c r="Y903" s="376"/>
      <c r="Z903" s="376"/>
      <c r="AA903" s="376"/>
      <c r="AB903" s="376"/>
      <c r="AC903" s="376"/>
      <c r="AD903" s="376"/>
      <c r="AE903" s="376"/>
      <c r="AF903" s="376"/>
      <c r="AG903" s="376"/>
      <c r="AH903" s="376"/>
      <c r="AI903" s="376"/>
      <c r="AJ903" s="376"/>
      <c r="AK903" s="376"/>
      <c r="AL903" s="376"/>
      <c r="AM903" s="376"/>
      <c r="AN903" s="376"/>
      <c r="AO903" s="376"/>
      <c r="AP903" s="376"/>
      <c r="AQ903" s="376"/>
      <c r="AR903" s="376"/>
      <c r="AS903" s="376"/>
      <c r="AT903" s="376"/>
    </row>
    <row r="904" spans="1:46" ht="24" x14ac:dyDescent="0.4">
      <c r="A904" s="375"/>
      <c r="B904" s="375"/>
      <c r="C904" s="376"/>
      <c r="D904" s="376"/>
      <c r="E904" s="376"/>
      <c r="F904" s="376"/>
      <c r="G904" s="376"/>
      <c r="H904" s="376"/>
      <c r="I904" s="376"/>
      <c r="J904" s="376"/>
      <c r="K904" s="376"/>
      <c r="L904" s="376"/>
      <c r="M904" s="376"/>
      <c r="N904" s="376"/>
      <c r="O904" s="376"/>
      <c r="P904" s="376"/>
      <c r="Q904" s="376"/>
      <c r="R904" s="376"/>
      <c r="S904" s="376"/>
      <c r="T904" s="376"/>
      <c r="U904" s="376"/>
      <c r="V904" s="376"/>
      <c r="W904" s="376"/>
      <c r="X904" s="376"/>
      <c r="Y904" s="376"/>
      <c r="Z904" s="376"/>
      <c r="AA904" s="376"/>
      <c r="AB904" s="376"/>
      <c r="AC904" s="376"/>
      <c r="AD904" s="376"/>
      <c r="AE904" s="376"/>
      <c r="AF904" s="376"/>
      <c r="AG904" s="376"/>
      <c r="AH904" s="376"/>
      <c r="AI904" s="376"/>
      <c r="AJ904" s="376"/>
      <c r="AK904" s="376"/>
      <c r="AL904" s="376"/>
      <c r="AM904" s="376"/>
      <c r="AN904" s="376"/>
      <c r="AO904" s="376"/>
      <c r="AP904" s="376"/>
      <c r="AQ904" s="376"/>
      <c r="AR904" s="376"/>
      <c r="AS904" s="376"/>
      <c r="AT904" s="376"/>
    </row>
    <row r="905" spans="1:46" ht="24" x14ac:dyDescent="0.4">
      <c r="A905" s="375"/>
      <c r="B905" s="375"/>
      <c r="C905" s="376"/>
      <c r="D905" s="376"/>
      <c r="E905" s="376"/>
      <c r="F905" s="376"/>
      <c r="G905" s="376"/>
      <c r="H905" s="376"/>
      <c r="I905" s="376"/>
      <c r="J905" s="376"/>
      <c r="K905" s="376"/>
      <c r="L905" s="376"/>
      <c r="M905" s="376"/>
      <c r="N905" s="376"/>
      <c r="O905" s="376"/>
      <c r="P905" s="376"/>
      <c r="Q905" s="376"/>
      <c r="R905" s="376"/>
      <c r="S905" s="376"/>
      <c r="T905" s="376"/>
      <c r="U905" s="376"/>
      <c r="V905" s="376"/>
      <c r="W905" s="376"/>
      <c r="X905" s="376"/>
      <c r="Y905" s="376"/>
      <c r="Z905" s="376"/>
      <c r="AA905" s="376"/>
      <c r="AB905" s="376"/>
      <c r="AC905" s="376"/>
      <c r="AD905" s="376"/>
      <c r="AE905" s="376"/>
      <c r="AF905" s="376"/>
      <c r="AG905" s="376"/>
      <c r="AH905" s="376"/>
      <c r="AI905" s="376"/>
      <c r="AJ905" s="376"/>
      <c r="AK905" s="376"/>
      <c r="AL905" s="376"/>
      <c r="AM905" s="376"/>
      <c r="AN905" s="376"/>
      <c r="AO905" s="376"/>
      <c r="AP905" s="376"/>
      <c r="AQ905" s="376"/>
      <c r="AR905" s="376"/>
      <c r="AS905" s="376"/>
      <c r="AT905" s="376"/>
    </row>
    <row r="906" spans="1:46" ht="24" x14ac:dyDescent="0.4">
      <c r="A906" s="375"/>
      <c r="B906" s="375"/>
      <c r="C906" s="376"/>
      <c r="D906" s="376"/>
      <c r="E906" s="376"/>
      <c r="F906" s="376"/>
      <c r="G906" s="376"/>
      <c r="H906" s="376"/>
      <c r="I906" s="376"/>
      <c r="J906" s="376"/>
      <c r="K906" s="376"/>
      <c r="L906" s="376"/>
      <c r="M906" s="376"/>
      <c r="N906" s="376"/>
      <c r="O906" s="376"/>
      <c r="P906" s="376"/>
      <c r="Q906" s="376"/>
      <c r="R906" s="376"/>
      <c r="S906" s="376"/>
      <c r="T906" s="376"/>
      <c r="U906" s="376"/>
      <c r="V906" s="376"/>
      <c r="W906" s="376"/>
      <c r="X906" s="376"/>
      <c r="Y906" s="376"/>
      <c r="Z906" s="376"/>
      <c r="AA906" s="376"/>
      <c r="AB906" s="376"/>
      <c r="AC906" s="376"/>
      <c r="AD906" s="376"/>
      <c r="AE906" s="376"/>
      <c r="AF906" s="376"/>
      <c r="AG906" s="376"/>
      <c r="AH906" s="376"/>
      <c r="AI906" s="376"/>
      <c r="AJ906" s="376"/>
      <c r="AK906" s="376"/>
      <c r="AL906" s="376"/>
      <c r="AM906" s="376"/>
      <c r="AN906" s="376"/>
      <c r="AO906" s="376"/>
      <c r="AP906" s="376"/>
      <c r="AQ906" s="376"/>
      <c r="AR906" s="376"/>
      <c r="AS906" s="376"/>
      <c r="AT906" s="376"/>
    </row>
    <row r="907" spans="1:46" ht="24" x14ac:dyDescent="0.4">
      <c r="A907" s="375"/>
      <c r="B907" s="375"/>
      <c r="C907" s="376"/>
      <c r="D907" s="376"/>
      <c r="E907" s="376"/>
      <c r="F907" s="376"/>
      <c r="G907" s="376"/>
      <c r="H907" s="376"/>
      <c r="I907" s="376"/>
      <c r="J907" s="376"/>
      <c r="K907" s="376"/>
      <c r="L907" s="376"/>
      <c r="M907" s="376"/>
      <c r="N907" s="376"/>
      <c r="O907" s="376"/>
      <c r="P907" s="376"/>
      <c r="Q907" s="376"/>
      <c r="R907" s="376"/>
      <c r="S907" s="376"/>
      <c r="T907" s="376"/>
      <c r="U907" s="376"/>
      <c r="V907" s="376"/>
      <c r="W907" s="376"/>
      <c r="X907" s="376"/>
      <c r="Y907" s="376"/>
      <c r="Z907" s="376"/>
      <c r="AA907" s="376"/>
      <c r="AB907" s="376"/>
      <c r="AC907" s="376"/>
      <c r="AD907" s="376"/>
      <c r="AE907" s="376"/>
      <c r="AF907" s="376"/>
      <c r="AG907" s="376"/>
      <c r="AH907" s="376"/>
      <c r="AI907" s="376"/>
      <c r="AJ907" s="376"/>
      <c r="AK907" s="376"/>
      <c r="AL907" s="376"/>
      <c r="AM907" s="376"/>
      <c r="AN907" s="376"/>
      <c r="AO907" s="376"/>
      <c r="AP907" s="376"/>
      <c r="AQ907" s="376"/>
      <c r="AR907" s="376"/>
      <c r="AS907" s="376"/>
      <c r="AT907" s="376"/>
    </row>
    <row r="908" spans="1:46" ht="24" x14ac:dyDescent="0.4">
      <c r="A908" s="375"/>
      <c r="B908" s="375"/>
      <c r="C908" s="376"/>
      <c r="D908" s="376"/>
      <c r="E908" s="376"/>
      <c r="F908" s="376"/>
      <c r="G908" s="376"/>
      <c r="H908" s="376"/>
      <c r="I908" s="376"/>
      <c r="J908" s="376"/>
      <c r="K908" s="376"/>
      <c r="L908" s="376"/>
      <c r="M908" s="376"/>
      <c r="N908" s="376"/>
      <c r="O908" s="376"/>
      <c r="P908" s="376"/>
      <c r="Q908" s="376"/>
      <c r="R908" s="376"/>
      <c r="S908" s="376"/>
      <c r="T908" s="376"/>
      <c r="U908" s="376"/>
      <c r="V908" s="376"/>
      <c r="W908" s="376"/>
      <c r="X908" s="376"/>
      <c r="Y908" s="376"/>
      <c r="Z908" s="376"/>
      <c r="AA908" s="376"/>
      <c r="AB908" s="376"/>
      <c r="AC908" s="376"/>
      <c r="AD908" s="376"/>
      <c r="AE908" s="376"/>
      <c r="AF908" s="376"/>
      <c r="AG908" s="376"/>
      <c r="AH908" s="376"/>
      <c r="AI908" s="376"/>
      <c r="AJ908" s="376"/>
      <c r="AK908" s="376"/>
      <c r="AL908" s="376"/>
      <c r="AM908" s="376"/>
      <c r="AN908" s="376"/>
      <c r="AO908" s="376"/>
      <c r="AP908" s="376"/>
      <c r="AQ908" s="376"/>
      <c r="AR908" s="376"/>
      <c r="AS908" s="376"/>
      <c r="AT908" s="376"/>
    </row>
    <row r="909" spans="1:46" ht="24" x14ac:dyDescent="0.4">
      <c r="A909" s="375"/>
      <c r="B909" s="375"/>
      <c r="C909" s="376"/>
      <c r="D909" s="376"/>
      <c r="E909" s="376"/>
      <c r="F909" s="376"/>
      <c r="G909" s="376"/>
      <c r="H909" s="376"/>
      <c r="I909" s="376"/>
      <c r="J909" s="376"/>
      <c r="K909" s="376"/>
      <c r="L909" s="376"/>
      <c r="M909" s="376"/>
      <c r="N909" s="376"/>
      <c r="O909" s="376"/>
      <c r="P909" s="376"/>
      <c r="Q909" s="376"/>
      <c r="R909" s="376"/>
      <c r="S909" s="376"/>
      <c r="T909" s="376"/>
      <c r="U909" s="376"/>
      <c r="V909" s="376"/>
      <c r="W909" s="376"/>
      <c r="X909" s="376"/>
      <c r="Y909" s="376"/>
      <c r="Z909" s="376"/>
      <c r="AA909" s="376"/>
      <c r="AB909" s="376"/>
      <c r="AC909" s="376"/>
      <c r="AD909" s="376"/>
      <c r="AE909" s="376"/>
      <c r="AF909" s="376"/>
      <c r="AG909" s="376"/>
      <c r="AH909" s="376"/>
      <c r="AI909" s="376"/>
      <c r="AJ909" s="376"/>
      <c r="AK909" s="376"/>
      <c r="AL909" s="376"/>
      <c r="AM909" s="376"/>
      <c r="AN909" s="376"/>
      <c r="AO909" s="376"/>
      <c r="AP909" s="376"/>
      <c r="AQ909" s="376"/>
      <c r="AR909" s="376"/>
      <c r="AS909" s="376"/>
      <c r="AT909" s="376"/>
    </row>
    <row r="910" spans="1:46" ht="24" x14ac:dyDescent="0.4">
      <c r="A910" s="375"/>
      <c r="B910" s="375"/>
      <c r="C910" s="376"/>
      <c r="D910" s="376"/>
      <c r="E910" s="376"/>
      <c r="F910" s="376"/>
      <c r="G910" s="376"/>
      <c r="H910" s="376"/>
      <c r="I910" s="376"/>
      <c r="J910" s="376"/>
      <c r="K910" s="376"/>
      <c r="L910" s="376"/>
      <c r="M910" s="376"/>
      <c r="N910" s="376"/>
      <c r="O910" s="376"/>
      <c r="P910" s="376"/>
      <c r="Q910" s="376"/>
      <c r="R910" s="376"/>
      <c r="S910" s="376"/>
      <c r="T910" s="376"/>
      <c r="U910" s="376"/>
      <c r="V910" s="376"/>
      <c r="W910" s="376"/>
      <c r="X910" s="376"/>
      <c r="Y910" s="376"/>
      <c r="Z910" s="376"/>
      <c r="AA910" s="376"/>
      <c r="AB910" s="376"/>
      <c r="AC910" s="376"/>
      <c r="AD910" s="376"/>
      <c r="AE910" s="376"/>
      <c r="AF910" s="376"/>
      <c r="AG910" s="376"/>
      <c r="AH910" s="376"/>
      <c r="AI910" s="376"/>
      <c r="AJ910" s="376"/>
      <c r="AK910" s="376"/>
      <c r="AL910" s="376"/>
      <c r="AM910" s="376"/>
      <c r="AN910" s="376"/>
      <c r="AO910" s="376"/>
      <c r="AP910" s="376"/>
      <c r="AQ910" s="376"/>
      <c r="AR910" s="376"/>
      <c r="AS910" s="376"/>
      <c r="AT910" s="376"/>
    </row>
    <row r="911" spans="1:46" ht="24" x14ac:dyDescent="0.4">
      <c r="A911" s="375"/>
      <c r="B911" s="375"/>
      <c r="C911" s="376"/>
      <c r="D911" s="376"/>
      <c r="E911" s="376"/>
      <c r="F911" s="376"/>
      <c r="G911" s="376"/>
      <c r="H911" s="376"/>
      <c r="I911" s="376"/>
      <c r="J911" s="376"/>
      <c r="K911" s="376"/>
      <c r="L911" s="376"/>
      <c r="M911" s="376"/>
      <c r="N911" s="376"/>
      <c r="O911" s="376"/>
      <c r="P911" s="376"/>
      <c r="Q911" s="376"/>
      <c r="R911" s="376"/>
      <c r="S911" s="376"/>
      <c r="T911" s="376"/>
      <c r="U911" s="376"/>
      <c r="V911" s="376"/>
      <c r="W911" s="376"/>
      <c r="X911" s="376"/>
      <c r="Y911" s="376"/>
      <c r="Z911" s="376"/>
      <c r="AA911" s="376"/>
      <c r="AB911" s="376"/>
      <c r="AC911" s="376"/>
      <c r="AD911" s="376"/>
      <c r="AE911" s="376"/>
      <c r="AF911" s="376"/>
      <c r="AG911" s="376"/>
      <c r="AH911" s="376"/>
      <c r="AI911" s="376"/>
      <c r="AJ911" s="376"/>
      <c r="AK911" s="376"/>
      <c r="AL911" s="376"/>
      <c r="AM911" s="376"/>
      <c r="AN911" s="376"/>
      <c r="AO911" s="376"/>
      <c r="AP911" s="376"/>
      <c r="AQ911" s="376"/>
      <c r="AR911" s="376"/>
      <c r="AS911" s="376"/>
      <c r="AT911" s="376"/>
    </row>
    <row r="912" spans="1:46" ht="24" x14ac:dyDescent="0.4">
      <c r="A912" s="375"/>
      <c r="B912" s="375"/>
      <c r="C912" s="376"/>
      <c r="D912" s="376"/>
      <c r="E912" s="376"/>
      <c r="F912" s="376"/>
      <c r="G912" s="376"/>
      <c r="H912" s="376"/>
      <c r="I912" s="376"/>
      <c r="J912" s="376"/>
      <c r="K912" s="376"/>
      <c r="L912" s="376"/>
      <c r="M912" s="376"/>
      <c r="N912" s="376"/>
      <c r="O912" s="376"/>
      <c r="P912" s="376"/>
      <c r="Q912" s="376"/>
      <c r="R912" s="376"/>
      <c r="S912" s="376"/>
      <c r="T912" s="376"/>
      <c r="U912" s="376"/>
      <c r="V912" s="376"/>
      <c r="W912" s="376"/>
      <c r="X912" s="376"/>
      <c r="Y912" s="376"/>
      <c r="Z912" s="376"/>
      <c r="AA912" s="376"/>
      <c r="AB912" s="376"/>
      <c r="AC912" s="376"/>
      <c r="AD912" s="376"/>
      <c r="AE912" s="376"/>
      <c r="AF912" s="376"/>
      <c r="AG912" s="376"/>
      <c r="AH912" s="376"/>
      <c r="AI912" s="376"/>
      <c r="AJ912" s="376"/>
      <c r="AK912" s="376"/>
      <c r="AL912" s="376"/>
      <c r="AM912" s="376"/>
      <c r="AN912" s="376"/>
      <c r="AO912" s="376"/>
      <c r="AP912" s="376"/>
      <c r="AQ912" s="376"/>
      <c r="AR912" s="376"/>
      <c r="AS912" s="376"/>
      <c r="AT912" s="376"/>
    </row>
    <row r="913" spans="1:46" ht="24" x14ac:dyDescent="0.4">
      <c r="A913" s="375"/>
      <c r="B913" s="375"/>
      <c r="C913" s="376"/>
      <c r="D913" s="376"/>
      <c r="E913" s="376"/>
      <c r="F913" s="376"/>
      <c r="G913" s="376"/>
      <c r="H913" s="376"/>
      <c r="I913" s="376"/>
      <c r="J913" s="376"/>
      <c r="K913" s="376"/>
      <c r="L913" s="376"/>
      <c r="M913" s="376"/>
      <c r="N913" s="376"/>
      <c r="O913" s="376"/>
      <c r="P913" s="376"/>
      <c r="Q913" s="376"/>
      <c r="R913" s="376"/>
      <c r="S913" s="376"/>
      <c r="T913" s="376"/>
      <c r="U913" s="376"/>
      <c r="V913" s="376"/>
      <c r="W913" s="376"/>
      <c r="X913" s="376"/>
      <c r="Y913" s="376"/>
      <c r="Z913" s="376"/>
      <c r="AA913" s="376"/>
      <c r="AB913" s="376"/>
      <c r="AC913" s="376"/>
      <c r="AD913" s="376"/>
      <c r="AE913" s="376"/>
      <c r="AF913" s="376"/>
      <c r="AG913" s="376"/>
      <c r="AH913" s="376"/>
      <c r="AI913" s="376"/>
      <c r="AJ913" s="376"/>
      <c r="AK913" s="376"/>
      <c r="AL913" s="376"/>
      <c r="AM913" s="376"/>
      <c r="AN913" s="376"/>
      <c r="AO913" s="376"/>
      <c r="AP913" s="376"/>
      <c r="AQ913" s="376"/>
      <c r="AR913" s="376"/>
      <c r="AS913" s="376"/>
      <c r="AT913" s="376"/>
    </row>
    <row r="914" spans="1:46" ht="24" x14ac:dyDescent="0.4">
      <c r="A914" s="375"/>
      <c r="B914" s="375"/>
      <c r="C914" s="376"/>
      <c r="D914" s="376"/>
      <c r="E914" s="376"/>
      <c r="F914" s="376"/>
      <c r="G914" s="376"/>
      <c r="H914" s="376"/>
      <c r="I914" s="376"/>
      <c r="J914" s="376"/>
      <c r="K914" s="376"/>
      <c r="L914" s="376"/>
      <c r="M914" s="376"/>
      <c r="N914" s="376"/>
      <c r="O914" s="376"/>
      <c r="P914" s="376"/>
      <c r="Q914" s="376"/>
      <c r="R914" s="376"/>
      <c r="S914" s="376"/>
      <c r="T914" s="376"/>
      <c r="U914" s="376"/>
      <c r="V914" s="376"/>
      <c r="W914" s="376"/>
      <c r="X914" s="376"/>
      <c r="Y914" s="376"/>
      <c r="Z914" s="376"/>
      <c r="AA914" s="376"/>
      <c r="AB914" s="376"/>
      <c r="AC914" s="376"/>
      <c r="AD914" s="376"/>
      <c r="AE914" s="376"/>
      <c r="AF914" s="376"/>
      <c r="AG914" s="376"/>
      <c r="AH914" s="376"/>
      <c r="AI914" s="376"/>
      <c r="AJ914" s="376"/>
      <c r="AK914" s="376"/>
      <c r="AL914" s="376"/>
      <c r="AM914" s="376"/>
      <c r="AN914" s="376"/>
      <c r="AO914" s="376"/>
      <c r="AP914" s="376"/>
      <c r="AQ914" s="376"/>
      <c r="AR914" s="376"/>
      <c r="AS914" s="376"/>
      <c r="AT914" s="376"/>
    </row>
    <row r="915" spans="1:46" ht="24" x14ac:dyDescent="0.4">
      <c r="A915" s="375"/>
      <c r="B915" s="375"/>
      <c r="C915" s="376"/>
      <c r="D915" s="376"/>
      <c r="E915" s="376"/>
      <c r="F915" s="376"/>
      <c r="G915" s="376"/>
      <c r="H915" s="376"/>
      <c r="I915" s="376"/>
      <c r="J915" s="376"/>
      <c r="K915" s="376"/>
      <c r="L915" s="376"/>
      <c r="M915" s="376"/>
      <c r="N915" s="376"/>
      <c r="O915" s="376"/>
      <c r="P915" s="376"/>
      <c r="Q915" s="376"/>
      <c r="R915" s="376"/>
      <c r="S915" s="376"/>
      <c r="T915" s="376"/>
      <c r="U915" s="376"/>
      <c r="V915" s="376"/>
      <c r="W915" s="376"/>
      <c r="X915" s="376"/>
      <c r="Y915" s="376"/>
      <c r="Z915" s="376"/>
      <c r="AA915" s="376"/>
      <c r="AB915" s="376"/>
      <c r="AC915" s="376"/>
      <c r="AD915" s="376"/>
      <c r="AE915" s="376"/>
      <c r="AF915" s="376"/>
      <c r="AG915" s="376"/>
      <c r="AH915" s="376"/>
      <c r="AI915" s="376"/>
      <c r="AJ915" s="376"/>
      <c r="AK915" s="376"/>
      <c r="AL915" s="376"/>
      <c r="AM915" s="376"/>
      <c r="AN915" s="376"/>
      <c r="AO915" s="376"/>
      <c r="AP915" s="376"/>
      <c r="AQ915" s="376"/>
      <c r="AR915" s="376"/>
      <c r="AS915" s="376"/>
      <c r="AT915" s="376"/>
    </row>
    <row r="916" spans="1:46" ht="24" x14ac:dyDescent="0.4">
      <c r="A916" s="375"/>
      <c r="B916" s="375"/>
      <c r="C916" s="376"/>
      <c r="D916" s="376"/>
      <c r="E916" s="376"/>
      <c r="F916" s="376"/>
      <c r="G916" s="376"/>
      <c r="H916" s="376"/>
      <c r="I916" s="376"/>
      <c r="J916" s="376"/>
      <c r="K916" s="376"/>
      <c r="L916" s="376"/>
      <c r="M916" s="376"/>
      <c r="N916" s="376"/>
      <c r="O916" s="376"/>
      <c r="P916" s="376"/>
      <c r="Q916" s="376"/>
      <c r="R916" s="376"/>
      <c r="S916" s="376"/>
      <c r="T916" s="376"/>
      <c r="U916" s="376"/>
      <c r="V916" s="376"/>
      <c r="W916" s="376"/>
      <c r="X916" s="376"/>
      <c r="Y916" s="376"/>
      <c r="Z916" s="376"/>
      <c r="AA916" s="376"/>
      <c r="AB916" s="376"/>
      <c r="AC916" s="376"/>
      <c r="AD916" s="376"/>
      <c r="AE916" s="376"/>
      <c r="AF916" s="376"/>
      <c r="AG916" s="376"/>
      <c r="AH916" s="376"/>
      <c r="AI916" s="376"/>
      <c r="AJ916" s="376"/>
      <c r="AK916" s="376"/>
      <c r="AL916" s="376"/>
      <c r="AM916" s="376"/>
      <c r="AN916" s="376"/>
      <c r="AO916" s="376"/>
      <c r="AP916" s="376"/>
      <c r="AQ916" s="376"/>
      <c r="AR916" s="376"/>
      <c r="AS916" s="376"/>
      <c r="AT916" s="376"/>
    </row>
    <row r="917" spans="1:46" ht="24" x14ac:dyDescent="0.4">
      <c r="A917" s="375"/>
      <c r="B917" s="375"/>
      <c r="C917" s="376"/>
      <c r="D917" s="376"/>
      <c r="E917" s="376"/>
      <c r="F917" s="376"/>
      <c r="G917" s="376"/>
      <c r="H917" s="376"/>
      <c r="I917" s="376"/>
      <c r="J917" s="376"/>
      <c r="K917" s="376"/>
      <c r="L917" s="376"/>
      <c r="M917" s="376"/>
      <c r="N917" s="376"/>
      <c r="O917" s="376"/>
      <c r="P917" s="376"/>
      <c r="Q917" s="376"/>
      <c r="R917" s="376"/>
      <c r="S917" s="376"/>
      <c r="T917" s="376"/>
      <c r="U917" s="376"/>
      <c r="V917" s="376"/>
      <c r="W917" s="376"/>
      <c r="X917" s="376"/>
      <c r="Y917" s="376"/>
      <c r="Z917" s="376"/>
      <c r="AA917" s="376"/>
      <c r="AB917" s="376"/>
      <c r="AC917" s="376"/>
      <c r="AD917" s="376"/>
      <c r="AE917" s="376"/>
      <c r="AF917" s="376"/>
      <c r="AG917" s="376"/>
      <c r="AH917" s="376"/>
      <c r="AI917" s="376"/>
      <c r="AJ917" s="376"/>
      <c r="AK917" s="376"/>
      <c r="AL917" s="376"/>
      <c r="AM917" s="376"/>
      <c r="AN917" s="376"/>
      <c r="AO917" s="376"/>
      <c r="AP917" s="376"/>
      <c r="AQ917" s="376"/>
      <c r="AR917" s="376"/>
      <c r="AS917" s="376"/>
      <c r="AT917" s="376"/>
    </row>
    <row r="918" spans="1:46" ht="24" x14ac:dyDescent="0.4">
      <c r="A918" s="375"/>
      <c r="B918" s="375"/>
      <c r="C918" s="376"/>
      <c r="D918" s="376"/>
      <c r="E918" s="376"/>
      <c r="F918" s="376"/>
      <c r="G918" s="376"/>
      <c r="H918" s="376"/>
      <c r="I918" s="376"/>
      <c r="J918" s="376"/>
      <c r="K918" s="376"/>
      <c r="L918" s="376"/>
      <c r="M918" s="376"/>
      <c r="N918" s="376"/>
      <c r="O918" s="376"/>
      <c r="P918" s="376"/>
      <c r="Q918" s="376"/>
      <c r="R918" s="376"/>
      <c r="S918" s="376"/>
      <c r="T918" s="376"/>
      <c r="U918" s="376"/>
      <c r="V918" s="376"/>
      <c r="W918" s="376"/>
      <c r="X918" s="376"/>
      <c r="Y918" s="376"/>
      <c r="Z918" s="376"/>
      <c r="AA918" s="376"/>
      <c r="AB918" s="376"/>
      <c r="AC918" s="376"/>
      <c r="AD918" s="376"/>
      <c r="AE918" s="376"/>
      <c r="AF918" s="376"/>
      <c r="AG918" s="376"/>
      <c r="AH918" s="376"/>
      <c r="AI918" s="376"/>
      <c r="AJ918" s="376"/>
      <c r="AK918" s="376"/>
      <c r="AL918" s="376"/>
      <c r="AM918" s="376"/>
      <c r="AN918" s="376"/>
      <c r="AO918" s="376"/>
      <c r="AP918" s="376"/>
      <c r="AQ918" s="376"/>
      <c r="AR918" s="376"/>
      <c r="AS918" s="376"/>
      <c r="AT918" s="376"/>
    </row>
    <row r="919" spans="1:46" ht="24" x14ac:dyDescent="0.4">
      <c r="A919" s="375"/>
      <c r="B919" s="375"/>
      <c r="C919" s="376"/>
      <c r="D919" s="376"/>
      <c r="E919" s="376"/>
      <c r="F919" s="376"/>
      <c r="G919" s="376"/>
      <c r="H919" s="376"/>
      <c r="I919" s="376"/>
      <c r="J919" s="376"/>
      <c r="K919" s="376"/>
      <c r="L919" s="376"/>
      <c r="M919" s="376"/>
      <c r="N919" s="376"/>
      <c r="O919" s="376"/>
      <c r="P919" s="376"/>
      <c r="Q919" s="376"/>
      <c r="R919" s="376"/>
      <c r="S919" s="376"/>
      <c r="T919" s="376"/>
      <c r="U919" s="376"/>
      <c r="V919" s="376"/>
      <c r="W919" s="376"/>
      <c r="X919" s="376"/>
      <c r="Y919" s="376"/>
      <c r="Z919" s="376"/>
      <c r="AA919" s="376"/>
      <c r="AB919" s="376"/>
      <c r="AC919" s="376"/>
      <c r="AD919" s="376"/>
      <c r="AE919" s="376"/>
      <c r="AF919" s="376"/>
      <c r="AG919" s="376"/>
      <c r="AH919" s="376"/>
      <c r="AI919" s="376"/>
      <c r="AJ919" s="376"/>
      <c r="AK919" s="376"/>
      <c r="AL919" s="376"/>
      <c r="AM919" s="376"/>
      <c r="AN919" s="376"/>
      <c r="AO919" s="376"/>
      <c r="AP919" s="376"/>
      <c r="AQ919" s="376"/>
      <c r="AR919" s="376"/>
      <c r="AS919" s="376"/>
      <c r="AT919" s="376"/>
    </row>
    <row r="920" spans="1:46" ht="24" x14ac:dyDescent="0.4">
      <c r="A920" s="375"/>
      <c r="B920" s="375"/>
      <c r="C920" s="376"/>
      <c r="D920" s="376"/>
      <c r="E920" s="376"/>
      <c r="F920" s="376"/>
      <c r="G920" s="376"/>
      <c r="H920" s="376"/>
      <c r="I920" s="376"/>
      <c r="J920" s="376"/>
      <c r="K920" s="376"/>
      <c r="L920" s="376"/>
      <c r="M920" s="376"/>
      <c r="N920" s="376"/>
      <c r="O920" s="376"/>
      <c r="P920" s="376"/>
      <c r="Q920" s="376"/>
      <c r="R920" s="376"/>
      <c r="S920" s="376"/>
      <c r="T920" s="376"/>
      <c r="U920" s="376"/>
      <c r="V920" s="376"/>
      <c r="W920" s="376"/>
      <c r="X920" s="376"/>
      <c r="Y920" s="376"/>
      <c r="Z920" s="376"/>
      <c r="AA920" s="376"/>
      <c r="AB920" s="376"/>
      <c r="AC920" s="376"/>
      <c r="AD920" s="376"/>
      <c r="AE920" s="376"/>
      <c r="AF920" s="376"/>
      <c r="AG920" s="376"/>
      <c r="AH920" s="376"/>
      <c r="AI920" s="376"/>
      <c r="AJ920" s="376"/>
      <c r="AK920" s="376"/>
      <c r="AL920" s="376"/>
      <c r="AM920" s="376"/>
      <c r="AN920" s="376"/>
      <c r="AO920" s="376"/>
      <c r="AP920" s="376"/>
      <c r="AQ920" s="376"/>
      <c r="AR920" s="376"/>
      <c r="AS920" s="376"/>
      <c r="AT920" s="376"/>
    </row>
    <row r="921" spans="1:46" ht="24" x14ac:dyDescent="0.4">
      <c r="A921" s="375"/>
      <c r="B921" s="375"/>
      <c r="C921" s="376"/>
      <c r="D921" s="376"/>
      <c r="E921" s="376"/>
      <c r="F921" s="376"/>
      <c r="G921" s="376"/>
      <c r="H921" s="376"/>
      <c r="I921" s="376"/>
      <c r="J921" s="376"/>
      <c r="K921" s="376"/>
      <c r="L921" s="376"/>
      <c r="M921" s="376"/>
      <c r="N921" s="376"/>
      <c r="O921" s="376"/>
      <c r="P921" s="376"/>
      <c r="Q921" s="376"/>
      <c r="R921" s="376"/>
      <c r="S921" s="376"/>
      <c r="T921" s="376"/>
      <c r="U921" s="376"/>
      <c r="V921" s="376"/>
      <c r="W921" s="376"/>
      <c r="X921" s="376"/>
      <c r="Y921" s="376"/>
      <c r="Z921" s="376"/>
      <c r="AA921" s="376"/>
      <c r="AB921" s="376"/>
      <c r="AC921" s="376"/>
      <c r="AD921" s="376"/>
      <c r="AE921" s="376"/>
      <c r="AF921" s="376"/>
      <c r="AG921" s="376"/>
      <c r="AH921" s="376"/>
      <c r="AI921" s="376"/>
      <c r="AJ921" s="376"/>
      <c r="AK921" s="376"/>
      <c r="AL921" s="376"/>
      <c r="AM921" s="376"/>
      <c r="AN921" s="376"/>
      <c r="AO921" s="376"/>
      <c r="AP921" s="376"/>
      <c r="AQ921" s="376"/>
      <c r="AR921" s="376"/>
      <c r="AS921" s="376"/>
      <c r="AT921" s="376"/>
    </row>
    <row r="922" spans="1:46" ht="24" x14ac:dyDescent="0.4">
      <c r="A922" s="375"/>
      <c r="B922" s="375"/>
      <c r="C922" s="376"/>
      <c r="D922" s="376"/>
      <c r="E922" s="376"/>
      <c r="F922" s="376"/>
      <c r="G922" s="376"/>
      <c r="H922" s="376"/>
      <c r="I922" s="376"/>
      <c r="J922" s="376"/>
      <c r="K922" s="376"/>
      <c r="L922" s="376"/>
      <c r="M922" s="376"/>
      <c r="N922" s="376"/>
      <c r="O922" s="376"/>
      <c r="P922" s="376"/>
      <c r="Q922" s="376"/>
      <c r="R922" s="376"/>
      <c r="S922" s="376"/>
      <c r="T922" s="376"/>
      <c r="U922" s="376"/>
      <c r="V922" s="376"/>
      <c r="W922" s="376"/>
      <c r="X922" s="376"/>
      <c r="Y922" s="376"/>
      <c r="Z922" s="376"/>
      <c r="AA922" s="376"/>
      <c r="AB922" s="376"/>
      <c r="AC922" s="376"/>
      <c r="AD922" s="376"/>
      <c r="AE922" s="376"/>
      <c r="AF922" s="376"/>
      <c r="AG922" s="376"/>
      <c r="AH922" s="376"/>
      <c r="AI922" s="376"/>
      <c r="AJ922" s="376"/>
      <c r="AK922" s="376"/>
      <c r="AL922" s="376"/>
      <c r="AM922" s="376"/>
      <c r="AN922" s="376"/>
      <c r="AO922" s="376"/>
      <c r="AP922" s="376"/>
      <c r="AQ922" s="376"/>
      <c r="AR922" s="376"/>
      <c r="AS922" s="376"/>
      <c r="AT922" s="376"/>
    </row>
    <row r="923" spans="1:46" ht="24" x14ac:dyDescent="0.4">
      <c r="A923" s="375"/>
      <c r="B923" s="375"/>
      <c r="C923" s="376"/>
      <c r="D923" s="376"/>
      <c r="E923" s="376"/>
      <c r="F923" s="376"/>
      <c r="G923" s="376"/>
      <c r="H923" s="376"/>
      <c r="I923" s="376"/>
      <c r="J923" s="376"/>
      <c r="K923" s="376"/>
      <c r="L923" s="376"/>
      <c r="M923" s="376"/>
      <c r="N923" s="376"/>
      <c r="O923" s="376"/>
      <c r="P923" s="376"/>
      <c r="Q923" s="376"/>
      <c r="R923" s="376"/>
      <c r="S923" s="376"/>
      <c r="T923" s="376"/>
      <c r="U923" s="376"/>
      <c r="V923" s="376"/>
      <c r="W923" s="376"/>
      <c r="X923" s="376"/>
      <c r="Y923" s="376"/>
      <c r="Z923" s="376"/>
      <c r="AA923" s="376"/>
      <c r="AB923" s="376"/>
      <c r="AC923" s="376"/>
      <c r="AD923" s="376"/>
      <c r="AE923" s="376"/>
      <c r="AF923" s="376"/>
      <c r="AG923" s="376"/>
      <c r="AH923" s="376"/>
      <c r="AI923" s="376"/>
      <c r="AJ923" s="376"/>
      <c r="AK923" s="376"/>
      <c r="AL923" s="376"/>
      <c r="AM923" s="376"/>
      <c r="AN923" s="376"/>
      <c r="AO923" s="376"/>
      <c r="AP923" s="376"/>
      <c r="AQ923" s="376"/>
      <c r="AR923" s="376"/>
      <c r="AS923" s="376"/>
      <c r="AT923" s="376"/>
    </row>
    <row r="924" spans="1:46" ht="24" x14ac:dyDescent="0.4">
      <c r="A924" s="375"/>
      <c r="B924" s="375"/>
      <c r="C924" s="376"/>
      <c r="D924" s="376"/>
      <c r="E924" s="376"/>
      <c r="F924" s="376"/>
      <c r="G924" s="376"/>
      <c r="H924" s="376"/>
      <c r="I924" s="376"/>
      <c r="J924" s="376"/>
      <c r="K924" s="376"/>
      <c r="L924" s="376"/>
      <c r="M924" s="376"/>
      <c r="N924" s="376"/>
      <c r="O924" s="376"/>
      <c r="P924" s="376"/>
      <c r="Q924" s="376"/>
      <c r="R924" s="376"/>
      <c r="S924" s="376"/>
      <c r="T924" s="376"/>
      <c r="U924" s="376"/>
      <c r="V924" s="376"/>
      <c r="W924" s="376"/>
      <c r="X924" s="376"/>
      <c r="Y924" s="376"/>
      <c r="Z924" s="376"/>
      <c r="AA924" s="376"/>
      <c r="AB924" s="376"/>
      <c r="AC924" s="376"/>
      <c r="AD924" s="376"/>
      <c r="AE924" s="376"/>
      <c r="AF924" s="376"/>
      <c r="AG924" s="376"/>
      <c r="AH924" s="376"/>
      <c r="AI924" s="376"/>
      <c r="AJ924" s="376"/>
      <c r="AK924" s="376"/>
      <c r="AL924" s="376"/>
      <c r="AM924" s="376"/>
      <c r="AN924" s="376"/>
      <c r="AO924" s="376"/>
      <c r="AP924" s="376"/>
      <c r="AQ924" s="376"/>
      <c r="AR924" s="376"/>
      <c r="AS924" s="376"/>
      <c r="AT924" s="376"/>
    </row>
    <row r="925" spans="1:46" ht="24" x14ac:dyDescent="0.4">
      <c r="A925" s="375"/>
      <c r="B925" s="375"/>
      <c r="C925" s="376"/>
      <c r="D925" s="376"/>
      <c r="E925" s="376"/>
      <c r="F925" s="376"/>
      <c r="G925" s="376"/>
      <c r="H925" s="376"/>
      <c r="I925" s="376"/>
      <c r="J925" s="376"/>
      <c r="K925" s="376"/>
      <c r="L925" s="376"/>
      <c r="M925" s="376"/>
      <c r="N925" s="376"/>
      <c r="O925" s="376"/>
      <c r="P925" s="376"/>
      <c r="Q925" s="376"/>
      <c r="R925" s="376"/>
      <c r="S925" s="376"/>
      <c r="T925" s="376"/>
      <c r="U925" s="376"/>
      <c r="V925" s="376"/>
      <c r="W925" s="376"/>
      <c r="X925" s="376"/>
      <c r="Y925" s="376"/>
      <c r="Z925" s="376"/>
      <c r="AA925" s="376"/>
      <c r="AB925" s="376"/>
      <c r="AC925" s="376"/>
      <c r="AD925" s="376"/>
      <c r="AE925" s="376"/>
      <c r="AF925" s="376"/>
      <c r="AG925" s="376"/>
      <c r="AH925" s="376"/>
      <c r="AI925" s="376"/>
      <c r="AJ925" s="376"/>
      <c r="AK925" s="376"/>
      <c r="AL925" s="376"/>
      <c r="AM925" s="376"/>
      <c r="AN925" s="376"/>
      <c r="AO925" s="376"/>
      <c r="AP925" s="376"/>
      <c r="AQ925" s="376"/>
      <c r="AR925" s="376"/>
      <c r="AS925" s="376"/>
      <c r="AT925" s="376"/>
    </row>
    <row r="926" spans="1:46" ht="24" x14ac:dyDescent="0.4">
      <c r="A926" s="375"/>
      <c r="B926" s="375"/>
      <c r="C926" s="376"/>
      <c r="D926" s="376"/>
      <c r="E926" s="376"/>
      <c r="F926" s="376"/>
      <c r="G926" s="376"/>
      <c r="H926" s="376"/>
      <c r="I926" s="376"/>
      <c r="J926" s="376"/>
      <c r="K926" s="376"/>
      <c r="L926" s="376"/>
      <c r="M926" s="376"/>
      <c r="N926" s="376"/>
      <c r="O926" s="376"/>
      <c r="P926" s="376"/>
      <c r="Q926" s="376"/>
      <c r="R926" s="376"/>
      <c r="S926" s="376"/>
      <c r="T926" s="376"/>
      <c r="U926" s="376"/>
      <c r="V926" s="376"/>
      <c r="W926" s="376"/>
      <c r="X926" s="376"/>
      <c r="Y926" s="376"/>
      <c r="Z926" s="376"/>
      <c r="AA926" s="376"/>
      <c r="AB926" s="376"/>
      <c r="AC926" s="376"/>
      <c r="AD926" s="376"/>
      <c r="AE926" s="376"/>
      <c r="AF926" s="376"/>
      <c r="AG926" s="376"/>
      <c r="AH926" s="376"/>
      <c r="AI926" s="376"/>
      <c r="AJ926" s="376"/>
      <c r="AK926" s="376"/>
      <c r="AL926" s="376"/>
      <c r="AM926" s="376"/>
      <c r="AN926" s="376"/>
      <c r="AO926" s="376"/>
      <c r="AP926" s="376"/>
      <c r="AQ926" s="376"/>
      <c r="AR926" s="376"/>
      <c r="AS926" s="376"/>
      <c r="AT926" s="376"/>
    </row>
    <row r="927" spans="1:46" ht="24" x14ac:dyDescent="0.4">
      <c r="A927" s="375"/>
      <c r="B927" s="375"/>
      <c r="C927" s="376"/>
      <c r="D927" s="376"/>
      <c r="E927" s="376"/>
      <c r="F927" s="376"/>
      <c r="G927" s="376"/>
      <c r="H927" s="376"/>
      <c r="I927" s="376"/>
      <c r="J927" s="376"/>
      <c r="K927" s="376"/>
      <c r="L927" s="376"/>
      <c r="M927" s="376"/>
      <c r="N927" s="376"/>
      <c r="O927" s="376"/>
      <c r="P927" s="376"/>
      <c r="Q927" s="376"/>
      <c r="R927" s="376"/>
      <c r="S927" s="376"/>
      <c r="T927" s="376"/>
      <c r="U927" s="376"/>
      <c r="V927" s="376"/>
      <c r="W927" s="376"/>
      <c r="X927" s="376"/>
      <c r="Y927" s="376"/>
      <c r="Z927" s="376"/>
      <c r="AA927" s="376"/>
      <c r="AB927" s="376"/>
      <c r="AC927" s="376"/>
      <c r="AD927" s="376"/>
      <c r="AE927" s="376"/>
      <c r="AF927" s="376"/>
      <c r="AG927" s="376"/>
      <c r="AH927" s="376"/>
      <c r="AI927" s="376"/>
      <c r="AJ927" s="376"/>
      <c r="AK927" s="376"/>
      <c r="AL927" s="376"/>
      <c r="AM927" s="376"/>
      <c r="AN927" s="376"/>
      <c r="AO927" s="376"/>
      <c r="AP927" s="376"/>
      <c r="AQ927" s="376"/>
      <c r="AR927" s="376"/>
      <c r="AS927" s="376"/>
      <c r="AT927" s="376"/>
    </row>
    <row r="928" spans="1:46" ht="24" x14ac:dyDescent="0.4">
      <c r="A928" s="375"/>
      <c r="B928" s="375"/>
      <c r="C928" s="376"/>
      <c r="D928" s="376"/>
      <c r="E928" s="376"/>
      <c r="F928" s="376"/>
      <c r="G928" s="376"/>
      <c r="H928" s="376"/>
      <c r="I928" s="376"/>
      <c r="J928" s="376"/>
      <c r="K928" s="376"/>
      <c r="L928" s="376"/>
      <c r="M928" s="376"/>
      <c r="N928" s="376"/>
      <c r="O928" s="376"/>
      <c r="P928" s="376"/>
      <c r="Q928" s="376"/>
      <c r="R928" s="376"/>
      <c r="S928" s="376"/>
      <c r="T928" s="376"/>
      <c r="U928" s="376"/>
      <c r="V928" s="376"/>
      <c r="W928" s="376"/>
      <c r="X928" s="376"/>
      <c r="Y928" s="376"/>
      <c r="Z928" s="376"/>
      <c r="AA928" s="376"/>
      <c r="AB928" s="376"/>
      <c r="AC928" s="376"/>
      <c r="AD928" s="376"/>
      <c r="AE928" s="376"/>
      <c r="AF928" s="376"/>
      <c r="AG928" s="376"/>
      <c r="AH928" s="376"/>
      <c r="AI928" s="376"/>
      <c r="AJ928" s="376"/>
      <c r="AK928" s="376"/>
      <c r="AL928" s="376"/>
      <c r="AM928" s="376"/>
      <c r="AN928" s="376"/>
      <c r="AO928" s="376"/>
      <c r="AP928" s="376"/>
      <c r="AQ928" s="376"/>
      <c r="AR928" s="376"/>
      <c r="AS928" s="376"/>
      <c r="AT928" s="376"/>
    </row>
    <row r="929" spans="1:46" ht="24" x14ac:dyDescent="0.4">
      <c r="A929" s="375"/>
      <c r="B929" s="375"/>
      <c r="C929" s="376"/>
      <c r="D929" s="376"/>
      <c r="E929" s="376"/>
      <c r="F929" s="376"/>
      <c r="G929" s="376"/>
      <c r="H929" s="376"/>
      <c r="I929" s="376"/>
      <c r="J929" s="376"/>
      <c r="K929" s="376"/>
      <c r="L929" s="376"/>
      <c r="M929" s="376"/>
      <c r="N929" s="376"/>
      <c r="O929" s="376"/>
      <c r="P929" s="376"/>
      <c r="Q929" s="376"/>
      <c r="R929" s="376"/>
      <c r="S929" s="376"/>
      <c r="T929" s="376"/>
      <c r="U929" s="376"/>
      <c r="V929" s="376"/>
      <c r="W929" s="376"/>
      <c r="X929" s="376"/>
      <c r="Y929" s="376"/>
      <c r="Z929" s="376"/>
      <c r="AA929" s="376"/>
      <c r="AB929" s="376"/>
      <c r="AC929" s="376"/>
      <c r="AD929" s="376"/>
      <c r="AE929" s="376"/>
      <c r="AF929" s="376"/>
      <c r="AG929" s="376"/>
      <c r="AH929" s="376"/>
      <c r="AI929" s="376"/>
      <c r="AJ929" s="376"/>
      <c r="AK929" s="376"/>
      <c r="AL929" s="376"/>
      <c r="AM929" s="376"/>
      <c r="AN929" s="376"/>
      <c r="AO929" s="376"/>
      <c r="AP929" s="376"/>
      <c r="AQ929" s="376"/>
      <c r="AR929" s="376"/>
      <c r="AS929" s="376"/>
      <c r="AT929" s="376"/>
    </row>
    <row r="930" spans="1:46" ht="24" x14ac:dyDescent="0.4">
      <c r="A930" s="375"/>
      <c r="B930" s="375"/>
      <c r="C930" s="376"/>
      <c r="D930" s="376"/>
      <c r="E930" s="376"/>
      <c r="F930" s="376"/>
      <c r="G930" s="376"/>
      <c r="H930" s="376"/>
      <c r="I930" s="376"/>
      <c r="J930" s="376"/>
      <c r="K930" s="376"/>
      <c r="L930" s="376"/>
      <c r="M930" s="376"/>
      <c r="N930" s="376"/>
      <c r="O930" s="376"/>
      <c r="P930" s="376"/>
      <c r="Q930" s="376"/>
      <c r="R930" s="376"/>
      <c r="S930" s="376"/>
      <c r="T930" s="376"/>
      <c r="U930" s="376"/>
      <c r="V930" s="376"/>
      <c r="W930" s="376"/>
      <c r="X930" s="376"/>
      <c r="Y930" s="376"/>
      <c r="Z930" s="376"/>
      <c r="AA930" s="376"/>
      <c r="AB930" s="376"/>
      <c r="AC930" s="376"/>
      <c r="AD930" s="376"/>
      <c r="AE930" s="376"/>
      <c r="AF930" s="376"/>
      <c r="AG930" s="376"/>
      <c r="AH930" s="376"/>
      <c r="AI930" s="376"/>
      <c r="AJ930" s="376"/>
      <c r="AK930" s="376"/>
      <c r="AL930" s="376"/>
      <c r="AM930" s="376"/>
      <c r="AN930" s="376"/>
      <c r="AO930" s="376"/>
      <c r="AP930" s="376"/>
      <c r="AQ930" s="376"/>
      <c r="AR930" s="376"/>
      <c r="AS930" s="376"/>
      <c r="AT930" s="376"/>
    </row>
    <row r="931" spans="1:46" ht="24" x14ac:dyDescent="0.4">
      <c r="A931" s="375"/>
      <c r="B931" s="375"/>
      <c r="C931" s="376"/>
      <c r="D931" s="376"/>
      <c r="E931" s="376"/>
      <c r="F931" s="376"/>
      <c r="G931" s="376"/>
      <c r="H931" s="376"/>
      <c r="I931" s="376"/>
      <c r="J931" s="376"/>
      <c r="K931" s="376"/>
      <c r="L931" s="376"/>
      <c r="M931" s="376"/>
      <c r="N931" s="376"/>
      <c r="O931" s="376"/>
      <c r="P931" s="376"/>
      <c r="Q931" s="376"/>
      <c r="R931" s="376"/>
      <c r="S931" s="376"/>
      <c r="T931" s="376"/>
      <c r="U931" s="376"/>
      <c r="V931" s="376"/>
      <c r="W931" s="376"/>
      <c r="X931" s="376"/>
      <c r="Y931" s="376"/>
      <c r="Z931" s="376"/>
      <c r="AA931" s="376"/>
      <c r="AB931" s="376"/>
      <c r="AC931" s="376"/>
      <c r="AD931" s="376"/>
      <c r="AE931" s="376"/>
      <c r="AF931" s="376"/>
      <c r="AG931" s="376"/>
      <c r="AH931" s="376"/>
      <c r="AI931" s="376"/>
      <c r="AJ931" s="376"/>
      <c r="AK931" s="376"/>
      <c r="AL931" s="376"/>
      <c r="AM931" s="376"/>
      <c r="AN931" s="376"/>
      <c r="AO931" s="376"/>
      <c r="AP931" s="376"/>
      <c r="AQ931" s="376"/>
      <c r="AR931" s="376"/>
      <c r="AS931" s="376"/>
      <c r="AT931" s="376"/>
    </row>
    <row r="932" spans="1:46" ht="24" x14ac:dyDescent="0.4">
      <c r="A932" s="375"/>
      <c r="B932" s="375"/>
      <c r="C932" s="376"/>
      <c r="D932" s="376"/>
      <c r="E932" s="376"/>
      <c r="F932" s="376"/>
      <c r="G932" s="376"/>
      <c r="H932" s="376"/>
      <c r="I932" s="376"/>
      <c r="J932" s="376"/>
      <c r="K932" s="376"/>
      <c r="L932" s="376"/>
      <c r="M932" s="376"/>
      <c r="N932" s="376"/>
      <c r="O932" s="376"/>
      <c r="P932" s="376"/>
      <c r="Q932" s="376"/>
      <c r="R932" s="376"/>
      <c r="S932" s="376"/>
      <c r="T932" s="376"/>
      <c r="U932" s="376"/>
      <c r="V932" s="376"/>
      <c r="W932" s="376"/>
      <c r="X932" s="376"/>
      <c r="Y932" s="376"/>
      <c r="Z932" s="376"/>
      <c r="AA932" s="376"/>
      <c r="AB932" s="376"/>
      <c r="AC932" s="376"/>
      <c r="AD932" s="376"/>
      <c r="AE932" s="376"/>
      <c r="AF932" s="376"/>
      <c r="AG932" s="376"/>
      <c r="AH932" s="376"/>
      <c r="AI932" s="376"/>
      <c r="AJ932" s="376"/>
      <c r="AK932" s="376"/>
      <c r="AL932" s="376"/>
      <c r="AM932" s="376"/>
      <c r="AN932" s="376"/>
      <c r="AO932" s="376"/>
      <c r="AP932" s="376"/>
      <c r="AQ932" s="376"/>
      <c r="AR932" s="376"/>
      <c r="AS932" s="376"/>
      <c r="AT932" s="376"/>
    </row>
    <row r="933" spans="1:46" ht="24" x14ac:dyDescent="0.4">
      <c r="A933" s="375"/>
      <c r="B933" s="375"/>
      <c r="C933" s="376"/>
      <c r="D933" s="376"/>
      <c r="E933" s="376"/>
      <c r="F933" s="376"/>
      <c r="G933" s="376"/>
      <c r="H933" s="376"/>
      <c r="I933" s="376"/>
      <c r="J933" s="376"/>
      <c r="K933" s="376"/>
      <c r="L933" s="376"/>
      <c r="M933" s="376"/>
      <c r="N933" s="376"/>
      <c r="O933" s="376"/>
      <c r="P933" s="376"/>
      <c r="Q933" s="376"/>
      <c r="R933" s="376"/>
      <c r="S933" s="376"/>
      <c r="T933" s="376"/>
      <c r="U933" s="376"/>
      <c r="V933" s="376"/>
      <c r="W933" s="376"/>
      <c r="X933" s="376"/>
      <c r="Y933" s="376"/>
      <c r="Z933" s="376"/>
      <c r="AA933" s="376"/>
      <c r="AB933" s="376"/>
      <c r="AC933" s="376"/>
      <c r="AD933" s="376"/>
      <c r="AE933" s="376"/>
      <c r="AF933" s="376"/>
      <c r="AG933" s="376"/>
      <c r="AH933" s="376"/>
      <c r="AI933" s="376"/>
      <c r="AJ933" s="376"/>
      <c r="AK933" s="376"/>
      <c r="AL933" s="376"/>
      <c r="AM933" s="376"/>
      <c r="AN933" s="376"/>
      <c r="AO933" s="376"/>
      <c r="AP933" s="376"/>
      <c r="AQ933" s="376"/>
      <c r="AR933" s="376"/>
      <c r="AS933" s="376"/>
      <c r="AT933" s="376"/>
    </row>
    <row r="934" spans="1:46" ht="24" x14ac:dyDescent="0.4">
      <c r="A934" s="375"/>
      <c r="B934" s="375"/>
      <c r="C934" s="376"/>
      <c r="D934" s="376"/>
      <c r="E934" s="376"/>
      <c r="F934" s="376"/>
      <c r="G934" s="376"/>
      <c r="H934" s="376"/>
      <c r="I934" s="376"/>
      <c r="J934" s="376"/>
      <c r="K934" s="376"/>
      <c r="L934" s="376"/>
      <c r="M934" s="376"/>
      <c r="N934" s="376"/>
      <c r="O934" s="376"/>
      <c r="P934" s="376"/>
      <c r="Q934" s="376"/>
      <c r="R934" s="376"/>
      <c r="S934" s="376"/>
      <c r="T934" s="376"/>
      <c r="U934" s="376"/>
      <c r="V934" s="376"/>
      <c r="W934" s="376"/>
      <c r="X934" s="376"/>
      <c r="Y934" s="376"/>
      <c r="Z934" s="376"/>
      <c r="AA934" s="376"/>
      <c r="AB934" s="376"/>
      <c r="AC934" s="376"/>
      <c r="AD934" s="376"/>
      <c r="AE934" s="376"/>
      <c r="AF934" s="376"/>
      <c r="AG934" s="376"/>
      <c r="AH934" s="376"/>
      <c r="AI934" s="376"/>
      <c r="AJ934" s="376"/>
      <c r="AK934" s="376"/>
      <c r="AL934" s="376"/>
      <c r="AM934" s="376"/>
      <c r="AN934" s="376"/>
      <c r="AO934" s="376"/>
      <c r="AP934" s="376"/>
      <c r="AQ934" s="376"/>
      <c r="AR934" s="376"/>
      <c r="AS934" s="376"/>
      <c r="AT934" s="376"/>
    </row>
    <row r="935" spans="1:46" ht="24" x14ac:dyDescent="0.4">
      <c r="A935" s="375"/>
      <c r="B935" s="375"/>
      <c r="C935" s="376"/>
      <c r="D935" s="376"/>
      <c r="E935" s="376"/>
      <c r="F935" s="376"/>
      <c r="G935" s="376"/>
      <c r="H935" s="376"/>
      <c r="I935" s="376"/>
      <c r="J935" s="376"/>
      <c r="K935" s="376"/>
      <c r="L935" s="376"/>
      <c r="M935" s="376"/>
      <c r="N935" s="376"/>
      <c r="O935" s="376"/>
      <c r="P935" s="376"/>
      <c r="Q935" s="376"/>
      <c r="R935" s="376"/>
      <c r="S935" s="376"/>
      <c r="T935" s="376"/>
      <c r="U935" s="376"/>
      <c r="V935" s="376"/>
      <c r="W935" s="376"/>
      <c r="X935" s="376"/>
      <c r="Y935" s="376"/>
      <c r="Z935" s="376"/>
      <c r="AA935" s="376"/>
      <c r="AB935" s="376"/>
      <c r="AC935" s="376"/>
      <c r="AD935" s="376"/>
      <c r="AE935" s="376"/>
      <c r="AF935" s="376"/>
      <c r="AG935" s="376"/>
      <c r="AH935" s="376"/>
      <c r="AI935" s="376"/>
      <c r="AJ935" s="376"/>
      <c r="AK935" s="376"/>
      <c r="AL935" s="376"/>
      <c r="AM935" s="376"/>
      <c r="AN935" s="376"/>
      <c r="AO935" s="376"/>
      <c r="AP935" s="376"/>
      <c r="AQ935" s="376"/>
      <c r="AR935" s="376"/>
      <c r="AS935" s="376"/>
      <c r="AT935" s="376"/>
    </row>
    <row r="936" spans="1:46" ht="24" x14ac:dyDescent="0.4">
      <c r="A936" s="375"/>
      <c r="B936" s="375"/>
      <c r="C936" s="376"/>
      <c r="D936" s="376"/>
      <c r="E936" s="376"/>
      <c r="F936" s="376"/>
      <c r="G936" s="376"/>
      <c r="H936" s="376"/>
      <c r="I936" s="376"/>
      <c r="J936" s="376"/>
      <c r="K936" s="376"/>
      <c r="L936" s="376"/>
      <c r="M936" s="376"/>
      <c r="N936" s="376"/>
      <c r="O936" s="376"/>
      <c r="P936" s="376"/>
      <c r="Q936" s="376"/>
      <c r="R936" s="376"/>
      <c r="S936" s="376"/>
      <c r="T936" s="376"/>
      <c r="U936" s="376"/>
      <c r="V936" s="376"/>
      <c r="W936" s="376"/>
      <c r="X936" s="376"/>
      <c r="Y936" s="376"/>
      <c r="Z936" s="376"/>
      <c r="AA936" s="376"/>
      <c r="AB936" s="376"/>
      <c r="AC936" s="376"/>
      <c r="AD936" s="376"/>
      <c r="AE936" s="376"/>
      <c r="AF936" s="376"/>
      <c r="AG936" s="376"/>
      <c r="AH936" s="376"/>
      <c r="AI936" s="376"/>
      <c r="AJ936" s="376"/>
      <c r="AK936" s="376"/>
      <c r="AL936" s="376"/>
      <c r="AM936" s="376"/>
      <c r="AN936" s="376"/>
      <c r="AO936" s="376"/>
      <c r="AP936" s="376"/>
      <c r="AQ936" s="376"/>
      <c r="AR936" s="376"/>
      <c r="AS936" s="376"/>
      <c r="AT936" s="376"/>
    </row>
    <row r="937" spans="1:46" ht="24" x14ac:dyDescent="0.4">
      <c r="A937" s="375"/>
      <c r="B937" s="375"/>
      <c r="C937" s="376"/>
      <c r="D937" s="376"/>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c r="AA937" s="376"/>
      <c r="AB937" s="376"/>
      <c r="AC937" s="376"/>
      <c r="AD937" s="376"/>
      <c r="AE937" s="376"/>
      <c r="AF937" s="376"/>
      <c r="AG937" s="376"/>
      <c r="AH937" s="376"/>
      <c r="AI937" s="376"/>
      <c r="AJ937" s="376"/>
      <c r="AK937" s="376"/>
      <c r="AL937" s="376"/>
      <c r="AM937" s="376"/>
      <c r="AN937" s="376"/>
      <c r="AO937" s="376"/>
      <c r="AP937" s="376"/>
      <c r="AQ937" s="376"/>
      <c r="AR937" s="376"/>
      <c r="AS937" s="376"/>
      <c r="AT937" s="376"/>
    </row>
    <row r="938" spans="1:46" ht="24" x14ac:dyDescent="0.4">
      <c r="A938" s="375"/>
      <c r="B938" s="375"/>
      <c r="C938" s="376"/>
      <c r="D938" s="376"/>
      <c r="E938" s="376"/>
      <c r="F938" s="376"/>
      <c r="G938" s="376"/>
      <c r="H938" s="376"/>
      <c r="I938" s="376"/>
      <c r="J938" s="376"/>
      <c r="K938" s="376"/>
      <c r="L938" s="376"/>
      <c r="M938" s="376"/>
      <c r="N938" s="376"/>
      <c r="O938" s="376"/>
      <c r="P938" s="376"/>
      <c r="Q938" s="376"/>
      <c r="R938" s="376"/>
      <c r="S938" s="376"/>
      <c r="T938" s="376"/>
      <c r="U938" s="376"/>
      <c r="V938" s="376"/>
      <c r="W938" s="376"/>
      <c r="X938" s="376"/>
      <c r="Y938" s="376"/>
      <c r="Z938" s="376"/>
      <c r="AA938" s="376"/>
      <c r="AB938" s="376"/>
      <c r="AC938" s="376"/>
      <c r="AD938" s="376"/>
      <c r="AE938" s="376"/>
      <c r="AF938" s="376"/>
      <c r="AG938" s="376"/>
      <c r="AH938" s="376"/>
      <c r="AI938" s="376"/>
      <c r="AJ938" s="376"/>
      <c r="AK938" s="376"/>
      <c r="AL938" s="376"/>
      <c r="AM938" s="376"/>
      <c r="AN938" s="376"/>
      <c r="AO938" s="376"/>
      <c r="AP938" s="376"/>
      <c r="AQ938" s="376"/>
      <c r="AR938" s="376"/>
      <c r="AS938" s="376"/>
      <c r="AT938" s="376"/>
    </row>
    <row r="939" spans="1:46" ht="24" x14ac:dyDescent="0.4">
      <c r="A939" s="375"/>
      <c r="B939" s="375"/>
      <c r="C939" s="376"/>
      <c r="D939" s="376"/>
      <c r="E939" s="376"/>
      <c r="F939" s="376"/>
      <c r="G939" s="376"/>
      <c r="H939" s="376"/>
      <c r="I939" s="376"/>
      <c r="J939" s="376"/>
      <c r="K939" s="376"/>
      <c r="L939" s="376"/>
      <c r="M939" s="376"/>
      <c r="N939" s="376"/>
      <c r="O939" s="376"/>
      <c r="P939" s="376"/>
      <c r="Q939" s="376"/>
      <c r="R939" s="376"/>
      <c r="S939" s="376"/>
      <c r="T939" s="376"/>
      <c r="U939" s="376"/>
      <c r="V939" s="376"/>
      <c r="W939" s="376"/>
      <c r="X939" s="376"/>
      <c r="Y939" s="376"/>
      <c r="Z939" s="376"/>
      <c r="AA939" s="376"/>
      <c r="AB939" s="376"/>
      <c r="AC939" s="376"/>
      <c r="AD939" s="376"/>
      <c r="AE939" s="376"/>
      <c r="AF939" s="376"/>
      <c r="AG939" s="376"/>
      <c r="AH939" s="376"/>
      <c r="AI939" s="376"/>
      <c r="AJ939" s="376"/>
      <c r="AK939" s="376"/>
      <c r="AL939" s="376"/>
      <c r="AM939" s="376"/>
      <c r="AN939" s="376"/>
      <c r="AO939" s="376"/>
      <c r="AP939" s="376"/>
      <c r="AQ939" s="376"/>
      <c r="AR939" s="376"/>
      <c r="AS939" s="376"/>
      <c r="AT939" s="376"/>
    </row>
    <row r="940" spans="1:46" ht="24" x14ac:dyDescent="0.4">
      <c r="A940" s="375"/>
      <c r="B940" s="375"/>
      <c r="C940" s="376"/>
      <c r="D940" s="376"/>
      <c r="E940" s="376"/>
      <c r="F940" s="376"/>
      <c r="G940" s="376"/>
      <c r="H940" s="376"/>
      <c r="I940" s="376"/>
      <c r="J940" s="376"/>
      <c r="K940" s="376"/>
      <c r="L940" s="376"/>
      <c r="M940" s="376"/>
      <c r="N940" s="376"/>
      <c r="O940" s="376"/>
      <c r="P940" s="376"/>
      <c r="Q940" s="376"/>
      <c r="R940" s="376"/>
      <c r="S940" s="376"/>
      <c r="T940" s="376"/>
      <c r="U940" s="376"/>
      <c r="V940" s="376"/>
      <c r="W940" s="376"/>
      <c r="X940" s="376"/>
      <c r="Y940" s="376"/>
      <c r="Z940" s="376"/>
      <c r="AA940" s="376"/>
      <c r="AB940" s="376"/>
      <c r="AC940" s="376"/>
      <c r="AD940" s="376"/>
      <c r="AE940" s="376"/>
      <c r="AF940" s="376"/>
      <c r="AG940" s="376"/>
      <c r="AH940" s="376"/>
      <c r="AI940" s="376"/>
      <c r="AJ940" s="376"/>
      <c r="AK940" s="376"/>
      <c r="AL940" s="376"/>
      <c r="AM940" s="376"/>
      <c r="AN940" s="376"/>
      <c r="AO940" s="376"/>
      <c r="AP940" s="376"/>
      <c r="AQ940" s="376"/>
      <c r="AR940" s="376"/>
      <c r="AS940" s="376"/>
      <c r="AT940" s="376"/>
    </row>
    <row r="941" spans="1:46" ht="24" x14ac:dyDescent="0.4">
      <c r="A941" s="375"/>
      <c r="B941" s="375"/>
      <c r="C941" s="376"/>
      <c r="D941" s="376"/>
      <c r="E941" s="376"/>
      <c r="F941" s="376"/>
      <c r="G941" s="376"/>
      <c r="H941" s="376"/>
      <c r="I941" s="376"/>
      <c r="J941" s="376"/>
      <c r="K941" s="376"/>
      <c r="L941" s="376"/>
      <c r="M941" s="376"/>
      <c r="N941" s="376"/>
      <c r="O941" s="376"/>
      <c r="P941" s="376"/>
      <c r="Q941" s="376"/>
      <c r="R941" s="376"/>
      <c r="S941" s="376"/>
      <c r="T941" s="376"/>
      <c r="U941" s="376"/>
      <c r="V941" s="376"/>
      <c r="W941" s="376"/>
      <c r="X941" s="376"/>
      <c r="Y941" s="376"/>
      <c r="Z941" s="376"/>
      <c r="AA941" s="376"/>
      <c r="AB941" s="376"/>
      <c r="AC941" s="376"/>
      <c r="AD941" s="376"/>
      <c r="AE941" s="376"/>
      <c r="AF941" s="376"/>
      <c r="AG941" s="376"/>
      <c r="AH941" s="376"/>
      <c r="AI941" s="376"/>
      <c r="AJ941" s="376"/>
      <c r="AK941" s="376"/>
      <c r="AL941" s="376"/>
      <c r="AM941" s="376"/>
      <c r="AN941" s="376"/>
      <c r="AO941" s="376"/>
      <c r="AP941" s="376"/>
      <c r="AQ941" s="376"/>
      <c r="AR941" s="376"/>
      <c r="AS941" s="376"/>
      <c r="AT941" s="376"/>
    </row>
    <row r="942" spans="1:46" ht="24" x14ac:dyDescent="0.4">
      <c r="A942" s="375"/>
      <c r="B942" s="375"/>
      <c r="C942" s="376"/>
      <c r="D942" s="376"/>
      <c r="E942" s="376"/>
      <c r="F942" s="376"/>
      <c r="G942" s="376"/>
      <c r="H942" s="376"/>
      <c r="I942" s="376"/>
      <c r="J942" s="376"/>
      <c r="K942" s="376"/>
      <c r="L942" s="376"/>
      <c r="M942" s="376"/>
      <c r="N942" s="376"/>
      <c r="O942" s="376"/>
      <c r="P942" s="376"/>
      <c r="Q942" s="376"/>
      <c r="R942" s="376"/>
      <c r="S942" s="376"/>
      <c r="T942" s="376"/>
      <c r="U942" s="376"/>
      <c r="V942" s="376"/>
      <c r="W942" s="376"/>
      <c r="X942" s="376"/>
      <c r="Y942" s="376"/>
      <c r="Z942" s="376"/>
      <c r="AA942" s="376"/>
      <c r="AB942" s="376"/>
      <c r="AC942" s="376"/>
      <c r="AD942" s="376"/>
      <c r="AE942" s="376"/>
      <c r="AF942" s="376"/>
      <c r="AG942" s="376"/>
      <c r="AH942" s="376"/>
      <c r="AI942" s="376"/>
      <c r="AJ942" s="376"/>
      <c r="AK942" s="376"/>
      <c r="AL942" s="376"/>
      <c r="AM942" s="376"/>
      <c r="AN942" s="376"/>
      <c r="AO942" s="376"/>
      <c r="AP942" s="376"/>
      <c r="AQ942" s="376"/>
      <c r="AR942" s="376"/>
      <c r="AS942" s="376"/>
      <c r="AT942" s="376"/>
    </row>
    <row r="943" spans="1:46" ht="24" x14ac:dyDescent="0.4">
      <c r="A943" s="375"/>
      <c r="B943" s="375"/>
      <c r="C943" s="376"/>
      <c r="D943" s="376"/>
      <c r="E943" s="376"/>
      <c r="F943" s="376"/>
      <c r="G943" s="376"/>
      <c r="H943" s="376"/>
      <c r="I943" s="376"/>
      <c r="J943" s="376"/>
      <c r="K943" s="376"/>
      <c r="L943" s="376"/>
      <c r="M943" s="376"/>
      <c r="N943" s="376"/>
      <c r="O943" s="376"/>
      <c r="P943" s="376"/>
      <c r="Q943" s="376"/>
      <c r="R943" s="376"/>
      <c r="S943" s="376"/>
      <c r="T943" s="376"/>
      <c r="U943" s="376"/>
      <c r="V943" s="376"/>
      <c r="W943" s="376"/>
      <c r="X943" s="376"/>
      <c r="Y943" s="376"/>
      <c r="Z943" s="376"/>
      <c r="AA943" s="376"/>
      <c r="AB943" s="376"/>
      <c r="AC943" s="376"/>
      <c r="AD943" s="376"/>
      <c r="AE943" s="376"/>
      <c r="AF943" s="376"/>
      <c r="AG943" s="376"/>
      <c r="AH943" s="376"/>
      <c r="AI943" s="376"/>
      <c r="AJ943" s="376"/>
      <c r="AK943" s="376"/>
      <c r="AL943" s="376"/>
      <c r="AM943" s="376"/>
      <c r="AN943" s="376"/>
      <c r="AO943" s="376"/>
      <c r="AP943" s="376"/>
      <c r="AQ943" s="376"/>
      <c r="AR943" s="376"/>
      <c r="AS943" s="376"/>
      <c r="AT943" s="376"/>
    </row>
    <row r="944" spans="1:46" ht="24" x14ac:dyDescent="0.4">
      <c r="A944" s="375"/>
      <c r="B944" s="375"/>
      <c r="C944" s="376"/>
      <c r="D944" s="376"/>
      <c r="E944" s="376"/>
      <c r="F944" s="376"/>
      <c r="G944" s="376"/>
      <c r="H944" s="376"/>
      <c r="I944" s="376"/>
      <c r="J944" s="376"/>
      <c r="K944" s="376"/>
      <c r="L944" s="376"/>
      <c r="M944" s="376"/>
      <c r="N944" s="376"/>
      <c r="O944" s="376"/>
      <c r="P944" s="376"/>
      <c r="Q944" s="376"/>
      <c r="R944" s="376"/>
      <c r="S944" s="376"/>
      <c r="T944" s="376"/>
      <c r="U944" s="376"/>
      <c r="V944" s="376"/>
      <c r="W944" s="376"/>
      <c r="X944" s="376"/>
      <c r="Y944" s="376"/>
      <c r="Z944" s="376"/>
      <c r="AA944" s="376"/>
      <c r="AB944" s="376"/>
      <c r="AC944" s="376"/>
      <c r="AD944" s="376"/>
      <c r="AE944" s="376"/>
      <c r="AF944" s="376"/>
      <c r="AG944" s="376"/>
      <c r="AH944" s="376"/>
      <c r="AI944" s="376"/>
      <c r="AJ944" s="376"/>
      <c r="AK944" s="376"/>
      <c r="AL944" s="376"/>
      <c r="AM944" s="376"/>
      <c r="AN944" s="376"/>
      <c r="AO944" s="376"/>
      <c r="AP944" s="376"/>
      <c r="AQ944" s="376"/>
      <c r="AR944" s="376"/>
      <c r="AS944" s="376"/>
      <c r="AT944" s="376"/>
    </row>
    <row r="945" spans="1:46" ht="24" x14ac:dyDescent="0.4">
      <c r="A945" s="375"/>
      <c r="B945" s="375"/>
      <c r="C945" s="376"/>
      <c r="D945" s="376"/>
      <c r="E945" s="376"/>
      <c r="F945" s="376"/>
      <c r="G945" s="376"/>
      <c r="H945" s="376"/>
      <c r="I945" s="376"/>
      <c r="J945" s="376"/>
      <c r="K945" s="376"/>
      <c r="L945" s="376"/>
      <c r="M945" s="376"/>
      <c r="N945" s="376"/>
      <c r="O945" s="376"/>
      <c r="P945" s="376"/>
      <c r="Q945" s="376"/>
      <c r="R945" s="376"/>
      <c r="S945" s="376"/>
      <c r="T945" s="376"/>
      <c r="U945" s="376"/>
      <c r="V945" s="376"/>
      <c r="W945" s="376"/>
      <c r="X945" s="376"/>
      <c r="Y945" s="376"/>
      <c r="Z945" s="376"/>
      <c r="AA945" s="376"/>
      <c r="AB945" s="376"/>
      <c r="AC945" s="376"/>
      <c r="AD945" s="376"/>
      <c r="AE945" s="376"/>
      <c r="AF945" s="376"/>
      <c r="AG945" s="376"/>
      <c r="AH945" s="376"/>
      <c r="AI945" s="376"/>
      <c r="AJ945" s="376"/>
      <c r="AK945" s="376"/>
      <c r="AL945" s="376"/>
      <c r="AM945" s="376"/>
      <c r="AN945" s="376"/>
      <c r="AO945" s="376"/>
      <c r="AP945" s="376"/>
      <c r="AQ945" s="376"/>
      <c r="AR945" s="376"/>
      <c r="AS945" s="376"/>
      <c r="AT945" s="376"/>
    </row>
    <row r="946" spans="1:46" ht="24" x14ac:dyDescent="0.4">
      <c r="A946" s="375"/>
      <c r="B946" s="375"/>
      <c r="C946" s="376"/>
      <c r="D946" s="376"/>
      <c r="E946" s="376"/>
      <c r="F946" s="376"/>
      <c r="G946" s="376"/>
      <c r="H946" s="376"/>
      <c r="I946" s="376"/>
      <c r="J946" s="376"/>
      <c r="K946" s="376"/>
      <c r="L946" s="376"/>
      <c r="M946" s="376"/>
      <c r="N946" s="376"/>
      <c r="O946" s="376"/>
      <c r="P946" s="376"/>
      <c r="Q946" s="376"/>
      <c r="R946" s="376"/>
      <c r="S946" s="376"/>
      <c r="T946" s="376"/>
      <c r="U946" s="376"/>
      <c r="V946" s="376"/>
      <c r="W946" s="376"/>
      <c r="X946" s="376"/>
      <c r="Y946" s="376"/>
      <c r="Z946" s="376"/>
      <c r="AA946" s="376"/>
      <c r="AB946" s="376"/>
      <c r="AC946" s="376"/>
      <c r="AD946" s="376"/>
      <c r="AE946" s="376"/>
      <c r="AF946" s="376"/>
      <c r="AG946" s="376"/>
      <c r="AH946" s="376"/>
      <c r="AI946" s="376"/>
      <c r="AJ946" s="376"/>
      <c r="AK946" s="376"/>
      <c r="AL946" s="376"/>
      <c r="AM946" s="376"/>
      <c r="AN946" s="376"/>
      <c r="AO946" s="376"/>
      <c r="AP946" s="376"/>
      <c r="AQ946" s="376"/>
      <c r="AR946" s="376"/>
      <c r="AS946" s="376"/>
      <c r="AT946" s="376"/>
    </row>
    <row r="947" spans="1:46" ht="24" x14ac:dyDescent="0.4">
      <c r="A947" s="375"/>
      <c r="B947" s="375"/>
      <c r="C947" s="376"/>
      <c r="D947" s="376"/>
      <c r="E947" s="376"/>
      <c r="F947" s="376"/>
      <c r="G947" s="376"/>
      <c r="H947" s="376"/>
      <c r="I947" s="376"/>
      <c r="J947" s="376"/>
      <c r="K947" s="376"/>
      <c r="L947" s="376"/>
      <c r="M947" s="376"/>
      <c r="N947" s="376"/>
      <c r="O947" s="376"/>
      <c r="P947" s="376"/>
      <c r="Q947" s="376"/>
      <c r="R947" s="376"/>
      <c r="S947" s="376"/>
      <c r="T947" s="376"/>
      <c r="U947" s="376"/>
      <c r="V947" s="376"/>
      <c r="W947" s="376"/>
      <c r="X947" s="376"/>
      <c r="Y947" s="376"/>
      <c r="Z947" s="376"/>
      <c r="AA947" s="376"/>
      <c r="AB947" s="376"/>
      <c r="AC947" s="376"/>
      <c r="AD947" s="376"/>
      <c r="AE947" s="376"/>
      <c r="AF947" s="376"/>
      <c r="AG947" s="376"/>
      <c r="AH947" s="376"/>
      <c r="AI947" s="376"/>
      <c r="AJ947" s="376"/>
      <c r="AK947" s="376"/>
      <c r="AL947" s="376"/>
      <c r="AM947" s="376"/>
      <c r="AN947" s="376"/>
      <c r="AO947" s="376"/>
      <c r="AP947" s="376"/>
      <c r="AQ947" s="376"/>
      <c r="AR947" s="376"/>
      <c r="AS947" s="376"/>
      <c r="AT947" s="376"/>
    </row>
    <row r="948" spans="1:46" ht="24" x14ac:dyDescent="0.4">
      <c r="A948" s="375"/>
      <c r="B948" s="375"/>
      <c r="C948" s="376"/>
      <c r="D948" s="376"/>
      <c r="E948" s="376"/>
      <c r="F948" s="376"/>
      <c r="G948" s="376"/>
      <c r="H948" s="376"/>
      <c r="I948" s="376"/>
      <c r="J948" s="376"/>
      <c r="K948" s="376"/>
      <c r="L948" s="376"/>
      <c r="M948" s="376"/>
      <c r="N948" s="376"/>
      <c r="O948" s="376"/>
      <c r="P948" s="376"/>
      <c r="Q948" s="376"/>
      <c r="R948" s="376"/>
      <c r="S948" s="376"/>
      <c r="T948" s="376"/>
      <c r="U948" s="376"/>
      <c r="V948" s="376"/>
      <c r="W948" s="376"/>
      <c r="X948" s="376"/>
      <c r="Y948" s="376"/>
      <c r="Z948" s="376"/>
      <c r="AA948" s="376"/>
      <c r="AB948" s="376"/>
      <c r="AC948" s="376"/>
      <c r="AD948" s="376"/>
      <c r="AE948" s="376"/>
      <c r="AF948" s="376"/>
      <c r="AG948" s="376"/>
      <c r="AH948" s="376"/>
      <c r="AI948" s="376"/>
      <c r="AJ948" s="376"/>
      <c r="AK948" s="376"/>
      <c r="AL948" s="376"/>
      <c r="AM948" s="376"/>
      <c r="AN948" s="376"/>
      <c r="AO948" s="376"/>
      <c r="AP948" s="376"/>
      <c r="AQ948" s="376"/>
      <c r="AR948" s="376"/>
      <c r="AS948" s="376"/>
      <c r="AT948" s="376"/>
    </row>
    <row r="949" spans="1:46" ht="24" x14ac:dyDescent="0.4">
      <c r="A949" s="375"/>
      <c r="B949" s="375"/>
      <c r="C949" s="376"/>
      <c r="D949" s="376"/>
      <c r="E949" s="376"/>
      <c r="F949" s="376"/>
      <c r="G949" s="376"/>
      <c r="H949" s="376"/>
      <c r="I949" s="376"/>
      <c r="J949" s="376"/>
      <c r="K949" s="376"/>
      <c r="L949" s="376"/>
      <c r="M949" s="376"/>
      <c r="N949" s="376"/>
      <c r="O949" s="376"/>
      <c r="P949" s="376"/>
      <c r="Q949" s="376"/>
      <c r="R949" s="376"/>
      <c r="S949" s="376"/>
      <c r="T949" s="376"/>
      <c r="U949" s="376"/>
      <c r="V949" s="376"/>
      <c r="W949" s="376"/>
      <c r="X949" s="376"/>
      <c r="Y949" s="376"/>
      <c r="Z949" s="376"/>
      <c r="AA949" s="376"/>
      <c r="AB949" s="376"/>
      <c r="AC949" s="376"/>
      <c r="AD949" s="376"/>
      <c r="AE949" s="376"/>
      <c r="AF949" s="376"/>
      <c r="AG949" s="376"/>
      <c r="AH949" s="376"/>
      <c r="AI949" s="376"/>
      <c r="AJ949" s="376"/>
      <c r="AK949" s="376"/>
      <c r="AL949" s="376"/>
      <c r="AM949" s="376"/>
      <c r="AN949" s="376"/>
      <c r="AO949" s="376"/>
      <c r="AP949" s="376"/>
      <c r="AQ949" s="376"/>
      <c r="AR949" s="376"/>
      <c r="AS949" s="376"/>
      <c r="AT949" s="376"/>
    </row>
    <row r="950" spans="1:46" ht="24" x14ac:dyDescent="0.4">
      <c r="A950" s="375"/>
      <c r="B950" s="375"/>
      <c r="C950" s="376"/>
      <c r="D950" s="376"/>
      <c r="E950" s="376"/>
      <c r="F950" s="376"/>
      <c r="G950" s="376"/>
      <c r="H950" s="376"/>
      <c r="I950" s="376"/>
      <c r="J950" s="376"/>
      <c r="K950" s="376"/>
      <c r="L950" s="376"/>
      <c r="M950" s="376"/>
      <c r="N950" s="376"/>
      <c r="O950" s="376"/>
      <c r="P950" s="376"/>
      <c r="Q950" s="376"/>
      <c r="R950" s="376"/>
      <c r="S950" s="376"/>
      <c r="T950" s="376"/>
      <c r="U950" s="376"/>
      <c r="V950" s="376"/>
      <c r="W950" s="376"/>
      <c r="X950" s="376"/>
      <c r="Y950" s="376"/>
      <c r="Z950" s="376"/>
      <c r="AA950" s="376"/>
      <c r="AB950" s="376"/>
      <c r="AC950" s="376"/>
      <c r="AD950" s="376"/>
      <c r="AE950" s="376"/>
      <c r="AF950" s="376"/>
      <c r="AG950" s="376"/>
      <c r="AH950" s="376"/>
      <c r="AI950" s="376"/>
      <c r="AJ950" s="376"/>
      <c r="AK950" s="376"/>
      <c r="AL950" s="376"/>
      <c r="AM950" s="376"/>
      <c r="AN950" s="376"/>
      <c r="AO950" s="376"/>
      <c r="AP950" s="376"/>
      <c r="AQ950" s="376"/>
      <c r="AR950" s="376"/>
      <c r="AS950" s="376"/>
      <c r="AT950" s="376"/>
    </row>
    <row r="951" spans="1:46" ht="24" x14ac:dyDescent="0.4">
      <c r="A951" s="375"/>
      <c r="B951" s="375"/>
      <c r="C951" s="376"/>
      <c r="D951" s="376"/>
      <c r="E951" s="376"/>
      <c r="F951" s="376"/>
      <c r="G951" s="376"/>
      <c r="H951" s="376"/>
      <c r="I951" s="376"/>
      <c r="J951" s="376"/>
      <c r="K951" s="376"/>
      <c r="L951" s="376"/>
      <c r="M951" s="376"/>
      <c r="N951" s="376"/>
      <c r="O951" s="376"/>
      <c r="P951" s="376"/>
      <c r="Q951" s="376"/>
      <c r="R951" s="376"/>
      <c r="S951" s="376"/>
      <c r="T951" s="376"/>
      <c r="U951" s="376"/>
      <c r="V951" s="376"/>
      <c r="W951" s="376"/>
      <c r="X951" s="376"/>
      <c r="Y951" s="376"/>
      <c r="Z951" s="376"/>
      <c r="AA951" s="376"/>
      <c r="AB951" s="376"/>
      <c r="AC951" s="376"/>
      <c r="AD951" s="376"/>
      <c r="AE951" s="376"/>
      <c r="AF951" s="376"/>
      <c r="AG951" s="376"/>
      <c r="AH951" s="376"/>
      <c r="AI951" s="376"/>
      <c r="AJ951" s="376"/>
      <c r="AK951" s="376"/>
      <c r="AL951" s="376"/>
      <c r="AM951" s="376"/>
      <c r="AN951" s="376"/>
      <c r="AO951" s="376"/>
      <c r="AP951" s="376"/>
      <c r="AQ951" s="376"/>
      <c r="AR951" s="376"/>
      <c r="AS951" s="376"/>
      <c r="AT951" s="376"/>
    </row>
    <row r="952" spans="1:46" ht="24" x14ac:dyDescent="0.4">
      <c r="A952" s="375"/>
      <c r="B952" s="375"/>
      <c r="C952" s="376"/>
      <c r="D952" s="376"/>
      <c r="E952" s="376"/>
      <c r="F952" s="376"/>
      <c r="G952" s="376"/>
      <c r="H952" s="376"/>
      <c r="I952" s="376"/>
      <c r="J952" s="376"/>
      <c r="K952" s="376"/>
      <c r="L952" s="376"/>
      <c r="M952" s="376"/>
      <c r="N952" s="376"/>
      <c r="O952" s="376"/>
      <c r="P952" s="376"/>
      <c r="Q952" s="376"/>
      <c r="R952" s="376"/>
      <c r="S952" s="376"/>
      <c r="T952" s="376"/>
      <c r="U952" s="376"/>
      <c r="V952" s="376"/>
      <c r="W952" s="376"/>
      <c r="X952" s="376"/>
      <c r="Y952" s="376"/>
      <c r="Z952" s="376"/>
      <c r="AA952" s="376"/>
      <c r="AB952" s="376"/>
      <c r="AC952" s="376"/>
      <c r="AD952" s="376"/>
      <c r="AE952" s="376"/>
      <c r="AF952" s="376"/>
      <c r="AG952" s="376"/>
      <c r="AH952" s="376"/>
      <c r="AI952" s="376"/>
      <c r="AJ952" s="376"/>
      <c r="AK952" s="376"/>
      <c r="AL952" s="376"/>
      <c r="AM952" s="376"/>
      <c r="AN952" s="376"/>
      <c r="AO952" s="376"/>
      <c r="AP952" s="376"/>
      <c r="AQ952" s="376"/>
      <c r="AR952" s="376"/>
      <c r="AS952" s="376"/>
      <c r="AT952" s="376"/>
    </row>
    <row r="953" spans="1:46" ht="24" x14ac:dyDescent="0.4">
      <c r="A953" s="375"/>
      <c r="B953" s="375"/>
      <c r="C953" s="376"/>
      <c r="D953" s="376"/>
      <c r="E953" s="376"/>
      <c r="F953" s="376"/>
      <c r="G953" s="376"/>
      <c r="H953" s="376"/>
      <c r="I953" s="376"/>
      <c r="J953" s="376"/>
      <c r="K953" s="376"/>
      <c r="L953" s="376"/>
      <c r="M953" s="376"/>
      <c r="N953" s="376"/>
      <c r="O953" s="376"/>
      <c r="P953" s="376"/>
      <c r="Q953" s="376"/>
      <c r="R953" s="376"/>
      <c r="S953" s="376"/>
      <c r="T953" s="376"/>
      <c r="U953" s="376"/>
      <c r="V953" s="376"/>
      <c r="W953" s="376"/>
      <c r="X953" s="376"/>
      <c r="Y953" s="376"/>
      <c r="Z953" s="376"/>
      <c r="AA953" s="376"/>
      <c r="AB953" s="376"/>
      <c r="AC953" s="376"/>
      <c r="AD953" s="376"/>
      <c r="AE953" s="376"/>
      <c r="AF953" s="376"/>
      <c r="AG953" s="376"/>
      <c r="AH953" s="376"/>
      <c r="AI953" s="376"/>
      <c r="AJ953" s="376"/>
      <c r="AK953" s="376"/>
      <c r="AL953" s="376"/>
      <c r="AM953" s="376"/>
      <c r="AN953" s="376"/>
      <c r="AO953" s="376"/>
      <c r="AP953" s="376"/>
      <c r="AQ953" s="376"/>
      <c r="AR953" s="376"/>
      <c r="AS953" s="376"/>
      <c r="AT953" s="376"/>
    </row>
    <row r="954" spans="1:46" ht="24" x14ac:dyDescent="0.4">
      <c r="A954" s="375"/>
      <c r="B954" s="375"/>
      <c r="C954" s="376"/>
      <c r="D954" s="376"/>
      <c r="E954" s="376"/>
      <c r="F954" s="376"/>
      <c r="G954" s="376"/>
      <c r="H954" s="376"/>
      <c r="I954" s="376"/>
      <c r="J954" s="376"/>
      <c r="K954" s="376"/>
      <c r="L954" s="376"/>
      <c r="M954" s="376"/>
      <c r="N954" s="376"/>
      <c r="O954" s="376"/>
      <c r="P954" s="376"/>
      <c r="Q954" s="376"/>
      <c r="R954" s="376"/>
      <c r="S954" s="376"/>
      <c r="T954" s="376"/>
      <c r="U954" s="376"/>
      <c r="V954" s="376"/>
      <c r="W954" s="376"/>
      <c r="X954" s="376"/>
      <c r="Y954" s="376"/>
      <c r="Z954" s="376"/>
      <c r="AA954" s="376"/>
      <c r="AB954" s="376"/>
      <c r="AC954" s="376"/>
      <c r="AD954" s="376"/>
      <c r="AE954" s="376"/>
      <c r="AF954" s="376"/>
      <c r="AG954" s="376"/>
      <c r="AH954" s="376"/>
      <c r="AI954" s="376"/>
      <c r="AJ954" s="376"/>
      <c r="AK954" s="376"/>
      <c r="AL954" s="376"/>
      <c r="AM954" s="376"/>
      <c r="AN954" s="376"/>
      <c r="AO954" s="376"/>
      <c r="AP954" s="376"/>
      <c r="AQ954" s="376"/>
      <c r="AR954" s="376"/>
      <c r="AS954" s="376"/>
      <c r="AT954" s="376"/>
    </row>
    <row r="955" spans="1:46" ht="24" x14ac:dyDescent="0.4">
      <c r="A955" s="375"/>
      <c r="B955" s="375"/>
      <c r="C955" s="376"/>
      <c r="D955" s="376"/>
      <c r="E955" s="376"/>
      <c r="F955" s="376"/>
      <c r="G955" s="376"/>
      <c r="H955" s="376"/>
      <c r="I955" s="376"/>
      <c r="J955" s="376"/>
      <c r="K955" s="376"/>
      <c r="L955" s="376"/>
      <c r="M955" s="376"/>
      <c r="N955" s="376"/>
      <c r="O955" s="376"/>
      <c r="P955" s="376"/>
      <c r="Q955" s="376"/>
      <c r="R955" s="376"/>
      <c r="S955" s="376"/>
      <c r="T955" s="376"/>
      <c r="U955" s="376"/>
      <c r="V955" s="376"/>
      <c r="W955" s="376"/>
      <c r="X955" s="376"/>
      <c r="Y955" s="376"/>
      <c r="Z955" s="376"/>
      <c r="AA955" s="376"/>
      <c r="AB955" s="376"/>
      <c r="AC955" s="376"/>
      <c r="AD955" s="376"/>
      <c r="AE955" s="376"/>
      <c r="AF955" s="376"/>
      <c r="AG955" s="376"/>
      <c r="AH955" s="376"/>
      <c r="AI955" s="376"/>
      <c r="AJ955" s="376"/>
      <c r="AK955" s="376"/>
      <c r="AL955" s="376"/>
      <c r="AM955" s="376"/>
      <c r="AN955" s="376"/>
      <c r="AO955" s="376"/>
      <c r="AP955" s="376"/>
      <c r="AQ955" s="376"/>
      <c r="AR955" s="376"/>
      <c r="AS955" s="376"/>
      <c r="AT955" s="376"/>
    </row>
    <row r="956" spans="1:46" ht="24" x14ac:dyDescent="0.4">
      <c r="A956" s="375"/>
      <c r="B956" s="375"/>
      <c r="C956" s="376"/>
      <c r="D956" s="376"/>
      <c r="E956" s="376"/>
      <c r="F956" s="376"/>
      <c r="G956" s="376"/>
      <c r="H956" s="376"/>
      <c r="I956" s="376"/>
      <c r="J956" s="376"/>
      <c r="K956" s="376"/>
      <c r="L956" s="376"/>
      <c r="M956" s="376"/>
      <c r="N956" s="376"/>
      <c r="O956" s="376"/>
      <c r="P956" s="376"/>
      <c r="Q956" s="376"/>
      <c r="R956" s="376"/>
      <c r="S956" s="376"/>
      <c r="T956" s="376"/>
      <c r="U956" s="376"/>
      <c r="V956" s="376"/>
      <c r="W956" s="376"/>
      <c r="X956" s="376"/>
      <c r="Y956" s="376"/>
      <c r="Z956" s="376"/>
      <c r="AA956" s="376"/>
      <c r="AB956" s="376"/>
      <c r="AC956" s="376"/>
      <c r="AD956" s="376"/>
      <c r="AE956" s="376"/>
      <c r="AF956" s="376"/>
      <c r="AG956" s="376"/>
      <c r="AH956" s="376"/>
      <c r="AI956" s="376"/>
      <c r="AJ956" s="376"/>
      <c r="AK956" s="376"/>
      <c r="AL956" s="376"/>
      <c r="AM956" s="376"/>
      <c r="AN956" s="376"/>
      <c r="AO956" s="376"/>
      <c r="AP956" s="376"/>
      <c r="AQ956" s="376"/>
      <c r="AR956" s="376"/>
      <c r="AS956" s="376"/>
      <c r="AT956" s="376"/>
    </row>
    <row r="957" spans="1:46" ht="24" x14ac:dyDescent="0.4">
      <c r="A957" s="375"/>
      <c r="B957" s="375"/>
      <c r="C957" s="376"/>
      <c r="D957" s="376"/>
      <c r="E957" s="376"/>
      <c r="F957" s="376"/>
      <c r="G957" s="376"/>
      <c r="H957" s="376"/>
      <c r="I957" s="376"/>
      <c r="J957" s="376"/>
      <c r="K957" s="376"/>
      <c r="L957" s="376"/>
      <c r="M957" s="376"/>
      <c r="N957" s="376"/>
      <c r="O957" s="376"/>
      <c r="P957" s="376"/>
      <c r="Q957" s="376"/>
      <c r="R957" s="376"/>
      <c r="S957" s="376"/>
      <c r="T957" s="376"/>
      <c r="U957" s="376"/>
      <c r="V957" s="376"/>
      <c r="W957" s="376"/>
      <c r="X957" s="376"/>
      <c r="Y957" s="376"/>
      <c r="Z957" s="376"/>
      <c r="AA957" s="376"/>
      <c r="AB957" s="376"/>
      <c r="AC957" s="376"/>
      <c r="AD957" s="376"/>
      <c r="AE957" s="376"/>
      <c r="AF957" s="376"/>
      <c r="AG957" s="376"/>
      <c r="AH957" s="376"/>
      <c r="AI957" s="376"/>
      <c r="AJ957" s="376"/>
      <c r="AK957" s="376"/>
      <c r="AL957" s="376"/>
      <c r="AM957" s="376"/>
      <c r="AN957" s="376"/>
      <c r="AO957" s="376"/>
      <c r="AP957" s="376"/>
      <c r="AQ957" s="376"/>
      <c r="AR957" s="376"/>
      <c r="AS957" s="376"/>
      <c r="AT957" s="376"/>
    </row>
    <row r="958" spans="1:46" ht="24" x14ac:dyDescent="0.4">
      <c r="A958" s="375"/>
      <c r="B958" s="375"/>
      <c r="C958" s="376"/>
      <c r="D958" s="376"/>
      <c r="E958" s="376"/>
      <c r="F958" s="376"/>
      <c r="G958" s="376"/>
      <c r="H958" s="376"/>
      <c r="I958" s="376"/>
      <c r="J958" s="376"/>
      <c r="K958" s="376"/>
      <c r="L958" s="376"/>
      <c r="M958" s="376"/>
      <c r="N958" s="376"/>
      <c r="O958" s="376"/>
      <c r="P958" s="376"/>
      <c r="Q958" s="376"/>
      <c r="R958" s="376"/>
      <c r="S958" s="376"/>
      <c r="T958" s="376"/>
      <c r="U958" s="376"/>
      <c r="V958" s="376"/>
      <c r="W958" s="376"/>
      <c r="X958" s="376"/>
      <c r="Y958" s="376"/>
      <c r="Z958" s="376"/>
      <c r="AA958" s="376"/>
      <c r="AB958" s="376"/>
      <c r="AC958" s="376"/>
      <c r="AD958" s="376"/>
      <c r="AE958" s="376"/>
      <c r="AF958" s="376"/>
      <c r="AG958" s="376"/>
      <c r="AH958" s="376"/>
      <c r="AI958" s="376"/>
      <c r="AJ958" s="376"/>
      <c r="AK958" s="376"/>
      <c r="AL958" s="376"/>
      <c r="AM958" s="376"/>
      <c r="AN958" s="376"/>
      <c r="AO958" s="376"/>
      <c r="AP958" s="376"/>
      <c r="AQ958" s="376"/>
      <c r="AR958" s="376"/>
      <c r="AS958" s="376"/>
      <c r="AT958" s="376"/>
    </row>
    <row r="959" spans="1:46" ht="24" x14ac:dyDescent="0.4">
      <c r="A959" s="375"/>
      <c r="B959" s="375"/>
      <c r="C959" s="376"/>
      <c r="D959" s="376"/>
      <c r="E959" s="376"/>
      <c r="F959" s="376"/>
      <c r="G959" s="376"/>
      <c r="H959" s="376"/>
      <c r="I959" s="376"/>
      <c r="J959" s="376"/>
      <c r="K959" s="376"/>
      <c r="L959" s="376"/>
      <c r="M959" s="376"/>
      <c r="N959" s="376"/>
      <c r="O959" s="376"/>
      <c r="P959" s="376"/>
      <c r="Q959" s="376"/>
      <c r="R959" s="376"/>
      <c r="S959" s="376"/>
      <c r="T959" s="376"/>
      <c r="U959" s="376"/>
      <c r="V959" s="376"/>
      <c r="W959" s="376"/>
      <c r="X959" s="376"/>
      <c r="Y959" s="376"/>
      <c r="Z959" s="376"/>
      <c r="AA959" s="376"/>
      <c r="AB959" s="376"/>
      <c r="AC959" s="376"/>
      <c r="AD959" s="376"/>
      <c r="AE959" s="376"/>
      <c r="AF959" s="376"/>
      <c r="AG959" s="376"/>
      <c r="AH959" s="376"/>
      <c r="AI959" s="376"/>
      <c r="AJ959" s="376"/>
      <c r="AK959" s="376"/>
      <c r="AL959" s="376"/>
      <c r="AM959" s="376"/>
      <c r="AN959" s="376"/>
      <c r="AO959" s="376"/>
      <c r="AP959" s="376"/>
      <c r="AQ959" s="376"/>
      <c r="AR959" s="376"/>
      <c r="AS959" s="376"/>
      <c r="AT959" s="376"/>
    </row>
    <row r="960" spans="1:46" ht="24" x14ac:dyDescent="0.4">
      <c r="A960" s="375"/>
      <c r="B960" s="375"/>
      <c r="C960" s="376"/>
      <c r="D960" s="376"/>
      <c r="E960" s="376"/>
      <c r="F960" s="376"/>
      <c r="G960" s="376"/>
      <c r="H960" s="376"/>
      <c r="I960" s="376"/>
      <c r="J960" s="376"/>
      <c r="K960" s="376"/>
      <c r="L960" s="376"/>
      <c r="M960" s="376"/>
      <c r="N960" s="376"/>
      <c r="O960" s="376"/>
      <c r="P960" s="376"/>
      <c r="Q960" s="376"/>
      <c r="R960" s="376"/>
      <c r="S960" s="376"/>
      <c r="T960" s="376"/>
      <c r="U960" s="376"/>
      <c r="V960" s="376"/>
      <c r="W960" s="376"/>
      <c r="X960" s="376"/>
      <c r="Y960" s="376"/>
      <c r="Z960" s="376"/>
      <c r="AA960" s="376"/>
      <c r="AB960" s="376"/>
      <c r="AC960" s="376"/>
      <c r="AD960" s="376"/>
      <c r="AE960" s="376"/>
      <c r="AF960" s="376"/>
      <c r="AG960" s="376"/>
      <c r="AH960" s="376"/>
      <c r="AI960" s="376"/>
      <c r="AJ960" s="376"/>
      <c r="AK960" s="376"/>
      <c r="AL960" s="376"/>
      <c r="AM960" s="376"/>
      <c r="AN960" s="376"/>
      <c r="AO960" s="376"/>
      <c r="AP960" s="376"/>
      <c r="AQ960" s="376"/>
      <c r="AR960" s="376"/>
      <c r="AS960" s="376"/>
      <c r="AT960" s="376"/>
    </row>
    <row r="961" spans="1:46" ht="24" x14ac:dyDescent="0.4">
      <c r="A961" s="375"/>
      <c r="B961" s="375"/>
      <c r="C961" s="376"/>
      <c r="D961" s="376"/>
      <c r="E961" s="376"/>
      <c r="F961" s="376"/>
      <c r="G961" s="376"/>
      <c r="H961" s="376"/>
      <c r="I961" s="376"/>
      <c r="J961" s="376"/>
      <c r="K961" s="376"/>
      <c r="L961" s="376"/>
      <c r="M961" s="376"/>
      <c r="N961" s="376"/>
      <c r="O961" s="376"/>
      <c r="P961" s="376"/>
      <c r="Q961" s="376"/>
      <c r="R961" s="376"/>
      <c r="S961" s="376"/>
      <c r="T961" s="376"/>
      <c r="U961" s="376"/>
      <c r="V961" s="376"/>
      <c r="W961" s="376"/>
      <c r="X961" s="376"/>
      <c r="Y961" s="376"/>
      <c r="Z961" s="376"/>
      <c r="AA961" s="376"/>
      <c r="AB961" s="376"/>
      <c r="AC961" s="376"/>
      <c r="AD961" s="376"/>
      <c r="AE961" s="376"/>
      <c r="AF961" s="376"/>
      <c r="AG961" s="376"/>
      <c r="AH961" s="376"/>
      <c r="AI961" s="376"/>
      <c r="AJ961" s="376"/>
      <c r="AK961" s="376"/>
      <c r="AL961" s="376"/>
      <c r="AM961" s="376"/>
      <c r="AN961" s="376"/>
      <c r="AO961" s="376"/>
      <c r="AP961" s="376"/>
      <c r="AQ961" s="376"/>
      <c r="AR961" s="376"/>
      <c r="AS961" s="376"/>
      <c r="AT961" s="376"/>
    </row>
    <row r="962" spans="1:46" ht="24" x14ac:dyDescent="0.4">
      <c r="A962" s="375"/>
      <c r="B962" s="375"/>
      <c r="C962" s="376"/>
      <c r="D962" s="376"/>
      <c r="E962" s="376"/>
      <c r="F962" s="376"/>
      <c r="G962" s="376"/>
      <c r="H962" s="376"/>
      <c r="I962" s="376"/>
      <c r="J962" s="376"/>
      <c r="K962" s="376"/>
      <c r="L962" s="376"/>
      <c r="M962" s="376"/>
      <c r="N962" s="376"/>
      <c r="O962" s="376"/>
      <c r="P962" s="376"/>
      <c r="Q962" s="376"/>
      <c r="R962" s="376"/>
      <c r="S962" s="376"/>
      <c r="T962" s="376"/>
      <c r="U962" s="376"/>
      <c r="V962" s="376"/>
      <c r="W962" s="376"/>
      <c r="X962" s="376"/>
      <c r="Y962" s="376"/>
      <c r="Z962" s="376"/>
      <c r="AA962" s="376"/>
      <c r="AB962" s="376"/>
      <c r="AC962" s="376"/>
      <c r="AD962" s="376"/>
      <c r="AE962" s="376"/>
      <c r="AF962" s="376"/>
      <c r="AG962" s="376"/>
      <c r="AH962" s="376"/>
      <c r="AI962" s="376"/>
      <c r="AJ962" s="376"/>
      <c r="AK962" s="376"/>
      <c r="AL962" s="376"/>
      <c r="AM962" s="376"/>
      <c r="AN962" s="376"/>
      <c r="AO962" s="376"/>
      <c r="AP962" s="376"/>
      <c r="AQ962" s="376"/>
      <c r="AR962" s="376"/>
      <c r="AS962" s="376"/>
      <c r="AT962" s="376"/>
    </row>
    <row r="963" spans="1:46" ht="24" x14ac:dyDescent="0.4">
      <c r="A963" s="375"/>
      <c r="B963" s="375"/>
      <c r="C963" s="376"/>
      <c r="D963" s="376"/>
      <c r="E963" s="376"/>
      <c r="F963" s="376"/>
      <c r="G963" s="376"/>
      <c r="H963" s="376"/>
      <c r="I963" s="376"/>
      <c r="J963" s="376"/>
      <c r="K963" s="376"/>
      <c r="L963" s="376"/>
      <c r="M963" s="376"/>
      <c r="N963" s="376"/>
      <c r="O963" s="376"/>
      <c r="P963" s="376"/>
      <c r="Q963" s="376"/>
      <c r="R963" s="376"/>
      <c r="S963" s="376"/>
      <c r="T963" s="376"/>
      <c r="U963" s="376"/>
      <c r="V963" s="376"/>
      <c r="W963" s="376"/>
      <c r="X963" s="376"/>
      <c r="Y963" s="376"/>
      <c r="Z963" s="376"/>
      <c r="AA963" s="376"/>
      <c r="AB963" s="376"/>
      <c r="AC963" s="376"/>
      <c r="AD963" s="376"/>
      <c r="AE963" s="376"/>
      <c r="AF963" s="376"/>
      <c r="AG963" s="376"/>
      <c r="AH963" s="376"/>
      <c r="AI963" s="376"/>
      <c r="AJ963" s="376"/>
      <c r="AK963" s="376"/>
      <c r="AL963" s="376"/>
      <c r="AM963" s="376"/>
      <c r="AN963" s="376"/>
      <c r="AO963" s="376"/>
      <c r="AP963" s="376"/>
      <c r="AQ963" s="376"/>
      <c r="AR963" s="376"/>
      <c r="AS963" s="376"/>
      <c r="AT963" s="376"/>
    </row>
    <row r="964" spans="1:46" ht="24" x14ac:dyDescent="0.4">
      <c r="A964" s="375"/>
      <c r="B964" s="375"/>
      <c r="C964" s="376"/>
      <c r="D964" s="376"/>
      <c r="E964" s="376"/>
      <c r="F964" s="376"/>
      <c r="G964" s="376"/>
      <c r="H964" s="376"/>
      <c r="I964" s="376"/>
      <c r="J964" s="376"/>
      <c r="K964" s="376"/>
      <c r="L964" s="376"/>
      <c r="M964" s="376"/>
      <c r="N964" s="376"/>
      <c r="O964" s="376"/>
      <c r="P964" s="376"/>
      <c r="Q964" s="376"/>
      <c r="R964" s="376"/>
      <c r="S964" s="376"/>
      <c r="T964" s="376"/>
      <c r="U964" s="376"/>
      <c r="V964" s="376"/>
      <c r="W964" s="376"/>
      <c r="X964" s="376"/>
      <c r="Y964" s="376"/>
      <c r="Z964" s="376"/>
      <c r="AA964" s="376"/>
      <c r="AB964" s="376"/>
      <c r="AC964" s="376"/>
      <c r="AD964" s="376"/>
      <c r="AE964" s="376"/>
      <c r="AF964" s="376"/>
      <c r="AG964" s="376"/>
      <c r="AH964" s="376"/>
      <c r="AI964" s="376"/>
      <c r="AJ964" s="376"/>
      <c r="AK964" s="376"/>
      <c r="AL964" s="376"/>
      <c r="AM964" s="376"/>
      <c r="AN964" s="376"/>
      <c r="AO964" s="376"/>
      <c r="AP964" s="376"/>
      <c r="AQ964" s="376"/>
      <c r="AR964" s="376"/>
      <c r="AS964" s="376"/>
      <c r="AT964" s="376"/>
    </row>
    <row r="965" spans="1:46" ht="24" x14ac:dyDescent="0.4">
      <c r="A965" s="375"/>
      <c r="B965" s="375"/>
      <c r="C965" s="376"/>
      <c r="D965" s="376"/>
      <c r="E965" s="376"/>
      <c r="F965" s="376"/>
      <c r="G965" s="376"/>
      <c r="H965" s="376"/>
      <c r="I965" s="376"/>
      <c r="J965" s="376"/>
      <c r="K965" s="376"/>
      <c r="L965" s="376"/>
      <c r="M965" s="376"/>
      <c r="N965" s="376"/>
      <c r="O965" s="376"/>
      <c r="P965" s="376"/>
      <c r="Q965" s="376"/>
      <c r="R965" s="376"/>
      <c r="S965" s="376"/>
      <c r="T965" s="376"/>
      <c r="U965" s="376"/>
      <c r="V965" s="376"/>
      <c r="W965" s="376"/>
      <c r="X965" s="376"/>
      <c r="Y965" s="376"/>
      <c r="Z965" s="376"/>
      <c r="AA965" s="376"/>
      <c r="AB965" s="376"/>
      <c r="AC965" s="376"/>
      <c r="AD965" s="376"/>
      <c r="AE965" s="376"/>
      <c r="AF965" s="376"/>
      <c r="AG965" s="376"/>
      <c r="AH965" s="376"/>
      <c r="AI965" s="376"/>
      <c r="AJ965" s="376"/>
      <c r="AK965" s="376"/>
      <c r="AL965" s="376"/>
      <c r="AM965" s="376"/>
      <c r="AN965" s="376"/>
      <c r="AO965" s="376"/>
      <c r="AP965" s="376"/>
      <c r="AQ965" s="376"/>
      <c r="AR965" s="376"/>
      <c r="AS965" s="376"/>
      <c r="AT965" s="376"/>
    </row>
    <row r="966" spans="1:46" ht="24" x14ac:dyDescent="0.4">
      <c r="A966" s="375"/>
      <c r="B966" s="375"/>
      <c r="C966" s="376"/>
      <c r="D966" s="376"/>
      <c r="E966" s="376"/>
      <c r="F966" s="376"/>
      <c r="G966" s="376"/>
      <c r="H966" s="376"/>
      <c r="I966" s="376"/>
      <c r="J966" s="376"/>
      <c r="K966" s="376"/>
      <c r="L966" s="376"/>
      <c r="M966" s="376"/>
      <c r="N966" s="376"/>
      <c r="O966" s="376"/>
      <c r="P966" s="376"/>
      <c r="Q966" s="376"/>
      <c r="R966" s="376"/>
      <c r="S966" s="376"/>
      <c r="T966" s="376"/>
      <c r="U966" s="376"/>
      <c r="V966" s="376"/>
      <c r="W966" s="376"/>
      <c r="X966" s="376"/>
      <c r="Y966" s="376"/>
      <c r="Z966" s="376"/>
      <c r="AA966" s="376"/>
      <c r="AB966" s="376"/>
      <c r="AC966" s="376"/>
      <c r="AD966" s="376"/>
      <c r="AE966" s="376"/>
      <c r="AF966" s="376"/>
      <c r="AG966" s="376"/>
      <c r="AH966" s="376"/>
      <c r="AI966" s="376"/>
      <c r="AJ966" s="376"/>
      <c r="AK966" s="376"/>
      <c r="AL966" s="376"/>
      <c r="AM966" s="376"/>
      <c r="AN966" s="376"/>
      <c r="AO966" s="376"/>
      <c r="AP966" s="376"/>
      <c r="AQ966" s="376"/>
      <c r="AR966" s="376"/>
      <c r="AS966" s="376"/>
      <c r="AT966" s="376"/>
    </row>
    <row r="967" spans="1:46" ht="24" x14ac:dyDescent="0.4">
      <c r="A967" s="375"/>
      <c r="B967" s="375"/>
      <c r="C967" s="376"/>
      <c r="D967" s="376"/>
      <c r="E967" s="376"/>
      <c r="F967" s="376"/>
      <c r="G967" s="376"/>
      <c r="H967" s="376"/>
      <c r="I967" s="376"/>
      <c r="J967" s="376"/>
      <c r="K967" s="376"/>
      <c r="L967" s="376"/>
      <c r="M967" s="376"/>
      <c r="N967" s="376"/>
      <c r="O967" s="376"/>
      <c r="P967" s="376"/>
      <c r="Q967" s="376"/>
      <c r="R967" s="376"/>
      <c r="S967" s="376"/>
      <c r="T967" s="376"/>
      <c r="U967" s="376"/>
      <c r="V967" s="376"/>
      <c r="W967" s="376"/>
      <c r="X967" s="376"/>
      <c r="Y967" s="376"/>
      <c r="Z967" s="376"/>
      <c r="AA967" s="376"/>
      <c r="AB967" s="376"/>
      <c r="AC967" s="376"/>
      <c r="AD967" s="376"/>
      <c r="AE967" s="376"/>
      <c r="AF967" s="376"/>
      <c r="AG967" s="376"/>
      <c r="AH967" s="376"/>
      <c r="AI967" s="376"/>
      <c r="AJ967" s="376"/>
      <c r="AK967" s="376"/>
      <c r="AL967" s="376"/>
      <c r="AM967" s="376"/>
      <c r="AN967" s="376"/>
      <c r="AO967" s="376"/>
      <c r="AP967" s="376"/>
      <c r="AQ967" s="376"/>
      <c r="AR967" s="376"/>
      <c r="AS967" s="376"/>
      <c r="AT967" s="376"/>
    </row>
    <row r="968" spans="1:46" ht="24" x14ac:dyDescent="0.4">
      <c r="A968" s="375"/>
      <c r="B968" s="375"/>
      <c r="C968" s="376"/>
      <c r="D968" s="376"/>
      <c r="E968" s="376"/>
      <c r="F968" s="376"/>
      <c r="G968" s="376"/>
      <c r="H968" s="376"/>
      <c r="I968" s="376"/>
      <c r="J968" s="376"/>
      <c r="K968" s="376"/>
      <c r="L968" s="376"/>
      <c r="M968" s="376"/>
      <c r="N968" s="376"/>
      <c r="O968" s="376"/>
      <c r="P968" s="376"/>
      <c r="Q968" s="376"/>
      <c r="R968" s="376"/>
      <c r="S968" s="376"/>
      <c r="T968" s="376"/>
      <c r="U968" s="376"/>
      <c r="V968" s="376"/>
      <c r="W968" s="376"/>
      <c r="X968" s="376"/>
      <c r="Y968" s="376"/>
      <c r="Z968" s="376"/>
      <c r="AA968" s="376"/>
      <c r="AB968" s="376"/>
      <c r="AC968" s="376"/>
      <c r="AD968" s="376"/>
      <c r="AE968" s="376"/>
      <c r="AF968" s="376"/>
      <c r="AG968" s="376"/>
      <c r="AH968" s="376"/>
      <c r="AI968" s="376"/>
      <c r="AJ968" s="376"/>
      <c r="AK968" s="376"/>
      <c r="AL968" s="376"/>
      <c r="AM968" s="376"/>
      <c r="AN968" s="376"/>
      <c r="AO968" s="376"/>
      <c r="AP968" s="376"/>
      <c r="AQ968" s="376"/>
      <c r="AR968" s="376"/>
      <c r="AS968" s="376"/>
      <c r="AT968" s="376"/>
    </row>
    <row r="969" spans="1:46" ht="24" x14ac:dyDescent="0.4">
      <c r="A969" s="375"/>
      <c r="B969" s="375"/>
      <c r="C969" s="376"/>
      <c r="D969" s="376"/>
      <c r="E969" s="376"/>
      <c r="F969" s="376"/>
      <c r="G969" s="376"/>
      <c r="H969" s="376"/>
      <c r="I969" s="376"/>
      <c r="J969" s="376"/>
      <c r="K969" s="376"/>
      <c r="L969" s="376"/>
      <c r="M969" s="376"/>
      <c r="N969" s="376"/>
      <c r="O969" s="376"/>
      <c r="P969" s="376"/>
      <c r="Q969" s="376"/>
      <c r="R969" s="376"/>
      <c r="S969" s="376"/>
      <c r="T969" s="376"/>
      <c r="U969" s="376"/>
      <c r="V969" s="376"/>
      <c r="W969" s="376"/>
      <c r="X969" s="376"/>
      <c r="Y969" s="376"/>
      <c r="Z969" s="376"/>
      <c r="AA969" s="376"/>
      <c r="AB969" s="376"/>
      <c r="AC969" s="376"/>
      <c r="AD969" s="376"/>
      <c r="AE969" s="376"/>
      <c r="AF969" s="376"/>
      <c r="AG969" s="376"/>
      <c r="AH969" s="376"/>
      <c r="AI969" s="376"/>
      <c r="AJ969" s="376"/>
      <c r="AK969" s="376"/>
      <c r="AL969" s="376"/>
      <c r="AM969" s="376"/>
      <c r="AN969" s="376"/>
      <c r="AO969" s="376"/>
      <c r="AP969" s="376"/>
      <c r="AQ969" s="376"/>
      <c r="AR969" s="376"/>
      <c r="AS969" s="376"/>
      <c r="AT969" s="376"/>
    </row>
    <row r="970" spans="1:46" ht="24" x14ac:dyDescent="0.4">
      <c r="A970" s="375"/>
      <c r="B970" s="375"/>
      <c r="C970" s="376"/>
      <c r="D970" s="376"/>
      <c r="E970" s="376"/>
      <c r="F970" s="376"/>
      <c r="G970" s="376"/>
      <c r="H970" s="376"/>
      <c r="I970" s="376"/>
      <c r="J970" s="376"/>
      <c r="K970" s="376"/>
      <c r="L970" s="376"/>
      <c r="M970" s="376"/>
      <c r="N970" s="376"/>
      <c r="O970" s="376"/>
      <c r="P970" s="376"/>
      <c r="Q970" s="376"/>
      <c r="R970" s="376"/>
      <c r="S970" s="376"/>
      <c r="T970" s="376"/>
      <c r="U970" s="376"/>
      <c r="V970" s="376"/>
      <c r="W970" s="376"/>
      <c r="X970" s="376"/>
      <c r="Y970" s="376"/>
      <c r="Z970" s="376"/>
      <c r="AA970" s="376"/>
      <c r="AB970" s="376"/>
      <c r="AC970" s="376"/>
      <c r="AD970" s="376"/>
      <c r="AE970" s="376"/>
      <c r="AF970" s="376"/>
      <c r="AG970" s="376"/>
      <c r="AH970" s="376"/>
      <c r="AI970" s="376"/>
      <c r="AJ970" s="376"/>
      <c r="AK970" s="376"/>
      <c r="AL970" s="376"/>
      <c r="AM970" s="376"/>
      <c r="AN970" s="376"/>
      <c r="AO970" s="376"/>
      <c r="AP970" s="376"/>
      <c r="AQ970" s="376"/>
      <c r="AR970" s="376"/>
      <c r="AS970" s="376"/>
      <c r="AT970" s="376"/>
    </row>
    <row r="971" spans="1:46" ht="24" x14ac:dyDescent="0.4">
      <c r="A971" s="375"/>
      <c r="B971" s="375"/>
      <c r="C971" s="376"/>
      <c r="D971" s="376"/>
      <c r="E971" s="376"/>
      <c r="F971" s="376"/>
      <c r="G971" s="376"/>
      <c r="H971" s="376"/>
      <c r="I971" s="376"/>
      <c r="J971" s="376"/>
      <c r="K971" s="376"/>
      <c r="L971" s="376"/>
      <c r="M971" s="376"/>
      <c r="N971" s="376"/>
      <c r="O971" s="376"/>
      <c r="P971" s="376"/>
      <c r="Q971" s="376"/>
      <c r="R971" s="376"/>
      <c r="S971" s="376"/>
      <c r="T971" s="376"/>
      <c r="U971" s="376"/>
      <c r="V971" s="376"/>
      <c r="W971" s="376"/>
      <c r="X971" s="376"/>
      <c r="Y971" s="376"/>
      <c r="Z971" s="376"/>
      <c r="AA971" s="376"/>
      <c r="AB971" s="376"/>
      <c r="AC971" s="376"/>
      <c r="AD971" s="376"/>
      <c r="AE971" s="376"/>
      <c r="AF971" s="376"/>
      <c r="AG971" s="376"/>
      <c r="AH971" s="376"/>
      <c r="AI971" s="376"/>
      <c r="AJ971" s="376"/>
      <c r="AK971" s="376"/>
      <c r="AL971" s="376"/>
      <c r="AM971" s="376"/>
      <c r="AN971" s="376"/>
      <c r="AO971" s="376"/>
      <c r="AP971" s="376"/>
      <c r="AQ971" s="376"/>
      <c r="AR971" s="376"/>
      <c r="AS971" s="376"/>
      <c r="AT971" s="376"/>
    </row>
    <row r="972" spans="1:46" ht="24" x14ac:dyDescent="0.4">
      <c r="A972" s="375"/>
      <c r="B972" s="375"/>
      <c r="C972" s="376"/>
      <c r="D972" s="376"/>
      <c r="E972" s="376"/>
      <c r="F972" s="376"/>
      <c r="G972" s="376"/>
      <c r="H972" s="376"/>
      <c r="I972" s="376"/>
      <c r="J972" s="376"/>
      <c r="K972" s="376"/>
      <c r="L972" s="376"/>
      <c r="M972" s="376"/>
      <c r="N972" s="376"/>
      <c r="O972" s="376"/>
      <c r="P972" s="376"/>
      <c r="Q972" s="376"/>
      <c r="R972" s="376"/>
      <c r="S972" s="376"/>
      <c r="T972" s="376"/>
      <c r="U972" s="376"/>
      <c r="V972" s="376"/>
      <c r="W972" s="376"/>
      <c r="X972" s="376"/>
      <c r="Y972" s="376"/>
      <c r="Z972" s="376"/>
      <c r="AA972" s="376"/>
      <c r="AB972" s="376"/>
      <c r="AC972" s="376"/>
      <c r="AD972" s="376"/>
      <c r="AE972" s="376"/>
      <c r="AF972" s="376"/>
      <c r="AG972" s="376"/>
      <c r="AH972" s="376"/>
      <c r="AI972" s="376"/>
      <c r="AJ972" s="376"/>
      <c r="AK972" s="376"/>
      <c r="AL972" s="376"/>
      <c r="AM972" s="376"/>
      <c r="AN972" s="376"/>
      <c r="AO972" s="376"/>
      <c r="AP972" s="376"/>
      <c r="AQ972" s="376"/>
      <c r="AR972" s="376"/>
      <c r="AS972" s="376"/>
      <c r="AT972" s="376"/>
    </row>
    <row r="973" spans="1:46" ht="24" x14ac:dyDescent="0.4">
      <c r="A973" s="375"/>
      <c r="B973" s="375"/>
      <c r="C973" s="376"/>
      <c r="D973" s="376"/>
      <c r="E973" s="376"/>
      <c r="F973" s="376"/>
      <c r="G973" s="376"/>
      <c r="H973" s="376"/>
      <c r="I973" s="376"/>
      <c r="J973" s="376"/>
      <c r="K973" s="376"/>
      <c r="L973" s="376"/>
      <c r="M973" s="376"/>
      <c r="N973" s="376"/>
      <c r="O973" s="376"/>
      <c r="P973" s="376"/>
      <c r="Q973" s="376"/>
      <c r="R973" s="376"/>
      <c r="S973" s="376"/>
      <c r="T973" s="376"/>
      <c r="U973" s="376"/>
      <c r="V973" s="376"/>
      <c r="W973" s="376"/>
      <c r="X973" s="376"/>
      <c r="Y973" s="376"/>
      <c r="Z973" s="376"/>
      <c r="AA973" s="376"/>
      <c r="AB973" s="376"/>
      <c r="AC973" s="376"/>
      <c r="AD973" s="376"/>
      <c r="AE973" s="376"/>
      <c r="AF973" s="376"/>
      <c r="AG973" s="376"/>
      <c r="AH973" s="376"/>
      <c r="AI973" s="376"/>
      <c r="AJ973" s="376"/>
      <c r="AK973" s="376"/>
      <c r="AL973" s="376"/>
      <c r="AM973" s="376"/>
      <c r="AN973" s="376"/>
      <c r="AO973" s="376"/>
      <c r="AP973" s="376"/>
      <c r="AQ973" s="376"/>
      <c r="AR973" s="376"/>
      <c r="AS973" s="376"/>
      <c r="AT973" s="376"/>
    </row>
    <row r="974" spans="1:46" ht="24" x14ac:dyDescent="0.4">
      <c r="A974" s="375"/>
      <c r="B974" s="375"/>
      <c r="C974" s="376"/>
      <c r="D974" s="376"/>
      <c r="E974" s="376"/>
      <c r="F974" s="376"/>
      <c r="G974" s="376"/>
      <c r="H974" s="376"/>
      <c r="I974" s="376"/>
      <c r="J974" s="376"/>
      <c r="K974" s="376"/>
      <c r="L974" s="376"/>
      <c r="M974" s="376"/>
      <c r="N974" s="376"/>
      <c r="O974" s="376"/>
      <c r="P974" s="376"/>
      <c r="Q974" s="376"/>
      <c r="R974" s="376"/>
      <c r="S974" s="376"/>
      <c r="T974" s="376"/>
      <c r="U974" s="376"/>
      <c r="V974" s="376"/>
      <c r="W974" s="376"/>
      <c r="X974" s="376"/>
      <c r="Y974" s="376"/>
      <c r="Z974" s="376"/>
      <c r="AA974" s="376"/>
      <c r="AB974" s="376"/>
      <c r="AC974" s="376"/>
      <c r="AD974" s="376"/>
      <c r="AE974" s="376"/>
      <c r="AF974" s="376"/>
      <c r="AG974" s="376"/>
      <c r="AH974" s="376"/>
      <c r="AI974" s="376"/>
      <c r="AJ974" s="376"/>
      <c r="AK974" s="376"/>
      <c r="AL974" s="376"/>
      <c r="AM974" s="376"/>
      <c r="AN974" s="376"/>
      <c r="AO974" s="376"/>
      <c r="AP974" s="376"/>
      <c r="AQ974" s="376"/>
      <c r="AR974" s="376"/>
      <c r="AS974" s="376"/>
      <c r="AT974" s="376"/>
    </row>
    <row r="975" spans="1:46" ht="24" x14ac:dyDescent="0.4">
      <c r="A975" s="375"/>
      <c r="B975" s="375"/>
      <c r="C975" s="376"/>
      <c r="D975" s="376"/>
      <c r="E975" s="376"/>
      <c r="F975" s="376"/>
      <c r="G975" s="376"/>
      <c r="H975" s="376"/>
      <c r="I975" s="376"/>
      <c r="J975" s="376"/>
      <c r="K975" s="376"/>
      <c r="L975" s="376"/>
      <c r="M975" s="376"/>
      <c r="N975" s="376"/>
      <c r="O975" s="376"/>
      <c r="P975" s="376"/>
      <c r="Q975" s="376"/>
      <c r="R975" s="376"/>
      <c r="S975" s="376"/>
      <c r="T975" s="376"/>
      <c r="U975" s="376"/>
      <c r="V975" s="376"/>
      <c r="W975" s="376"/>
      <c r="X975" s="376"/>
      <c r="Y975" s="376"/>
      <c r="Z975" s="376"/>
      <c r="AA975" s="376"/>
      <c r="AB975" s="376"/>
      <c r="AC975" s="376"/>
      <c r="AD975" s="376"/>
      <c r="AE975" s="376"/>
      <c r="AF975" s="376"/>
      <c r="AG975" s="376"/>
      <c r="AH975" s="376"/>
      <c r="AI975" s="376"/>
      <c r="AJ975" s="376"/>
      <c r="AK975" s="376"/>
      <c r="AL975" s="376"/>
      <c r="AM975" s="376"/>
      <c r="AN975" s="376"/>
      <c r="AO975" s="376"/>
      <c r="AP975" s="376"/>
      <c r="AQ975" s="376"/>
      <c r="AR975" s="376"/>
      <c r="AS975" s="376"/>
      <c r="AT975" s="376"/>
    </row>
    <row r="976" spans="1:46" ht="24" x14ac:dyDescent="0.4">
      <c r="A976" s="375"/>
      <c r="B976" s="375"/>
      <c r="C976" s="376"/>
      <c r="D976" s="376"/>
      <c r="E976" s="376"/>
      <c r="F976" s="376"/>
      <c r="G976" s="376"/>
      <c r="H976" s="376"/>
      <c r="I976" s="376"/>
      <c r="J976" s="376"/>
      <c r="K976" s="376"/>
      <c r="L976" s="376"/>
      <c r="M976" s="376"/>
      <c r="N976" s="376"/>
      <c r="O976" s="376"/>
      <c r="P976" s="376"/>
      <c r="Q976" s="376"/>
      <c r="R976" s="376"/>
      <c r="S976" s="376"/>
      <c r="T976" s="376"/>
      <c r="U976" s="376"/>
      <c r="V976" s="376"/>
      <c r="W976" s="376"/>
      <c r="X976" s="376"/>
      <c r="Y976" s="376"/>
      <c r="Z976" s="376"/>
      <c r="AA976" s="376"/>
      <c r="AB976" s="376"/>
      <c r="AC976" s="376"/>
      <c r="AD976" s="376"/>
      <c r="AE976" s="376"/>
      <c r="AF976" s="376"/>
      <c r="AG976" s="376"/>
      <c r="AH976" s="376"/>
      <c r="AI976" s="376"/>
      <c r="AJ976" s="376"/>
      <c r="AK976" s="376"/>
      <c r="AL976" s="376"/>
      <c r="AM976" s="376"/>
      <c r="AN976" s="376"/>
      <c r="AO976" s="376"/>
      <c r="AP976" s="376"/>
      <c r="AQ976" s="376"/>
      <c r="AR976" s="376"/>
      <c r="AS976" s="376"/>
      <c r="AT976" s="376"/>
    </row>
    <row r="977" spans="1:46" ht="24" x14ac:dyDescent="0.4">
      <c r="A977" s="375"/>
      <c r="B977" s="375"/>
      <c r="C977" s="376"/>
      <c r="D977" s="376"/>
      <c r="E977" s="376"/>
      <c r="F977" s="376"/>
      <c r="G977" s="376"/>
      <c r="H977" s="376"/>
      <c r="I977" s="376"/>
      <c r="J977" s="376"/>
      <c r="K977" s="376"/>
      <c r="L977" s="376"/>
      <c r="M977" s="376"/>
      <c r="N977" s="376"/>
      <c r="O977" s="376"/>
      <c r="P977" s="376"/>
      <c r="Q977" s="376"/>
      <c r="R977" s="376"/>
      <c r="S977" s="376"/>
      <c r="T977" s="376"/>
      <c r="U977" s="376"/>
      <c r="V977" s="376"/>
      <c r="W977" s="376"/>
      <c r="X977" s="376"/>
      <c r="Y977" s="376"/>
      <c r="Z977" s="376"/>
      <c r="AA977" s="376"/>
      <c r="AB977" s="376"/>
      <c r="AC977" s="376"/>
      <c r="AD977" s="376"/>
      <c r="AE977" s="376"/>
      <c r="AF977" s="376"/>
      <c r="AG977" s="376"/>
      <c r="AH977" s="376"/>
      <c r="AI977" s="376"/>
      <c r="AJ977" s="376"/>
      <c r="AK977" s="376"/>
      <c r="AL977" s="376"/>
      <c r="AM977" s="376"/>
      <c r="AN977" s="376"/>
      <c r="AO977" s="376"/>
      <c r="AP977" s="376"/>
      <c r="AQ977" s="376"/>
      <c r="AR977" s="376"/>
      <c r="AS977" s="376"/>
      <c r="AT977" s="376"/>
    </row>
    <row r="978" spans="1:46" ht="24" x14ac:dyDescent="0.4">
      <c r="A978" s="375"/>
      <c r="B978" s="375"/>
      <c r="C978" s="376"/>
      <c r="D978" s="376"/>
      <c r="E978" s="376"/>
      <c r="F978" s="376"/>
      <c r="G978" s="376"/>
      <c r="H978" s="376"/>
      <c r="I978" s="376"/>
      <c r="J978" s="376"/>
      <c r="K978" s="376"/>
      <c r="L978" s="376"/>
      <c r="M978" s="376"/>
      <c r="N978" s="376"/>
      <c r="O978" s="376"/>
      <c r="P978" s="376"/>
      <c r="Q978" s="376"/>
      <c r="R978" s="376"/>
      <c r="S978" s="376"/>
      <c r="T978" s="376"/>
      <c r="U978" s="376"/>
      <c r="V978" s="376"/>
      <c r="W978" s="376"/>
      <c r="X978" s="376"/>
      <c r="Y978" s="376"/>
      <c r="Z978" s="376"/>
      <c r="AA978" s="376"/>
      <c r="AB978" s="376"/>
      <c r="AC978" s="376"/>
      <c r="AD978" s="376"/>
      <c r="AE978" s="376"/>
      <c r="AF978" s="376"/>
      <c r="AG978" s="376"/>
      <c r="AH978" s="376"/>
      <c r="AI978" s="376"/>
      <c r="AJ978" s="376"/>
      <c r="AK978" s="376"/>
      <c r="AL978" s="376"/>
      <c r="AM978" s="376"/>
      <c r="AN978" s="376"/>
      <c r="AO978" s="376"/>
      <c r="AP978" s="376"/>
      <c r="AQ978" s="376"/>
      <c r="AR978" s="376"/>
      <c r="AS978" s="376"/>
      <c r="AT978" s="376"/>
    </row>
    <row r="979" spans="1:46" ht="24" x14ac:dyDescent="0.4">
      <c r="A979" s="375"/>
      <c r="B979" s="375"/>
      <c r="C979" s="376"/>
      <c r="D979" s="376"/>
      <c r="E979" s="376"/>
      <c r="F979" s="376"/>
      <c r="G979" s="376"/>
      <c r="H979" s="376"/>
      <c r="I979" s="376"/>
      <c r="J979" s="376"/>
      <c r="K979" s="376"/>
      <c r="L979" s="376"/>
      <c r="M979" s="376"/>
      <c r="N979" s="376"/>
      <c r="O979" s="376"/>
      <c r="P979" s="376"/>
      <c r="Q979" s="376"/>
      <c r="R979" s="376"/>
      <c r="S979" s="376"/>
      <c r="T979" s="376"/>
      <c r="U979" s="376"/>
      <c r="V979" s="376"/>
      <c r="W979" s="376"/>
      <c r="X979" s="376"/>
      <c r="Y979" s="376"/>
      <c r="Z979" s="376"/>
      <c r="AA979" s="376"/>
      <c r="AB979" s="376"/>
      <c r="AC979" s="376"/>
      <c r="AD979" s="376"/>
      <c r="AE979" s="376"/>
      <c r="AF979" s="376"/>
      <c r="AG979" s="376"/>
      <c r="AH979" s="376"/>
      <c r="AI979" s="376"/>
      <c r="AJ979" s="376"/>
      <c r="AK979" s="376"/>
      <c r="AL979" s="376"/>
      <c r="AM979" s="376"/>
      <c r="AN979" s="376"/>
      <c r="AO979" s="376"/>
      <c r="AP979" s="376"/>
      <c r="AQ979" s="376"/>
      <c r="AR979" s="376"/>
      <c r="AS979" s="376"/>
      <c r="AT979" s="376"/>
    </row>
    <row r="980" spans="1:46" ht="24" x14ac:dyDescent="0.4">
      <c r="A980" s="375"/>
      <c r="B980" s="375"/>
      <c r="C980" s="376"/>
      <c r="D980" s="376"/>
      <c r="E980" s="376"/>
      <c r="F980" s="376"/>
      <c r="G980" s="376"/>
      <c r="H980" s="376"/>
      <c r="I980" s="376"/>
      <c r="J980" s="376"/>
      <c r="K980" s="376"/>
      <c r="L980" s="376"/>
      <c r="M980" s="376"/>
      <c r="N980" s="376"/>
      <c r="O980" s="376"/>
      <c r="P980" s="376"/>
      <c r="Q980" s="376"/>
      <c r="R980" s="376"/>
      <c r="S980" s="376"/>
      <c r="T980" s="376"/>
      <c r="U980" s="376"/>
      <c r="V980" s="376"/>
      <c r="W980" s="376"/>
      <c r="X980" s="376"/>
      <c r="Y980" s="376"/>
      <c r="Z980" s="376"/>
      <c r="AA980" s="376"/>
      <c r="AB980" s="376"/>
      <c r="AC980" s="376"/>
      <c r="AD980" s="376"/>
      <c r="AE980" s="376"/>
      <c r="AF980" s="376"/>
      <c r="AG980" s="376"/>
      <c r="AH980" s="376"/>
      <c r="AI980" s="376"/>
      <c r="AJ980" s="376"/>
      <c r="AK980" s="376"/>
      <c r="AL980" s="376"/>
      <c r="AM980" s="376"/>
      <c r="AN980" s="376"/>
      <c r="AO980" s="376"/>
      <c r="AP980" s="376"/>
      <c r="AQ980" s="376"/>
      <c r="AR980" s="376"/>
      <c r="AS980" s="376"/>
      <c r="AT980" s="376"/>
    </row>
    <row r="981" spans="1:46" ht="24" x14ac:dyDescent="0.4">
      <c r="A981" s="375"/>
      <c r="B981" s="375"/>
      <c r="C981" s="376"/>
      <c r="D981" s="376"/>
      <c r="E981" s="376"/>
      <c r="F981" s="376"/>
      <c r="G981" s="376"/>
      <c r="H981" s="376"/>
      <c r="I981" s="376"/>
      <c r="J981" s="376"/>
      <c r="K981" s="376"/>
      <c r="L981" s="376"/>
      <c r="M981" s="376"/>
      <c r="N981" s="376"/>
      <c r="O981" s="376"/>
      <c r="P981" s="376"/>
      <c r="Q981" s="376"/>
      <c r="R981" s="376"/>
      <c r="S981" s="376"/>
      <c r="T981" s="376"/>
      <c r="U981" s="376"/>
      <c r="V981" s="376"/>
      <c r="W981" s="376"/>
      <c r="X981" s="376"/>
      <c r="Y981" s="376"/>
      <c r="Z981" s="376"/>
      <c r="AA981" s="376"/>
      <c r="AB981" s="376"/>
      <c r="AC981" s="376"/>
      <c r="AD981" s="376"/>
      <c r="AE981" s="376"/>
      <c r="AF981" s="376"/>
      <c r="AG981" s="376"/>
      <c r="AH981" s="376"/>
      <c r="AI981" s="376"/>
      <c r="AJ981" s="376"/>
      <c r="AK981" s="376"/>
      <c r="AL981" s="376"/>
      <c r="AM981" s="376"/>
      <c r="AN981" s="376"/>
      <c r="AO981" s="376"/>
      <c r="AP981" s="376"/>
      <c r="AQ981" s="376"/>
      <c r="AR981" s="376"/>
      <c r="AS981" s="376"/>
      <c r="AT981" s="376"/>
    </row>
    <row r="982" spans="1:46" ht="24" x14ac:dyDescent="0.4">
      <c r="A982" s="375"/>
      <c r="B982" s="375"/>
      <c r="C982" s="376"/>
      <c r="D982" s="376"/>
      <c r="E982" s="376"/>
      <c r="F982" s="376"/>
      <c r="G982" s="376"/>
      <c r="H982" s="376"/>
      <c r="I982" s="376"/>
      <c r="J982" s="376"/>
      <c r="K982" s="376"/>
      <c r="L982" s="376"/>
      <c r="M982" s="376"/>
      <c r="N982" s="376"/>
      <c r="O982" s="376"/>
      <c r="P982" s="376"/>
      <c r="Q982" s="376"/>
      <c r="R982" s="376"/>
      <c r="S982" s="376"/>
      <c r="T982" s="376"/>
      <c r="U982" s="376"/>
      <c r="V982" s="376"/>
      <c r="W982" s="376"/>
      <c r="X982" s="376"/>
      <c r="Y982" s="376"/>
      <c r="Z982" s="376"/>
      <c r="AA982" s="376"/>
      <c r="AB982" s="376"/>
      <c r="AC982" s="376"/>
      <c r="AD982" s="376"/>
      <c r="AE982" s="376"/>
      <c r="AF982" s="376"/>
      <c r="AG982" s="376"/>
      <c r="AH982" s="376"/>
      <c r="AI982" s="376"/>
      <c r="AJ982" s="376"/>
      <c r="AK982" s="376"/>
      <c r="AL982" s="376"/>
      <c r="AM982" s="376"/>
      <c r="AN982" s="376"/>
      <c r="AO982" s="376"/>
      <c r="AP982" s="376"/>
      <c r="AQ982" s="376"/>
      <c r="AR982" s="376"/>
      <c r="AS982" s="376"/>
      <c r="AT982" s="376"/>
    </row>
    <row r="983" spans="1:46" ht="24" x14ac:dyDescent="0.4">
      <c r="A983" s="375"/>
      <c r="B983" s="375"/>
      <c r="C983" s="376"/>
      <c r="D983" s="376"/>
      <c r="E983" s="376"/>
      <c r="F983" s="376"/>
      <c r="G983" s="376"/>
      <c r="H983" s="376"/>
      <c r="I983" s="376"/>
      <c r="J983" s="376"/>
      <c r="K983" s="376"/>
      <c r="L983" s="376"/>
      <c r="M983" s="376"/>
      <c r="N983" s="376"/>
      <c r="O983" s="376"/>
      <c r="P983" s="376"/>
      <c r="Q983" s="376"/>
      <c r="R983" s="376"/>
      <c r="S983" s="376"/>
      <c r="T983" s="376"/>
      <c r="U983" s="376"/>
      <c r="V983" s="376"/>
      <c r="W983" s="376"/>
      <c r="X983" s="376"/>
      <c r="Y983" s="376"/>
      <c r="Z983" s="376"/>
      <c r="AA983" s="376"/>
      <c r="AB983" s="376"/>
      <c r="AC983" s="376"/>
      <c r="AD983" s="376"/>
      <c r="AE983" s="376"/>
      <c r="AF983" s="376"/>
      <c r="AG983" s="376"/>
      <c r="AH983" s="376"/>
      <c r="AI983" s="376"/>
      <c r="AJ983" s="376"/>
      <c r="AK983" s="376"/>
      <c r="AL983" s="376"/>
      <c r="AM983" s="376"/>
      <c r="AN983" s="376"/>
      <c r="AO983" s="376"/>
      <c r="AP983" s="376"/>
      <c r="AQ983" s="376"/>
      <c r="AR983" s="376"/>
      <c r="AS983" s="376"/>
      <c r="AT983" s="376"/>
    </row>
    <row r="984" spans="1:46" ht="24" x14ac:dyDescent="0.4">
      <c r="A984" s="375"/>
      <c r="B984" s="375"/>
      <c r="C984" s="376"/>
      <c r="D984" s="376"/>
      <c r="E984" s="376"/>
      <c r="F984" s="376"/>
      <c r="G984" s="376"/>
      <c r="H984" s="376"/>
      <c r="I984" s="376"/>
      <c r="J984" s="376"/>
      <c r="K984" s="376"/>
      <c r="L984" s="376"/>
      <c r="M984" s="376"/>
      <c r="N984" s="376"/>
      <c r="O984" s="376"/>
      <c r="P984" s="376"/>
      <c r="Q984" s="376"/>
      <c r="R984" s="376"/>
      <c r="S984" s="376"/>
      <c r="T984" s="376"/>
      <c r="U984" s="376"/>
      <c r="V984" s="376"/>
      <c r="W984" s="376"/>
      <c r="X984" s="376"/>
      <c r="Y984" s="376"/>
      <c r="Z984" s="376"/>
      <c r="AA984" s="376"/>
      <c r="AB984" s="376"/>
      <c r="AC984" s="376"/>
      <c r="AD984" s="376"/>
      <c r="AE984" s="376"/>
      <c r="AF984" s="376"/>
      <c r="AG984" s="376"/>
      <c r="AH984" s="376"/>
      <c r="AI984" s="376"/>
      <c r="AJ984" s="376"/>
      <c r="AK984" s="376"/>
      <c r="AL984" s="376"/>
      <c r="AM984" s="376"/>
      <c r="AN984" s="376"/>
      <c r="AO984" s="376"/>
      <c r="AP984" s="376"/>
      <c r="AQ984" s="376"/>
      <c r="AR984" s="376"/>
      <c r="AS984" s="376"/>
      <c r="AT984" s="376"/>
    </row>
    <row r="985" spans="1:46" ht="24" x14ac:dyDescent="0.4">
      <c r="A985" s="375"/>
      <c r="B985" s="375"/>
      <c r="C985" s="376"/>
      <c r="D985" s="376"/>
      <c r="E985" s="376"/>
      <c r="F985" s="376"/>
      <c r="G985" s="376"/>
      <c r="H985" s="376"/>
      <c r="I985" s="376"/>
      <c r="J985" s="376"/>
      <c r="K985" s="376"/>
      <c r="L985" s="376"/>
      <c r="M985" s="376"/>
      <c r="N985" s="376"/>
      <c r="O985" s="376"/>
      <c r="P985" s="376"/>
      <c r="Q985" s="376"/>
      <c r="R985" s="376"/>
      <c r="S985" s="376"/>
      <c r="T985" s="376"/>
      <c r="U985" s="376"/>
      <c r="V985" s="376"/>
      <c r="W985" s="376"/>
      <c r="X985" s="376"/>
      <c r="Y985" s="376"/>
      <c r="Z985" s="376"/>
      <c r="AA985" s="376"/>
      <c r="AB985" s="376"/>
      <c r="AC985" s="376"/>
      <c r="AD985" s="376"/>
      <c r="AE985" s="376"/>
      <c r="AF985" s="376"/>
      <c r="AG985" s="376"/>
      <c r="AH985" s="376"/>
      <c r="AI985" s="376"/>
      <c r="AJ985" s="376"/>
      <c r="AK985" s="376"/>
      <c r="AL985" s="376"/>
      <c r="AM985" s="376"/>
      <c r="AN985" s="376"/>
      <c r="AO985" s="376"/>
      <c r="AP985" s="376"/>
      <c r="AQ985" s="376"/>
      <c r="AR985" s="376"/>
      <c r="AS985" s="376"/>
      <c r="AT985" s="376"/>
    </row>
    <row r="986" spans="1:46" ht="24" x14ac:dyDescent="0.4">
      <c r="A986" s="375"/>
      <c r="B986" s="375"/>
      <c r="C986" s="376"/>
      <c r="D986" s="376"/>
      <c r="E986" s="376"/>
      <c r="F986" s="376"/>
      <c r="G986" s="376"/>
      <c r="H986" s="376"/>
      <c r="I986" s="376"/>
      <c r="J986" s="376"/>
      <c r="K986" s="376"/>
      <c r="L986" s="376"/>
      <c r="M986" s="376"/>
      <c r="N986" s="376"/>
      <c r="O986" s="376"/>
      <c r="P986" s="376"/>
      <c r="Q986" s="376"/>
      <c r="R986" s="376"/>
      <c r="S986" s="376"/>
      <c r="T986" s="376"/>
      <c r="U986" s="376"/>
      <c r="V986" s="376"/>
      <c r="W986" s="376"/>
      <c r="X986" s="376"/>
      <c r="Y986" s="376"/>
      <c r="Z986" s="376"/>
      <c r="AA986" s="376"/>
      <c r="AB986" s="376"/>
      <c r="AC986" s="376"/>
      <c r="AD986" s="376"/>
      <c r="AE986" s="376"/>
      <c r="AF986" s="376"/>
      <c r="AG986" s="376"/>
      <c r="AH986" s="376"/>
      <c r="AI986" s="376"/>
      <c r="AJ986" s="376"/>
      <c r="AK986" s="376"/>
      <c r="AL986" s="376"/>
      <c r="AM986" s="376"/>
      <c r="AN986" s="376"/>
      <c r="AO986" s="376"/>
      <c r="AP986" s="376"/>
      <c r="AQ986" s="376"/>
      <c r="AR986" s="376"/>
      <c r="AS986" s="376"/>
      <c r="AT986" s="376"/>
    </row>
    <row r="987" spans="1:46" ht="24" x14ac:dyDescent="0.4">
      <c r="A987" s="375"/>
      <c r="B987" s="375"/>
      <c r="C987" s="376"/>
      <c r="D987" s="376"/>
      <c r="E987" s="376"/>
      <c r="F987" s="376"/>
      <c r="G987" s="376"/>
      <c r="H987" s="376"/>
      <c r="I987" s="376"/>
      <c r="J987" s="376"/>
      <c r="K987" s="376"/>
      <c r="L987" s="376"/>
      <c r="M987" s="376"/>
      <c r="N987" s="376"/>
      <c r="O987" s="376"/>
      <c r="P987" s="376"/>
      <c r="Q987" s="376"/>
      <c r="R987" s="376"/>
      <c r="S987" s="376"/>
      <c r="T987" s="376"/>
      <c r="U987" s="376"/>
      <c r="V987" s="376"/>
      <c r="W987" s="376"/>
      <c r="X987" s="376"/>
      <c r="Y987" s="376"/>
      <c r="Z987" s="376"/>
      <c r="AA987" s="376"/>
      <c r="AB987" s="376"/>
      <c r="AC987" s="376"/>
      <c r="AD987" s="376"/>
      <c r="AE987" s="376"/>
      <c r="AF987" s="376"/>
      <c r="AG987" s="376"/>
      <c r="AH987" s="376"/>
      <c r="AI987" s="376"/>
      <c r="AJ987" s="376"/>
      <c r="AK987" s="376"/>
      <c r="AL987" s="376"/>
      <c r="AM987" s="376"/>
      <c r="AN987" s="376"/>
      <c r="AO987" s="376"/>
      <c r="AP987" s="376"/>
      <c r="AQ987" s="376"/>
      <c r="AR987" s="376"/>
      <c r="AS987" s="376"/>
      <c r="AT987" s="376"/>
    </row>
    <row r="988" spans="1:46" ht="24" x14ac:dyDescent="0.4">
      <c r="A988" s="375"/>
      <c r="B988" s="375"/>
      <c r="C988" s="376"/>
      <c r="D988" s="376"/>
      <c r="E988" s="376"/>
      <c r="F988" s="376"/>
      <c r="G988" s="376"/>
      <c r="H988" s="376"/>
      <c r="I988" s="376"/>
      <c r="J988" s="376"/>
      <c r="K988" s="376"/>
      <c r="L988" s="376"/>
      <c r="M988" s="376"/>
      <c r="N988" s="376"/>
      <c r="O988" s="376"/>
      <c r="P988" s="376"/>
      <c r="Q988" s="376"/>
      <c r="R988" s="376"/>
      <c r="S988" s="376"/>
      <c r="T988" s="376"/>
      <c r="U988" s="376"/>
      <c r="V988" s="376"/>
      <c r="W988" s="376"/>
      <c r="X988" s="376"/>
      <c r="Y988" s="376"/>
      <c r="Z988" s="376"/>
      <c r="AA988" s="376"/>
      <c r="AB988" s="376"/>
      <c r="AC988" s="376"/>
      <c r="AD988" s="376"/>
      <c r="AE988" s="376"/>
      <c r="AF988" s="376"/>
      <c r="AG988" s="376"/>
      <c r="AH988" s="376"/>
      <c r="AI988" s="376"/>
      <c r="AJ988" s="376"/>
      <c r="AK988" s="376"/>
      <c r="AL988" s="376"/>
      <c r="AM988" s="376"/>
      <c r="AN988" s="376"/>
      <c r="AO988" s="376"/>
      <c r="AP988" s="376"/>
      <c r="AQ988" s="376"/>
      <c r="AR988" s="376"/>
      <c r="AS988" s="376"/>
      <c r="AT988" s="376"/>
    </row>
    <row r="989" spans="1:46" ht="24" x14ac:dyDescent="0.4">
      <c r="A989" s="375"/>
      <c r="B989" s="375"/>
      <c r="C989" s="376"/>
      <c r="D989" s="376"/>
      <c r="E989" s="376"/>
      <c r="F989" s="376"/>
      <c r="G989" s="376"/>
      <c r="H989" s="376"/>
      <c r="I989" s="376"/>
      <c r="J989" s="376"/>
      <c r="K989" s="376"/>
      <c r="L989" s="376"/>
      <c r="M989" s="376"/>
      <c r="N989" s="376"/>
      <c r="O989" s="376"/>
      <c r="P989" s="376"/>
      <c r="Q989" s="376"/>
      <c r="R989" s="376"/>
      <c r="S989" s="376"/>
      <c r="T989" s="376"/>
      <c r="U989" s="376"/>
      <c r="V989" s="376"/>
      <c r="W989" s="376"/>
      <c r="X989" s="376"/>
      <c r="Y989" s="376"/>
      <c r="Z989" s="376"/>
      <c r="AA989" s="376"/>
      <c r="AB989" s="376"/>
      <c r="AC989" s="376"/>
      <c r="AD989" s="376"/>
      <c r="AE989" s="376"/>
      <c r="AF989" s="376"/>
      <c r="AG989" s="376"/>
      <c r="AH989" s="376"/>
      <c r="AI989" s="376"/>
      <c r="AJ989" s="376"/>
      <c r="AK989" s="376"/>
      <c r="AL989" s="376"/>
      <c r="AM989" s="376"/>
      <c r="AN989" s="376"/>
      <c r="AO989" s="376"/>
      <c r="AP989" s="376"/>
      <c r="AQ989" s="376"/>
      <c r="AR989" s="376"/>
      <c r="AS989" s="376"/>
      <c r="AT989" s="376"/>
    </row>
    <row r="990" spans="1:46" ht="24" x14ac:dyDescent="0.4">
      <c r="A990" s="375"/>
      <c r="B990" s="375"/>
      <c r="C990" s="376"/>
      <c r="D990" s="376"/>
      <c r="E990" s="376"/>
      <c r="F990" s="376"/>
      <c r="G990" s="376"/>
      <c r="H990" s="376"/>
      <c r="I990" s="376"/>
      <c r="J990" s="376"/>
      <c r="K990" s="376"/>
      <c r="L990" s="376"/>
      <c r="M990" s="376"/>
      <c r="N990" s="376"/>
      <c r="O990" s="376"/>
      <c r="P990" s="376"/>
      <c r="Q990" s="376"/>
      <c r="R990" s="376"/>
      <c r="S990" s="376"/>
      <c r="T990" s="376"/>
      <c r="U990" s="376"/>
      <c r="V990" s="376"/>
      <c r="W990" s="376"/>
      <c r="X990" s="376"/>
      <c r="Y990" s="376"/>
      <c r="Z990" s="376"/>
      <c r="AA990" s="376"/>
      <c r="AB990" s="376"/>
      <c r="AC990" s="376"/>
      <c r="AD990" s="376"/>
      <c r="AE990" s="376"/>
      <c r="AF990" s="376"/>
      <c r="AG990" s="376"/>
      <c r="AH990" s="376"/>
      <c r="AI990" s="376"/>
      <c r="AJ990" s="376"/>
      <c r="AK990" s="376"/>
      <c r="AL990" s="376"/>
      <c r="AM990" s="376"/>
      <c r="AN990" s="376"/>
      <c r="AO990" s="376"/>
      <c r="AP990" s="376"/>
      <c r="AQ990" s="376"/>
      <c r="AR990" s="376"/>
      <c r="AS990" s="376"/>
      <c r="AT990" s="376"/>
    </row>
    <row r="991" spans="1:46" ht="24" x14ac:dyDescent="0.4">
      <c r="A991" s="375"/>
      <c r="B991" s="375"/>
      <c r="C991" s="376"/>
      <c r="D991" s="376"/>
      <c r="E991" s="376"/>
      <c r="F991" s="376"/>
      <c r="G991" s="376"/>
      <c r="H991" s="376"/>
      <c r="I991" s="376"/>
      <c r="J991" s="376"/>
      <c r="K991" s="376"/>
      <c r="L991" s="376"/>
      <c r="M991" s="376"/>
      <c r="N991" s="376"/>
      <c r="O991" s="376"/>
      <c r="P991" s="376"/>
      <c r="Q991" s="376"/>
      <c r="R991" s="376"/>
      <c r="S991" s="376"/>
      <c r="T991" s="376"/>
      <c r="U991" s="376"/>
      <c r="V991" s="376"/>
      <c r="W991" s="376"/>
      <c r="X991" s="376"/>
      <c r="Y991" s="376"/>
      <c r="Z991" s="376"/>
      <c r="AA991" s="376"/>
      <c r="AB991" s="376"/>
      <c r="AC991" s="376"/>
      <c r="AD991" s="376"/>
      <c r="AE991" s="376"/>
      <c r="AF991" s="376"/>
      <c r="AG991" s="376"/>
      <c r="AH991" s="376"/>
      <c r="AI991" s="376"/>
      <c r="AJ991" s="376"/>
      <c r="AK991" s="376"/>
      <c r="AL991" s="376"/>
      <c r="AM991" s="376"/>
      <c r="AN991" s="376"/>
      <c r="AO991" s="376"/>
      <c r="AP991" s="376"/>
      <c r="AQ991" s="376"/>
      <c r="AR991" s="376"/>
      <c r="AS991" s="376"/>
      <c r="AT991" s="376"/>
    </row>
    <row r="992" spans="1:46" ht="24" x14ac:dyDescent="0.4">
      <c r="A992" s="375"/>
      <c r="B992" s="375"/>
      <c r="C992" s="376"/>
      <c r="D992" s="376"/>
      <c r="E992" s="376"/>
      <c r="F992" s="376"/>
      <c r="G992" s="376"/>
      <c r="H992" s="376"/>
      <c r="I992" s="376"/>
      <c r="J992" s="376"/>
      <c r="K992" s="376"/>
      <c r="L992" s="376"/>
      <c r="M992" s="376"/>
      <c r="N992" s="376"/>
      <c r="O992" s="376"/>
      <c r="P992" s="376"/>
      <c r="Q992" s="376"/>
      <c r="R992" s="376"/>
      <c r="S992" s="376"/>
      <c r="T992" s="376"/>
      <c r="U992" s="376"/>
      <c r="V992" s="376"/>
      <c r="W992" s="376"/>
      <c r="X992" s="376"/>
      <c r="Y992" s="376"/>
      <c r="Z992" s="376"/>
      <c r="AA992" s="376"/>
      <c r="AB992" s="376"/>
      <c r="AC992" s="376"/>
      <c r="AD992" s="376"/>
      <c r="AE992" s="376"/>
      <c r="AF992" s="376"/>
      <c r="AG992" s="376"/>
      <c r="AH992" s="376"/>
      <c r="AI992" s="376"/>
      <c r="AJ992" s="376"/>
      <c r="AK992" s="376"/>
      <c r="AL992" s="376"/>
      <c r="AM992" s="376"/>
      <c r="AN992" s="376"/>
      <c r="AO992" s="376"/>
      <c r="AP992" s="376"/>
      <c r="AQ992" s="376"/>
      <c r="AR992" s="376"/>
      <c r="AS992" s="376"/>
      <c r="AT992" s="376"/>
    </row>
    <row r="993" spans="1:46" ht="24" x14ac:dyDescent="0.4">
      <c r="A993" s="375"/>
      <c r="B993" s="375"/>
      <c r="C993" s="376"/>
      <c r="D993" s="376"/>
      <c r="E993" s="376"/>
      <c r="F993" s="376"/>
      <c r="G993" s="376"/>
      <c r="H993" s="376"/>
      <c r="I993" s="376"/>
      <c r="J993" s="376"/>
      <c r="K993" s="376"/>
      <c r="L993" s="376"/>
      <c r="M993" s="376"/>
      <c r="N993" s="376"/>
      <c r="O993" s="376"/>
      <c r="P993" s="376"/>
      <c r="Q993" s="376"/>
      <c r="R993" s="376"/>
      <c r="S993" s="376"/>
      <c r="T993" s="376"/>
      <c r="U993" s="376"/>
      <c r="V993" s="376"/>
      <c r="W993" s="376"/>
      <c r="X993" s="376"/>
      <c r="Y993" s="376"/>
      <c r="Z993" s="376"/>
      <c r="AA993" s="376"/>
      <c r="AB993" s="376"/>
      <c r="AC993" s="376"/>
      <c r="AD993" s="376"/>
      <c r="AE993" s="376"/>
      <c r="AF993" s="376"/>
      <c r="AG993" s="376"/>
      <c r="AH993" s="376"/>
      <c r="AI993" s="376"/>
      <c r="AJ993" s="376"/>
      <c r="AK993" s="376"/>
      <c r="AL993" s="376"/>
      <c r="AM993" s="376"/>
      <c r="AN993" s="376"/>
      <c r="AO993" s="376"/>
      <c r="AP993" s="376"/>
      <c r="AQ993" s="376"/>
      <c r="AR993" s="376"/>
      <c r="AS993" s="376"/>
      <c r="AT993" s="376"/>
    </row>
    <row r="994" spans="1:46" ht="24" x14ac:dyDescent="0.4">
      <c r="A994" s="375"/>
      <c r="B994" s="375"/>
      <c r="C994" s="376"/>
      <c r="D994" s="376"/>
      <c r="E994" s="376"/>
      <c r="F994" s="376"/>
      <c r="G994" s="376"/>
      <c r="H994" s="376"/>
      <c r="I994" s="376"/>
      <c r="J994" s="376"/>
      <c r="K994" s="376"/>
      <c r="L994" s="376"/>
      <c r="M994" s="376"/>
      <c r="N994" s="376"/>
      <c r="O994" s="376"/>
      <c r="P994" s="376"/>
      <c r="Q994" s="376"/>
      <c r="R994" s="376"/>
      <c r="S994" s="376"/>
      <c r="T994" s="376"/>
      <c r="U994" s="376"/>
      <c r="V994" s="376"/>
      <c r="W994" s="376"/>
      <c r="X994" s="376"/>
      <c r="Y994" s="376"/>
      <c r="Z994" s="376"/>
      <c r="AA994" s="376"/>
      <c r="AB994" s="376"/>
      <c r="AC994" s="376"/>
      <c r="AD994" s="376"/>
      <c r="AE994" s="376"/>
      <c r="AF994" s="376"/>
      <c r="AG994" s="376"/>
      <c r="AH994" s="376"/>
      <c r="AI994" s="376"/>
      <c r="AJ994" s="376"/>
      <c r="AK994" s="376"/>
      <c r="AL994" s="376"/>
      <c r="AM994" s="376"/>
      <c r="AN994" s="376"/>
      <c r="AO994" s="376"/>
      <c r="AP994" s="376"/>
      <c r="AQ994" s="376"/>
      <c r="AR994" s="376"/>
      <c r="AS994" s="376"/>
      <c r="AT994" s="376"/>
    </row>
    <row r="995" spans="1:46" ht="24" x14ac:dyDescent="0.4">
      <c r="A995" s="375"/>
      <c r="B995" s="375"/>
      <c r="C995" s="376"/>
      <c r="D995" s="376"/>
      <c r="E995" s="376"/>
      <c r="F995" s="376"/>
      <c r="G995" s="376"/>
      <c r="H995" s="376"/>
      <c r="I995" s="376"/>
      <c r="J995" s="376"/>
      <c r="K995" s="376"/>
      <c r="L995" s="376"/>
      <c r="M995" s="376"/>
      <c r="N995" s="376"/>
      <c r="O995" s="376"/>
      <c r="P995" s="376"/>
      <c r="Q995" s="376"/>
      <c r="R995" s="376"/>
      <c r="S995" s="376"/>
      <c r="T995" s="376"/>
      <c r="U995" s="376"/>
      <c r="V995" s="376"/>
      <c r="W995" s="376"/>
      <c r="X995" s="376"/>
      <c r="Y995" s="376"/>
      <c r="Z995" s="376"/>
      <c r="AA995" s="376"/>
      <c r="AB995" s="376"/>
      <c r="AC995" s="376"/>
      <c r="AD995" s="376"/>
      <c r="AE995" s="376"/>
      <c r="AF995" s="376"/>
      <c r="AG995" s="376"/>
      <c r="AH995" s="376"/>
      <c r="AI995" s="376"/>
      <c r="AJ995" s="376"/>
      <c r="AK995" s="376"/>
      <c r="AL995" s="376"/>
      <c r="AM995" s="376"/>
      <c r="AN995" s="376"/>
      <c r="AO995" s="376"/>
      <c r="AP995" s="376"/>
      <c r="AQ995" s="376"/>
      <c r="AR995" s="376"/>
      <c r="AS995" s="376"/>
      <c r="AT995" s="376"/>
    </row>
    <row r="996" spans="1:46" ht="24" x14ac:dyDescent="0.4">
      <c r="A996" s="375"/>
      <c r="B996" s="375"/>
      <c r="C996" s="376"/>
      <c r="D996" s="376"/>
      <c r="E996" s="376"/>
      <c r="F996" s="376"/>
      <c r="G996" s="376"/>
      <c r="H996" s="376"/>
      <c r="I996" s="376"/>
      <c r="J996" s="376"/>
      <c r="K996" s="376"/>
      <c r="L996" s="376"/>
      <c r="M996" s="376"/>
      <c r="N996" s="376"/>
      <c r="O996" s="376"/>
      <c r="P996" s="376"/>
      <c r="Q996" s="376"/>
      <c r="R996" s="376"/>
      <c r="S996" s="376"/>
      <c r="T996" s="376"/>
      <c r="U996" s="376"/>
      <c r="V996" s="376"/>
      <c r="W996" s="376"/>
      <c r="X996" s="376"/>
      <c r="Y996" s="376"/>
      <c r="Z996" s="376"/>
      <c r="AA996" s="376"/>
      <c r="AB996" s="376"/>
      <c r="AC996" s="376"/>
      <c r="AD996" s="376"/>
      <c r="AE996" s="376"/>
      <c r="AF996" s="376"/>
      <c r="AG996" s="376"/>
      <c r="AH996" s="376"/>
      <c r="AI996" s="376"/>
      <c r="AJ996" s="376"/>
      <c r="AK996" s="376"/>
      <c r="AL996" s="376"/>
      <c r="AM996" s="376"/>
      <c r="AN996" s="376"/>
      <c r="AO996" s="376"/>
      <c r="AP996" s="376"/>
      <c r="AQ996" s="376"/>
      <c r="AR996" s="376"/>
      <c r="AS996" s="376"/>
      <c r="AT996" s="376"/>
    </row>
    <row r="997" spans="1:46" ht="24" x14ac:dyDescent="0.4">
      <c r="A997" s="375"/>
      <c r="B997" s="375"/>
      <c r="C997" s="376"/>
      <c r="D997" s="376"/>
      <c r="E997" s="376"/>
      <c r="F997" s="376"/>
      <c r="G997" s="376"/>
      <c r="H997" s="376"/>
      <c r="I997" s="376"/>
      <c r="J997" s="376"/>
      <c r="K997" s="376"/>
      <c r="L997" s="376"/>
      <c r="M997" s="376"/>
      <c r="N997" s="376"/>
      <c r="O997" s="376"/>
      <c r="P997" s="376"/>
      <c r="Q997" s="376"/>
      <c r="R997" s="376"/>
      <c r="S997" s="376"/>
      <c r="T997" s="376"/>
      <c r="U997" s="376"/>
      <c r="V997" s="376"/>
      <c r="W997" s="376"/>
      <c r="X997" s="376"/>
      <c r="Y997" s="376"/>
      <c r="Z997" s="376"/>
      <c r="AA997" s="376"/>
      <c r="AB997" s="376"/>
      <c r="AC997" s="376"/>
      <c r="AD997" s="376"/>
      <c r="AE997" s="376"/>
      <c r="AF997" s="376"/>
      <c r="AG997" s="376"/>
      <c r="AH997" s="376"/>
      <c r="AI997" s="376"/>
      <c r="AJ997" s="376"/>
      <c r="AK997" s="376"/>
      <c r="AL997" s="376"/>
      <c r="AM997" s="376"/>
      <c r="AN997" s="376"/>
      <c r="AO997" s="376"/>
      <c r="AP997" s="376"/>
      <c r="AQ997" s="376"/>
      <c r="AR997" s="376"/>
      <c r="AS997" s="376"/>
      <c r="AT997" s="376"/>
    </row>
    <row r="998" spans="1:46" ht="24" x14ac:dyDescent="0.4">
      <c r="A998" s="375"/>
      <c r="B998" s="375"/>
      <c r="C998" s="376"/>
      <c r="D998" s="376"/>
      <c r="E998" s="376"/>
      <c r="F998" s="376"/>
      <c r="G998" s="376"/>
      <c r="H998" s="376"/>
      <c r="I998" s="376"/>
      <c r="J998" s="376"/>
      <c r="K998" s="376"/>
      <c r="L998" s="376"/>
      <c r="M998" s="376"/>
      <c r="N998" s="376"/>
      <c r="O998" s="376"/>
      <c r="P998" s="376"/>
      <c r="Q998" s="376"/>
      <c r="R998" s="376"/>
      <c r="S998" s="376"/>
      <c r="T998" s="376"/>
      <c r="U998" s="376"/>
      <c r="V998" s="376"/>
      <c r="W998" s="376"/>
      <c r="X998" s="376"/>
      <c r="Y998" s="376"/>
      <c r="Z998" s="376"/>
      <c r="AA998" s="376"/>
      <c r="AB998" s="376"/>
      <c r="AC998" s="376"/>
      <c r="AD998" s="376"/>
      <c r="AE998" s="376"/>
      <c r="AF998" s="376"/>
      <c r="AG998" s="376"/>
      <c r="AH998" s="376"/>
      <c r="AI998" s="376"/>
      <c r="AJ998" s="376"/>
      <c r="AK998" s="376"/>
      <c r="AL998" s="376"/>
      <c r="AM998" s="376"/>
      <c r="AN998" s="376"/>
      <c r="AO998" s="376"/>
      <c r="AP998" s="376"/>
      <c r="AQ998" s="376"/>
      <c r="AR998" s="376"/>
      <c r="AS998" s="376"/>
      <c r="AT998" s="376"/>
    </row>
    <row r="999" spans="1:46" ht="24" x14ac:dyDescent="0.4">
      <c r="A999" s="375"/>
      <c r="B999" s="375"/>
      <c r="C999" s="376"/>
      <c r="D999" s="376"/>
      <c r="E999" s="376"/>
      <c r="F999" s="376"/>
      <c r="G999" s="376"/>
      <c r="H999" s="376"/>
      <c r="I999" s="376"/>
      <c r="J999" s="376"/>
      <c r="K999" s="376"/>
      <c r="L999" s="376"/>
      <c r="M999" s="376"/>
      <c r="N999" s="376"/>
      <c r="O999" s="376"/>
      <c r="P999" s="376"/>
      <c r="Q999" s="376"/>
      <c r="R999" s="376"/>
      <c r="S999" s="376"/>
      <c r="T999" s="376"/>
      <c r="U999" s="376"/>
      <c r="V999" s="376"/>
      <c r="W999" s="376"/>
      <c r="X999" s="376"/>
      <c r="Y999" s="376"/>
      <c r="Z999" s="376"/>
      <c r="AA999" s="376"/>
      <c r="AB999" s="376"/>
      <c r="AC999" s="376"/>
      <c r="AD999" s="376"/>
      <c r="AE999" s="376"/>
      <c r="AF999" s="376"/>
      <c r="AG999" s="376"/>
      <c r="AH999" s="376"/>
      <c r="AI999" s="376"/>
      <c r="AJ999" s="376"/>
      <c r="AK999" s="376"/>
      <c r="AL999" s="376"/>
      <c r="AM999" s="376"/>
      <c r="AN999" s="376"/>
      <c r="AO999" s="376"/>
      <c r="AP999" s="376"/>
      <c r="AQ999" s="376"/>
      <c r="AR999" s="376"/>
      <c r="AS999" s="376"/>
      <c r="AT999" s="376"/>
    </row>
    <row r="1000" spans="1:46" ht="24" x14ac:dyDescent="0.4">
      <c r="A1000" s="375"/>
      <c r="B1000" s="375"/>
      <c r="C1000" s="376"/>
      <c r="D1000" s="376"/>
      <c r="E1000" s="376"/>
      <c r="F1000" s="376"/>
      <c r="G1000" s="376"/>
      <c r="H1000" s="376"/>
      <c r="I1000" s="376"/>
      <c r="J1000" s="376"/>
      <c r="K1000" s="376"/>
      <c r="L1000" s="376"/>
      <c r="M1000" s="376"/>
      <c r="N1000" s="376"/>
      <c r="O1000" s="376"/>
      <c r="P1000" s="376"/>
      <c r="Q1000" s="376"/>
      <c r="R1000" s="376"/>
      <c r="S1000" s="376"/>
      <c r="T1000" s="376"/>
      <c r="U1000" s="376"/>
      <c r="V1000" s="376"/>
      <c r="W1000" s="376"/>
      <c r="X1000" s="376"/>
      <c r="Y1000" s="376"/>
      <c r="Z1000" s="376"/>
      <c r="AA1000" s="376"/>
      <c r="AB1000" s="376"/>
      <c r="AC1000" s="376"/>
      <c r="AD1000" s="376"/>
      <c r="AE1000" s="376"/>
      <c r="AF1000" s="376"/>
      <c r="AG1000" s="376"/>
      <c r="AH1000" s="376"/>
      <c r="AI1000" s="376"/>
      <c r="AJ1000" s="376"/>
      <c r="AK1000" s="376"/>
      <c r="AL1000" s="376"/>
      <c r="AM1000" s="376"/>
      <c r="AN1000" s="376"/>
      <c r="AO1000" s="376"/>
      <c r="AP1000" s="376"/>
      <c r="AQ1000" s="376"/>
      <c r="AR1000" s="376"/>
      <c r="AS1000" s="376"/>
      <c r="AT1000" s="376"/>
    </row>
    <row r="1001" spans="1:46" ht="24" x14ac:dyDescent="0.4">
      <c r="A1001" s="375"/>
      <c r="B1001" s="375"/>
      <c r="C1001" s="376"/>
      <c r="D1001" s="376"/>
      <c r="E1001" s="376"/>
      <c r="F1001" s="376"/>
      <c r="G1001" s="376"/>
      <c r="H1001" s="376"/>
      <c r="I1001" s="376"/>
      <c r="J1001" s="376"/>
      <c r="K1001" s="376"/>
      <c r="L1001" s="376"/>
      <c r="M1001" s="376"/>
      <c r="N1001" s="376"/>
      <c r="O1001" s="376"/>
      <c r="P1001" s="376"/>
      <c r="Q1001" s="376"/>
      <c r="R1001" s="376"/>
      <c r="S1001" s="376"/>
      <c r="T1001" s="376"/>
      <c r="U1001" s="376"/>
      <c r="V1001" s="376"/>
      <c r="W1001" s="376"/>
      <c r="X1001" s="376"/>
      <c r="Y1001" s="376"/>
      <c r="Z1001" s="376"/>
      <c r="AA1001" s="376"/>
      <c r="AB1001" s="376"/>
      <c r="AC1001" s="376"/>
      <c r="AD1001" s="376"/>
      <c r="AE1001" s="376"/>
      <c r="AF1001" s="376"/>
      <c r="AG1001" s="376"/>
      <c r="AH1001" s="376"/>
      <c r="AI1001" s="376"/>
      <c r="AJ1001" s="376"/>
      <c r="AK1001" s="376"/>
      <c r="AL1001" s="376"/>
      <c r="AM1001" s="376"/>
      <c r="AN1001" s="376"/>
      <c r="AO1001" s="376"/>
      <c r="AP1001" s="376"/>
      <c r="AQ1001" s="376"/>
      <c r="AR1001" s="376"/>
      <c r="AS1001" s="376"/>
      <c r="AT1001" s="376"/>
    </row>
    <row r="1002" spans="1:46" ht="24" x14ac:dyDescent="0.4">
      <c r="A1002" s="375"/>
      <c r="B1002" s="375"/>
      <c r="C1002" s="376"/>
      <c r="D1002" s="376"/>
      <c r="E1002" s="376"/>
      <c r="F1002" s="376"/>
      <c r="G1002" s="376"/>
      <c r="H1002" s="376"/>
      <c r="I1002" s="376"/>
      <c r="J1002" s="376"/>
      <c r="K1002" s="376"/>
      <c r="L1002" s="376"/>
      <c r="M1002" s="376"/>
      <c r="N1002" s="376"/>
      <c r="O1002" s="376"/>
      <c r="P1002" s="376"/>
      <c r="Q1002" s="376"/>
      <c r="R1002" s="376"/>
      <c r="S1002" s="376"/>
      <c r="T1002" s="376"/>
      <c r="U1002" s="376"/>
      <c r="V1002" s="376"/>
      <c r="W1002" s="376"/>
      <c r="X1002" s="376"/>
      <c r="Y1002" s="376"/>
      <c r="Z1002" s="376"/>
      <c r="AA1002" s="376"/>
      <c r="AB1002" s="376"/>
      <c r="AC1002" s="376"/>
      <c r="AD1002" s="376"/>
      <c r="AE1002" s="376"/>
      <c r="AF1002" s="376"/>
      <c r="AG1002" s="376"/>
      <c r="AH1002" s="376"/>
      <c r="AI1002" s="376"/>
      <c r="AJ1002" s="376"/>
      <c r="AK1002" s="376"/>
      <c r="AL1002" s="376"/>
      <c r="AM1002" s="376"/>
      <c r="AN1002" s="376"/>
      <c r="AO1002" s="376"/>
      <c r="AP1002" s="376"/>
      <c r="AQ1002" s="376"/>
      <c r="AR1002" s="376"/>
      <c r="AS1002" s="376"/>
      <c r="AT1002" s="376"/>
    </row>
    <row r="1003" spans="1:46" ht="24" x14ac:dyDescent="0.4">
      <c r="A1003" s="375"/>
      <c r="B1003" s="375"/>
      <c r="C1003" s="376"/>
      <c r="D1003" s="376"/>
      <c r="E1003" s="376"/>
      <c r="F1003" s="376"/>
      <c r="G1003" s="376"/>
      <c r="H1003" s="376"/>
      <c r="I1003" s="376"/>
      <c r="J1003" s="376"/>
      <c r="K1003" s="376"/>
      <c r="L1003" s="376"/>
      <c r="M1003" s="376"/>
      <c r="N1003" s="376"/>
      <c r="O1003" s="376"/>
      <c r="P1003" s="376"/>
      <c r="Q1003" s="376"/>
      <c r="R1003" s="376"/>
      <c r="S1003" s="376"/>
      <c r="T1003" s="376"/>
      <c r="U1003" s="376"/>
      <c r="V1003" s="376"/>
      <c r="W1003" s="376"/>
      <c r="X1003" s="376"/>
      <c r="Y1003" s="376"/>
      <c r="Z1003" s="376"/>
      <c r="AA1003" s="376"/>
      <c r="AB1003" s="376"/>
      <c r="AC1003" s="376"/>
      <c r="AD1003" s="376"/>
      <c r="AE1003" s="376"/>
      <c r="AF1003" s="376"/>
      <c r="AG1003" s="376"/>
      <c r="AH1003" s="376"/>
      <c r="AI1003" s="376"/>
      <c r="AJ1003" s="376"/>
      <c r="AK1003" s="376"/>
      <c r="AL1003" s="376"/>
      <c r="AM1003" s="376"/>
      <c r="AN1003" s="376"/>
      <c r="AO1003" s="376"/>
      <c r="AP1003" s="376"/>
      <c r="AQ1003" s="376"/>
      <c r="AR1003" s="376"/>
      <c r="AS1003" s="376"/>
      <c r="AT1003" s="376"/>
    </row>
    <row r="1004" spans="1:46" ht="24" x14ac:dyDescent="0.4">
      <c r="A1004" s="375"/>
      <c r="B1004" s="375"/>
      <c r="C1004" s="376"/>
      <c r="D1004" s="376"/>
      <c r="E1004" s="376"/>
      <c r="F1004" s="376"/>
      <c r="G1004" s="376"/>
      <c r="H1004" s="376"/>
      <c r="I1004" s="376"/>
      <c r="J1004" s="376"/>
      <c r="K1004" s="376"/>
      <c r="L1004" s="376"/>
      <c r="M1004" s="376"/>
      <c r="N1004" s="376"/>
      <c r="O1004" s="376"/>
      <c r="P1004" s="376"/>
      <c r="Q1004" s="376"/>
      <c r="R1004" s="376"/>
      <c r="S1004" s="376"/>
      <c r="T1004" s="376"/>
      <c r="U1004" s="376"/>
      <c r="V1004" s="376"/>
      <c r="W1004" s="376"/>
      <c r="X1004" s="376"/>
      <c r="Y1004" s="376"/>
      <c r="Z1004" s="376"/>
      <c r="AA1004" s="376"/>
      <c r="AB1004" s="376"/>
      <c r="AC1004" s="376"/>
      <c r="AD1004" s="376"/>
      <c r="AE1004" s="376"/>
      <c r="AF1004" s="376"/>
      <c r="AG1004" s="376"/>
      <c r="AH1004" s="376"/>
      <c r="AI1004" s="376"/>
      <c r="AJ1004" s="376"/>
      <c r="AK1004" s="376"/>
      <c r="AL1004" s="376"/>
      <c r="AM1004" s="376"/>
      <c r="AN1004" s="376"/>
      <c r="AO1004" s="376"/>
      <c r="AP1004" s="376"/>
      <c r="AQ1004" s="376"/>
      <c r="AR1004" s="376"/>
      <c r="AS1004" s="376"/>
      <c r="AT1004" s="376"/>
    </row>
  </sheetData>
  <mergeCells count="45">
    <mergeCell ref="AS43:AT43"/>
    <mergeCell ref="AS44:AT44"/>
    <mergeCell ref="AS45:AT45"/>
    <mergeCell ref="AS38:AT38"/>
    <mergeCell ref="AS39:AT39"/>
    <mergeCell ref="AS40:AT40"/>
    <mergeCell ref="AS41:AT41"/>
    <mergeCell ref="AS42:AT42"/>
    <mergeCell ref="A1:A5"/>
    <mergeCell ref="C1:AR1"/>
    <mergeCell ref="AS1:AT1"/>
    <mergeCell ref="AS4:AT4"/>
    <mergeCell ref="AS5:AT5"/>
    <mergeCell ref="AS6:AT6"/>
    <mergeCell ref="AS7:AT7"/>
    <mergeCell ref="AS8:AT8"/>
    <mergeCell ref="AS9:AT9"/>
    <mergeCell ref="AS10:AT10"/>
    <mergeCell ref="AS11:AT11"/>
    <mergeCell ref="AS12:AT12"/>
    <mergeCell ref="AS13:AT13"/>
    <mergeCell ref="AS14:AT14"/>
    <mergeCell ref="AS15:AT15"/>
    <mergeCell ref="AS16:AT16"/>
    <mergeCell ref="AS17:AT17"/>
    <mergeCell ref="AS18:AT18"/>
    <mergeCell ref="AS19:AT19"/>
    <mergeCell ref="AS20:AT20"/>
    <mergeCell ref="AS21:AT21"/>
    <mergeCell ref="AS22:AT22"/>
    <mergeCell ref="AS23:AT23"/>
    <mergeCell ref="AS24:AT24"/>
    <mergeCell ref="AS25:AT25"/>
    <mergeCell ref="AS26:AT26"/>
    <mergeCell ref="AS27:AT27"/>
    <mergeCell ref="AS28:AT28"/>
    <mergeCell ref="AS29:AT29"/>
    <mergeCell ref="AS30:AT30"/>
    <mergeCell ref="AS36:AT36"/>
    <mergeCell ref="AS37:AT37"/>
    <mergeCell ref="AS31:AT31"/>
    <mergeCell ref="AS32:AT32"/>
    <mergeCell ref="AS33:AT33"/>
    <mergeCell ref="AS34:AT34"/>
    <mergeCell ref="AS35:AT35"/>
  </mergeCells>
  <pageMargins left="0.55118110236220474" right="0.70866141732283472" top="0.55118110236220474" bottom="0.35433070866141736"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FX1000"/>
  <sheetViews>
    <sheetView view="pageBreakPreview" zoomScale="90" zoomScaleNormal="100" zoomScaleSheetLayoutView="90" workbookViewId="0">
      <pane xSplit="1" ySplit="5" topLeftCell="B22" activePane="bottomRight" state="frozen"/>
      <selection pane="topRight" activeCell="B1" sqref="B1"/>
      <selection pane="bottomLeft" activeCell="A6" sqref="A6"/>
      <selection pane="bottomRight" activeCell="E32" sqref="E32"/>
    </sheetView>
  </sheetViews>
  <sheetFormatPr baseColWidth="10" defaultColWidth="14.5" defaultRowHeight="15.75" customHeight="1" x14ac:dyDescent="0.3"/>
  <cols>
    <col min="1" max="1" width="4" style="16" customWidth="1"/>
    <col min="2" max="127" width="7.5" style="16" customWidth="1"/>
    <col min="128" max="128" width="10.33203125" style="16" customWidth="1"/>
    <col min="129" max="132" width="7.6640625" style="16" customWidth="1"/>
    <col min="133" max="133" width="5.33203125" style="16" customWidth="1"/>
    <col min="134" max="173" width="5.5" style="16" customWidth="1"/>
    <col min="174" max="174" width="3.5" style="16" customWidth="1"/>
    <col min="175" max="175" width="0.1640625" style="16" customWidth="1"/>
    <col min="176" max="176" width="4.6640625" style="16" customWidth="1"/>
    <col min="177" max="177" width="5.6640625" style="16" customWidth="1"/>
    <col min="178" max="16384" width="14.5" style="16"/>
  </cols>
  <sheetData>
    <row r="1" spans="1:180" ht="21" customHeight="1" x14ac:dyDescent="0.35">
      <c r="A1" s="551" t="s">
        <v>1</v>
      </c>
      <c r="B1" s="553" t="s">
        <v>99</v>
      </c>
      <c r="C1" s="542"/>
      <c r="D1" s="542"/>
      <c r="E1" s="542"/>
      <c r="F1" s="542"/>
      <c r="G1" s="542"/>
      <c r="H1" s="542"/>
      <c r="I1" s="542"/>
      <c r="J1" s="542"/>
      <c r="K1" s="542"/>
      <c r="L1" s="542"/>
      <c r="M1" s="543"/>
      <c r="N1" s="541" t="s">
        <v>99</v>
      </c>
      <c r="O1" s="542"/>
      <c r="P1" s="542"/>
      <c r="Q1" s="542"/>
      <c r="R1" s="542"/>
      <c r="S1" s="542"/>
      <c r="T1" s="542"/>
      <c r="U1" s="542"/>
      <c r="V1" s="542"/>
      <c r="W1" s="542"/>
      <c r="X1" s="542"/>
      <c r="Y1" s="543"/>
      <c r="Z1" s="541" t="s">
        <v>99</v>
      </c>
      <c r="AA1" s="542"/>
      <c r="AB1" s="542"/>
      <c r="AC1" s="542"/>
      <c r="AD1" s="542"/>
      <c r="AE1" s="542"/>
      <c r="AF1" s="542"/>
      <c r="AG1" s="542"/>
      <c r="AH1" s="542"/>
      <c r="AI1" s="542"/>
      <c r="AJ1" s="542"/>
      <c r="AK1" s="543"/>
      <c r="AL1" s="541" t="s">
        <v>99</v>
      </c>
      <c r="AM1" s="542"/>
      <c r="AN1" s="542"/>
      <c r="AO1" s="542"/>
      <c r="AP1" s="542"/>
      <c r="AQ1" s="542"/>
      <c r="AR1" s="542"/>
      <c r="AS1" s="542"/>
      <c r="AT1" s="542"/>
      <c r="AU1" s="542"/>
      <c r="AV1" s="542"/>
      <c r="AW1" s="543"/>
      <c r="AX1" s="541" t="s">
        <v>99</v>
      </c>
      <c r="AY1" s="542"/>
      <c r="AZ1" s="542"/>
      <c r="BA1" s="542"/>
      <c r="BB1" s="542"/>
      <c r="BC1" s="542"/>
      <c r="BD1" s="542"/>
      <c r="BE1" s="542"/>
      <c r="BF1" s="542"/>
      <c r="BG1" s="542"/>
      <c r="BH1" s="542"/>
      <c r="BI1" s="543"/>
      <c r="BJ1" s="541" t="s">
        <v>99</v>
      </c>
      <c r="BK1" s="542"/>
      <c r="BL1" s="542"/>
      <c r="BM1" s="542"/>
      <c r="BN1" s="542"/>
      <c r="BO1" s="542"/>
      <c r="BP1" s="542"/>
      <c r="BQ1" s="542"/>
      <c r="BR1" s="542"/>
      <c r="BS1" s="542"/>
      <c r="BT1" s="542"/>
      <c r="BU1" s="543"/>
      <c r="BV1" s="541" t="s">
        <v>99</v>
      </c>
      <c r="BW1" s="542"/>
      <c r="BX1" s="542"/>
      <c r="BY1" s="542"/>
      <c r="BZ1" s="542"/>
      <c r="CA1" s="542"/>
      <c r="CB1" s="542"/>
      <c r="CC1" s="542"/>
      <c r="CD1" s="542"/>
      <c r="CE1" s="542"/>
      <c r="CF1" s="542"/>
      <c r="CG1" s="543"/>
      <c r="CH1" s="541" t="s">
        <v>99</v>
      </c>
      <c r="CI1" s="542"/>
      <c r="CJ1" s="542"/>
      <c r="CK1" s="542"/>
      <c r="CL1" s="542"/>
      <c r="CM1" s="542"/>
      <c r="CN1" s="542"/>
      <c r="CO1" s="542"/>
      <c r="CP1" s="542"/>
      <c r="CQ1" s="542"/>
      <c r="CR1" s="542"/>
      <c r="CS1" s="543"/>
      <c r="CT1" s="541" t="s">
        <v>99</v>
      </c>
      <c r="CU1" s="542"/>
      <c r="CV1" s="542"/>
      <c r="CW1" s="542"/>
      <c r="CX1" s="542"/>
      <c r="CY1" s="542"/>
      <c r="CZ1" s="542"/>
      <c r="DA1" s="542"/>
      <c r="DB1" s="542"/>
      <c r="DC1" s="542"/>
      <c r="DD1" s="542"/>
      <c r="DE1" s="543"/>
      <c r="DF1" s="541" t="s">
        <v>99</v>
      </c>
      <c r="DG1" s="542"/>
      <c r="DH1" s="542"/>
      <c r="DI1" s="542"/>
      <c r="DJ1" s="542"/>
      <c r="DK1" s="542"/>
      <c r="DL1" s="542"/>
      <c r="DM1" s="542"/>
      <c r="DN1" s="542"/>
      <c r="DO1" s="542"/>
      <c r="DP1" s="542"/>
      <c r="DQ1" s="543"/>
      <c r="DR1" s="541" t="s">
        <v>99</v>
      </c>
      <c r="DS1" s="553"/>
      <c r="DT1" s="553"/>
      <c r="DU1" s="553"/>
      <c r="DV1" s="553"/>
      <c r="DW1" s="555"/>
      <c r="DX1" s="535" t="s">
        <v>100</v>
      </c>
      <c r="DY1" s="536"/>
      <c r="DZ1" s="536"/>
      <c r="EA1" s="536"/>
      <c r="EB1" s="537"/>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row>
    <row r="2" spans="1:180" ht="69" customHeight="1" x14ac:dyDescent="0.3">
      <c r="A2" s="552"/>
      <c r="B2" s="544"/>
      <c r="C2" s="544"/>
      <c r="D2" s="544"/>
      <c r="E2" s="544"/>
      <c r="F2" s="544"/>
      <c r="G2" s="544"/>
      <c r="H2" s="533"/>
      <c r="I2" s="533"/>
      <c r="J2" s="533"/>
      <c r="K2" s="533"/>
      <c r="L2" s="533"/>
      <c r="M2" s="534"/>
      <c r="N2" s="532"/>
      <c r="O2" s="533"/>
      <c r="P2" s="533"/>
      <c r="Q2" s="533"/>
      <c r="R2" s="533"/>
      <c r="S2" s="533"/>
      <c r="T2" s="533"/>
      <c r="U2" s="533"/>
      <c r="V2" s="533"/>
      <c r="W2" s="533"/>
      <c r="X2" s="533"/>
      <c r="Y2" s="534"/>
      <c r="Z2" s="532"/>
      <c r="AA2" s="533"/>
      <c r="AB2" s="533"/>
      <c r="AC2" s="533"/>
      <c r="AD2" s="533"/>
      <c r="AE2" s="533"/>
      <c r="AF2" s="533"/>
      <c r="AG2" s="533"/>
      <c r="AH2" s="533"/>
      <c r="AI2" s="533"/>
      <c r="AJ2" s="533"/>
      <c r="AK2" s="534"/>
      <c r="AL2" s="532"/>
      <c r="AM2" s="533"/>
      <c r="AN2" s="533"/>
      <c r="AO2" s="533"/>
      <c r="AP2" s="533"/>
      <c r="AQ2" s="533"/>
      <c r="AR2" s="533"/>
      <c r="AS2" s="533"/>
      <c r="AT2" s="533"/>
      <c r="AU2" s="533"/>
      <c r="AV2" s="533"/>
      <c r="AW2" s="534"/>
      <c r="AX2" s="532"/>
      <c r="AY2" s="533"/>
      <c r="AZ2" s="533"/>
      <c r="BA2" s="533"/>
      <c r="BB2" s="533"/>
      <c r="BC2" s="533"/>
      <c r="BD2" s="533"/>
      <c r="BE2" s="533"/>
      <c r="BF2" s="533"/>
      <c r="BG2" s="533"/>
      <c r="BH2" s="533"/>
      <c r="BI2" s="534"/>
      <c r="BJ2" s="532"/>
      <c r="BK2" s="533"/>
      <c r="BL2" s="533"/>
      <c r="BM2" s="533"/>
      <c r="BN2" s="533"/>
      <c r="BO2" s="533"/>
      <c r="BP2" s="533"/>
      <c r="BQ2" s="533"/>
      <c r="BR2" s="533"/>
      <c r="BS2" s="533"/>
      <c r="BT2" s="533"/>
      <c r="BU2" s="534"/>
      <c r="BV2" s="532"/>
      <c r="BW2" s="533"/>
      <c r="BX2" s="533"/>
      <c r="BY2" s="533"/>
      <c r="BZ2" s="533"/>
      <c r="CA2" s="533"/>
      <c r="CB2" s="533"/>
      <c r="CC2" s="533"/>
      <c r="CD2" s="533"/>
      <c r="CE2" s="533"/>
      <c r="CF2" s="533"/>
      <c r="CG2" s="534"/>
      <c r="CH2" s="532"/>
      <c r="CI2" s="533"/>
      <c r="CJ2" s="533"/>
      <c r="CK2" s="533"/>
      <c r="CL2" s="533"/>
      <c r="CM2" s="533"/>
      <c r="CN2" s="533"/>
      <c r="CO2" s="533"/>
      <c r="CP2" s="533"/>
      <c r="CQ2" s="533"/>
      <c r="CR2" s="533"/>
      <c r="CS2" s="534"/>
      <c r="CT2" s="532"/>
      <c r="CU2" s="533"/>
      <c r="CV2" s="533"/>
      <c r="CW2" s="533"/>
      <c r="CX2" s="533"/>
      <c r="CY2" s="533"/>
      <c r="CZ2" s="533"/>
      <c r="DA2" s="533"/>
      <c r="DB2" s="533"/>
      <c r="DC2" s="533"/>
      <c r="DD2" s="533"/>
      <c r="DE2" s="534"/>
      <c r="DF2" s="532"/>
      <c r="DG2" s="533"/>
      <c r="DH2" s="533"/>
      <c r="DI2" s="533"/>
      <c r="DJ2" s="533"/>
      <c r="DK2" s="533"/>
      <c r="DL2" s="533"/>
      <c r="DM2" s="533"/>
      <c r="DN2" s="533"/>
      <c r="DO2" s="533"/>
      <c r="DP2" s="533"/>
      <c r="DQ2" s="534"/>
      <c r="DR2" s="532"/>
      <c r="DS2" s="533"/>
      <c r="DT2" s="533"/>
      <c r="DU2" s="533"/>
      <c r="DV2" s="533"/>
      <c r="DW2" s="534"/>
      <c r="DX2" s="538"/>
      <c r="DY2" s="539"/>
      <c r="DZ2" s="539"/>
      <c r="EA2" s="539"/>
      <c r="EB2" s="540"/>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159"/>
      <c r="FW2" s="159"/>
      <c r="FX2" s="159"/>
    </row>
    <row r="3" spans="1:180" s="160" customFormat="1" ht="15" customHeight="1" x14ac:dyDescent="0.35">
      <c r="A3" s="552"/>
      <c r="B3" s="223" t="s">
        <v>62</v>
      </c>
      <c r="C3" s="545" t="s">
        <v>77</v>
      </c>
      <c r="D3" s="546"/>
      <c r="E3" s="223" t="s">
        <v>62</v>
      </c>
      <c r="F3" s="545" t="s">
        <v>77</v>
      </c>
      <c r="G3" s="546"/>
      <c r="H3" s="223" t="s">
        <v>62</v>
      </c>
      <c r="I3" s="545" t="s">
        <v>77</v>
      </c>
      <c r="J3" s="546"/>
      <c r="K3" s="223" t="s">
        <v>62</v>
      </c>
      <c r="L3" s="545" t="s">
        <v>77</v>
      </c>
      <c r="M3" s="547"/>
      <c r="N3" s="238" t="s">
        <v>62</v>
      </c>
      <c r="O3" s="545" t="s">
        <v>77</v>
      </c>
      <c r="P3" s="546"/>
      <c r="Q3" s="223" t="s">
        <v>62</v>
      </c>
      <c r="R3" s="545" t="s">
        <v>77</v>
      </c>
      <c r="S3" s="546"/>
      <c r="T3" s="223" t="s">
        <v>62</v>
      </c>
      <c r="U3" s="545" t="s">
        <v>77</v>
      </c>
      <c r="V3" s="546"/>
      <c r="W3" s="223" t="s">
        <v>62</v>
      </c>
      <c r="X3" s="545" t="s">
        <v>77</v>
      </c>
      <c r="Y3" s="547"/>
      <c r="Z3" s="238" t="s">
        <v>62</v>
      </c>
      <c r="AA3" s="545" t="s">
        <v>77</v>
      </c>
      <c r="AB3" s="546"/>
      <c r="AC3" s="223" t="s">
        <v>62</v>
      </c>
      <c r="AD3" s="545" t="s">
        <v>77</v>
      </c>
      <c r="AE3" s="546"/>
      <c r="AF3" s="223" t="s">
        <v>62</v>
      </c>
      <c r="AG3" s="545" t="s">
        <v>77</v>
      </c>
      <c r="AH3" s="546"/>
      <c r="AI3" s="223" t="s">
        <v>62</v>
      </c>
      <c r="AJ3" s="545" t="s">
        <v>77</v>
      </c>
      <c r="AK3" s="547"/>
      <c r="AL3" s="238" t="s">
        <v>62</v>
      </c>
      <c r="AM3" s="545" t="s">
        <v>77</v>
      </c>
      <c r="AN3" s="546"/>
      <c r="AO3" s="223" t="s">
        <v>62</v>
      </c>
      <c r="AP3" s="545" t="s">
        <v>77</v>
      </c>
      <c r="AQ3" s="546"/>
      <c r="AR3" s="223" t="s">
        <v>62</v>
      </c>
      <c r="AS3" s="545" t="s">
        <v>77</v>
      </c>
      <c r="AT3" s="546"/>
      <c r="AU3" s="223" t="s">
        <v>62</v>
      </c>
      <c r="AV3" s="545" t="s">
        <v>77</v>
      </c>
      <c r="AW3" s="547"/>
      <c r="AX3" s="238" t="s">
        <v>62</v>
      </c>
      <c r="AY3" s="545" t="s">
        <v>77</v>
      </c>
      <c r="AZ3" s="546"/>
      <c r="BA3" s="223" t="s">
        <v>62</v>
      </c>
      <c r="BB3" s="545" t="s">
        <v>77</v>
      </c>
      <c r="BC3" s="546"/>
      <c r="BD3" s="223" t="s">
        <v>62</v>
      </c>
      <c r="BE3" s="545" t="s">
        <v>77</v>
      </c>
      <c r="BF3" s="546"/>
      <c r="BG3" s="223" t="s">
        <v>62</v>
      </c>
      <c r="BH3" s="545" t="s">
        <v>77</v>
      </c>
      <c r="BI3" s="547"/>
      <c r="BJ3" s="238" t="s">
        <v>62</v>
      </c>
      <c r="BK3" s="545" t="s">
        <v>77</v>
      </c>
      <c r="BL3" s="546"/>
      <c r="BM3" s="223" t="s">
        <v>62</v>
      </c>
      <c r="BN3" s="545" t="s">
        <v>77</v>
      </c>
      <c r="BO3" s="546"/>
      <c r="BP3" s="223" t="s">
        <v>62</v>
      </c>
      <c r="BQ3" s="545" t="s">
        <v>77</v>
      </c>
      <c r="BR3" s="546"/>
      <c r="BS3" s="223" t="s">
        <v>62</v>
      </c>
      <c r="BT3" s="545" t="s">
        <v>77</v>
      </c>
      <c r="BU3" s="547"/>
      <c r="BV3" s="238" t="s">
        <v>62</v>
      </c>
      <c r="BW3" s="545" t="s">
        <v>77</v>
      </c>
      <c r="BX3" s="546"/>
      <c r="BY3" s="223" t="s">
        <v>62</v>
      </c>
      <c r="BZ3" s="545" t="s">
        <v>77</v>
      </c>
      <c r="CA3" s="546"/>
      <c r="CB3" s="223" t="s">
        <v>62</v>
      </c>
      <c r="CC3" s="545" t="s">
        <v>77</v>
      </c>
      <c r="CD3" s="546"/>
      <c r="CE3" s="223" t="s">
        <v>62</v>
      </c>
      <c r="CF3" s="545" t="s">
        <v>77</v>
      </c>
      <c r="CG3" s="547"/>
      <c r="CH3" s="238" t="s">
        <v>62</v>
      </c>
      <c r="CI3" s="545" t="s">
        <v>77</v>
      </c>
      <c r="CJ3" s="546"/>
      <c r="CK3" s="223" t="s">
        <v>62</v>
      </c>
      <c r="CL3" s="545" t="s">
        <v>77</v>
      </c>
      <c r="CM3" s="546"/>
      <c r="CN3" s="223" t="s">
        <v>62</v>
      </c>
      <c r="CO3" s="545" t="s">
        <v>77</v>
      </c>
      <c r="CP3" s="546"/>
      <c r="CQ3" s="223" t="s">
        <v>62</v>
      </c>
      <c r="CR3" s="545" t="s">
        <v>77</v>
      </c>
      <c r="CS3" s="547"/>
      <c r="CT3" s="238" t="s">
        <v>62</v>
      </c>
      <c r="CU3" s="545" t="s">
        <v>77</v>
      </c>
      <c r="CV3" s="546"/>
      <c r="CW3" s="223" t="s">
        <v>62</v>
      </c>
      <c r="CX3" s="545" t="s">
        <v>77</v>
      </c>
      <c r="CY3" s="546"/>
      <c r="CZ3" s="223" t="s">
        <v>62</v>
      </c>
      <c r="DA3" s="545" t="s">
        <v>77</v>
      </c>
      <c r="DB3" s="546"/>
      <c r="DC3" s="223" t="s">
        <v>62</v>
      </c>
      <c r="DD3" s="545" t="s">
        <v>77</v>
      </c>
      <c r="DE3" s="547"/>
      <c r="DF3" s="238" t="s">
        <v>62</v>
      </c>
      <c r="DG3" s="545" t="s">
        <v>77</v>
      </c>
      <c r="DH3" s="546"/>
      <c r="DI3" s="223" t="s">
        <v>62</v>
      </c>
      <c r="DJ3" s="545" t="s">
        <v>77</v>
      </c>
      <c r="DK3" s="546"/>
      <c r="DL3" s="223" t="s">
        <v>62</v>
      </c>
      <c r="DM3" s="545" t="s">
        <v>77</v>
      </c>
      <c r="DN3" s="546"/>
      <c r="DO3" s="223" t="s">
        <v>62</v>
      </c>
      <c r="DP3" s="545" t="s">
        <v>77</v>
      </c>
      <c r="DQ3" s="547"/>
      <c r="DR3" s="238" t="s">
        <v>62</v>
      </c>
      <c r="DS3" s="545" t="s">
        <v>77</v>
      </c>
      <c r="DT3" s="545"/>
      <c r="DU3" s="223" t="s">
        <v>62</v>
      </c>
      <c r="DV3" s="545" t="s">
        <v>77</v>
      </c>
      <c r="DW3" s="556"/>
      <c r="DX3" s="243" t="s">
        <v>101</v>
      </c>
      <c r="DY3" s="557" t="s">
        <v>77</v>
      </c>
      <c r="DZ3" s="557"/>
      <c r="EA3" s="557"/>
      <c r="EB3" s="558"/>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1"/>
      <c r="FW3" s="161"/>
      <c r="FX3" s="161"/>
    </row>
    <row r="4" spans="1:180" s="67" customFormat="1" ht="15" customHeight="1" x14ac:dyDescent="0.35">
      <c r="A4" s="552"/>
      <c r="B4" s="224" t="str">
        <f>IF(COUNTA(กรอกคะแนนตัวชี้วัด!C5),กรอกคะแนนตัวชี้วัด!C5," ")</f>
        <v xml:space="preserve"> </v>
      </c>
      <c r="C4" s="546"/>
      <c r="D4" s="546"/>
      <c r="E4" s="224" t="str">
        <f>IF(COUNTA(กรอกคะแนนตัวชี้วัด!D5),กรอกคะแนนตัวชี้วัด!D5," ")</f>
        <v xml:space="preserve"> </v>
      </c>
      <c r="F4" s="546"/>
      <c r="G4" s="546"/>
      <c r="H4" s="224" t="str">
        <f>IF(COUNTA(กรอกคะแนนตัวชี้วัด!E5),กรอกคะแนนตัวชี้วัด!E5," ")</f>
        <v xml:space="preserve"> </v>
      </c>
      <c r="I4" s="546"/>
      <c r="J4" s="546"/>
      <c r="K4" s="224" t="str">
        <f>IF(COUNTA(กรอกคะแนนตัวชี้วัด!F5),กรอกคะแนนตัวชี้วัด!F5," ")</f>
        <v xml:space="preserve"> </v>
      </c>
      <c r="L4" s="546"/>
      <c r="M4" s="547"/>
      <c r="N4" s="239" t="str">
        <f>IF(COUNTA(กรอกคะแนนตัวชี้วัด!G5),กรอกคะแนนตัวชี้วัด!G5," ")</f>
        <v xml:space="preserve"> </v>
      </c>
      <c r="O4" s="546"/>
      <c r="P4" s="546"/>
      <c r="Q4" s="224" t="str">
        <f>IF(COUNTA(กรอกคะแนนตัวชี้วัด!H5),กรอกคะแนนตัวชี้วัด!H5," ")</f>
        <v xml:space="preserve"> </v>
      </c>
      <c r="R4" s="546"/>
      <c r="S4" s="546"/>
      <c r="T4" s="224" t="str">
        <f>IF(COUNTA(กรอกคะแนนตัวชี้วัด!I5),กรอกคะแนนตัวชี้วัด!I5," ")</f>
        <v xml:space="preserve"> </v>
      </c>
      <c r="U4" s="546"/>
      <c r="V4" s="546"/>
      <c r="W4" s="224" t="str">
        <f>IF(COUNTA(กรอกคะแนนตัวชี้วัด!J5),กรอกคะแนนตัวชี้วัด!J5," ")</f>
        <v xml:space="preserve"> </v>
      </c>
      <c r="X4" s="546"/>
      <c r="Y4" s="547"/>
      <c r="Z4" s="239" t="str">
        <f>IF(COUNTA(กรอกคะแนนตัวชี้วัด!K5),กรอกคะแนนตัวชี้วัด!K5," ")</f>
        <v xml:space="preserve"> </v>
      </c>
      <c r="AA4" s="546"/>
      <c r="AB4" s="546"/>
      <c r="AC4" s="224" t="str">
        <f>IF(COUNTA(กรอกคะแนนตัวชี้วัด!L5),กรอกคะแนนตัวชี้วัด!L5," ")</f>
        <v xml:space="preserve"> </v>
      </c>
      <c r="AD4" s="546"/>
      <c r="AE4" s="546"/>
      <c r="AF4" s="224" t="str">
        <f>IF(COUNTA(กรอกคะแนนตัวชี้วัด!M5),กรอกคะแนนตัวชี้วัด!M5," ")</f>
        <v xml:space="preserve"> </v>
      </c>
      <c r="AG4" s="546"/>
      <c r="AH4" s="546"/>
      <c r="AI4" s="224" t="str">
        <f>IF(COUNTA(กรอกคะแนนตัวชี้วัด!N5),กรอกคะแนนตัวชี้วัด!N5," ")</f>
        <v xml:space="preserve"> </v>
      </c>
      <c r="AJ4" s="546"/>
      <c r="AK4" s="547"/>
      <c r="AL4" s="239" t="str">
        <f>IF(COUNTA(กรอกคะแนนตัวชี้วัด!O5),กรอกคะแนนตัวชี้วัด!O5," ")</f>
        <v xml:space="preserve"> </v>
      </c>
      <c r="AM4" s="546"/>
      <c r="AN4" s="546"/>
      <c r="AO4" s="224" t="str">
        <f>IF(COUNTA(กรอกคะแนนตัวชี้วัด!P5),กรอกคะแนนตัวชี้วัด!P5," ")</f>
        <v xml:space="preserve"> </v>
      </c>
      <c r="AP4" s="546"/>
      <c r="AQ4" s="546"/>
      <c r="AR4" s="224" t="str">
        <f>IF(COUNTA(กรอกคะแนนตัวชี้วัด!Q5),กรอกคะแนนตัวชี้วัด!Q5," ")</f>
        <v xml:space="preserve"> </v>
      </c>
      <c r="AS4" s="546"/>
      <c r="AT4" s="546"/>
      <c r="AU4" s="224" t="str">
        <f>IF(COUNTA(กรอกคะแนนตัวชี้วัด!R5),กรอกคะแนนตัวชี้วัด!R5," ")</f>
        <v xml:space="preserve"> </v>
      </c>
      <c r="AV4" s="546"/>
      <c r="AW4" s="547"/>
      <c r="AX4" s="239" t="str">
        <f>IF(COUNTA(กรอกคะแนนตัวชี้วัด!S5),กรอกคะแนนตัวชี้วัด!S5," ")</f>
        <v xml:space="preserve"> </v>
      </c>
      <c r="AY4" s="546"/>
      <c r="AZ4" s="546"/>
      <c r="BA4" s="224" t="str">
        <f>IF(COUNTA(กรอกคะแนนตัวชี้วัด!T5),กรอกคะแนนตัวชี้วัด!T5," ")</f>
        <v xml:space="preserve"> </v>
      </c>
      <c r="BB4" s="546"/>
      <c r="BC4" s="546"/>
      <c r="BD4" s="224" t="str">
        <f>IF(COUNTA(กรอกคะแนนตัวชี้วัด!U5),กรอกคะแนนตัวชี้วัด!U5," ")</f>
        <v xml:space="preserve"> </v>
      </c>
      <c r="BE4" s="546"/>
      <c r="BF4" s="546"/>
      <c r="BG4" s="224" t="str">
        <f>IF(COUNTA(กรอกคะแนนตัวชี้วัด!V5),กรอกคะแนนตัวชี้วัด!V5," ")</f>
        <v xml:space="preserve"> </v>
      </c>
      <c r="BH4" s="546"/>
      <c r="BI4" s="547"/>
      <c r="BJ4" s="239" t="str">
        <f>IF(COUNTA(กรอกคะแนนตัวชี้วัด!W5),กรอกคะแนนตัวชี้วัด!W5," ")</f>
        <v xml:space="preserve"> </v>
      </c>
      <c r="BK4" s="546"/>
      <c r="BL4" s="546"/>
      <c r="BM4" s="224" t="str">
        <f>IF(COUNTA(กรอกคะแนนตัวชี้วัด!X5),กรอกคะแนนตัวชี้วัด!X5," ")</f>
        <v xml:space="preserve"> </v>
      </c>
      <c r="BN4" s="546"/>
      <c r="BO4" s="546"/>
      <c r="BP4" s="224" t="str">
        <f>IF(COUNTA(กรอกคะแนนตัวชี้วัด!Y5),กรอกคะแนนตัวชี้วัด!Y5," ")</f>
        <v xml:space="preserve"> </v>
      </c>
      <c r="BQ4" s="546"/>
      <c r="BR4" s="546"/>
      <c r="BS4" s="224" t="str">
        <f>IF(COUNTA(กรอกคะแนนตัวชี้วัด!Z5),กรอกคะแนนตัวชี้วัด!Z5," ")</f>
        <v xml:space="preserve"> </v>
      </c>
      <c r="BT4" s="546"/>
      <c r="BU4" s="547"/>
      <c r="BV4" s="239" t="str">
        <f>IF(COUNTA(กรอกคะแนนตัวชี้วัด!AA5),กรอกคะแนนตัวชี้วัด!AA5," ")</f>
        <v xml:space="preserve"> </v>
      </c>
      <c r="BW4" s="546"/>
      <c r="BX4" s="546"/>
      <c r="BY4" s="224" t="str">
        <f>IF(COUNTA(กรอกคะแนนตัวชี้วัด!AB5),กรอกคะแนนตัวชี้วัด!AB5," ")</f>
        <v xml:space="preserve"> </v>
      </c>
      <c r="BZ4" s="546"/>
      <c r="CA4" s="546"/>
      <c r="CB4" s="224" t="str">
        <f>IF(COUNTA(กรอกคะแนนตัวชี้วัด!AC5),กรอกคะแนนตัวชี้วัด!AC5," ")</f>
        <v xml:space="preserve"> </v>
      </c>
      <c r="CC4" s="546"/>
      <c r="CD4" s="546"/>
      <c r="CE4" s="224" t="str">
        <f>IF(COUNTA(กรอกคะแนนตัวชี้วัด!AD5),กรอกคะแนนตัวชี้วัด!AD5," ")</f>
        <v xml:space="preserve"> </v>
      </c>
      <c r="CF4" s="546"/>
      <c r="CG4" s="547"/>
      <c r="CH4" s="239" t="str">
        <f>IF(COUNTA(กรอกคะแนนตัวชี้วัด!AE5),กรอกคะแนนตัวชี้วัด!AE5," ")</f>
        <v xml:space="preserve"> </v>
      </c>
      <c r="CI4" s="546"/>
      <c r="CJ4" s="546"/>
      <c r="CK4" s="224" t="str">
        <f>IF(COUNTA(กรอกคะแนนตัวชี้วัด!AF5),กรอกคะแนนตัวชี้วัด!AF5," ")</f>
        <v xml:space="preserve"> </v>
      </c>
      <c r="CL4" s="546"/>
      <c r="CM4" s="546"/>
      <c r="CN4" s="224" t="str">
        <f>IF(COUNTA(กรอกคะแนนตัวชี้วัด!AG5),กรอกคะแนนตัวชี้วัด!AG5," ")</f>
        <v xml:space="preserve"> </v>
      </c>
      <c r="CO4" s="546"/>
      <c r="CP4" s="546"/>
      <c r="CQ4" s="224" t="str">
        <f>IF(COUNTA(กรอกคะแนนตัวชี้วัด!AH5),กรอกคะแนนตัวชี้วัด!AH5," ")</f>
        <v xml:space="preserve"> </v>
      </c>
      <c r="CR4" s="546"/>
      <c r="CS4" s="547"/>
      <c r="CT4" s="239" t="str">
        <f>IF(COUNTA(กรอกคะแนนตัวชี้วัด!AI5),กรอกคะแนนตัวชี้วัด!AI5," ")</f>
        <v xml:space="preserve"> </v>
      </c>
      <c r="CU4" s="546"/>
      <c r="CV4" s="546"/>
      <c r="CW4" s="224" t="str">
        <f>IF(COUNTA(กรอกคะแนนตัวชี้วัด!AJ5),กรอกคะแนนตัวชี้วัด!AJ5," ")</f>
        <v xml:space="preserve"> </v>
      </c>
      <c r="CX4" s="546"/>
      <c r="CY4" s="546"/>
      <c r="CZ4" s="224" t="str">
        <f>IF(COUNTA(กรอกคะแนนตัวชี้วัด!AK5),กรอกคะแนนตัวชี้วัด!AK5," ")</f>
        <v xml:space="preserve"> </v>
      </c>
      <c r="DA4" s="546"/>
      <c r="DB4" s="546"/>
      <c r="DC4" s="224" t="str">
        <f>IF(COUNTA(กรอกคะแนนตัวชี้วัด!AL5),กรอกคะแนนตัวชี้วัด!AL5," ")</f>
        <v xml:space="preserve"> </v>
      </c>
      <c r="DD4" s="546"/>
      <c r="DE4" s="547"/>
      <c r="DF4" s="239" t="str">
        <f>IF(COUNTA(กรอกคะแนนตัวชี้วัด!AM5),กรอกคะแนนตัวชี้วัด!AM5," ")</f>
        <v xml:space="preserve"> </v>
      </c>
      <c r="DG4" s="546"/>
      <c r="DH4" s="546"/>
      <c r="DI4" s="224" t="str">
        <f>IF(COUNTA(กรอกคะแนนตัวชี้วัด!AN5),กรอกคะแนนตัวชี้วัด!AN5," ")</f>
        <v xml:space="preserve"> </v>
      </c>
      <c r="DJ4" s="546"/>
      <c r="DK4" s="546"/>
      <c r="DL4" s="224" t="str">
        <f>IF(COUNTA(กรอกคะแนนตัวชี้วัด!AO5),กรอกคะแนนตัวชี้วัด!AO5," ")</f>
        <v xml:space="preserve"> </v>
      </c>
      <c r="DM4" s="546"/>
      <c r="DN4" s="546"/>
      <c r="DO4" s="224" t="str">
        <f>IF(COUNTA(กรอกคะแนนตัวชี้วัด!AP5),กรอกคะแนนตัวชี้วัด!AP5," ")</f>
        <v xml:space="preserve"> </v>
      </c>
      <c r="DP4" s="546"/>
      <c r="DQ4" s="547"/>
      <c r="DR4" s="239" t="str">
        <f>IF(COUNTA(กรอกคะแนนตัวชี้วัด!AQ5),กรอกคะแนนตัวชี้วัด!AQ5," ")</f>
        <v xml:space="preserve"> </v>
      </c>
      <c r="DS4" s="545"/>
      <c r="DT4" s="545"/>
      <c r="DU4" s="224" t="str">
        <f>IF(COUNTA(กรอกคะแนนตัวชี้วัด!AR5),กรอกคะแนนตัวชี้วัด!AR5," ")</f>
        <v xml:space="preserve"> </v>
      </c>
      <c r="DV4" s="545"/>
      <c r="DW4" s="556"/>
      <c r="DX4" s="244">
        <f>COUNTA(กรอกคะแนนตัวชี้วัด!C5:AR5)</f>
        <v>0</v>
      </c>
      <c r="DY4" s="557"/>
      <c r="DZ4" s="557"/>
      <c r="EA4" s="557"/>
      <c r="EB4" s="558"/>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69"/>
      <c r="FW4" s="69"/>
      <c r="FX4" s="69"/>
    </row>
    <row r="5" spans="1:180" s="67" customFormat="1" ht="15" customHeight="1" x14ac:dyDescent="0.35">
      <c r="A5" s="552"/>
      <c r="B5" s="225" t="s">
        <v>102</v>
      </c>
      <c r="C5" s="226" t="s">
        <v>103</v>
      </c>
      <c r="D5" s="226" t="s">
        <v>104</v>
      </c>
      <c r="E5" s="225" t="s">
        <v>102</v>
      </c>
      <c r="F5" s="226" t="s">
        <v>103</v>
      </c>
      <c r="G5" s="226" t="s">
        <v>104</v>
      </c>
      <c r="H5" s="225" t="s">
        <v>102</v>
      </c>
      <c r="I5" s="226" t="s">
        <v>103</v>
      </c>
      <c r="J5" s="226" t="s">
        <v>104</v>
      </c>
      <c r="K5" s="225" t="s">
        <v>102</v>
      </c>
      <c r="L5" s="226" t="s">
        <v>103</v>
      </c>
      <c r="M5" s="232" t="s">
        <v>104</v>
      </c>
      <c r="N5" s="240" t="s">
        <v>102</v>
      </c>
      <c r="O5" s="226" t="s">
        <v>103</v>
      </c>
      <c r="P5" s="226" t="s">
        <v>104</v>
      </c>
      <c r="Q5" s="225" t="s">
        <v>102</v>
      </c>
      <c r="R5" s="226" t="s">
        <v>103</v>
      </c>
      <c r="S5" s="226" t="s">
        <v>104</v>
      </c>
      <c r="T5" s="225" t="s">
        <v>102</v>
      </c>
      <c r="U5" s="226" t="s">
        <v>103</v>
      </c>
      <c r="V5" s="226" t="s">
        <v>104</v>
      </c>
      <c r="W5" s="225" t="s">
        <v>102</v>
      </c>
      <c r="X5" s="226" t="s">
        <v>103</v>
      </c>
      <c r="Y5" s="232" t="s">
        <v>104</v>
      </c>
      <c r="Z5" s="240" t="s">
        <v>102</v>
      </c>
      <c r="AA5" s="226" t="s">
        <v>103</v>
      </c>
      <c r="AB5" s="226" t="s">
        <v>104</v>
      </c>
      <c r="AC5" s="225" t="s">
        <v>102</v>
      </c>
      <c r="AD5" s="226" t="s">
        <v>103</v>
      </c>
      <c r="AE5" s="226" t="s">
        <v>104</v>
      </c>
      <c r="AF5" s="225" t="s">
        <v>102</v>
      </c>
      <c r="AG5" s="226" t="s">
        <v>103</v>
      </c>
      <c r="AH5" s="226" t="s">
        <v>104</v>
      </c>
      <c r="AI5" s="225" t="s">
        <v>102</v>
      </c>
      <c r="AJ5" s="226" t="s">
        <v>103</v>
      </c>
      <c r="AK5" s="232" t="s">
        <v>104</v>
      </c>
      <c r="AL5" s="240" t="s">
        <v>102</v>
      </c>
      <c r="AM5" s="226" t="s">
        <v>103</v>
      </c>
      <c r="AN5" s="226" t="s">
        <v>104</v>
      </c>
      <c r="AO5" s="225" t="s">
        <v>102</v>
      </c>
      <c r="AP5" s="226" t="s">
        <v>103</v>
      </c>
      <c r="AQ5" s="226" t="s">
        <v>104</v>
      </c>
      <c r="AR5" s="225" t="s">
        <v>102</v>
      </c>
      <c r="AS5" s="226" t="s">
        <v>103</v>
      </c>
      <c r="AT5" s="226" t="s">
        <v>104</v>
      </c>
      <c r="AU5" s="225" t="s">
        <v>102</v>
      </c>
      <c r="AV5" s="226" t="s">
        <v>103</v>
      </c>
      <c r="AW5" s="232" t="s">
        <v>104</v>
      </c>
      <c r="AX5" s="240" t="s">
        <v>102</v>
      </c>
      <c r="AY5" s="226" t="s">
        <v>103</v>
      </c>
      <c r="AZ5" s="226" t="s">
        <v>104</v>
      </c>
      <c r="BA5" s="225" t="s">
        <v>102</v>
      </c>
      <c r="BB5" s="226" t="s">
        <v>103</v>
      </c>
      <c r="BC5" s="226" t="s">
        <v>104</v>
      </c>
      <c r="BD5" s="225" t="s">
        <v>102</v>
      </c>
      <c r="BE5" s="226" t="s">
        <v>103</v>
      </c>
      <c r="BF5" s="226" t="s">
        <v>104</v>
      </c>
      <c r="BG5" s="225" t="s">
        <v>102</v>
      </c>
      <c r="BH5" s="226" t="s">
        <v>103</v>
      </c>
      <c r="BI5" s="232" t="s">
        <v>104</v>
      </c>
      <c r="BJ5" s="240" t="s">
        <v>102</v>
      </c>
      <c r="BK5" s="226" t="s">
        <v>103</v>
      </c>
      <c r="BL5" s="226" t="s">
        <v>104</v>
      </c>
      <c r="BM5" s="225" t="s">
        <v>102</v>
      </c>
      <c r="BN5" s="226" t="s">
        <v>103</v>
      </c>
      <c r="BO5" s="226" t="s">
        <v>104</v>
      </c>
      <c r="BP5" s="225" t="s">
        <v>102</v>
      </c>
      <c r="BQ5" s="226" t="s">
        <v>103</v>
      </c>
      <c r="BR5" s="226" t="s">
        <v>104</v>
      </c>
      <c r="BS5" s="225" t="s">
        <v>102</v>
      </c>
      <c r="BT5" s="226" t="s">
        <v>103</v>
      </c>
      <c r="BU5" s="232" t="s">
        <v>104</v>
      </c>
      <c r="BV5" s="240" t="s">
        <v>102</v>
      </c>
      <c r="BW5" s="226" t="s">
        <v>103</v>
      </c>
      <c r="BX5" s="226" t="s">
        <v>104</v>
      </c>
      <c r="BY5" s="225" t="s">
        <v>102</v>
      </c>
      <c r="BZ5" s="226" t="s">
        <v>103</v>
      </c>
      <c r="CA5" s="226" t="s">
        <v>104</v>
      </c>
      <c r="CB5" s="225" t="s">
        <v>102</v>
      </c>
      <c r="CC5" s="226" t="s">
        <v>103</v>
      </c>
      <c r="CD5" s="226" t="s">
        <v>104</v>
      </c>
      <c r="CE5" s="225" t="s">
        <v>102</v>
      </c>
      <c r="CF5" s="226" t="s">
        <v>103</v>
      </c>
      <c r="CG5" s="232" t="s">
        <v>104</v>
      </c>
      <c r="CH5" s="240" t="s">
        <v>102</v>
      </c>
      <c r="CI5" s="226" t="s">
        <v>103</v>
      </c>
      <c r="CJ5" s="226" t="s">
        <v>104</v>
      </c>
      <c r="CK5" s="225" t="s">
        <v>102</v>
      </c>
      <c r="CL5" s="226" t="s">
        <v>103</v>
      </c>
      <c r="CM5" s="226" t="s">
        <v>104</v>
      </c>
      <c r="CN5" s="225" t="s">
        <v>102</v>
      </c>
      <c r="CO5" s="226" t="s">
        <v>103</v>
      </c>
      <c r="CP5" s="226" t="s">
        <v>104</v>
      </c>
      <c r="CQ5" s="225" t="s">
        <v>102</v>
      </c>
      <c r="CR5" s="226" t="s">
        <v>103</v>
      </c>
      <c r="CS5" s="232" t="s">
        <v>104</v>
      </c>
      <c r="CT5" s="240" t="s">
        <v>102</v>
      </c>
      <c r="CU5" s="226" t="s">
        <v>103</v>
      </c>
      <c r="CV5" s="226" t="s">
        <v>104</v>
      </c>
      <c r="CW5" s="225" t="s">
        <v>102</v>
      </c>
      <c r="CX5" s="226" t="s">
        <v>103</v>
      </c>
      <c r="CY5" s="226" t="s">
        <v>104</v>
      </c>
      <c r="CZ5" s="225" t="s">
        <v>102</v>
      </c>
      <c r="DA5" s="226" t="s">
        <v>103</v>
      </c>
      <c r="DB5" s="226" t="s">
        <v>104</v>
      </c>
      <c r="DC5" s="225" t="s">
        <v>102</v>
      </c>
      <c r="DD5" s="226" t="s">
        <v>103</v>
      </c>
      <c r="DE5" s="232" t="s">
        <v>104</v>
      </c>
      <c r="DF5" s="240" t="s">
        <v>102</v>
      </c>
      <c r="DG5" s="226" t="s">
        <v>103</v>
      </c>
      <c r="DH5" s="226" t="s">
        <v>104</v>
      </c>
      <c r="DI5" s="225" t="s">
        <v>102</v>
      </c>
      <c r="DJ5" s="226" t="s">
        <v>103</v>
      </c>
      <c r="DK5" s="226" t="s">
        <v>104</v>
      </c>
      <c r="DL5" s="225" t="s">
        <v>102</v>
      </c>
      <c r="DM5" s="226" t="s">
        <v>103</v>
      </c>
      <c r="DN5" s="226" t="s">
        <v>104</v>
      </c>
      <c r="DO5" s="225" t="s">
        <v>102</v>
      </c>
      <c r="DP5" s="226" t="s">
        <v>103</v>
      </c>
      <c r="DQ5" s="232" t="s">
        <v>104</v>
      </c>
      <c r="DR5" s="240" t="s">
        <v>102</v>
      </c>
      <c r="DS5" s="226" t="s">
        <v>103</v>
      </c>
      <c r="DT5" s="226" t="s">
        <v>104</v>
      </c>
      <c r="DU5" s="225" t="s">
        <v>102</v>
      </c>
      <c r="DV5" s="226" t="s">
        <v>103</v>
      </c>
      <c r="DW5" s="232" t="s">
        <v>104</v>
      </c>
      <c r="DX5" s="245" t="s">
        <v>105</v>
      </c>
      <c r="DY5" s="227" t="s">
        <v>103</v>
      </c>
      <c r="DZ5" s="227" t="s">
        <v>104</v>
      </c>
      <c r="EA5" s="228" t="s">
        <v>76</v>
      </c>
      <c r="EB5" s="246" t="s">
        <v>106</v>
      </c>
      <c r="EC5" s="162">
        <v>1</v>
      </c>
      <c r="ED5" s="162">
        <v>2</v>
      </c>
      <c r="EE5" s="162">
        <v>3</v>
      </c>
      <c r="EF5" s="162">
        <v>4</v>
      </c>
      <c r="EG5" s="162">
        <v>5</v>
      </c>
      <c r="EH5" s="162">
        <v>6</v>
      </c>
      <c r="EI5" s="162">
        <v>7</v>
      </c>
      <c r="EJ5" s="162">
        <v>8</v>
      </c>
      <c r="EK5" s="162">
        <v>9</v>
      </c>
      <c r="EL5" s="162">
        <v>10</v>
      </c>
      <c r="EM5" s="162">
        <v>11</v>
      </c>
      <c r="EN5" s="162">
        <v>12</v>
      </c>
      <c r="EO5" s="162">
        <v>13</v>
      </c>
      <c r="EP5" s="162">
        <v>14</v>
      </c>
      <c r="EQ5" s="162">
        <v>15</v>
      </c>
      <c r="ER5" s="162">
        <v>16</v>
      </c>
      <c r="ES5" s="162">
        <v>17</v>
      </c>
      <c r="ET5" s="162">
        <v>18</v>
      </c>
      <c r="EU5" s="162">
        <v>19</v>
      </c>
      <c r="EV5" s="162">
        <v>20</v>
      </c>
      <c r="EW5" s="162">
        <v>21</v>
      </c>
      <c r="EX5" s="162">
        <v>22</v>
      </c>
      <c r="EY5" s="162">
        <v>23</v>
      </c>
      <c r="EZ5" s="162">
        <v>24</v>
      </c>
      <c r="FA5" s="162">
        <v>25</v>
      </c>
      <c r="FB5" s="162">
        <v>26</v>
      </c>
      <c r="FC5" s="162">
        <v>27</v>
      </c>
      <c r="FD5" s="162">
        <v>28</v>
      </c>
      <c r="FE5" s="162">
        <v>29</v>
      </c>
      <c r="FF5" s="162">
        <v>30</v>
      </c>
      <c r="FG5" s="162">
        <v>31</v>
      </c>
      <c r="FH5" s="162">
        <v>32</v>
      </c>
      <c r="FI5" s="162">
        <v>33</v>
      </c>
      <c r="FJ5" s="162">
        <v>34</v>
      </c>
      <c r="FK5" s="162">
        <v>35</v>
      </c>
      <c r="FL5" s="162">
        <v>36</v>
      </c>
      <c r="FM5" s="162">
        <v>37</v>
      </c>
      <c r="FN5" s="162">
        <v>38</v>
      </c>
      <c r="FO5" s="162">
        <v>39</v>
      </c>
      <c r="FP5" s="162">
        <v>40</v>
      </c>
      <c r="FQ5" s="162">
        <v>41</v>
      </c>
      <c r="FR5" s="162">
        <v>42</v>
      </c>
      <c r="FS5" s="162">
        <v>43</v>
      </c>
      <c r="FT5" s="162"/>
      <c r="FU5" s="162"/>
      <c r="FV5" s="69"/>
      <c r="FW5" s="69"/>
      <c r="FX5" s="69"/>
    </row>
    <row r="6" spans="1:180" s="67" customFormat="1" ht="16.5" customHeight="1" x14ac:dyDescent="0.35">
      <c r="A6" s="233">
        <f>IF(COUNTA(ข้อมูล!C3),ข้อมูล!C3," ")</f>
        <v>1</v>
      </c>
      <c r="B6" s="229" t="str">
        <f>IF(COUNTA(กรอกคะแนนตัวชี้วัด!C6),กรอกคะแนนตัวชี้วัด!C6," ")</f>
        <v xml:space="preserve"> </v>
      </c>
      <c r="C6" s="230" t="str">
        <f>IF(COUNTA(กรอกคะแนนตัวชี้วัด!C6),IF($B$4="","",IF(B6&gt;=$B$4/2,"/","")),"")</f>
        <v/>
      </c>
      <c r="D6" s="230" t="str">
        <f>IF(COUNTA(กรอกคะแนนตัวชี้วัด!C6),IF(B6="","",IF(C6="/","",IF(C6=""," /"))),"")</f>
        <v/>
      </c>
      <c r="E6" s="229" t="str">
        <f>IF(COUNTA(กรอกคะแนนตัวชี้วัด!D6),กรอกคะแนนตัวชี้วัด!D6," ")</f>
        <v xml:space="preserve"> </v>
      </c>
      <c r="F6" s="230" t="str">
        <f>IF(COUNTA(กรอกคะแนนตัวชี้วัด!D6),IF($B$4="","",IF(E6&gt;=$B$4/2,"/","")),"")</f>
        <v/>
      </c>
      <c r="G6" s="230" t="str">
        <f>IF(COUNTA(กรอกคะแนนตัวชี้วัด!D6),IF(E6="","",IF(F6="/","",IF(F6=""," /"))),"")</f>
        <v/>
      </c>
      <c r="H6" s="229" t="str">
        <f>IF(COUNTA(กรอกคะแนนตัวชี้วัด!E6),กรอกคะแนนตัวชี้วัด!E6," ")</f>
        <v xml:space="preserve"> </v>
      </c>
      <c r="I6" s="230" t="str">
        <f>IF(COUNTA(กรอกคะแนนตัวชี้วัด!E6),IF($B$4="","",IF(H6&gt;=$B$4/2,"/","")),"")</f>
        <v/>
      </c>
      <c r="J6" s="230" t="str">
        <f>IF(COUNTA(กรอกคะแนนตัวชี้วัด!E6),IF(H6="","",IF(I6="/","",IF(I6=""," /"))),"")</f>
        <v/>
      </c>
      <c r="K6" s="229" t="str">
        <f>IF(COUNTA(กรอกคะแนนตัวชี้วัด!F6),กรอกคะแนนตัวชี้วัด!F6," ")</f>
        <v xml:space="preserve"> </v>
      </c>
      <c r="L6" s="230" t="str">
        <f>IF(COUNTA(กรอกคะแนนตัวชี้วัด!F6),IF($B$4="","",IF(K6&gt;=$B$4/2,"/","")),"")</f>
        <v/>
      </c>
      <c r="M6" s="234" t="str">
        <f>IF(COUNTA(กรอกคะแนนตัวชี้วัด!F6),IF(K6="","",IF(L6="/","",IF(L6=""," /"))),"")</f>
        <v/>
      </c>
      <c r="N6" s="241" t="str">
        <f>IF(COUNTA(กรอกคะแนนตัวชี้วัด!G6),กรอกคะแนนตัวชี้วัด!G6," ")</f>
        <v xml:space="preserve"> </v>
      </c>
      <c r="O6" s="230" t="str">
        <f>IF(COUNTA(กรอกคะแนนตัวชี้วัด!G6),IF($B$4="","",IF(N6&gt;=$B$4/2,"/","")),"")</f>
        <v/>
      </c>
      <c r="P6" s="230" t="str">
        <f>IF(COUNTA(กรอกคะแนนตัวชี้วัด!G6),IF(N6="","",IF(O6="/","",IF(O6=""," /"))),"")</f>
        <v/>
      </c>
      <c r="Q6" s="229" t="str">
        <f>IF(COUNTA(กรอกคะแนนตัวชี้วัด!H6),กรอกคะแนนตัวชี้วัด!H6," ")</f>
        <v xml:space="preserve"> </v>
      </c>
      <c r="R6" s="230" t="str">
        <f>IF(COUNTA(กรอกคะแนนตัวชี้วัด!H6),IF($B$4="","",IF(Q6&gt;=$B$4/2,"/","")),"")</f>
        <v/>
      </c>
      <c r="S6" s="230" t="str">
        <f>IF(COUNTA(กรอกคะแนนตัวชี้วัด!H6),IF(Q6="","",IF(R6="/","",IF(R6=""," /"))),"")</f>
        <v/>
      </c>
      <c r="T6" s="229" t="str">
        <f>IF(COUNTA(กรอกคะแนนตัวชี้วัด!I6),กรอกคะแนนตัวชี้วัด!I6," ")</f>
        <v xml:space="preserve"> </v>
      </c>
      <c r="U6" s="230" t="str">
        <f>IF(COUNTA(กรอกคะแนนตัวชี้วัด!I6),IF($B$4="","",IF(T6&gt;=$B$4/2,"/","")),"")</f>
        <v/>
      </c>
      <c r="V6" s="230" t="str">
        <f>IF(COUNTA(กรอกคะแนนตัวชี้วัด!I6),IF(T6="","",IF(U6="/","",IF(U6=""," /"))),"")</f>
        <v/>
      </c>
      <c r="W6" s="229" t="str">
        <f>IF(COUNTA(กรอกคะแนนตัวชี้วัด!J6),กรอกคะแนนตัวชี้วัด!J6," ")</f>
        <v xml:space="preserve"> </v>
      </c>
      <c r="X6" s="230" t="str">
        <f>IF(COUNTA(กรอกคะแนนตัวชี้วัด!J6),IF($B$4="","",IF(W6&gt;=$B$4/2,"/","")),"")</f>
        <v/>
      </c>
      <c r="Y6" s="234" t="str">
        <f>IF(COUNTA(กรอกคะแนนตัวชี้วัด!J6),IF(W6="","",IF(X6="/","",IF(X6=""," /"))),"")</f>
        <v/>
      </c>
      <c r="Z6" s="241" t="str">
        <f>IF(COUNTA(กรอกคะแนนตัวชี้วัด!K6),กรอกคะแนนตัวชี้วัด!K6," ")</f>
        <v xml:space="preserve"> </v>
      </c>
      <c r="AA6" s="230" t="str">
        <f>IF(COUNTA(กรอกคะแนนตัวชี้วัด!K6),IF($B$4="","",IF(Z6&gt;=$B$4/2,"/","")),"")</f>
        <v/>
      </c>
      <c r="AB6" s="230" t="str">
        <f>IF(COUNTA(กรอกคะแนนตัวชี้วัด!K6),IF(Z6="","",IF(AA6="/","",IF(AA6=""," /"))),"")</f>
        <v/>
      </c>
      <c r="AC6" s="229" t="str">
        <f>IF(COUNTA(กรอกคะแนนตัวชี้วัด!L6),กรอกคะแนนตัวชี้วัด!L6," ")</f>
        <v xml:space="preserve"> </v>
      </c>
      <c r="AD6" s="230" t="str">
        <f>IF(COUNTA(กรอกคะแนนตัวชี้วัด!L6),IF($B$4="","",IF(AC6&gt;=$B$4/2,"/","")),"")</f>
        <v/>
      </c>
      <c r="AE6" s="230" t="str">
        <f>IF(COUNTA(กรอกคะแนนตัวชี้วัด!L6),IF(AC6="","",IF(AD6="/","",IF(AD6=""," /"))),"")</f>
        <v/>
      </c>
      <c r="AF6" s="229" t="str">
        <f>IF(COUNTA(กรอกคะแนนตัวชี้วัด!M6),กรอกคะแนนตัวชี้วัด!M6," ")</f>
        <v xml:space="preserve"> </v>
      </c>
      <c r="AG6" s="230" t="str">
        <f>IF(COUNTA(กรอกคะแนนตัวชี้วัด!M6),IF($B$4="","",IF(AF6&gt;=$B$4/2,"/","")),"")</f>
        <v/>
      </c>
      <c r="AH6" s="230" t="str">
        <f>IF(COUNTA(กรอกคะแนนตัวชี้วัด!M6),IF(AF6="","",IF(AG6="/","",IF(AG6=""," /"))),"")</f>
        <v/>
      </c>
      <c r="AI6" s="229" t="str">
        <f>IF(COUNTA(กรอกคะแนนตัวชี้วัด!N6),กรอกคะแนนตัวชี้วัด!N6," ")</f>
        <v xml:space="preserve"> </v>
      </c>
      <c r="AJ6" s="230" t="str">
        <f>IF(COUNTA(กรอกคะแนนตัวชี้วัด!N6),IF($B$4="","",IF(AI6&gt;=$B$4/2,"/","")),"")</f>
        <v/>
      </c>
      <c r="AK6" s="234" t="str">
        <f>IF(COUNTA(กรอกคะแนนตัวชี้วัด!N6),IF(AI6="","",IF(AJ6="/","",IF(AJ6=""," /"))),"")</f>
        <v/>
      </c>
      <c r="AL6" s="241" t="str">
        <f>IF(COUNTA(กรอกคะแนนตัวชี้วัด!O6),กรอกคะแนนตัวชี้วัด!O6," ")</f>
        <v xml:space="preserve"> </v>
      </c>
      <c r="AM6" s="230" t="str">
        <f>IF(COUNTA(กรอกคะแนนตัวชี้วัด!O6),IF($B$4="","",IF(AL6&gt;=$B$4/2,"/","")),"")</f>
        <v/>
      </c>
      <c r="AN6" s="230" t="str">
        <f>IF(COUNTA(กรอกคะแนนตัวชี้วัด!O6),IF(AL6="","",IF(AM6="/","",IF(AM6=""," /"))),"")</f>
        <v/>
      </c>
      <c r="AO6" s="229" t="str">
        <f>IF(COUNTA(กรอกคะแนนตัวชี้วัด!P6),กรอกคะแนนตัวชี้วัด!P6," ")</f>
        <v xml:space="preserve"> </v>
      </c>
      <c r="AP6" s="230" t="str">
        <f>IF(COUNTA(กรอกคะแนนตัวชี้วัด!P6),IF($B$4="","",IF(AO6&gt;=$B$4/2,"/","")),"")</f>
        <v/>
      </c>
      <c r="AQ6" s="230" t="str">
        <f>IF(COUNTA(กรอกคะแนนตัวชี้วัด!P6),IF(AO6="","",IF(AP6="/","",IF(AP6=""," /"))),"")</f>
        <v/>
      </c>
      <c r="AR6" s="229" t="str">
        <f>IF(COUNTA(กรอกคะแนนตัวชี้วัด!Q6),กรอกคะแนนตัวชี้วัด!Q6," ")</f>
        <v xml:space="preserve"> </v>
      </c>
      <c r="AS6" s="230" t="str">
        <f>IF(COUNTA(กรอกคะแนนตัวชี้วัด!Q6),IF($B$4="","",IF(AR6&gt;=$B$4/2,"/","")),"")</f>
        <v/>
      </c>
      <c r="AT6" s="230" t="str">
        <f>IF(COUNTA(กรอกคะแนนตัวชี้วัด!Q6),IF(AR6="","",IF(AS6="/","",IF(AS6=""," /"))),"")</f>
        <v/>
      </c>
      <c r="AU6" s="229" t="str">
        <f>IF(COUNTA(กรอกคะแนนตัวชี้วัด!R6),กรอกคะแนนตัวชี้วัด!R6," ")</f>
        <v xml:space="preserve"> </v>
      </c>
      <c r="AV6" s="230" t="str">
        <f>IF(COUNTA(กรอกคะแนนตัวชี้วัด!R6),IF($B$4="","",IF(AU6&gt;=$B$4/2,"/","")),"")</f>
        <v/>
      </c>
      <c r="AW6" s="234" t="str">
        <f>IF(COUNTA(กรอกคะแนนตัวชี้วัด!R6),IF(AU6="","",IF(AV6="/","",IF(AV6=""," /"))),"")</f>
        <v/>
      </c>
      <c r="AX6" s="241" t="str">
        <f>IF(COUNTA(กรอกคะแนนตัวชี้วัด!S6),กรอกคะแนนตัวชี้วัด!S6," ")</f>
        <v xml:space="preserve"> </v>
      </c>
      <c r="AY6" s="230" t="str">
        <f>IF(COUNTA(กรอกคะแนนตัวชี้วัด!S6),IF($B$4="","",IF(AX6&gt;=$B$4/2,"/","")),"")</f>
        <v/>
      </c>
      <c r="AZ6" s="230" t="str">
        <f>IF(COUNTA(กรอกคะแนนตัวชี้วัด!S6),IF(AX6="","",IF(AY6="/","",IF(AY6=""," /"))),"")</f>
        <v/>
      </c>
      <c r="BA6" s="229" t="str">
        <f>IF(COUNTA(กรอกคะแนนตัวชี้วัด!T6),กรอกคะแนนตัวชี้วัด!T6," ")</f>
        <v xml:space="preserve"> </v>
      </c>
      <c r="BB6" s="230" t="str">
        <f>IF(COUNTA(กรอกคะแนนตัวชี้วัด!T6),IF($B$4="","",IF(BA6&gt;=$B$4/2,"/","")),"")</f>
        <v/>
      </c>
      <c r="BC6" s="230" t="str">
        <f>IF(COUNTA(กรอกคะแนนตัวชี้วัด!T6),IF(BA6="","",IF(BB6="/","",IF(BB6=""," /"))),"")</f>
        <v/>
      </c>
      <c r="BD6" s="229" t="str">
        <f>IF(COUNTA(กรอกคะแนนตัวชี้วัด!U6),กรอกคะแนนตัวชี้วัด!U6," ")</f>
        <v xml:space="preserve"> </v>
      </c>
      <c r="BE6" s="230" t="str">
        <f>IF(COUNTA(กรอกคะแนนตัวชี้วัด!U6),IF($B$4="","",IF(BD6&gt;=$B$4/2,"/","")),"")</f>
        <v/>
      </c>
      <c r="BF6" s="230" t="str">
        <f>IF(COUNTA(กรอกคะแนนตัวชี้วัด!U6),IF(BD6="","",IF(BE6="/","",IF(BE6=""," /"))),"")</f>
        <v/>
      </c>
      <c r="BG6" s="229" t="str">
        <f>IF(COUNTA(กรอกคะแนนตัวชี้วัด!V6),กรอกคะแนนตัวชี้วัด!V6," ")</f>
        <v xml:space="preserve"> </v>
      </c>
      <c r="BH6" s="230" t="str">
        <f>IF(COUNTA(กรอกคะแนนตัวชี้วัด!V6),IF($B$4="","",IF(BG6&gt;=$B$4/2,"/","")),"")</f>
        <v/>
      </c>
      <c r="BI6" s="234" t="str">
        <f>IF(COUNTA(กรอกคะแนนตัวชี้วัด!V6),IF(BG6="","",IF(BH6="/","",IF(BH6=""," /"))),"")</f>
        <v/>
      </c>
      <c r="BJ6" s="241" t="str">
        <f>IF(COUNTA(กรอกคะแนนตัวชี้วัด!W6),กรอกคะแนนตัวชี้วัด!W6," ")</f>
        <v xml:space="preserve"> </v>
      </c>
      <c r="BK6" s="230" t="str">
        <f>IF(COUNTA(กรอกคะแนนตัวชี้วัด!W6),IF($B$4="","",IF(BJ6&gt;=$B$4/2,"/","")),"")</f>
        <v/>
      </c>
      <c r="BL6" s="230" t="str">
        <f>IF(COUNTA(กรอกคะแนนตัวชี้วัด!W6),IF(BJ6="","",IF(BK6="/","",IF(BK6=""," /"))),"")</f>
        <v/>
      </c>
      <c r="BM6" s="229" t="str">
        <f>IF(COUNTA(กรอกคะแนนตัวชี้วัด!X6),กรอกคะแนนตัวชี้วัด!X6," ")</f>
        <v xml:space="preserve"> </v>
      </c>
      <c r="BN6" s="230" t="str">
        <f>IF(COUNTA(กรอกคะแนนตัวชี้วัด!X6),IF($B$4="","",IF(BM6&gt;=$B$4/2,"/","")),"")</f>
        <v/>
      </c>
      <c r="BO6" s="230" t="str">
        <f>IF(COUNTA(กรอกคะแนนตัวชี้วัด!X6),IF(BM6="","",IF(BN6="/","",IF(BN6=""," /"))),"")</f>
        <v/>
      </c>
      <c r="BP6" s="229" t="str">
        <f>IF(COUNTA(กรอกคะแนนตัวชี้วัด!Y6),กรอกคะแนนตัวชี้วัด!Y6," ")</f>
        <v xml:space="preserve"> </v>
      </c>
      <c r="BQ6" s="230" t="str">
        <f>IF(COUNTA(กรอกคะแนนตัวชี้วัด!Y6),IF($B$4="","",IF(BP6&gt;=$B$4/2,"/","")),"")</f>
        <v/>
      </c>
      <c r="BR6" s="230" t="str">
        <f>IF(COUNTA(กรอกคะแนนตัวชี้วัด!Y6),IF(BP6="","",IF(BQ6="/","",IF(BQ6=""," /"))),"")</f>
        <v/>
      </c>
      <c r="BS6" s="229" t="str">
        <f>IF(COUNTA(กรอกคะแนนตัวชี้วัด!Z6),กรอกคะแนนตัวชี้วัด!Z6," ")</f>
        <v xml:space="preserve"> </v>
      </c>
      <c r="BT6" s="230" t="str">
        <f>IF(COUNTA(กรอกคะแนนตัวชี้วัด!Z6),IF($B$4="","",IF(BS6&gt;=$B$4/2,"/","")),"")</f>
        <v/>
      </c>
      <c r="BU6" s="234" t="str">
        <f>IF(COUNTA(กรอกคะแนนตัวชี้วัด!Z6),IF(BS6="","",IF(BT6="/","",IF(BT6=""," /"))),"")</f>
        <v/>
      </c>
      <c r="BV6" s="241" t="str">
        <f>IF(COUNTA(กรอกคะแนนตัวชี้วัด!AA6),กรอกคะแนนตัวชี้วัด!AA6," ")</f>
        <v xml:space="preserve"> </v>
      </c>
      <c r="BW6" s="230" t="str">
        <f>IF(COUNTA(กรอกคะแนนตัวชี้วัด!AA6),IF($B$4="","",IF(BV6&gt;=$B$4/2,"/","")),"")</f>
        <v/>
      </c>
      <c r="BX6" s="230" t="str">
        <f>IF(COUNTA(กรอกคะแนนตัวชี้วัด!AA6),IF(BV6="","",IF(BW6="/","",IF(BW6=""," /"))),"")</f>
        <v/>
      </c>
      <c r="BY6" s="229" t="str">
        <f>IF(COUNTA(กรอกคะแนนตัวชี้วัด!AB6),กรอกคะแนนตัวชี้วัด!AB6," ")</f>
        <v xml:space="preserve"> </v>
      </c>
      <c r="BZ6" s="230" t="str">
        <f>IF(COUNTA(กรอกคะแนนตัวชี้วัด!AB6),IF($B$4="","",IF(BY6&gt;=$B$4/2,"/","")),"")</f>
        <v/>
      </c>
      <c r="CA6" s="230" t="str">
        <f>IF(COUNTA(กรอกคะแนนตัวชี้วัด!AB6),IF(BY6="","",IF(BZ6="/","",IF(BZ6=""," /"))),"")</f>
        <v/>
      </c>
      <c r="CB6" s="229" t="str">
        <f>IF(COUNTA(กรอกคะแนนตัวชี้วัด!AC6),กรอกคะแนนตัวชี้วัด!AC6," ")</f>
        <v xml:space="preserve"> </v>
      </c>
      <c r="CC6" s="230" t="str">
        <f>IF(COUNTA(กรอกคะแนนตัวชี้วัด!AC6),IF($B$4="","",IF(CB6&gt;=$B$4/2,"/","")),"")</f>
        <v/>
      </c>
      <c r="CD6" s="230" t="str">
        <f>IF(COUNTA(กรอกคะแนนตัวชี้วัด!AC6),IF(CB6="","",IF(CC6="/","",IF(CC6=""," /"))),"")</f>
        <v/>
      </c>
      <c r="CE6" s="229" t="str">
        <f>IF(COUNTA(กรอกคะแนนตัวชี้วัด!AD6),กรอกคะแนนตัวชี้วัด!AD6," ")</f>
        <v xml:space="preserve"> </v>
      </c>
      <c r="CF6" s="230" t="str">
        <f>IF(COUNTA(กรอกคะแนนตัวชี้วัด!AD6),IF($B$4="","",IF(CE6&gt;=$B$4/2,"/","")),"")</f>
        <v/>
      </c>
      <c r="CG6" s="234" t="str">
        <f>IF(COUNTA(กรอกคะแนนตัวชี้วัด!AD6),IF(CE6="","",IF(CF6="/","",IF(CF6=""," /"))),"")</f>
        <v/>
      </c>
      <c r="CH6" s="241" t="str">
        <f>IF(COUNTA(กรอกคะแนนตัวชี้วัด!AE6),กรอกคะแนนตัวชี้วัด!AE6," ")</f>
        <v xml:space="preserve"> </v>
      </c>
      <c r="CI6" s="230" t="str">
        <f>IF(COUNTA(กรอกคะแนนตัวชี้วัด!AE6),IF($B$4="","",IF(CH6&gt;=$B$4/2,"/","")),"")</f>
        <v/>
      </c>
      <c r="CJ6" s="230" t="str">
        <f>IF(COUNTA(กรอกคะแนนตัวชี้วัด!AE6),IF(CH6="","",IF(CI6="/","",IF(CI6=""," /"))),"")</f>
        <v/>
      </c>
      <c r="CK6" s="229" t="str">
        <f>IF(COUNTA(กรอกคะแนนตัวชี้วัด!AF6),กรอกคะแนนตัวชี้วัด!AF6," ")</f>
        <v xml:space="preserve"> </v>
      </c>
      <c r="CL6" s="230" t="str">
        <f>IF(COUNTA(กรอกคะแนนตัวชี้วัด!AF6),IF($B$4="","",IF(CK6&gt;=$B$4/2,"/","")),"")</f>
        <v/>
      </c>
      <c r="CM6" s="230" t="str">
        <f>IF(COUNTA(กรอกคะแนนตัวชี้วัด!AF6),IF(CK6="","",IF(CL6="/","",IF(CL6=""," /"))),"")</f>
        <v/>
      </c>
      <c r="CN6" s="229" t="str">
        <f>IF(COUNTA(กรอกคะแนนตัวชี้วัด!AG6),กรอกคะแนนตัวชี้วัด!AG6," ")</f>
        <v xml:space="preserve"> </v>
      </c>
      <c r="CO6" s="230" t="str">
        <f>IF(COUNTA(กรอกคะแนนตัวชี้วัด!AG6),IF($B$4="","",IF(CN6&gt;=$B$4/2,"/","")),"")</f>
        <v/>
      </c>
      <c r="CP6" s="230" t="str">
        <f>IF(COUNTA(กรอกคะแนนตัวชี้วัด!AG6),IF(CN6="","",IF(CO6="/","",IF(CO6=""," /"))),"")</f>
        <v/>
      </c>
      <c r="CQ6" s="229" t="str">
        <f>IF(COUNTA(กรอกคะแนนตัวชี้วัด!AH6),กรอกคะแนนตัวชี้วัด!AH6," ")</f>
        <v xml:space="preserve"> </v>
      </c>
      <c r="CR6" s="230" t="str">
        <f>IF(COUNTA(กรอกคะแนนตัวชี้วัด!AH6),IF($B$4="","",IF(CQ6&gt;=$B$4/2,"/","")),"")</f>
        <v/>
      </c>
      <c r="CS6" s="234" t="str">
        <f>IF(COUNTA(กรอกคะแนนตัวชี้วัด!AH6),IF(CQ6="","",IF(CR6="/","",IF(CR6=""," /"))),"")</f>
        <v/>
      </c>
      <c r="CT6" s="241" t="str">
        <f>IF(COUNTA(กรอกคะแนนตัวชี้วัด!AI6),กรอกคะแนนตัวชี้วัด!AI6," ")</f>
        <v xml:space="preserve"> </v>
      </c>
      <c r="CU6" s="230" t="str">
        <f>IF(COUNTA(กรอกคะแนนตัวชี้วัด!AI6),IF($B$4="","",IF(CT6&gt;=$B$4/2,"/","")),"")</f>
        <v/>
      </c>
      <c r="CV6" s="230" t="str">
        <f>IF(COUNTA(กรอกคะแนนตัวชี้วัด!AI6),IF(CT6="","",IF(CU6="/","",IF(CU6=""," /"))),"")</f>
        <v/>
      </c>
      <c r="CW6" s="229" t="str">
        <f>IF(COUNTA(กรอกคะแนนตัวชี้วัด!AJ6),กรอกคะแนนตัวชี้วัด!AJ6," ")</f>
        <v xml:space="preserve"> </v>
      </c>
      <c r="CX6" s="230" t="str">
        <f>IF(COUNTA(กรอกคะแนนตัวชี้วัด!AJ6),IF($B$4="","",IF(CW6&gt;=$B$4/2,"/","")),"")</f>
        <v/>
      </c>
      <c r="CY6" s="230" t="str">
        <f>IF(COUNTA(กรอกคะแนนตัวชี้วัด!AJ6),IF(CW6="","",IF(CX6="/","",IF(CX6=""," /"))),"")</f>
        <v/>
      </c>
      <c r="CZ6" s="229" t="str">
        <f>IF(COUNTA(กรอกคะแนนตัวชี้วัด!AK6),กรอกคะแนนตัวชี้วัด!AK6," ")</f>
        <v xml:space="preserve"> </v>
      </c>
      <c r="DA6" s="230" t="str">
        <f>IF(COUNTA(กรอกคะแนนตัวชี้วัด!AK6),IF($B$4="","",IF(CZ6&gt;=$B$4/2,"/","")),"")</f>
        <v/>
      </c>
      <c r="DB6" s="230" t="str">
        <f>IF(COUNTA(กรอกคะแนนตัวชี้วัด!AK6),IF(CZ6="","",IF(DA6="/","",IF(DA6=""," /"))),"")</f>
        <v/>
      </c>
      <c r="DC6" s="229" t="str">
        <f>IF(COUNTA(กรอกคะแนนตัวชี้วัด!AL6),กรอกคะแนนตัวชี้วัด!AL6," ")</f>
        <v xml:space="preserve"> </v>
      </c>
      <c r="DD6" s="230" t="str">
        <f>IF(COUNTA(กรอกคะแนนตัวชี้วัด!AL6),IF($B$4="","",IF(DC6&gt;=$B$4/2,"/","")),"")</f>
        <v/>
      </c>
      <c r="DE6" s="234" t="str">
        <f>IF(COUNTA(กรอกคะแนนตัวชี้วัด!AL6),IF(DC6="","",IF(DD6="/","",IF(DD6=""," /"))),"")</f>
        <v/>
      </c>
      <c r="DF6" s="241" t="str">
        <f>IF(COUNTA(กรอกคะแนนตัวชี้วัด!AM6),กรอกคะแนนตัวชี้วัด!AM6," ")</f>
        <v xml:space="preserve"> </v>
      </c>
      <c r="DG6" s="230" t="str">
        <f>IF(COUNTA(กรอกคะแนนตัวชี้วัด!AM6),IF($B$4="","",IF(DF6&gt;=$B$4/2,"/","")),"")</f>
        <v/>
      </c>
      <c r="DH6" s="230" t="str">
        <f>IF(COUNTA(กรอกคะแนนตัวชี้วัด!AM6),IF(DF6="","",IF(DG6="/","",IF(DG6=""," /"))),"")</f>
        <v/>
      </c>
      <c r="DI6" s="229" t="str">
        <f>IF(COUNTA(กรอกคะแนนตัวชี้วัด!AN6),กรอกคะแนนตัวชี้วัด!AN6," ")</f>
        <v xml:space="preserve"> </v>
      </c>
      <c r="DJ6" s="230" t="str">
        <f>IF(COUNTA(กรอกคะแนนตัวชี้วัด!AN6),IF($B$4="","",IF(DI6&gt;=$B$4/2,"/","")),"")</f>
        <v/>
      </c>
      <c r="DK6" s="230" t="str">
        <f>IF(COUNTA(กรอกคะแนนตัวชี้วัด!AN6),IF(DI6="","",IF(DJ6="/","",IF(DJ6=""," /"))),"")</f>
        <v/>
      </c>
      <c r="DL6" s="229" t="str">
        <f>IF(COUNTA(กรอกคะแนนตัวชี้วัด!AO6),กรอกคะแนนตัวชี้วัด!AO6," ")</f>
        <v xml:space="preserve"> </v>
      </c>
      <c r="DM6" s="230" t="str">
        <f>IF(COUNTA(กรอกคะแนนตัวชี้วัด!AO6),IF($B$4="","",IF(DL6&gt;=$B$4/2,"/","")),"")</f>
        <v/>
      </c>
      <c r="DN6" s="230" t="str">
        <f>IF(COUNTA(กรอกคะแนนตัวชี้วัด!AO6),IF(DL6="","",IF(DM6="/","",IF(DM6=""," /"))),"")</f>
        <v/>
      </c>
      <c r="DO6" s="229" t="str">
        <f>IF(COUNTA(กรอกคะแนนตัวชี้วัด!AP6),กรอกคะแนนตัวชี้วัด!AP6," ")</f>
        <v xml:space="preserve"> </v>
      </c>
      <c r="DP6" s="230" t="str">
        <f>IF(COUNTA(กรอกคะแนนตัวชี้วัด!AP6),IF($B$4="","",IF(DO6&gt;=$B$4/2,"/","")),"")</f>
        <v/>
      </c>
      <c r="DQ6" s="234" t="str">
        <f>IF(COUNTA(กรอกคะแนนตัวชี้วัด!AP6),IF(DO6="","",IF(DP6="/","",IF(DP6=""," /"))),"")</f>
        <v/>
      </c>
      <c r="DR6" s="241" t="str">
        <f>IF(COUNTA(กรอกคะแนนตัวชี้วัด!AQ6),กรอกคะแนนตัวชี้วัด!AQ6," ")</f>
        <v xml:space="preserve"> </v>
      </c>
      <c r="DS6" s="230" t="str">
        <f>IF(COUNTA(กรอกคะแนนตัวชี้วัด!AQ6),IF($B$4="","",IF(DR6&gt;=$B$4/2,"/","")),"")</f>
        <v/>
      </c>
      <c r="DT6" s="230" t="str">
        <f>IF(COUNTA(กรอกคะแนนตัวชี้วัด!AQ6),IF(DR6="","",IF(DS6="/","",IF(DS6=""," /"))),"")</f>
        <v/>
      </c>
      <c r="DU6" s="229" t="str">
        <f>IF(COUNTA(กรอกคะแนนตัวชี้วัด!AR6),กรอกคะแนนตัวชี้วัด!AR6," ")</f>
        <v xml:space="preserve"> </v>
      </c>
      <c r="DV6" s="230" t="str">
        <f>IF(COUNTA(กรอกคะแนนตัวชี้วัด!AR6),IF($B$4="","",IF(DU6&gt;=$B$4/2,"/","")),"")</f>
        <v/>
      </c>
      <c r="DW6" s="234" t="str">
        <f>IF(COUNTA(กรอกคะแนนตัวชี้วัด!AR6),IF(DU6="","",IF(DV6="/","",IF(DV6=""," /"))),"")</f>
        <v/>
      </c>
      <c r="DX6" s="247" t="str">
        <f>IF(COUNTA(ข้อมูล!E3),IF(COUNTIF(EC6:FS6,"/"),COUNTIF(EC6:FS6,"/"),""),"")</f>
        <v/>
      </c>
      <c r="DY6" s="230" t="str">
        <f>IF(COUNTA(ข้อมูล!E3),IF(DX6="","",IF(DX6&gt;=$DX$4/2,"/","")),"")</f>
        <v/>
      </c>
      <c r="DZ6" s="230" t="str">
        <f>IF(COUNTA(ข้อมูล!E3),IF(DX6="","/",IF(DY6="/","",IF(DY6=""," /"))),"")</f>
        <v/>
      </c>
      <c r="EA6" s="231"/>
      <c r="EB6" s="248" t="str">
        <f>IF(เช็คชื่อ!KR6="มส",เช็คชื่อ!KR6,"")</f>
        <v/>
      </c>
      <c r="EC6" s="158" t="str">
        <f t="shared" ref="EC6:EC37" si="0">C6</f>
        <v/>
      </c>
      <c r="ED6" s="70" t="str">
        <f t="shared" ref="ED6:ED37" si="1">F6</f>
        <v/>
      </c>
      <c r="EE6" s="70" t="str">
        <f t="shared" ref="EE6:EE37" si="2">I6</f>
        <v/>
      </c>
      <c r="EF6" s="70" t="str">
        <f t="shared" ref="EF6:EF37" si="3">L6</f>
        <v/>
      </c>
      <c r="EG6" s="70" t="str">
        <f t="shared" ref="EG6:EG37" si="4">O6</f>
        <v/>
      </c>
      <c r="EH6" s="70" t="str">
        <f t="shared" ref="EH6:EH37" si="5">R6</f>
        <v/>
      </c>
      <c r="EI6" s="70" t="str">
        <f t="shared" ref="EI6:EI37" si="6">U6</f>
        <v/>
      </c>
      <c r="EJ6" s="70" t="str">
        <f t="shared" ref="EJ6:EJ37" si="7">X6</f>
        <v/>
      </c>
      <c r="EK6" s="70" t="str">
        <f t="shared" ref="EK6:EK37" si="8">AA6</f>
        <v/>
      </c>
      <c r="EL6" s="70" t="str">
        <f t="shared" ref="EL6:EL37" si="9">AD6</f>
        <v/>
      </c>
      <c r="EM6" s="70" t="str">
        <f t="shared" ref="EM6:EM37" si="10">AG6</f>
        <v/>
      </c>
      <c r="EN6" s="70" t="str">
        <f t="shared" ref="EN6:EN37" si="11">AJ6</f>
        <v/>
      </c>
      <c r="EO6" s="70" t="str">
        <f t="shared" ref="EO6:EO37" si="12">AM6</f>
        <v/>
      </c>
      <c r="EP6" s="70" t="str">
        <f t="shared" ref="EP6:EP37" si="13">AP6</f>
        <v/>
      </c>
      <c r="EQ6" s="70" t="str">
        <f t="shared" ref="EQ6:EQ37" si="14">AS6</f>
        <v/>
      </c>
      <c r="ER6" s="70" t="str">
        <f t="shared" ref="ER6:ER37" si="15">AV6</f>
        <v/>
      </c>
      <c r="ES6" s="70" t="str">
        <f t="shared" ref="ES6:ES37" si="16">AY6</f>
        <v/>
      </c>
      <c r="ET6" s="70" t="str">
        <f t="shared" ref="ET6:ET37" si="17">BB6</f>
        <v/>
      </c>
      <c r="EU6" s="70" t="str">
        <f t="shared" ref="EU6:EU37" si="18">BE6</f>
        <v/>
      </c>
      <c r="EV6" s="70" t="str">
        <f t="shared" ref="EV6:EV37" si="19">BH6</f>
        <v/>
      </c>
      <c r="EW6" s="70" t="str">
        <f t="shared" ref="EW6:EW37" si="20">BK6</f>
        <v/>
      </c>
      <c r="EX6" s="70" t="str">
        <f t="shared" ref="EX6:EX37" si="21">BN6</f>
        <v/>
      </c>
      <c r="EY6" s="70" t="str">
        <f t="shared" ref="EY6:EY37" si="22">BQ6</f>
        <v/>
      </c>
      <c r="EZ6" s="70" t="str">
        <f t="shared" ref="EZ6:EZ37" si="23">BT6</f>
        <v/>
      </c>
      <c r="FA6" s="70" t="str">
        <f t="shared" ref="FA6:FA37" si="24">BW6</f>
        <v/>
      </c>
      <c r="FB6" s="70" t="str">
        <f t="shared" ref="FB6:FB37" si="25">BZ6</f>
        <v/>
      </c>
      <c r="FC6" s="70" t="str">
        <f t="shared" ref="FC6:FC37" si="26">CC6</f>
        <v/>
      </c>
      <c r="FD6" s="70" t="str">
        <f t="shared" ref="FD6:FD37" si="27">CF6</f>
        <v/>
      </c>
      <c r="FE6" s="70" t="str">
        <f t="shared" ref="FE6:FE37" si="28">CI6</f>
        <v/>
      </c>
      <c r="FF6" s="70" t="str">
        <f t="shared" ref="FF6:FF37" si="29">CL6</f>
        <v/>
      </c>
      <c r="FG6" s="70" t="str">
        <f t="shared" ref="FG6:FG37" si="30">CO6</f>
        <v/>
      </c>
      <c r="FH6" s="70" t="str">
        <f t="shared" ref="FH6:FH37" si="31">CR6</f>
        <v/>
      </c>
      <c r="FI6" s="70" t="str">
        <f t="shared" ref="FI6:FI37" si="32">CU6</f>
        <v/>
      </c>
      <c r="FJ6" s="70" t="str">
        <f t="shared" ref="FJ6:FJ37" si="33">CX6</f>
        <v/>
      </c>
      <c r="FK6" s="70" t="str">
        <f t="shared" ref="FK6:FK37" si="34">DA6</f>
        <v/>
      </c>
      <c r="FL6" s="70" t="str">
        <f t="shared" ref="FL6:FL37" si="35">DD6</f>
        <v/>
      </c>
      <c r="FM6" s="70" t="str">
        <f t="shared" ref="FM6:FM37" si="36">DG6</f>
        <v/>
      </c>
      <c r="FN6" s="70" t="str">
        <f t="shared" ref="FN6:FN37" si="37">DJ6</f>
        <v/>
      </c>
      <c r="FO6" s="70" t="str">
        <f t="shared" ref="FO6:FO37" si="38">DM6</f>
        <v/>
      </c>
      <c r="FP6" s="70" t="str">
        <f t="shared" ref="FP6:FP37" si="39">DP6</f>
        <v/>
      </c>
      <c r="FQ6" s="70" t="str">
        <f t="shared" ref="FQ6:FQ37" si="40">DS6</f>
        <v/>
      </c>
      <c r="FR6" s="70" t="str">
        <f t="shared" ref="FR6:FR37" si="41">DV6</f>
        <v/>
      </c>
      <c r="FS6" s="70" t="e">
        <f>#REF!</f>
        <v>#REF!</v>
      </c>
      <c r="FT6" s="70"/>
      <c r="FU6" s="70">
        <f t="shared" ref="FU6:FU37" si="42">SUM(B6,E6,K6,H6,N6,Q6,T6,W6,Z6,AC6,AF6,AI6,AL6,AO6,AR6,AU6,AX6,BA6,BD6,BG6,BJ6,BM6,BP6,BS6,BV6,BY6,CB6,CE6,CH6,CK6,CN6,CQ6,CT6,CW6,CZ6,DC6,DF6,DI6,DL6,DO6,DR6,DU6)</f>
        <v>0</v>
      </c>
      <c r="FV6" s="69"/>
      <c r="FW6" s="69"/>
      <c r="FX6" s="69"/>
    </row>
    <row r="7" spans="1:180" s="67" customFormat="1" ht="16.5" customHeight="1" x14ac:dyDescent="0.35">
      <c r="A7" s="233">
        <f>IF(COUNTA(ข้อมูล!C4),ข้อมูล!C4," ")</f>
        <v>2</v>
      </c>
      <c r="B7" s="229" t="str">
        <f>IF(COUNTA(กรอกคะแนนตัวชี้วัด!C7),กรอกคะแนนตัวชี้วัด!C7," ")</f>
        <v xml:space="preserve"> </v>
      </c>
      <c r="C7" s="230" t="str">
        <f>IF(COUNTA(กรอกคะแนนตัวชี้วัด!C7),IF($B$4="","",IF(B7&gt;=$B$4/2,"/","")),"")</f>
        <v/>
      </c>
      <c r="D7" s="230" t="str">
        <f>IF(COUNTA(กรอกคะแนนตัวชี้วัด!C7),IF(B7="","",IF(C7="/","",IF(C7=""," /"))),"")</f>
        <v/>
      </c>
      <c r="E7" s="229" t="str">
        <f>IF(COUNTA(กรอกคะแนนตัวชี้วัด!D7),กรอกคะแนนตัวชี้วัด!D7," ")</f>
        <v xml:space="preserve"> </v>
      </c>
      <c r="F7" s="230" t="str">
        <f>IF(COUNTA(กรอกคะแนนตัวชี้วัด!D7),IF($B$4="","",IF(E7&gt;=$B$4/2,"/","")),"")</f>
        <v/>
      </c>
      <c r="G7" s="230" t="str">
        <f>IF(COUNTA(กรอกคะแนนตัวชี้วัด!D7),IF(E7="","",IF(F7="/","",IF(F7=""," /"))),"")</f>
        <v/>
      </c>
      <c r="H7" s="229" t="str">
        <f>IF(COUNTA(กรอกคะแนนตัวชี้วัด!E7),กรอกคะแนนตัวชี้วัด!E7," ")</f>
        <v xml:space="preserve"> </v>
      </c>
      <c r="I7" s="230" t="str">
        <f>IF(COUNTA(กรอกคะแนนตัวชี้วัด!E7),IF($B$4="","",IF(H7&gt;=$B$4/2,"/","")),"")</f>
        <v/>
      </c>
      <c r="J7" s="230" t="str">
        <f>IF(COUNTA(กรอกคะแนนตัวชี้วัด!E7),IF(H7="","",IF(I7="/","",IF(I7=""," /"))),"")</f>
        <v/>
      </c>
      <c r="K7" s="229" t="str">
        <f>IF(COUNTA(กรอกคะแนนตัวชี้วัด!F7),กรอกคะแนนตัวชี้วัด!F7," ")</f>
        <v xml:space="preserve"> </v>
      </c>
      <c r="L7" s="230" t="str">
        <f>IF(COUNTA(กรอกคะแนนตัวชี้วัด!F7),IF($B$4="","",IF(K7&gt;=$B$4/2,"/","")),"")</f>
        <v/>
      </c>
      <c r="M7" s="234" t="str">
        <f>IF(COUNTA(กรอกคะแนนตัวชี้วัด!F7),IF(K7="","",IF(L7="/","",IF(L7=""," /"))),"")</f>
        <v/>
      </c>
      <c r="N7" s="241" t="str">
        <f>IF(COUNTA(กรอกคะแนนตัวชี้วัด!G7),กรอกคะแนนตัวชี้วัด!G7," ")</f>
        <v xml:space="preserve"> </v>
      </c>
      <c r="O7" s="230" t="str">
        <f>IF(COUNTA(กรอกคะแนนตัวชี้วัด!G7),IF($B$4="","",IF(N7&gt;=$B$4/2,"/","")),"")</f>
        <v/>
      </c>
      <c r="P7" s="230" t="str">
        <f>IF(COUNTA(กรอกคะแนนตัวชี้วัด!G7),IF(N7="","",IF(O7="/","",IF(O7=""," /"))),"")</f>
        <v/>
      </c>
      <c r="Q7" s="229" t="str">
        <f>IF(COUNTA(กรอกคะแนนตัวชี้วัด!H7),กรอกคะแนนตัวชี้วัด!H7," ")</f>
        <v xml:space="preserve"> </v>
      </c>
      <c r="R7" s="230" t="str">
        <f>IF(COUNTA(กรอกคะแนนตัวชี้วัด!H7),IF($B$4="","",IF(Q7&gt;=$B$4/2,"/","")),"")</f>
        <v/>
      </c>
      <c r="S7" s="230" t="str">
        <f>IF(COUNTA(กรอกคะแนนตัวชี้วัด!H7),IF(Q7="","",IF(R7="/","",IF(R7=""," /"))),"")</f>
        <v/>
      </c>
      <c r="T7" s="229" t="str">
        <f>IF(COUNTA(กรอกคะแนนตัวชี้วัด!I7),กรอกคะแนนตัวชี้วัด!I7," ")</f>
        <v xml:space="preserve"> </v>
      </c>
      <c r="U7" s="230" t="str">
        <f>IF(COUNTA(กรอกคะแนนตัวชี้วัด!I7),IF($B$4="","",IF(T7&gt;=$B$4/2,"/","")),"")</f>
        <v/>
      </c>
      <c r="V7" s="230" t="str">
        <f>IF(COUNTA(กรอกคะแนนตัวชี้วัด!I7),IF(T7="","",IF(U7="/","",IF(U7=""," /"))),"")</f>
        <v/>
      </c>
      <c r="W7" s="229" t="str">
        <f>IF(COUNTA(กรอกคะแนนตัวชี้วัด!J7),กรอกคะแนนตัวชี้วัด!J7," ")</f>
        <v xml:space="preserve"> </v>
      </c>
      <c r="X7" s="230" t="str">
        <f>IF(COUNTA(กรอกคะแนนตัวชี้วัด!J7),IF($B$4="","",IF(W7&gt;=$B$4/2,"/","")),"")</f>
        <v/>
      </c>
      <c r="Y7" s="234" t="str">
        <f>IF(COUNTA(กรอกคะแนนตัวชี้วัด!J7),IF(W7="","",IF(X7="/","",IF(X7=""," /"))),"")</f>
        <v/>
      </c>
      <c r="Z7" s="241" t="str">
        <f>IF(COUNTA(กรอกคะแนนตัวชี้วัด!K7),กรอกคะแนนตัวชี้วัด!K7," ")</f>
        <v xml:space="preserve"> </v>
      </c>
      <c r="AA7" s="230" t="str">
        <f>IF(COUNTA(กรอกคะแนนตัวชี้วัด!K7),IF($B$4="","",IF(Z7&gt;=$B$4/2,"/","")),"")</f>
        <v/>
      </c>
      <c r="AB7" s="230" t="str">
        <f>IF(COUNTA(กรอกคะแนนตัวชี้วัด!K7),IF(Z7="","",IF(AA7="/","",IF(AA7=""," /"))),"")</f>
        <v/>
      </c>
      <c r="AC7" s="229" t="str">
        <f>IF(COUNTA(กรอกคะแนนตัวชี้วัด!L7),กรอกคะแนนตัวชี้วัด!L7," ")</f>
        <v xml:space="preserve"> </v>
      </c>
      <c r="AD7" s="230" t="str">
        <f>IF(COUNTA(กรอกคะแนนตัวชี้วัด!L7),IF($B$4="","",IF(AC7&gt;=$B$4/2,"/","")),"")</f>
        <v/>
      </c>
      <c r="AE7" s="230" t="str">
        <f>IF(COUNTA(กรอกคะแนนตัวชี้วัด!L7),IF(AC7="","",IF(AD7="/","",IF(AD7=""," /"))),"")</f>
        <v/>
      </c>
      <c r="AF7" s="229" t="str">
        <f>IF(COUNTA(กรอกคะแนนตัวชี้วัด!M7),กรอกคะแนนตัวชี้วัด!M7," ")</f>
        <v xml:space="preserve"> </v>
      </c>
      <c r="AG7" s="230" t="str">
        <f>IF(COUNTA(กรอกคะแนนตัวชี้วัด!M7),IF($B$4="","",IF(AF7&gt;=$B$4/2,"/","")),"")</f>
        <v/>
      </c>
      <c r="AH7" s="230" t="str">
        <f>IF(COUNTA(กรอกคะแนนตัวชี้วัด!M7),IF(AF7="","",IF(AG7="/","",IF(AG7=""," /"))),"")</f>
        <v/>
      </c>
      <c r="AI7" s="229" t="str">
        <f>IF(COUNTA(กรอกคะแนนตัวชี้วัด!N7),กรอกคะแนนตัวชี้วัด!N7," ")</f>
        <v xml:space="preserve"> </v>
      </c>
      <c r="AJ7" s="230" t="str">
        <f>IF(COUNTA(กรอกคะแนนตัวชี้วัด!N7),IF($B$4="","",IF(AI7&gt;=$B$4/2,"/","")),"")</f>
        <v/>
      </c>
      <c r="AK7" s="234" t="str">
        <f>IF(COUNTA(กรอกคะแนนตัวชี้วัด!N7),IF(AI7="","",IF(AJ7="/","",IF(AJ7=""," /"))),"")</f>
        <v/>
      </c>
      <c r="AL7" s="241" t="str">
        <f>IF(COUNTA(กรอกคะแนนตัวชี้วัด!O7),กรอกคะแนนตัวชี้วัด!O7," ")</f>
        <v xml:space="preserve"> </v>
      </c>
      <c r="AM7" s="230" t="str">
        <f>IF(COUNTA(กรอกคะแนนตัวชี้วัด!O7),IF($B$4="","",IF(AL7&gt;=$B$4/2,"/","")),"")</f>
        <v/>
      </c>
      <c r="AN7" s="230" t="str">
        <f>IF(COUNTA(กรอกคะแนนตัวชี้วัด!O7),IF(AL7="","",IF(AM7="/","",IF(AM7=""," /"))),"")</f>
        <v/>
      </c>
      <c r="AO7" s="229" t="str">
        <f>IF(COUNTA(กรอกคะแนนตัวชี้วัด!P7),กรอกคะแนนตัวชี้วัด!P7," ")</f>
        <v xml:space="preserve"> </v>
      </c>
      <c r="AP7" s="230" t="str">
        <f>IF(COUNTA(กรอกคะแนนตัวชี้วัด!P7),IF($B$4="","",IF(AO7&gt;=$B$4/2,"/","")),"")</f>
        <v/>
      </c>
      <c r="AQ7" s="230" t="str">
        <f>IF(COUNTA(กรอกคะแนนตัวชี้วัด!P7),IF(AO7="","",IF(AP7="/","",IF(AP7=""," /"))),"")</f>
        <v/>
      </c>
      <c r="AR7" s="229" t="str">
        <f>IF(COUNTA(กรอกคะแนนตัวชี้วัด!Q7),กรอกคะแนนตัวชี้วัด!Q7," ")</f>
        <v xml:space="preserve"> </v>
      </c>
      <c r="AS7" s="230" t="str">
        <f>IF(COUNTA(กรอกคะแนนตัวชี้วัด!Q7),IF($B$4="","",IF(AR7&gt;=$B$4/2,"/","")),"")</f>
        <v/>
      </c>
      <c r="AT7" s="230" t="str">
        <f>IF(COUNTA(กรอกคะแนนตัวชี้วัด!Q7),IF(AR7="","",IF(AS7="/","",IF(AS7=""," /"))),"")</f>
        <v/>
      </c>
      <c r="AU7" s="229" t="str">
        <f>IF(COUNTA(กรอกคะแนนตัวชี้วัด!R7),กรอกคะแนนตัวชี้วัด!R7," ")</f>
        <v xml:space="preserve"> </v>
      </c>
      <c r="AV7" s="230" t="str">
        <f>IF(COUNTA(กรอกคะแนนตัวชี้วัด!R7),IF($B$4="","",IF(AU7&gt;=$B$4/2,"/","")),"")</f>
        <v/>
      </c>
      <c r="AW7" s="234" t="str">
        <f>IF(COUNTA(กรอกคะแนนตัวชี้วัด!R7),IF(AU7="","",IF(AV7="/","",IF(AV7=""," /"))),"")</f>
        <v/>
      </c>
      <c r="AX7" s="241" t="str">
        <f>IF(COUNTA(กรอกคะแนนตัวชี้วัด!S7),กรอกคะแนนตัวชี้วัด!S7," ")</f>
        <v xml:space="preserve"> </v>
      </c>
      <c r="AY7" s="230" t="str">
        <f>IF(COUNTA(กรอกคะแนนตัวชี้วัด!S7),IF($B$4="","",IF(AX7&gt;=$B$4/2,"/","")),"")</f>
        <v/>
      </c>
      <c r="AZ7" s="230" t="str">
        <f>IF(COUNTA(กรอกคะแนนตัวชี้วัด!S7),IF(AX7="","",IF(AY7="/","",IF(AY7=""," /"))),"")</f>
        <v/>
      </c>
      <c r="BA7" s="229" t="str">
        <f>IF(COUNTA(กรอกคะแนนตัวชี้วัด!T7),กรอกคะแนนตัวชี้วัด!T7," ")</f>
        <v xml:space="preserve"> </v>
      </c>
      <c r="BB7" s="230" t="str">
        <f>IF(COUNTA(กรอกคะแนนตัวชี้วัด!T7),IF($B$4="","",IF(BA7&gt;=$B$4/2,"/","")),"")</f>
        <v/>
      </c>
      <c r="BC7" s="230" t="str">
        <f>IF(COUNTA(กรอกคะแนนตัวชี้วัด!T7),IF(BA7="","",IF(BB7="/","",IF(BB7=""," /"))),"")</f>
        <v/>
      </c>
      <c r="BD7" s="229" t="str">
        <f>IF(COUNTA(กรอกคะแนนตัวชี้วัด!U7),กรอกคะแนนตัวชี้วัด!U7," ")</f>
        <v xml:space="preserve"> </v>
      </c>
      <c r="BE7" s="230" t="str">
        <f>IF(COUNTA(กรอกคะแนนตัวชี้วัด!U7),IF($B$4="","",IF(BD7&gt;=$B$4/2,"/","")),"")</f>
        <v/>
      </c>
      <c r="BF7" s="230" t="str">
        <f>IF(COUNTA(กรอกคะแนนตัวชี้วัด!U7),IF(BD7="","",IF(BE7="/","",IF(BE7=""," /"))),"")</f>
        <v/>
      </c>
      <c r="BG7" s="229" t="str">
        <f>IF(COUNTA(กรอกคะแนนตัวชี้วัด!V7),กรอกคะแนนตัวชี้วัด!V7," ")</f>
        <v xml:space="preserve"> </v>
      </c>
      <c r="BH7" s="230" t="str">
        <f>IF(COUNTA(กรอกคะแนนตัวชี้วัด!V7),IF($B$4="","",IF(BG7&gt;=$B$4/2,"/","")),"")</f>
        <v/>
      </c>
      <c r="BI7" s="234" t="str">
        <f>IF(COUNTA(กรอกคะแนนตัวชี้วัด!V7),IF(BG7="","",IF(BH7="/","",IF(BH7=""," /"))),"")</f>
        <v/>
      </c>
      <c r="BJ7" s="241" t="str">
        <f>IF(COUNTA(กรอกคะแนนตัวชี้วัด!W7),กรอกคะแนนตัวชี้วัด!W7," ")</f>
        <v xml:space="preserve"> </v>
      </c>
      <c r="BK7" s="230" t="str">
        <f>IF(COUNTA(กรอกคะแนนตัวชี้วัด!W7),IF($B$4="","",IF(BJ7&gt;=$B$4/2,"/","")),"")</f>
        <v/>
      </c>
      <c r="BL7" s="230" t="str">
        <f>IF(COUNTA(กรอกคะแนนตัวชี้วัด!W7),IF(BJ7="","",IF(BK7="/","",IF(BK7=""," /"))),"")</f>
        <v/>
      </c>
      <c r="BM7" s="229" t="str">
        <f>IF(COUNTA(กรอกคะแนนตัวชี้วัด!X7),กรอกคะแนนตัวชี้วัด!X7," ")</f>
        <v xml:space="preserve"> </v>
      </c>
      <c r="BN7" s="230" t="str">
        <f>IF(COUNTA(กรอกคะแนนตัวชี้วัด!X7),IF($B$4="","",IF(BM7&gt;=$B$4/2,"/","")),"")</f>
        <v/>
      </c>
      <c r="BO7" s="230" t="str">
        <f>IF(COUNTA(กรอกคะแนนตัวชี้วัด!X7),IF(BM7="","",IF(BN7="/","",IF(BN7=""," /"))),"")</f>
        <v/>
      </c>
      <c r="BP7" s="229" t="str">
        <f>IF(COUNTA(กรอกคะแนนตัวชี้วัด!Y7),กรอกคะแนนตัวชี้วัด!Y7," ")</f>
        <v xml:space="preserve"> </v>
      </c>
      <c r="BQ7" s="230" t="str">
        <f>IF(COUNTA(กรอกคะแนนตัวชี้วัด!Y7),IF($B$4="","",IF(BP7&gt;=$B$4/2,"/","")),"")</f>
        <v/>
      </c>
      <c r="BR7" s="230" t="str">
        <f>IF(COUNTA(กรอกคะแนนตัวชี้วัด!Y7),IF(BP7="","",IF(BQ7="/","",IF(BQ7=""," /"))),"")</f>
        <v/>
      </c>
      <c r="BS7" s="229" t="str">
        <f>IF(COUNTA(กรอกคะแนนตัวชี้วัด!Z7),กรอกคะแนนตัวชี้วัด!Z7," ")</f>
        <v xml:space="preserve"> </v>
      </c>
      <c r="BT7" s="230" t="str">
        <f>IF(COUNTA(กรอกคะแนนตัวชี้วัด!Z7),IF($B$4="","",IF(BS7&gt;=$B$4/2,"/","")),"")</f>
        <v/>
      </c>
      <c r="BU7" s="234" t="str">
        <f>IF(COUNTA(กรอกคะแนนตัวชี้วัด!Z7),IF(BS7="","",IF(BT7="/","",IF(BT7=""," /"))),"")</f>
        <v/>
      </c>
      <c r="BV7" s="241" t="str">
        <f>IF(COUNTA(กรอกคะแนนตัวชี้วัด!AA7),กรอกคะแนนตัวชี้วัด!AA7," ")</f>
        <v xml:space="preserve"> </v>
      </c>
      <c r="BW7" s="230" t="str">
        <f>IF(COUNTA(กรอกคะแนนตัวชี้วัด!AA7),IF($B$4="","",IF(BV7&gt;=$B$4/2,"/","")),"")</f>
        <v/>
      </c>
      <c r="BX7" s="230" t="str">
        <f>IF(COUNTA(กรอกคะแนนตัวชี้วัด!AA7),IF(BV7="","",IF(BW7="/","",IF(BW7=""," /"))),"")</f>
        <v/>
      </c>
      <c r="BY7" s="229" t="str">
        <f>IF(COUNTA(กรอกคะแนนตัวชี้วัด!AB7),กรอกคะแนนตัวชี้วัด!AB7," ")</f>
        <v xml:space="preserve"> </v>
      </c>
      <c r="BZ7" s="230" t="str">
        <f>IF(COUNTA(กรอกคะแนนตัวชี้วัด!AB7),IF($B$4="","",IF(BY7&gt;=$B$4/2,"/","")),"")</f>
        <v/>
      </c>
      <c r="CA7" s="230" t="str">
        <f>IF(COUNTA(กรอกคะแนนตัวชี้วัด!AB7),IF(BY7="","",IF(BZ7="/","",IF(BZ7=""," /"))),"")</f>
        <v/>
      </c>
      <c r="CB7" s="229" t="str">
        <f>IF(COUNTA(กรอกคะแนนตัวชี้วัด!AC7),กรอกคะแนนตัวชี้วัด!AC7," ")</f>
        <v xml:space="preserve"> </v>
      </c>
      <c r="CC7" s="230" t="str">
        <f>IF(COUNTA(กรอกคะแนนตัวชี้วัด!AC7),IF($B$4="","",IF(CB7&gt;=$B$4/2,"/","")),"")</f>
        <v/>
      </c>
      <c r="CD7" s="230" t="str">
        <f>IF(COUNTA(กรอกคะแนนตัวชี้วัด!AC7),IF(CB7="","",IF(CC7="/","",IF(CC7=""," /"))),"")</f>
        <v/>
      </c>
      <c r="CE7" s="229" t="str">
        <f>IF(COUNTA(กรอกคะแนนตัวชี้วัด!AD7),กรอกคะแนนตัวชี้วัด!AD7," ")</f>
        <v xml:space="preserve"> </v>
      </c>
      <c r="CF7" s="230" t="str">
        <f>IF(COUNTA(กรอกคะแนนตัวชี้วัด!AD7),IF($B$4="","",IF(CE7&gt;=$B$4/2,"/","")),"")</f>
        <v/>
      </c>
      <c r="CG7" s="234" t="str">
        <f>IF(COUNTA(กรอกคะแนนตัวชี้วัด!AD7),IF(CE7="","",IF(CF7="/","",IF(CF7=""," /"))),"")</f>
        <v/>
      </c>
      <c r="CH7" s="241" t="str">
        <f>IF(COUNTA(กรอกคะแนนตัวชี้วัด!AE7),กรอกคะแนนตัวชี้วัด!AE7," ")</f>
        <v xml:space="preserve"> </v>
      </c>
      <c r="CI7" s="230" t="str">
        <f>IF(COUNTA(กรอกคะแนนตัวชี้วัด!AE7),IF($B$4="","",IF(CH7&gt;=$B$4/2,"/","")),"")</f>
        <v/>
      </c>
      <c r="CJ7" s="230" t="str">
        <f>IF(COUNTA(กรอกคะแนนตัวชี้วัด!AE7),IF(CH7="","",IF(CI7="/","",IF(CI7=""," /"))),"")</f>
        <v/>
      </c>
      <c r="CK7" s="229" t="str">
        <f>IF(COUNTA(กรอกคะแนนตัวชี้วัด!AF7),กรอกคะแนนตัวชี้วัด!AF7," ")</f>
        <v xml:space="preserve"> </v>
      </c>
      <c r="CL7" s="230" t="str">
        <f>IF(COUNTA(กรอกคะแนนตัวชี้วัด!AF7),IF($B$4="","",IF(CK7&gt;=$B$4/2,"/","")),"")</f>
        <v/>
      </c>
      <c r="CM7" s="230" t="str">
        <f>IF(COUNTA(กรอกคะแนนตัวชี้วัด!AF7),IF(CK7="","",IF(CL7="/","",IF(CL7=""," /"))),"")</f>
        <v/>
      </c>
      <c r="CN7" s="229" t="str">
        <f>IF(COUNTA(กรอกคะแนนตัวชี้วัด!AG7),กรอกคะแนนตัวชี้วัด!AG7," ")</f>
        <v xml:space="preserve"> </v>
      </c>
      <c r="CO7" s="230" t="str">
        <f>IF(COUNTA(กรอกคะแนนตัวชี้วัด!AG7),IF($B$4="","",IF(CN7&gt;=$B$4/2,"/","")),"")</f>
        <v/>
      </c>
      <c r="CP7" s="230" t="str">
        <f>IF(COUNTA(กรอกคะแนนตัวชี้วัด!AG7),IF(CN7="","",IF(CO7="/","",IF(CO7=""," /"))),"")</f>
        <v/>
      </c>
      <c r="CQ7" s="229" t="str">
        <f>IF(COUNTA(กรอกคะแนนตัวชี้วัด!AH7),กรอกคะแนนตัวชี้วัด!AH7," ")</f>
        <v xml:space="preserve"> </v>
      </c>
      <c r="CR7" s="230" t="str">
        <f>IF(COUNTA(กรอกคะแนนตัวชี้วัด!AH7),IF($B$4="","",IF(CQ7&gt;=$B$4/2,"/","")),"")</f>
        <v/>
      </c>
      <c r="CS7" s="234" t="str">
        <f>IF(COUNTA(กรอกคะแนนตัวชี้วัด!AH7),IF(CQ7="","",IF(CR7="/","",IF(CR7=""," /"))),"")</f>
        <v/>
      </c>
      <c r="CT7" s="241" t="str">
        <f>IF(COUNTA(กรอกคะแนนตัวชี้วัด!AI7),กรอกคะแนนตัวชี้วัด!AI7," ")</f>
        <v xml:space="preserve"> </v>
      </c>
      <c r="CU7" s="230" t="str">
        <f>IF(COUNTA(กรอกคะแนนตัวชี้วัด!AI7),IF($B$4="","",IF(CT7&gt;=$B$4/2,"/","")),"")</f>
        <v/>
      </c>
      <c r="CV7" s="230" t="str">
        <f>IF(COUNTA(กรอกคะแนนตัวชี้วัด!AI7),IF(CT7="","",IF(CU7="/","",IF(CU7=""," /"))),"")</f>
        <v/>
      </c>
      <c r="CW7" s="229" t="str">
        <f>IF(COUNTA(กรอกคะแนนตัวชี้วัด!AJ7),กรอกคะแนนตัวชี้วัด!AJ7," ")</f>
        <v xml:space="preserve"> </v>
      </c>
      <c r="CX7" s="230" t="str">
        <f>IF(COUNTA(กรอกคะแนนตัวชี้วัด!AJ7),IF($B$4="","",IF(CW7&gt;=$B$4/2,"/","")),"")</f>
        <v/>
      </c>
      <c r="CY7" s="230" t="str">
        <f>IF(COUNTA(กรอกคะแนนตัวชี้วัด!AJ7),IF(CW7="","",IF(CX7="/","",IF(CX7=""," /"))),"")</f>
        <v/>
      </c>
      <c r="CZ7" s="229" t="str">
        <f>IF(COUNTA(กรอกคะแนนตัวชี้วัด!AK7),กรอกคะแนนตัวชี้วัด!AK7," ")</f>
        <v xml:space="preserve"> </v>
      </c>
      <c r="DA7" s="230" t="str">
        <f>IF(COUNTA(กรอกคะแนนตัวชี้วัด!AK7),IF($B$4="","",IF(CZ7&gt;=$B$4/2,"/","")),"")</f>
        <v/>
      </c>
      <c r="DB7" s="230" t="str">
        <f>IF(COUNTA(กรอกคะแนนตัวชี้วัด!AK7),IF(CZ7="","",IF(DA7="/","",IF(DA7=""," /"))),"")</f>
        <v/>
      </c>
      <c r="DC7" s="229" t="str">
        <f>IF(COUNTA(กรอกคะแนนตัวชี้วัด!AL7),กรอกคะแนนตัวชี้วัด!AL7," ")</f>
        <v xml:space="preserve"> </v>
      </c>
      <c r="DD7" s="230" t="str">
        <f>IF(COUNTA(กรอกคะแนนตัวชี้วัด!AL7),IF($B$4="","",IF(DC7&gt;=$B$4/2,"/","")),"")</f>
        <v/>
      </c>
      <c r="DE7" s="234" t="str">
        <f>IF(COUNTA(กรอกคะแนนตัวชี้วัด!AL7),IF(DC7="","",IF(DD7="/","",IF(DD7=""," /"))),"")</f>
        <v/>
      </c>
      <c r="DF7" s="241" t="str">
        <f>IF(COUNTA(กรอกคะแนนตัวชี้วัด!AM7),กรอกคะแนนตัวชี้วัด!AM7," ")</f>
        <v xml:space="preserve"> </v>
      </c>
      <c r="DG7" s="230" t="str">
        <f>IF(COUNTA(กรอกคะแนนตัวชี้วัด!AM7),IF($B$4="","",IF(DF7&gt;=$B$4/2,"/","")),"")</f>
        <v/>
      </c>
      <c r="DH7" s="230" t="str">
        <f>IF(COUNTA(กรอกคะแนนตัวชี้วัด!AM7),IF(DF7="","",IF(DG7="/","",IF(DG7=""," /"))),"")</f>
        <v/>
      </c>
      <c r="DI7" s="229" t="str">
        <f>IF(COUNTA(กรอกคะแนนตัวชี้วัด!AN7),กรอกคะแนนตัวชี้วัด!AN7," ")</f>
        <v xml:space="preserve"> </v>
      </c>
      <c r="DJ7" s="230" t="str">
        <f>IF(COUNTA(กรอกคะแนนตัวชี้วัด!AN7),IF($B$4="","",IF(DI7&gt;=$B$4/2,"/","")),"")</f>
        <v/>
      </c>
      <c r="DK7" s="230" t="str">
        <f>IF(COUNTA(กรอกคะแนนตัวชี้วัด!AN7),IF(DI7="","",IF(DJ7="/","",IF(DJ7=""," /"))),"")</f>
        <v/>
      </c>
      <c r="DL7" s="229" t="str">
        <f>IF(COUNTA(กรอกคะแนนตัวชี้วัด!AO7),กรอกคะแนนตัวชี้วัด!AO7," ")</f>
        <v xml:space="preserve"> </v>
      </c>
      <c r="DM7" s="230" t="str">
        <f>IF(COUNTA(กรอกคะแนนตัวชี้วัด!AO7),IF($B$4="","",IF(DL7&gt;=$B$4/2,"/","")),"")</f>
        <v/>
      </c>
      <c r="DN7" s="230" t="str">
        <f>IF(COUNTA(กรอกคะแนนตัวชี้วัด!AO7),IF(DL7="","",IF(DM7="/","",IF(DM7=""," /"))),"")</f>
        <v/>
      </c>
      <c r="DO7" s="229" t="str">
        <f>IF(COUNTA(กรอกคะแนนตัวชี้วัด!AP7),กรอกคะแนนตัวชี้วัด!AP7," ")</f>
        <v xml:space="preserve"> </v>
      </c>
      <c r="DP7" s="230" t="str">
        <f>IF(COUNTA(กรอกคะแนนตัวชี้วัด!AP7),IF($B$4="","",IF(DO7&gt;=$B$4/2,"/","")),"")</f>
        <v/>
      </c>
      <c r="DQ7" s="234" t="str">
        <f>IF(COUNTA(กรอกคะแนนตัวชี้วัด!AP7),IF(DO7="","",IF(DP7="/","",IF(DP7=""," /"))),"")</f>
        <v/>
      </c>
      <c r="DR7" s="241" t="str">
        <f>IF(COUNTA(กรอกคะแนนตัวชี้วัด!AQ7),กรอกคะแนนตัวชี้วัด!AQ7," ")</f>
        <v xml:space="preserve"> </v>
      </c>
      <c r="DS7" s="230" t="str">
        <f>IF(COUNTA(กรอกคะแนนตัวชี้วัด!AQ7),IF($B$4="","",IF(DR7&gt;=$B$4/2,"/","")),"")</f>
        <v/>
      </c>
      <c r="DT7" s="230" t="str">
        <f>IF(COUNTA(กรอกคะแนนตัวชี้วัด!AQ7),IF(DR7="","",IF(DS7="/","",IF(DS7=""," /"))),"")</f>
        <v/>
      </c>
      <c r="DU7" s="229" t="str">
        <f>IF(COUNTA(กรอกคะแนนตัวชี้วัด!AR7),กรอกคะแนนตัวชี้วัด!AR7," ")</f>
        <v xml:space="preserve"> </v>
      </c>
      <c r="DV7" s="230" t="str">
        <f>IF(COUNTA(กรอกคะแนนตัวชี้วัด!AR7),IF($B$4="","",IF(DU7&gt;=$B$4/2,"/","")),"")</f>
        <v/>
      </c>
      <c r="DW7" s="234" t="str">
        <f>IF(COUNTA(กรอกคะแนนตัวชี้วัด!AR7),IF(DU7="","",IF(DV7="/","",IF(DV7=""," /"))),"")</f>
        <v/>
      </c>
      <c r="DX7" s="247" t="str">
        <f>IF(COUNTA(ข้อมูล!E4),IF(COUNTIF(EC7:FS7,"/"),COUNTIF(EC7:FS7,"/"),""),"")</f>
        <v/>
      </c>
      <c r="DY7" s="230" t="str">
        <f>IF(COUNTA(ข้อมูล!E4),IF(DX7="","",IF(DX7&gt;=$DX$4/2,"/","")),"")</f>
        <v/>
      </c>
      <c r="DZ7" s="230" t="str">
        <f>IF(COUNTA(ข้อมูล!E4),IF(DX7="","/",IF(DY7="/","",IF(DY7=""," /"))),"")</f>
        <v/>
      </c>
      <c r="EA7" s="231"/>
      <c r="EB7" s="249"/>
      <c r="EC7" s="158" t="str">
        <f t="shared" si="0"/>
        <v/>
      </c>
      <c r="ED7" s="70" t="str">
        <f t="shared" si="1"/>
        <v/>
      </c>
      <c r="EE7" s="70" t="str">
        <f t="shared" si="2"/>
        <v/>
      </c>
      <c r="EF7" s="70" t="str">
        <f t="shared" si="3"/>
        <v/>
      </c>
      <c r="EG7" s="70" t="str">
        <f t="shared" si="4"/>
        <v/>
      </c>
      <c r="EH7" s="70" t="str">
        <f t="shared" si="5"/>
        <v/>
      </c>
      <c r="EI7" s="70" t="str">
        <f t="shared" si="6"/>
        <v/>
      </c>
      <c r="EJ7" s="70" t="str">
        <f t="shared" si="7"/>
        <v/>
      </c>
      <c r="EK7" s="70" t="str">
        <f t="shared" si="8"/>
        <v/>
      </c>
      <c r="EL7" s="70" t="str">
        <f t="shared" si="9"/>
        <v/>
      </c>
      <c r="EM7" s="70" t="str">
        <f t="shared" si="10"/>
        <v/>
      </c>
      <c r="EN7" s="70" t="str">
        <f t="shared" si="11"/>
        <v/>
      </c>
      <c r="EO7" s="70" t="str">
        <f t="shared" si="12"/>
        <v/>
      </c>
      <c r="EP7" s="70" t="str">
        <f t="shared" si="13"/>
        <v/>
      </c>
      <c r="EQ7" s="70" t="str">
        <f t="shared" si="14"/>
        <v/>
      </c>
      <c r="ER7" s="70" t="str">
        <f t="shared" si="15"/>
        <v/>
      </c>
      <c r="ES7" s="70" t="str">
        <f t="shared" si="16"/>
        <v/>
      </c>
      <c r="ET7" s="70" t="str">
        <f t="shared" si="17"/>
        <v/>
      </c>
      <c r="EU7" s="70" t="str">
        <f t="shared" si="18"/>
        <v/>
      </c>
      <c r="EV7" s="70" t="str">
        <f t="shared" si="19"/>
        <v/>
      </c>
      <c r="EW7" s="70" t="str">
        <f t="shared" si="20"/>
        <v/>
      </c>
      <c r="EX7" s="70" t="str">
        <f t="shared" si="21"/>
        <v/>
      </c>
      <c r="EY7" s="70" t="str">
        <f t="shared" si="22"/>
        <v/>
      </c>
      <c r="EZ7" s="70" t="str">
        <f t="shared" si="23"/>
        <v/>
      </c>
      <c r="FA7" s="70" t="str">
        <f t="shared" si="24"/>
        <v/>
      </c>
      <c r="FB7" s="70" t="str">
        <f t="shared" si="25"/>
        <v/>
      </c>
      <c r="FC7" s="70" t="str">
        <f t="shared" si="26"/>
        <v/>
      </c>
      <c r="FD7" s="70" t="str">
        <f t="shared" si="27"/>
        <v/>
      </c>
      <c r="FE7" s="70" t="str">
        <f t="shared" si="28"/>
        <v/>
      </c>
      <c r="FF7" s="70" t="str">
        <f t="shared" si="29"/>
        <v/>
      </c>
      <c r="FG7" s="70" t="str">
        <f t="shared" si="30"/>
        <v/>
      </c>
      <c r="FH7" s="70" t="str">
        <f t="shared" si="31"/>
        <v/>
      </c>
      <c r="FI7" s="70" t="str">
        <f t="shared" si="32"/>
        <v/>
      </c>
      <c r="FJ7" s="70" t="str">
        <f t="shared" si="33"/>
        <v/>
      </c>
      <c r="FK7" s="70" t="str">
        <f t="shared" si="34"/>
        <v/>
      </c>
      <c r="FL7" s="70" t="str">
        <f t="shared" si="35"/>
        <v/>
      </c>
      <c r="FM7" s="70" t="str">
        <f t="shared" si="36"/>
        <v/>
      </c>
      <c r="FN7" s="70" t="str">
        <f t="shared" si="37"/>
        <v/>
      </c>
      <c r="FO7" s="70" t="str">
        <f t="shared" si="38"/>
        <v/>
      </c>
      <c r="FP7" s="70" t="str">
        <f t="shared" si="39"/>
        <v/>
      </c>
      <c r="FQ7" s="70" t="str">
        <f t="shared" si="40"/>
        <v/>
      </c>
      <c r="FR7" s="70" t="str">
        <f t="shared" si="41"/>
        <v/>
      </c>
      <c r="FS7" s="70" t="e">
        <f>#REF!</f>
        <v>#REF!</v>
      </c>
      <c r="FT7" s="70"/>
      <c r="FU7" s="70">
        <f t="shared" si="42"/>
        <v>0</v>
      </c>
      <c r="FV7" s="69"/>
      <c r="FW7" s="69"/>
      <c r="FX7" s="69"/>
    </row>
    <row r="8" spans="1:180" s="67" customFormat="1" ht="16.5" customHeight="1" x14ac:dyDescent="0.35">
      <c r="A8" s="233">
        <f>IF(COUNTA(ข้อมูล!C5),ข้อมูล!C5," ")</f>
        <v>3</v>
      </c>
      <c r="B8" s="229" t="str">
        <f>IF(COUNTA(กรอกคะแนนตัวชี้วัด!C8),กรอกคะแนนตัวชี้วัด!C8," ")</f>
        <v xml:space="preserve"> </v>
      </c>
      <c r="C8" s="230" t="str">
        <f>IF(COUNTA(กรอกคะแนนตัวชี้วัด!C8),IF($B$4="","",IF(B8&gt;=$B$4/2,"/","")),"")</f>
        <v/>
      </c>
      <c r="D8" s="230" t="str">
        <f>IF(COUNTA(กรอกคะแนนตัวชี้วัด!C8),IF(B8="","",IF(C8="/","",IF(C8=""," /"))),"")</f>
        <v/>
      </c>
      <c r="E8" s="229" t="str">
        <f>IF(COUNTA(กรอกคะแนนตัวชี้วัด!D8),กรอกคะแนนตัวชี้วัด!D8," ")</f>
        <v xml:space="preserve"> </v>
      </c>
      <c r="F8" s="230" t="str">
        <f>IF(COUNTA(กรอกคะแนนตัวชี้วัด!D8),IF($B$4="","",IF(E8&gt;=$B$4/2,"/","")),"")</f>
        <v/>
      </c>
      <c r="G8" s="230" t="str">
        <f>IF(COUNTA(กรอกคะแนนตัวชี้วัด!D8),IF(E8="","",IF(F8="/","",IF(F8=""," /"))),"")</f>
        <v/>
      </c>
      <c r="H8" s="229" t="str">
        <f>IF(COUNTA(กรอกคะแนนตัวชี้วัด!E8),กรอกคะแนนตัวชี้วัด!E8," ")</f>
        <v xml:space="preserve"> </v>
      </c>
      <c r="I8" s="230" t="str">
        <f>IF(COUNTA(กรอกคะแนนตัวชี้วัด!E8),IF($B$4="","",IF(H8&gt;=$B$4/2,"/","")),"")</f>
        <v/>
      </c>
      <c r="J8" s="230" t="str">
        <f>IF(COUNTA(กรอกคะแนนตัวชี้วัด!E8),IF(H8="","",IF(I8="/","",IF(I8=""," /"))),"")</f>
        <v/>
      </c>
      <c r="K8" s="229" t="str">
        <f>IF(COUNTA(กรอกคะแนนตัวชี้วัด!F8),กรอกคะแนนตัวชี้วัด!F8," ")</f>
        <v xml:space="preserve"> </v>
      </c>
      <c r="L8" s="230" t="str">
        <f>IF(COUNTA(กรอกคะแนนตัวชี้วัด!F8),IF($B$4="","",IF(K8&gt;=$B$4/2,"/","")),"")</f>
        <v/>
      </c>
      <c r="M8" s="234" t="str">
        <f>IF(COUNTA(กรอกคะแนนตัวชี้วัด!F8),IF(K8="","",IF(L8="/","",IF(L8=""," /"))),"")</f>
        <v/>
      </c>
      <c r="N8" s="241" t="str">
        <f>IF(COUNTA(กรอกคะแนนตัวชี้วัด!G8),กรอกคะแนนตัวชี้วัด!G8," ")</f>
        <v xml:space="preserve"> </v>
      </c>
      <c r="O8" s="230" t="str">
        <f>IF(COUNTA(กรอกคะแนนตัวชี้วัด!G8),IF($B$4="","",IF(N8&gt;=$B$4/2,"/","")),"")</f>
        <v/>
      </c>
      <c r="P8" s="230" t="str">
        <f>IF(COUNTA(กรอกคะแนนตัวชี้วัด!G8),IF(N8="","",IF(O8="/","",IF(O8=""," /"))),"")</f>
        <v/>
      </c>
      <c r="Q8" s="229" t="str">
        <f>IF(COUNTA(กรอกคะแนนตัวชี้วัด!H8),กรอกคะแนนตัวชี้วัด!H8," ")</f>
        <v xml:space="preserve"> </v>
      </c>
      <c r="R8" s="230" t="str">
        <f>IF(COUNTA(กรอกคะแนนตัวชี้วัด!H8),IF($B$4="","",IF(Q8&gt;=$B$4/2,"/","")),"")</f>
        <v/>
      </c>
      <c r="S8" s="230" t="str">
        <f>IF(COUNTA(กรอกคะแนนตัวชี้วัด!H8),IF(Q8="","",IF(R8="/","",IF(R8=""," /"))),"")</f>
        <v/>
      </c>
      <c r="T8" s="229" t="str">
        <f>IF(COUNTA(กรอกคะแนนตัวชี้วัด!I8),กรอกคะแนนตัวชี้วัด!I8," ")</f>
        <v xml:space="preserve"> </v>
      </c>
      <c r="U8" s="230" t="str">
        <f>IF(COUNTA(กรอกคะแนนตัวชี้วัด!I8),IF($B$4="","",IF(T8&gt;=$B$4/2,"/","")),"")</f>
        <v/>
      </c>
      <c r="V8" s="230" t="str">
        <f>IF(COUNTA(กรอกคะแนนตัวชี้วัด!I8),IF(T8="","",IF(U8="/","",IF(U8=""," /"))),"")</f>
        <v/>
      </c>
      <c r="W8" s="229" t="str">
        <f>IF(COUNTA(กรอกคะแนนตัวชี้วัด!J8),กรอกคะแนนตัวชี้วัด!J8," ")</f>
        <v xml:space="preserve"> </v>
      </c>
      <c r="X8" s="230" t="str">
        <f>IF(COUNTA(กรอกคะแนนตัวชี้วัด!J8),IF($B$4="","",IF(W8&gt;=$B$4/2,"/","")),"")</f>
        <v/>
      </c>
      <c r="Y8" s="234" t="str">
        <f>IF(COUNTA(กรอกคะแนนตัวชี้วัด!J8),IF(W8="","",IF(X8="/","",IF(X8=""," /"))),"")</f>
        <v/>
      </c>
      <c r="Z8" s="241" t="str">
        <f>IF(COUNTA(กรอกคะแนนตัวชี้วัด!K8),กรอกคะแนนตัวชี้วัด!K8," ")</f>
        <v xml:space="preserve"> </v>
      </c>
      <c r="AA8" s="230" t="str">
        <f>IF(COUNTA(กรอกคะแนนตัวชี้วัด!K8),IF($B$4="","",IF(Z8&gt;=$B$4/2,"/","")),"")</f>
        <v/>
      </c>
      <c r="AB8" s="230" t="str">
        <f>IF(COUNTA(กรอกคะแนนตัวชี้วัด!K8),IF(Z8="","",IF(AA8="/","",IF(AA8=""," /"))),"")</f>
        <v/>
      </c>
      <c r="AC8" s="229" t="str">
        <f>IF(COUNTA(กรอกคะแนนตัวชี้วัด!L8),กรอกคะแนนตัวชี้วัด!L8," ")</f>
        <v xml:space="preserve"> </v>
      </c>
      <c r="AD8" s="230" t="str">
        <f>IF(COUNTA(กรอกคะแนนตัวชี้วัด!L8),IF($B$4="","",IF(AC8&gt;=$B$4/2,"/","")),"")</f>
        <v/>
      </c>
      <c r="AE8" s="230" t="str">
        <f>IF(COUNTA(กรอกคะแนนตัวชี้วัด!L8),IF(AC8="","",IF(AD8="/","",IF(AD8=""," /"))),"")</f>
        <v/>
      </c>
      <c r="AF8" s="229" t="str">
        <f>IF(COUNTA(กรอกคะแนนตัวชี้วัด!M8),กรอกคะแนนตัวชี้วัด!M8," ")</f>
        <v xml:space="preserve"> </v>
      </c>
      <c r="AG8" s="230" t="str">
        <f>IF(COUNTA(กรอกคะแนนตัวชี้วัด!M8),IF($B$4="","",IF(AF8&gt;=$B$4/2,"/","")),"")</f>
        <v/>
      </c>
      <c r="AH8" s="230" t="str">
        <f>IF(COUNTA(กรอกคะแนนตัวชี้วัด!M8),IF(AF8="","",IF(AG8="/","",IF(AG8=""," /"))),"")</f>
        <v/>
      </c>
      <c r="AI8" s="229" t="str">
        <f>IF(COUNTA(กรอกคะแนนตัวชี้วัด!N8),กรอกคะแนนตัวชี้วัด!N8," ")</f>
        <v xml:space="preserve"> </v>
      </c>
      <c r="AJ8" s="230" t="str">
        <f>IF(COUNTA(กรอกคะแนนตัวชี้วัด!N8),IF($B$4="","",IF(AI8&gt;=$B$4/2,"/","")),"")</f>
        <v/>
      </c>
      <c r="AK8" s="234" t="str">
        <f>IF(COUNTA(กรอกคะแนนตัวชี้วัด!N8),IF(AI8="","",IF(AJ8="/","",IF(AJ8=""," /"))),"")</f>
        <v/>
      </c>
      <c r="AL8" s="241" t="str">
        <f>IF(COUNTA(กรอกคะแนนตัวชี้วัด!O8),กรอกคะแนนตัวชี้วัด!O8," ")</f>
        <v xml:space="preserve"> </v>
      </c>
      <c r="AM8" s="230" t="str">
        <f>IF(COUNTA(กรอกคะแนนตัวชี้วัด!O8),IF($B$4="","",IF(AL8&gt;=$B$4/2,"/","")),"")</f>
        <v/>
      </c>
      <c r="AN8" s="230" t="str">
        <f>IF(COUNTA(กรอกคะแนนตัวชี้วัด!O8),IF(AL8="","",IF(AM8="/","",IF(AM8=""," /"))),"")</f>
        <v/>
      </c>
      <c r="AO8" s="229" t="str">
        <f>IF(COUNTA(กรอกคะแนนตัวชี้วัด!P8),กรอกคะแนนตัวชี้วัด!P8," ")</f>
        <v xml:space="preserve"> </v>
      </c>
      <c r="AP8" s="230" t="str">
        <f>IF(COUNTA(กรอกคะแนนตัวชี้วัด!P8),IF($B$4="","",IF(AO8&gt;=$B$4/2,"/","")),"")</f>
        <v/>
      </c>
      <c r="AQ8" s="230" t="str">
        <f>IF(COUNTA(กรอกคะแนนตัวชี้วัด!P8),IF(AO8="","",IF(AP8="/","",IF(AP8=""," /"))),"")</f>
        <v/>
      </c>
      <c r="AR8" s="229" t="str">
        <f>IF(COUNTA(กรอกคะแนนตัวชี้วัด!Q8),กรอกคะแนนตัวชี้วัด!Q8," ")</f>
        <v xml:space="preserve"> </v>
      </c>
      <c r="AS8" s="230" t="str">
        <f>IF(COUNTA(กรอกคะแนนตัวชี้วัด!Q8),IF($B$4="","",IF(AR8&gt;=$B$4/2,"/","")),"")</f>
        <v/>
      </c>
      <c r="AT8" s="230" t="str">
        <f>IF(COUNTA(กรอกคะแนนตัวชี้วัด!Q8),IF(AR8="","",IF(AS8="/","",IF(AS8=""," /"))),"")</f>
        <v/>
      </c>
      <c r="AU8" s="229" t="str">
        <f>IF(COUNTA(กรอกคะแนนตัวชี้วัด!R8),กรอกคะแนนตัวชี้วัด!R8," ")</f>
        <v xml:space="preserve"> </v>
      </c>
      <c r="AV8" s="230" t="str">
        <f>IF(COUNTA(กรอกคะแนนตัวชี้วัด!R8),IF($B$4="","",IF(AU8&gt;=$B$4/2,"/","")),"")</f>
        <v/>
      </c>
      <c r="AW8" s="234" t="str">
        <f>IF(COUNTA(กรอกคะแนนตัวชี้วัด!R8),IF(AU8="","",IF(AV8="/","",IF(AV8=""," /"))),"")</f>
        <v/>
      </c>
      <c r="AX8" s="241" t="str">
        <f>IF(COUNTA(กรอกคะแนนตัวชี้วัด!S8),กรอกคะแนนตัวชี้วัด!S8," ")</f>
        <v xml:space="preserve"> </v>
      </c>
      <c r="AY8" s="230" t="str">
        <f>IF(COUNTA(กรอกคะแนนตัวชี้วัด!S8),IF($B$4="","",IF(AX8&gt;=$B$4/2,"/","")),"")</f>
        <v/>
      </c>
      <c r="AZ8" s="230" t="str">
        <f>IF(COUNTA(กรอกคะแนนตัวชี้วัด!S8),IF(AX8="","",IF(AY8="/","",IF(AY8=""," /"))),"")</f>
        <v/>
      </c>
      <c r="BA8" s="229" t="str">
        <f>IF(COUNTA(กรอกคะแนนตัวชี้วัด!T8),กรอกคะแนนตัวชี้วัด!T8," ")</f>
        <v xml:space="preserve"> </v>
      </c>
      <c r="BB8" s="230" t="str">
        <f>IF(COUNTA(กรอกคะแนนตัวชี้วัด!T8),IF($B$4="","",IF(BA8&gt;=$B$4/2,"/","")),"")</f>
        <v/>
      </c>
      <c r="BC8" s="230" t="str">
        <f>IF(COUNTA(กรอกคะแนนตัวชี้วัด!T8),IF(BA8="","",IF(BB8="/","",IF(BB8=""," /"))),"")</f>
        <v/>
      </c>
      <c r="BD8" s="229" t="str">
        <f>IF(COUNTA(กรอกคะแนนตัวชี้วัด!U8),กรอกคะแนนตัวชี้วัด!U8," ")</f>
        <v xml:space="preserve"> </v>
      </c>
      <c r="BE8" s="230" t="str">
        <f>IF(COUNTA(กรอกคะแนนตัวชี้วัด!U8),IF($B$4="","",IF(BD8&gt;=$B$4/2,"/","")),"")</f>
        <v/>
      </c>
      <c r="BF8" s="230" t="str">
        <f>IF(COUNTA(กรอกคะแนนตัวชี้วัด!U8),IF(BD8="","",IF(BE8="/","",IF(BE8=""," /"))),"")</f>
        <v/>
      </c>
      <c r="BG8" s="229" t="str">
        <f>IF(COUNTA(กรอกคะแนนตัวชี้วัด!V8),กรอกคะแนนตัวชี้วัด!V8," ")</f>
        <v xml:space="preserve"> </v>
      </c>
      <c r="BH8" s="230" t="str">
        <f>IF(COUNTA(กรอกคะแนนตัวชี้วัด!V8),IF($B$4="","",IF(BG8&gt;=$B$4/2,"/","")),"")</f>
        <v/>
      </c>
      <c r="BI8" s="234" t="str">
        <f>IF(COUNTA(กรอกคะแนนตัวชี้วัด!V8),IF(BG8="","",IF(BH8="/","",IF(BH8=""," /"))),"")</f>
        <v/>
      </c>
      <c r="BJ8" s="241" t="str">
        <f>IF(COUNTA(กรอกคะแนนตัวชี้วัด!W8),กรอกคะแนนตัวชี้วัด!W8," ")</f>
        <v xml:space="preserve"> </v>
      </c>
      <c r="BK8" s="230" t="str">
        <f>IF(COUNTA(กรอกคะแนนตัวชี้วัด!W8),IF($B$4="","",IF(BJ8&gt;=$B$4/2,"/","")),"")</f>
        <v/>
      </c>
      <c r="BL8" s="230" t="str">
        <f>IF(COUNTA(กรอกคะแนนตัวชี้วัด!W8),IF(BJ8="","",IF(BK8="/","",IF(BK8=""," /"))),"")</f>
        <v/>
      </c>
      <c r="BM8" s="229" t="str">
        <f>IF(COUNTA(กรอกคะแนนตัวชี้วัด!X8),กรอกคะแนนตัวชี้วัด!X8," ")</f>
        <v xml:space="preserve"> </v>
      </c>
      <c r="BN8" s="230" t="str">
        <f>IF(COUNTA(กรอกคะแนนตัวชี้วัด!X8),IF($B$4="","",IF(BM8&gt;=$B$4/2,"/","")),"")</f>
        <v/>
      </c>
      <c r="BO8" s="230" t="str">
        <f>IF(COUNTA(กรอกคะแนนตัวชี้วัด!X8),IF(BM8="","",IF(BN8="/","",IF(BN8=""," /"))),"")</f>
        <v/>
      </c>
      <c r="BP8" s="229" t="str">
        <f>IF(COUNTA(กรอกคะแนนตัวชี้วัด!Y8),กรอกคะแนนตัวชี้วัด!Y8," ")</f>
        <v xml:space="preserve"> </v>
      </c>
      <c r="BQ8" s="230" t="str">
        <f>IF(COUNTA(กรอกคะแนนตัวชี้วัด!Y8),IF($B$4="","",IF(BP8&gt;=$B$4/2,"/","")),"")</f>
        <v/>
      </c>
      <c r="BR8" s="230" t="str">
        <f>IF(COUNTA(กรอกคะแนนตัวชี้วัด!Y8),IF(BP8="","",IF(BQ8="/","",IF(BQ8=""," /"))),"")</f>
        <v/>
      </c>
      <c r="BS8" s="229" t="str">
        <f>IF(COUNTA(กรอกคะแนนตัวชี้วัด!Z8),กรอกคะแนนตัวชี้วัด!Z8," ")</f>
        <v xml:space="preserve"> </v>
      </c>
      <c r="BT8" s="230" t="str">
        <f>IF(COUNTA(กรอกคะแนนตัวชี้วัด!Z8),IF($B$4="","",IF(BS8&gt;=$B$4/2,"/","")),"")</f>
        <v/>
      </c>
      <c r="BU8" s="234" t="str">
        <f>IF(COUNTA(กรอกคะแนนตัวชี้วัด!Z8),IF(BS8="","",IF(BT8="/","",IF(BT8=""," /"))),"")</f>
        <v/>
      </c>
      <c r="BV8" s="241" t="str">
        <f>IF(COUNTA(กรอกคะแนนตัวชี้วัด!AA8),กรอกคะแนนตัวชี้วัด!AA8," ")</f>
        <v xml:space="preserve"> </v>
      </c>
      <c r="BW8" s="230" t="str">
        <f>IF(COUNTA(กรอกคะแนนตัวชี้วัด!AA8),IF($B$4="","",IF(BV8&gt;=$B$4/2,"/","")),"")</f>
        <v/>
      </c>
      <c r="BX8" s="230" t="str">
        <f>IF(COUNTA(กรอกคะแนนตัวชี้วัด!AA8),IF(BV8="","",IF(BW8="/","",IF(BW8=""," /"))),"")</f>
        <v/>
      </c>
      <c r="BY8" s="229" t="str">
        <f>IF(COUNTA(กรอกคะแนนตัวชี้วัด!AB8),กรอกคะแนนตัวชี้วัด!AB8," ")</f>
        <v xml:space="preserve"> </v>
      </c>
      <c r="BZ8" s="230" t="str">
        <f>IF(COUNTA(กรอกคะแนนตัวชี้วัด!AB8),IF($B$4="","",IF(BY8&gt;=$B$4/2,"/","")),"")</f>
        <v/>
      </c>
      <c r="CA8" s="230" t="str">
        <f>IF(COUNTA(กรอกคะแนนตัวชี้วัด!AB8),IF(BY8="","",IF(BZ8="/","",IF(BZ8=""," /"))),"")</f>
        <v/>
      </c>
      <c r="CB8" s="229" t="str">
        <f>IF(COUNTA(กรอกคะแนนตัวชี้วัด!AC8),กรอกคะแนนตัวชี้วัด!AC8," ")</f>
        <v xml:space="preserve"> </v>
      </c>
      <c r="CC8" s="230" t="str">
        <f>IF(COUNTA(กรอกคะแนนตัวชี้วัด!AC8),IF($B$4="","",IF(CB8&gt;=$B$4/2,"/","")),"")</f>
        <v/>
      </c>
      <c r="CD8" s="230" t="str">
        <f>IF(COUNTA(กรอกคะแนนตัวชี้วัด!AC8),IF(CB8="","",IF(CC8="/","",IF(CC8=""," /"))),"")</f>
        <v/>
      </c>
      <c r="CE8" s="229" t="str">
        <f>IF(COUNTA(กรอกคะแนนตัวชี้วัด!AD8),กรอกคะแนนตัวชี้วัด!AD8," ")</f>
        <v xml:space="preserve"> </v>
      </c>
      <c r="CF8" s="230" t="str">
        <f>IF(COUNTA(กรอกคะแนนตัวชี้วัด!AD8),IF($B$4="","",IF(CE8&gt;=$B$4/2,"/","")),"")</f>
        <v/>
      </c>
      <c r="CG8" s="234" t="str">
        <f>IF(COUNTA(กรอกคะแนนตัวชี้วัด!AD8),IF(CE8="","",IF(CF8="/","",IF(CF8=""," /"))),"")</f>
        <v/>
      </c>
      <c r="CH8" s="241" t="str">
        <f>IF(COUNTA(กรอกคะแนนตัวชี้วัด!AE8),กรอกคะแนนตัวชี้วัด!AE8," ")</f>
        <v xml:space="preserve"> </v>
      </c>
      <c r="CI8" s="230" t="str">
        <f>IF(COUNTA(กรอกคะแนนตัวชี้วัด!AE8),IF($B$4="","",IF(CH8&gt;=$B$4/2,"/","")),"")</f>
        <v/>
      </c>
      <c r="CJ8" s="230" t="str">
        <f>IF(COUNTA(กรอกคะแนนตัวชี้วัด!AE8),IF(CH8="","",IF(CI8="/","",IF(CI8=""," /"))),"")</f>
        <v/>
      </c>
      <c r="CK8" s="229" t="str">
        <f>IF(COUNTA(กรอกคะแนนตัวชี้วัด!AF8),กรอกคะแนนตัวชี้วัด!AF8," ")</f>
        <v xml:space="preserve"> </v>
      </c>
      <c r="CL8" s="230" t="str">
        <f>IF(COUNTA(กรอกคะแนนตัวชี้วัด!AF8),IF($B$4="","",IF(CK8&gt;=$B$4/2,"/","")),"")</f>
        <v/>
      </c>
      <c r="CM8" s="230" t="str">
        <f>IF(COUNTA(กรอกคะแนนตัวชี้วัด!AF8),IF(CK8="","",IF(CL8="/","",IF(CL8=""," /"))),"")</f>
        <v/>
      </c>
      <c r="CN8" s="229" t="str">
        <f>IF(COUNTA(กรอกคะแนนตัวชี้วัด!AG8),กรอกคะแนนตัวชี้วัด!AG8," ")</f>
        <v xml:space="preserve"> </v>
      </c>
      <c r="CO8" s="230" t="str">
        <f>IF(COUNTA(กรอกคะแนนตัวชี้วัด!AG8),IF($B$4="","",IF(CN8&gt;=$B$4/2,"/","")),"")</f>
        <v/>
      </c>
      <c r="CP8" s="230" t="str">
        <f>IF(COUNTA(กรอกคะแนนตัวชี้วัด!AG8),IF(CN8="","",IF(CO8="/","",IF(CO8=""," /"))),"")</f>
        <v/>
      </c>
      <c r="CQ8" s="229" t="str">
        <f>IF(COUNTA(กรอกคะแนนตัวชี้วัด!AH8),กรอกคะแนนตัวชี้วัด!AH8," ")</f>
        <v xml:space="preserve"> </v>
      </c>
      <c r="CR8" s="230" t="str">
        <f>IF(COUNTA(กรอกคะแนนตัวชี้วัด!AH8),IF($B$4="","",IF(CQ8&gt;=$B$4/2,"/","")),"")</f>
        <v/>
      </c>
      <c r="CS8" s="234" t="str">
        <f>IF(COUNTA(กรอกคะแนนตัวชี้วัด!AH8),IF(CQ8="","",IF(CR8="/","",IF(CR8=""," /"))),"")</f>
        <v/>
      </c>
      <c r="CT8" s="241" t="str">
        <f>IF(COUNTA(กรอกคะแนนตัวชี้วัด!AI8),กรอกคะแนนตัวชี้วัด!AI8," ")</f>
        <v xml:space="preserve"> </v>
      </c>
      <c r="CU8" s="230" t="str">
        <f>IF(COUNTA(กรอกคะแนนตัวชี้วัด!AI8),IF($B$4="","",IF(CT8&gt;=$B$4/2,"/","")),"")</f>
        <v/>
      </c>
      <c r="CV8" s="230" t="str">
        <f>IF(COUNTA(กรอกคะแนนตัวชี้วัด!AI8),IF(CT8="","",IF(CU8="/","",IF(CU8=""," /"))),"")</f>
        <v/>
      </c>
      <c r="CW8" s="229" t="str">
        <f>IF(COUNTA(กรอกคะแนนตัวชี้วัด!AJ8),กรอกคะแนนตัวชี้วัด!AJ8," ")</f>
        <v xml:space="preserve"> </v>
      </c>
      <c r="CX8" s="230" t="str">
        <f>IF(COUNTA(กรอกคะแนนตัวชี้วัด!AJ8),IF($B$4="","",IF(CW8&gt;=$B$4/2,"/","")),"")</f>
        <v/>
      </c>
      <c r="CY8" s="230" t="str">
        <f>IF(COUNTA(กรอกคะแนนตัวชี้วัด!AJ8),IF(CW8="","",IF(CX8="/","",IF(CX8=""," /"))),"")</f>
        <v/>
      </c>
      <c r="CZ8" s="229" t="str">
        <f>IF(COUNTA(กรอกคะแนนตัวชี้วัด!AK8),กรอกคะแนนตัวชี้วัด!AK8," ")</f>
        <v xml:space="preserve"> </v>
      </c>
      <c r="DA8" s="230" t="str">
        <f>IF(COUNTA(กรอกคะแนนตัวชี้วัด!AK8),IF($B$4="","",IF(CZ8&gt;=$B$4/2,"/","")),"")</f>
        <v/>
      </c>
      <c r="DB8" s="230" t="str">
        <f>IF(COUNTA(กรอกคะแนนตัวชี้วัด!AK8),IF(CZ8="","",IF(DA8="/","",IF(DA8=""," /"))),"")</f>
        <v/>
      </c>
      <c r="DC8" s="229" t="str">
        <f>IF(COUNTA(กรอกคะแนนตัวชี้วัด!AL8),กรอกคะแนนตัวชี้วัด!AL8," ")</f>
        <v xml:space="preserve"> </v>
      </c>
      <c r="DD8" s="230" t="str">
        <f>IF(COUNTA(กรอกคะแนนตัวชี้วัด!AL8),IF($B$4="","",IF(DC8&gt;=$B$4/2,"/","")),"")</f>
        <v/>
      </c>
      <c r="DE8" s="234" t="str">
        <f>IF(COUNTA(กรอกคะแนนตัวชี้วัด!AL8),IF(DC8="","",IF(DD8="/","",IF(DD8=""," /"))),"")</f>
        <v/>
      </c>
      <c r="DF8" s="241" t="str">
        <f>IF(COUNTA(กรอกคะแนนตัวชี้วัด!AM8),กรอกคะแนนตัวชี้วัด!AM8," ")</f>
        <v xml:space="preserve"> </v>
      </c>
      <c r="DG8" s="230" t="str">
        <f>IF(COUNTA(กรอกคะแนนตัวชี้วัด!AM8),IF($B$4="","",IF(DF8&gt;=$B$4/2,"/","")),"")</f>
        <v/>
      </c>
      <c r="DH8" s="230" t="str">
        <f>IF(COUNTA(กรอกคะแนนตัวชี้วัด!AM8),IF(DF8="","",IF(DG8="/","",IF(DG8=""," /"))),"")</f>
        <v/>
      </c>
      <c r="DI8" s="229" t="str">
        <f>IF(COUNTA(กรอกคะแนนตัวชี้วัด!AN8),กรอกคะแนนตัวชี้วัด!AN8," ")</f>
        <v xml:space="preserve"> </v>
      </c>
      <c r="DJ8" s="230" t="str">
        <f>IF(COUNTA(กรอกคะแนนตัวชี้วัด!AN8),IF($B$4="","",IF(DI8&gt;=$B$4/2,"/","")),"")</f>
        <v/>
      </c>
      <c r="DK8" s="230" t="str">
        <f>IF(COUNTA(กรอกคะแนนตัวชี้วัด!AN8),IF(DI8="","",IF(DJ8="/","",IF(DJ8=""," /"))),"")</f>
        <v/>
      </c>
      <c r="DL8" s="229" t="str">
        <f>IF(COUNTA(กรอกคะแนนตัวชี้วัด!AO8),กรอกคะแนนตัวชี้วัด!AO8," ")</f>
        <v xml:space="preserve"> </v>
      </c>
      <c r="DM8" s="230" t="str">
        <f>IF(COUNTA(กรอกคะแนนตัวชี้วัด!AO8),IF($B$4="","",IF(DL8&gt;=$B$4/2,"/","")),"")</f>
        <v/>
      </c>
      <c r="DN8" s="230" t="str">
        <f>IF(COUNTA(กรอกคะแนนตัวชี้วัด!AO8),IF(DL8="","",IF(DM8="/","",IF(DM8=""," /"))),"")</f>
        <v/>
      </c>
      <c r="DO8" s="229" t="str">
        <f>IF(COUNTA(กรอกคะแนนตัวชี้วัด!AP8),กรอกคะแนนตัวชี้วัด!AP8," ")</f>
        <v xml:space="preserve"> </v>
      </c>
      <c r="DP8" s="230" t="str">
        <f>IF(COUNTA(กรอกคะแนนตัวชี้วัด!AP8),IF($B$4="","",IF(DO8&gt;=$B$4/2,"/","")),"")</f>
        <v/>
      </c>
      <c r="DQ8" s="234" t="str">
        <f>IF(COUNTA(กรอกคะแนนตัวชี้วัด!AP8),IF(DO8="","",IF(DP8="/","",IF(DP8=""," /"))),"")</f>
        <v/>
      </c>
      <c r="DR8" s="241" t="str">
        <f>IF(COUNTA(กรอกคะแนนตัวชี้วัด!AQ8),กรอกคะแนนตัวชี้วัด!AQ8," ")</f>
        <v xml:space="preserve"> </v>
      </c>
      <c r="DS8" s="230" t="str">
        <f>IF(COUNTA(กรอกคะแนนตัวชี้วัด!AQ8),IF($B$4="","",IF(DR8&gt;=$B$4/2,"/","")),"")</f>
        <v/>
      </c>
      <c r="DT8" s="230" t="str">
        <f>IF(COUNTA(กรอกคะแนนตัวชี้วัด!AQ8),IF(DR8="","",IF(DS8="/","",IF(DS8=""," /"))),"")</f>
        <v/>
      </c>
      <c r="DU8" s="229" t="str">
        <f>IF(COUNTA(กรอกคะแนนตัวชี้วัด!AR8),กรอกคะแนนตัวชี้วัด!AR8," ")</f>
        <v xml:space="preserve"> </v>
      </c>
      <c r="DV8" s="230" t="str">
        <f>IF(COUNTA(กรอกคะแนนตัวชี้วัด!AR8),IF($B$4="","",IF(DU8&gt;=$B$4/2,"/","")),"")</f>
        <v/>
      </c>
      <c r="DW8" s="234" t="str">
        <f>IF(COUNTA(กรอกคะแนนตัวชี้วัด!AR8),IF(DU8="","",IF(DV8="/","",IF(DV8=""," /"))),"")</f>
        <v/>
      </c>
      <c r="DX8" s="247" t="str">
        <f>IF(COUNTA(ข้อมูล!E5),IF(COUNTIF(EC8:FS8,"/"),COUNTIF(EC8:FS8,"/"),""),"")</f>
        <v/>
      </c>
      <c r="DY8" s="230" t="str">
        <f>IF(COUNTA(ข้อมูล!E5),IF(DX8="","",IF(DX8&gt;=$DX$4/2,"/","")),"")</f>
        <v/>
      </c>
      <c r="DZ8" s="230" t="str">
        <f>IF(COUNTA(ข้อมูล!E5),IF(DX8="","/",IF(DY8="/","",IF(DY8=""," /"))),"")</f>
        <v/>
      </c>
      <c r="EA8" s="231"/>
      <c r="EB8" s="249"/>
      <c r="EC8" s="158" t="str">
        <f t="shared" si="0"/>
        <v/>
      </c>
      <c r="ED8" s="70" t="str">
        <f t="shared" si="1"/>
        <v/>
      </c>
      <c r="EE8" s="70" t="str">
        <f t="shared" si="2"/>
        <v/>
      </c>
      <c r="EF8" s="70" t="str">
        <f t="shared" si="3"/>
        <v/>
      </c>
      <c r="EG8" s="70" t="str">
        <f t="shared" si="4"/>
        <v/>
      </c>
      <c r="EH8" s="70" t="str">
        <f t="shared" si="5"/>
        <v/>
      </c>
      <c r="EI8" s="70" t="str">
        <f t="shared" si="6"/>
        <v/>
      </c>
      <c r="EJ8" s="70" t="str">
        <f t="shared" si="7"/>
        <v/>
      </c>
      <c r="EK8" s="70" t="str">
        <f t="shared" si="8"/>
        <v/>
      </c>
      <c r="EL8" s="70" t="str">
        <f t="shared" si="9"/>
        <v/>
      </c>
      <c r="EM8" s="70" t="str">
        <f t="shared" si="10"/>
        <v/>
      </c>
      <c r="EN8" s="70" t="str">
        <f t="shared" si="11"/>
        <v/>
      </c>
      <c r="EO8" s="70" t="str">
        <f t="shared" si="12"/>
        <v/>
      </c>
      <c r="EP8" s="70" t="str">
        <f t="shared" si="13"/>
        <v/>
      </c>
      <c r="EQ8" s="70" t="str">
        <f t="shared" si="14"/>
        <v/>
      </c>
      <c r="ER8" s="70" t="str">
        <f t="shared" si="15"/>
        <v/>
      </c>
      <c r="ES8" s="70" t="str">
        <f t="shared" si="16"/>
        <v/>
      </c>
      <c r="ET8" s="70" t="str">
        <f t="shared" si="17"/>
        <v/>
      </c>
      <c r="EU8" s="70" t="str">
        <f t="shared" si="18"/>
        <v/>
      </c>
      <c r="EV8" s="70" t="str">
        <f t="shared" si="19"/>
        <v/>
      </c>
      <c r="EW8" s="70" t="str">
        <f t="shared" si="20"/>
        <v/>
      </c>
      <c r="EX8" s="70" t="str">
        <f t="shared" si="21"/>
        <v/>
      </c>
      <c r="EY8" s="70" t="str">
        <f t="shared" si="22"/>
        <v/>
      </c>
      <c r="EZ8" s="70" t="str">
        <f t="shared" si="23"/>
        <v/>
      </c>
      <c r="FA8" s="70" t="str">
        <f t="shared" si="24"/>
        <v/>
      </c>
      <c r="FB8" s="70" t="str">
        <f t="shared" si="25"/>
        <v/>
      </c>
      <c r="FC8" s="70" t="str">
        <f t="shared" si="26"/>
        <v/>
      </c>
      <c r="FD8" s="70" t="str">
        <f t="shared" si="27"/>
        <v/>
      </c>
      <c r="FE8" s="70" t="str">
        <f t="shared" si="28"/>
        <v/>
      </c>
      <c r="FF8" s="70" t="str">
        <f t="shared" si="29"/>
        <v/>
      </c>
      <c r="FG8" s="70" t="str">
        <f t="shared" si="30"/>
        <v/>
      </c>
      <c r="FH8" s="70" t="str">
        <f t="shared" si="31"/>
        <v/>
      </c>
      <c r="FI8" s="70" t="str">
        <f t="shared" si="32"/>
        <v/>
      </c>
      <c r="FJ8" s="70" t="str">
        <f t="shared" si="33"/>
        <v/>
      </c>
      <c r="FK8" s="70" t="str">
        <f t="shared" si="34"/>
        <v/>
      </c>
      <c r="FL8" s="70" t="str">
        <f t="shared" si="35"/>
        <v/>
      </c>
      <c r="FM8" s="70" t="str">
        <f t="shared" si="36"/>
        <v/>
      </c>
      <c r="FN8" s="70" t="str">
        <f t="shared" si="37"/>
        <v/>
      </c>
      <c r="FO8" s="70" t="str">
        <f t="shared" si="38"/>
        <v/>
      </c>
      <c r="FP8" s="70" t="str">
        <f t="shared" si="39"/>
        <v/>
      </c>
      <c r="FQ8" s="70" t="str">
        <f t="shared" si="40"/>
        <v/>
      </c>
      <c r="FR8" s="70" t="str">
        <f t="shared" si="41"/>
        <v/>
      </c>
      <c r="FS8" s="70" t="e">
        <f>#REF!</f>
        <v>#REF!</v>
      </c>
      <c r="FT8" s="70"/>
      <c r="FU8" s="70">
        <f t="shared" si="42"/>
        <v>0</v>
      </c>
      <c r="FV8" s="69"/>
      <c r="FW8" s="69"/>
      <c r="FX8" s="69"/>
    </row>
    <row r="9" spans="1:180" s="67" customFormat="1" ht="16.5" customHeight="1" x14ac:dyDescent="0.35">
      <c r="A9" s="233">
        <f>IF(COUNTA(ข้อมูล!C6),ข้อมูล!C6," ")</f>
        <v>4</v>
      </c>
      <c r="B9" s="229" t="str">
        <f>IF(COUNTA(กรอกคะแนนตัวชี้วัด!C9),กรอกคะแนนตัวชี้วัด!C9," ")</f>
        <v xml:space="preserve"> </v>
      </c>
      <c r="C9" s="230" t="str">
        <f>IF(COUNTA(กรอกคะแนนตัวชี้วัด!C9),IF($B$4="","",IF(B9&gt;=$B$4/2,"/","")),"")</f>
        <v/>
      </c>
      <c r="D9" s="230" t="str">
        <f>IF(COUNTA(กรอกคะแนนตัวชี้วัด!C9),IF(B9="","",IF(C9="/","",IF(C9=""," /"))),"")</f>
        <v/>
      </c>
      <c r="E9" s="229" t="str">
        <f>IF(COUNTA(กรอกคะแนนตัวชี้วัด!D9),กรอกคะแนนตัวชี้วัด!D9," ")</f>
        <v xml:space="preserve"> </v>
      </c>
      <c r="F9" s="230" t="str">
        <f>IF(COUNTA(กรอกคะแนนตัวชี้วัด!D9),IF($B$4="","",IF(E9&gt;=$B$4/2,"/","")),"")</f>
        <v/>
      </c>
      <c r="G9" s="230" t="str">
        <f>IF(COUNTA(กรอกคะแนนตัวชี้วัด!D9),IF(E9="","",IF(F9="/","",IF(F9=""," /"))),"")</f>
        <v/>
      </c>
      <c r="H9" s="229" t="str">
        <f>IF(COUNTA(กรอกคะแนนตัวชี้วัด!E9),กรอกคะแนนตัวชี้วัด!E9," ")</f>
        <v xml:space="preserve"> </v>
      </c>
      <c r="I9" s="230" t="str">
        <f>IF(COUNTA(กรอกคะแนนตัวชี้วัด!E9),IF($B$4="","",IF(H9&gt;=$B$4/2,"/","")),"")</f>
        <v/>
      </c>
      <c r="J9" s="230" t="str">
        <f>IF(COUNTA(กรอกคะแนนตัวชี้วัด!E9),IF(H9="","",IF(I9="/","",IF(I9=""," /"))),"")</f>
        <v/>
      </c>
      <c r="K9" s="229" t="str">
        <f>IF(COUNTA(กรอกคะแนนตัวชี้วัด!F9),กรอกคะแนนตัวชี้วัด!F9," ")</f>
        <v xml:space="preserve"> </v>
      </c>
      <c r="L9" s="230" t="str">
        <f>IF(COUNTA(กรอกคะแนนตัวชี้วัด!F9),IF($B$4="","",IF(K9&gt;=$B$4/2,"/","")),"")</f>
        <v/>
      </c>
      <c r="M9" s="234" t="str">
        <f>IF(COUNTA(กรอกคะแนนตัวชี้วัด!F9),IF(K9="","",IF(L9="/","",IF(L9=""," /"))),"")</f>
        <v/>
      </c>
      <c r="N9" s="241" t="str">
        <f>IF(COUNTA(กรอกคะแนนตัวชี้วัด!G9),กรอกคะแนนตัวชี้วัด!G9," ")</f>
        <v xml:space="preserve"> </v>
      </c>
      <c r="O9" s="230" t="str">
        <f>IF(COUNTA(กรอกคะแนนตัวชี้วัด!G9),IF($B$4="","",IF(N9&gt;=$B$4/2,"/","")),"")</f>
        <v/>
      </c>
      <c r="P9" s="230" t="str">
        <f>IF(COUNTA(กรอกคะแนนตัวชี้วัด!G9),IF(N9="","",IF(O9="/","",IF(O9=""," /"))),"")</f>
        <v/>
      </c>
      <c r="Q9" s="229" t="str">
        <f>IF(COUNTA(กรอกคะแนนตัวชี้วัด!H9),กรอกคะแนนตัวชี้วัด!H9," ")</f>
        <v xml:space="preserve"> </v>
      </c>
      <c r="R9" s="230" t="str">
        <f>IF(COUNTA(กรอกคะแนนตัวชี้วัด!H9),IF($B$4="","",IF(Q9&gt;=$B$4/2,"/","")),"")</f>
        <v/>
      </c>
      <c r="S9" s="230" t="str">
        <f>IF(COUNTA(กรอกคะแนนตัวชี้วัด!H9),IF(Q9="","",IF(R9="/","",IF(R9=""," /"))),"")</f>
        <v/>
      </c>
      <c r="T9" s="229" t="str">
        <f>IF(COUNTA(กรอกคะแนนตัวชี้วัด!I9),กรอกคะแนนตัวชี้วัด!I9," ")</f>
        <v xml:space="preserve"> </v>
      </c>
      <c r="U9" s="230" t="str">
        <f>IF(COUNTA(กรอกคะแนนตัวชี้วัด!I9),IF($B$4="","",IF(T9&gt;=$B$4/2,"/","")),"")</f>
        <v/>
      </c>
      <c r="V9" s="230" t="str">
        <f>IF(COUNTA(กรอกคะแนนตัวชี้วัด!I9),IF(T9="","",IF(U9="/","",IF(U9=""," /"))),"")</f>
        <v/>
      </c>
      <c r="W9" s="229" t="str">
        <f>IF(COUNTA(กรอกคะแนนตัวชี้วัด!J9),กรอกคะแนนตัวชี้วัด!J9," ")</f>
        <v xml:space="preserve"> </v>
      </c>
      <c r="X9" s="230" t="str">
        <f>IF(COUNTA(กรอกคะแนนตัวชี้วัด!J9),IF($B$4="","",IF(W9&gt;=$B$4/2,"/","")),"")</f>
        <v/>
      </c>
      <c r="Y9" s="234" t="str">
        <f>IF(COUNTA(กรอกคะแนนตัวชี้วัด!J9),IF(W9="","",IF(X9="/","",IF(X9=""," /"))),"")</f>
        <v/>
      </c>
      <c r="Z9" s="241" t="str">
        <f>IF(COUNTA(กรอกคะแนนตัวชี้วัด!K9),กรอกคะแนนตัวชี้วัด!K9," ")</f>
        <v xml:space="preserve"> </v>
      </c>
      <c r="AA9" s="230" t="str">
        <f>IF(COUNTA(กรอกคะแนนตัวชี้วัด!K9),IF($B$4="","",IF(Z9&gt;=$B$4/2,"/","")),"")</f>
        <v/>
      </c>
      <c r="AB9" s="230" t="str">
        <f>IF(COUNTA(กรอกคะแนนตัวชี้วัด!K9),IF(Z9="","",IF(AA9="/","",IF(AA9=""," /"))),"")</f>
        <v/>
      </c>
      <c r="AC9" s="229" t="str">
        <f>IF(COUNTA(กรอกคะแนนตัวชี้วัด!L9),กรอกคะแนนตัวชี้วัด!L9," ")</f>
        <v xml:space="preserve"> </v>
      </c>
      <c r="AD9" s="230" t="str">
        <f>IF(COUNTA(กรอกคะแนนตัวชี้วัด!L9),IF($B$4="","",IF(AC9&gt;=$B$4/2,"/","")),"")</f>
        <v/>
      </c>
      <c r="AE9" s="230" t="str">
        <f>IF(COUNTA(กรอกคะแนนตัวชี้วัด!L9),IF(AC9="","",IF(AD9="/","",IF(AD9=""," /"))),"")</f>
        <v/>
      </c>
      <c r="AF9" s="229" t="str">
        <f>IF(COUNTA(กรอกคะแนนตัวชี้วัด!M9),กรอกคะแนนตัวชี้วัด!M9," ")</f>
        <v xml:space="preserve"> </v>
      </c>
      <c r="AG9" s="230" t="str">
        <f>IF(COUNTA(กรอกคะแนนตัวชี้วัด!M9),IF($B$4="","",IF(AF9&gt;=$B$4/2,"/","")),"")</f>
        <v/>
      </c>
      <c r="AH9" s="230" t="str">
        <f>IF(COUNTA(กรอกคะแนนตัวชี้วัด!M9),IF(AF9="","",IF(AG9="/","",IF(AG9=""," /"))),"")</f>
        <v/>
      </c>
      <c r="AI9" s="229" t="str">
        <f>IF(COUNTA(กรอกคะแนนตัวชี้วัด!N9),กรอกคะแนนตัวชี้วัด!N9," ")</f>
        <v xml:space="preserve"> </v>
      </c>
      <c r="AJ9" s="230" t="str">
        <f>IF(COUNTA(กรอกคะแนนตัวชี้วัด!N9),IF($B$4="","",IF(AI9&gt;=$B$4/2,"/","")),"")</f>
        <v/>
      </c>
      <c r="AK9" s="234" t="str">
        <f>IF(COUNTA(กรอกคะแนนตัวชี้วัด!N9),IF(AI9="","",IF(AJ9="/","",IF(AJ9=""," /"))),"")</f>
        <v/>
      </c>
      <c r="AL9" s="241" t="str">
        <f>IF(COUNTA(กรอกคะแนนตัวชี้วัด!O9),กรอกคะแนนตัวชี้วัด!O9," ")</f>
        <v xml:space="preserve"> </v>
      </c>
      <c r="AM9" s="230" t="str">
        <f>IF(COUNTA(กรอกคะแนนตัวชี้วัด!O9),IF($B$4="","",IF(AL9&gt;=$B$4/2,"/","")),"")</f>
        <v/>
      </c>
      <c r="AN9" s="230" t="str">
        <f>IF(COUNTA(กรอกคะแนนตัวชี้วัด!O9),IF(AL9="","",IF(AM9="/","",IF(AM9=""," /"))),"")</f>
        <v/>
      </c>
      <c r="AO9" s="229" t="str">
        <f>IF(COUNTA(กรอกคะแนนตัวชี้วัด!P9),กรอกคะแนนตัวชี้วัด!P9," ")</f>
        <v xml:space="preserve"> </v>
      </c>
      <c r="AP9" s="230" t="str">
        <f>IF(COUNTA(กรอกคะแนนตัวชี้วัด!P9),IF($B$4="","",IF(AO9&gt;=$B$4/2,"/","")),"")</f>
        <v/>
      </c>
      <c r="AQ9" s="230" t="str">
        <f>IF(COUNTA(กรอกคะแนนตัวชี้วัด!P9),IF(AO9="","",IF(AP9="/","",IF(AP9=""," /"))),"")</f>
        <v/>
      </c>
      <c r="AR9" s="229" t="str">
        <f>IF(COUNTA(กรอกคะแนนตัวชี้วัด!Q9),กรอกคะแนนตัวชี้วัด!Q9," ")</f>
        <v xml:space="preserve"> </v>
      </c>
      <c r="AS9" s="230" t="str">
        <f>IF(COUNTA(กรอกคะแนนตัวชี้วัด!Q9),IF($B$4="","",IF(AR9&gt;=$B$4/2,"/","")),"")</f>
        <v/>
      </c>
      <c r="AT9" s="230" t="str">
        <f>IF(COUNTA(กรอกคะแนนตัวชี้วัด!Q9),IF(AR9="","",IF(AS9="/","",IF(AS9=""," /"))),"")</f>
        <v/>
      </c>
      <c r="AU9" s="229" t="str">
        <f>IF(COUNTA(กรอกคะแนนตัวชี้วัด!R9),กรอกคะแนนตัวชี้วัด!R9," ")</f>
        <v xml:space="preserve"> </v>
      </c>
      <c r="AV9" s="230" t="str">
        <f>IF(COUNTA(กรอกคะแนนตัวชี้วัด!R9),IF($B$4="","",IF(AU9&gt;=$B$4/2,"/","")),"")</f>
        <v/>
      </c>
      <c r="AW9" s="234" t="str">
        <f>IF(COUNTA(กรอกคะแนนตัวชี้วัด!R9),IF(AU9="","",IF(AV9="/","",IF(AV9=""," /"))),"")</f>
        <v/>
      </c>
      <c r="AX9" s="241" t="str">
        <f>IF(COUNTA(กรอกคะแนนตัวชี้วัด!S9),กรอกคะแนนตัวชี้วัด!S9," ")</f>
        <v xml:space="preserve"> </v>
      </c>
      <c r="AY9" s="230" t="str">
        <f>IF(COUNTA(กรอกคะแนนตัวชี้วัด!S9),IF($B$4="","",IF(AX9&gt;=$B$4/2,"/","")),"")</f>
        <v/>
      </c>
      <c r="AZ9" s="230" t="str">
        <f>IF(COUNTA(กรอกคะแนนตัวชี้วัด!S9),IF(AX9="","",IF(AY9="/","",IF(AY9=""," /"))),"")</f>
        <v/>
      </c>
      <c r="BA9" s="229" t="str">
        <f>IF(COUNTA(กรอกคะแนนตัวชี้วัด!T9),กรอกคะแนนตัวชี้วัด!T9," ")</f>
        <v xml:space="preserve"> </v>
      </c>
      <c r="BB9" s="230" t="str">
        <f>IF(COUNTA(กรอกคะแนนตัวชี้วัด!T9),IF($B$4="","",IF(BA9&gt;=$B$4/2,"/","")),"")</f>
        <v/>
      </c>
      <c r="BC9" s="230" t="str">
        <f>IF(COUNTA(กรอกคะแนนตัวชี้วัด!T9),IF(BA9="","",IF(BB9="/","",IF(BB9=""," /"))),"")</f>
        <v/>
      </c>
      <c r="BD9" s="229" t="str">
        <f>IF(COUNTA(กรอกคะแนนตัวชี้วัด!U9),กรอกคะแนนตัวชี้วัด!U9," ")</f>
        <v xml:space="preserve"> </v>
      </c>
      <c r="BE9" s="230" t="str">
        <f>IF(COUNTA(กรอกคะแนนตัวชี้วัด!U9),IF($B$4="","",IF(BD9&gt;=$B$4/2,"/","")),"")</f>
        <v/>
      </c>
      <c r="BF9" s="230" t="str">
        <f>IF(COUNTA(กรอกคะแนนตัวชี้วัด!U9),IF(BD9="","",IF(BE9="/","",IF(BE9=""," /"))),"")</f>
        <v/>
      </c>
      <c r="BG9" s="229" t="str">
        <f>IF(COUNTA(กรอกคะแนนตัวชี้วัด!V9),กรอกคะแนนตัวชี้วัด!V9," ")</f>
        <v xml:space="preserve"> </v>
      </c>
      <c r="BH9" s="230" t="str">
        <f>IF(COUNTA(กรอกคะแนนตัวชี้วัด!V9),IF($B$4="","",IF(BG9&gt;=$B$4/2,"/","")),"")</f>
        <v/>
      </c>
      <c r="BI9" s="234" t="str">
        <f>IF(COUNTA(กรอกคะแนนตัวชี้วัด!V9),IF(BG9="","",IF(BH9="/","",IF(BH9=""," /"))),"")</f>
        <v/>
      </c>
      <c r="BJ9" s="241" t="str">
        <f>IF(COUNTA(กรอกคะแนนตัวชี้วัด!W9),กรอกคะแนนตัวชี้วัด!W9," ")</f>
        <v xml:space="preserve"> </v>
      </c>
      <c r="BK9" s="230" t="str">
        <f>IF(COUNTA(กรอกคะแนนตัวชี้วัด!W9),IF($B$4="","",IF(BJ9&gt;=$B$4/2,"/","")),"")</f>
        <v/>
      </c>
      <c r="BL9" s="230" t="str">
        <f>IF(COUNTA(กรอกคะแนนตัวชี้วัด!W9),IF(BJ9="","",IF(BK9="/","",IF(BK9=""," /"))),"")</f>
        <v/>
      </c>
      <c r="BM9" s="229" t="str">
        <f>IF(COUNTA(กรอกคะแนนตัวชี้วัด!X9),กรอกคะแนนตัวชี้วัด!X9," ")</f>
        <v xml:space="preserve"> </v>
      </c>
      <c r="BN9" s="230" t="str">
        <f>IF(COUNTA(กรอกคะแนนตัวชี้วัด!X9),IF($B$4="","",IF(BM9&gt;=$B$4/2,"/","")),"")</f>
        <v/>
      </c>
      <c r="BO9" s="230" t="str">
        <f>IF(COUNTA(กรอกคะแนนตัวชี้วัด!X9),IF(BM9="","",IF(BN9="/","",IF(BN9=""," /"))),"")</f>
        <v/>
      </c>
      <c r="BP9" s="229" t="str">
        <f>IF(COUNTA(กรอกคะแนนตัวชี้วัด!Y9),กรอกคะแนนตัวชี้วัด!Y9," ")</f>
        <v xml:space="preserve"> </v>
      </c>
      <c r="BQ9" s="230" t="str">
        <f>IF(COUNTA(กรอกคะแนนตัวชี้วัด!Y9),IF($B$4="","",IF(BP9&gt;=$B$4/2,"/","")),"")</f>
        <v/>
      </c>
      <c r="BR9" s="230" t="str">
        <f>IF(COUNTA(กรอกคะแนนตัวชี้วัด!Y9),IF(BP9="","",IF(BQ9="/","",IF(BQ9=""," /"))),"")</f>
        <v/>
      </c>
      <c r="BS9" s="229" t="str">
        <f>IF(COUNTA(กรอกคะแนนตัวชี้วัด!Z9),กรอกคะแนนตัวชี้วัด!Z9," ")</f>
        <v xml:space="preserve"> </v>
      </c>
      <c r="BT9" s="230" t="str">
        <f>IF(COUNTA(กรอกคะแนนตัวชี้วัด!Z9),IF($B$4="","",IF(BS9&gt;=$B$4/2,"/","")),"")</f>
        <v/>
      </c>
      <c r="BU9" s="234" t="str">
        <f>IF(COUNTA(กรอกคะแนนตัวชี้วัด!Z9),IF(BS9="","",IF(BT9="/","",IF(BT9=""," /"))),"")</f>
        <v/>
      </c>
      <c r="BV9" s="241" t="str">
        <f>IF(COUNTA(กรอกคะแนนตัวชี้วัด!AA9),กรอกคะแนนตัวชี้วัด!AA9," ")</f>
        <v xml:space="preserve"> </v>
      </c>
      <c r="BW9" s="230" t="str">
        <f>IF(COUNTA(กรอกคะแนนตัวชี้วัด!AA9),IF($B$4="","",IF(BV9&gt;=$B$4/2,"/","")),"")</f>
        <v/>
      </c>
      <c r="BX9" s="230" t="str">
        <f>IF(COUNTA(กรอกคะแนนตัวชี้วัด!AA9),IF(BV9="","",IF(BW9="/","",IF(BW9=""," /"))),"")</f>
        <v/>
      </c>
      <c r="BY9" s="229" t="str">
        <f>IF(COUNTA(กรอกคะแนนตัวชี้วัด!AB9),กรอกคะแนนตัวชี้วัด!AB9," ")</f>
        <v xml:space="preserve"> </v>
      </c>
      <c r="BZ9" s="230" t="str">
        <f>IF(COUNTA(กรอกคะแนนตัวชี้วัด!AB9),IF($B$4="","",IF(BY9&gt;=$B$4/2,"/","")),"")</f>
        <v/>
      </c>
      <c r="CA9" s="230" t="str">
        <f>IF(COUNTA(กรอกคะแนนตัวชี้วัด!AB9),IF(BY9="","",IF(BZ9="/","",IF(BZ9=""," /"))),"")</f>
        <v/>
      </c>
      <c r="CB9" s="229" t="str">
        <f>IF(COUNTA(กรอกคะแนนตัวชี้วัด!AC9),กรอกคะแนนตัวชี้วัด!AC9," ")</f>
        <v xml:space="preserve"> </v>
      </c>
      <c r="CC9" s="230" t="str">
        <f>IF(COUNTA(กรอกคะแนนตัวชี้วัด!AC9),IF($B$4="","",IF(CB9&gt;=$B$4/2,"/","")),"")</f>
        <v/>
      </c>
      <c r="CD9" s="230" t="str">
        <f>IF(COUNTA(กรอกคะแนนตัวชี้วัด!AC9),IF(CB9="","",IF(CC9="/","",IF(CC9=""," /"))),"")</f>
        <v/>
      </c>
      <c r="CE9" s="229" t="str">
        <f>IF(COUNTA(กรอกคะแนนตัวชี้วัด!AD9),กรอกคะแนนตัวชี้วัด!AD9," ")</f>
        <v xml:space="preserve"> </v>
      </c>
      <c r="CF9" s="230" t="str">
        <f>IF(COUNTA(กรอกคะแนนตัวชี้วัด!AD9),IF($B$4="","",IF(CE9&gt;=$B$4/2,"/","")),"")</f>
        <v/>
      </c>
      <c r="CG9" s="234" t="str">
        <f>IF(COUNTA(กรอกคะแนนตัวชี้วัด!AD9),IF(CE9="","",IF(CF9="/","",IF(CF9=""," /"))),"")</f>
        <v/>
      </c>
      <c r="CH9" s="241" t="str">
        <f>IF(COUNTA(กรอกคะแนนตัวชี้วัด!AE9),กรอกคะแนนตัวชี้วัด!AE9," ")</f>
        <v xml:space="preserve"> </v>
      </c>
      <c r="CI9" s="230" t="str">
        <f>IF(COUNTA(กรอกคะแนนตัวชี้วัด!AE9),IF($B$4="","",IF(CH9&gt;=$B$4/2,"/","")),"")</f>
        <v/>
      </c>
      <c r="CJ9" s="230" t="str">
        <f>IF(COUNTA(กรอกคะแนนตัวชี้วัด!AE9),IF(CH9="","",IF(CI9="/","",IF(CI9=""," /"))),"")</f>
        <v/>
      </c>
      <c r="CK9" s="229" t="str">
        <f>IF(COUNTA(กรอกคะแนนตัวชี้วัด!AF9),กรอกคะแนนตัวชี้วัด!AF9," ")</f>
        <v xml:space="preserve"> </v>
      </c>
      <c r="CL9" s="230" t="str">
        <f>IF(COUNTA(กรอกคะแนนตัวชี้วัด!AF9),IF($B$4="","",IF(CK9&gt;=$B$4/2,"/","")),"")</f>
        <v/>
      </c>
      <c r="CM9" s="230" t="str">
        <f>IF(COUNTA(กรอกคะแนนตัวชี้วัด!AF9),IF(CK9="","",IF(CL9="/","",IF(CL9=""," /"))),"")</f>
        <v/>
      </c>
      <c r="CN9" s="229" t="str">
        <f>IF(COUNTA(กรอกคะแนนตัวชี้วัด!AG9),กรอกคะแนนตัวชี้วัด!AG9," ")</f>
        <v xml:space="preserve"> </v>
      </c>
      <c r="CO9" s="230" t="str">
        <f>IF(COUNTA(กรอกคะแนนตัวชี้วัด!AG9),IF($B$4="","",IF(CN9&gt;=$B$4/2,"/","")),"")</f>
        <v/>
      </c>
      <c r="CP9" s="230" t="str">
        <f>IF(COUNTA(กรอกคะแนนตัวชี้วัด!AG9),IF(CN9="","",IF(CO9="/","",IF(CO9=""," /"))),"")</f>
        <v/>
      </c>
      <c r="CQ9" s="229" t="str">
        <f>IF(COUNTA(กรอกคะแนนตัวชี้วัด!AH9),กรอกคะแนนตัวชี้วัด!AH9," ")</f>
        <v xml:space="preserve"> </v>
      </c>
      <c r="CR9" s="230" t="str">
        <f>IF(COUNTA(กรอกคะแนนตัวชี้วัด!AH9),IF($B$4="","",IF(CQ9&gt;=$B$4/2,"/","")),"")</f>
        <v/>
      </c>
      <c r="CS9" s="234" t="str">
        <f>IF(COUNTA(กรอกคะแนนตัวชี้วัด!AH9),IF(CQ9="","",IF(CR9="/","",IF(CR9=""," /"))),"")</f>
        <v/>
      </c>
      <c r="CT9" s="241" t="str">
        <f>IF(COUNTA(กรอกคะแนนตัวชี้วัด!AI9),กรอกคะแนนตัวชี้วัด!AI9," ")</f>
        <v xml:space="preserve"> </v>
      </c>
      <c r="CU9" s="230" t="str">
        <f>IF(COUNTA(กรอกคะแนนตัวชี้วัด!AI9),IF($B$4="","",IF(CT9&gt;=$B$4/2,"/","")),"")</f>
        <v/>
      </c>
      <c r="CV9" s="230" t="str">
        <f>IF(COUNTA(กรอกคะแนนตัวชี้วัด!AI9),IF(CT9="","",IF(CU9="/","",IF(CU9=""," /"))),"")</f>
        <v/>
      </c>
      <c r="CW9" s="229" t="str">
        <f>IF(COUNTA(กรอกคะแนนตัวชี้วัด!AJ9),กรอกคะแนนตัวชี้วัด!AJ9," ")</f>
        <v xml:space="preserve"> </v>
      </c>
      <c r="CX9" s="230" t="str">
        <f>IF(COUNTA(กรอกคะแนนตัวชี้วัด!AJ9),IF($B$4="","",IF(CW9&gt;=$B$4/2,"/","")),"")</f>
        <v/>
      </c>
      <c r="CY9" s="230" t="str">
        <f>IF(COUNTA(กรอกคะแนนตัวชี้วัด!AJ9),IF(CW9="","",IF(CX9="/","",IF(CX9=""," /"))),"")</f>
        <v/>
      </c>
      <c r="CZ9" s="229" t="str">
        <f>IF(COUNTA(กรอกคะแนนตัวชี้วัด!AK9),กรอกคะแนนตัวชี้วัด!AK9," ")</f>
        <v xml:space="preserve"> </v>
      </c>
      <c r="DA9" s="230" t="str">
        <f>IF(COUNTA(กรอกคะแนนตัวชี้วัด!AK9),IF($B$4="","",IF(CZ9&gt;=$B$4/2,"/","")),"")</f>
        <v/>
      </c>
      <c r="DB9" s="230" t="str">
        <f>IF(COUNTA(กรอกคะแนนตัวชี้วัด!AK9),IF(CZ9="","",IF(DA9="/","",IF(DA9=""," /"))),"")</f>
        <v/>
      </c>
      <c r="DC9" s="229" t="str">
        <f>IF(COUNTA(กรอกคะแนนตัวชี้วัด!AL9),กรอกคะแนนตัวชี้วัด!AL9," ")</f>
        <v xml:space="preserve"> </v>
      </c>
      <c r="DD9" s="230" t="str">
        <f>IF(COUNTA(กรอกคะแนนตัวชี้วัด!AL9),IF($B$4="","",IF(DC9&gt;=$B$4/2,"/","")),"")</f>
        <v/>
      </c>
      <c r="DE9" s="234" t="str">
        <f>IF(COUNTA(กรอกคะแนนตัวชี้วัด!AL9),IF(DC9="","",IF(DD9="/","",IF(DD9=""," /"))),"")</f>
        <v/>
      </c>
      <c r="DF9" s="241" t="str">
        <f>IF(COUNTA(กรอกคะแนนตัวชี้วัด!AM9),กรอกคะแนนตัวชี้วัด!AM9," ")</f>
        <v xml:space="preserve"> </v>
      </c>
      <c r="DG9" s="230" t="str">
        <f>IF(COUNTA(กรอกคะแนนตัวชี้วัด!AM9),IF($B$4="","",IF(DF9&gt;=$B$4/2,"/","")),"")</f>
        <v/>
      </c>
      <c r="DH9" s="230" t="str">
        <f>IF(COUNTA(กรอกคะแนนตัวชี้วัด!AM9),IF(DF9="","",IF(DG9="/","",IF(DG9=""," /"))),"")</f>
        <v/>
      </c>
      <c r="DI9" s="229" t="str">
        <f>IF(COUNTA(กรอกคะแนนตัวชี้วัด!AN9),กรอกคะแนนตัวชี้วัด!AN9," ")</f>
        <v xml:space="preserve"> </v>
      </c>
      <c r="DJ9" s="230" t="str">
        <f>IF(COUNTA(กรอกคะแนนตัวชี้วัด!AN9),IF($B$4="","",IF(DI9&gt;=$B$4/2,"/","")),"")</f>
        <v/>
      </c>
      <c r="DK9" s="230" t="str">
        <f>IF(COUNTA(กรอกคะแนนตัวชี้วัด!AN9),IF(DI9="","",IF(DJ9="/","",IF(DJ9=""," /"))),"")</f>
        <v/>
      </c>
      <c r="DL9" s="229" t="str">
        <f>IF(COUNTA(กรอกคะแนนตัวชี้วัด!AO9),กรอกคะแนนตัวชี้วัด!AO9," ")</f>
        <v xml:space="preserve"> </v>
      </c>
      <c r="DM9" s="230" t="str">
        <f>IF(COUNTA(กรอกคะแนนตัวชี้วัด!AO9),IF($B$4="","",IF(DL9&gt;=$B$4/2,"/","")),"")</f>
        <v/>
      </c>
      <c r="DN9" s="230" t="str">
        <f>IF(COUNTA(กรอกคะแนนตัวชี้วัด!AO9),IF(DL9="","",IF(DM9="/","",IF(DM9=""," /"))),"")</f>
        <v/>
      </c>
      <c r="DO9" s="229" t="str">
        <f>IF(COUNTA(กรอกคะแนนตัวชี้วัด!AP9),กรอกคะแนนตัวชี้วัด!AP9," ")</f>
        <v xml:space="preserve"> </v>
      </c>
      <c r="DP9" s="230" t="str">
        <f>IF(COUNTA(กรอกคะแนนตัวชี้วัด!AP9),IF($B$4="","",IF(DO9&gt;=$B$4/2,"/","")),"")</f>
        <v/>
      </c>
      <c r="DQ9" s="234" t="str">
        <f>IF(COUNTA(กรอกคะแนนตัวชี้วัด!AP9),IF(DO9="","",IF(DP9="/","",IF(DP9=""," /"))),"")</f>
        <v/>
      </c>
      <c r="DR9" s="241" t="str">
        <f>IF(COUNTA(กรอกคะแนนตัวชี้วัด!AQ9),กรอกคะแนนตัวชี้วัด!AQ9," ")</f>
        <v xml:space="preserve"> </v>
      </c>
      <c r="DS9" s="230" t="str">
        <f>IF(COUNTA(กรอกคะแนนตัวชี้วัด!AQ9),IF($B$4="","",IF(DR9&gt;=$B$4/2,"/","")),"")</f>
        <v/>
      </c>
      <c r="DT9" s="230" t="str">
        <f>IF(COUNTA(กรอกคะแนนตัวชี้วัด!AQ9),IF(DR9="","",IF(DS9="/","",IF(DS9=""," /"))),"")</f>
        <v/>
      </c>
      <c r="DU9" s="229" t="str">
        <f>IF(COUNTA(กรอกคะแนนตัวชี้วัด!AR9),กรอกคะแนนตัวชี้วัด!AR9," ")</f>
        <v xml:space="preserve"> </v>
      </c>
      <c r="DV9" s="230" t="str">
        <f>IF(COUNTA(กรอกคะแนนตัวชี้วัด!AR9),IF($B$4="","",IF(DU9&gt;=$B$4/2,"/","")),"")</f>
        <v/>
      </c>
      <c r="DW9" s="234" t="str">
        <f>IF(COUNTA(กรอกคะแนนตัวชี้วัด!AR9),IF(DU9="","",IF(DV9="/","",IF(DV9=""," /"))),"")</f>
        <v/>
      </c>
      <c r="DX9" s="247" t="str">
        <f>IF(COUNTA(ข้อมูล!E6),IF(COUNTIF(EC9:FS9,"/"),COUNTIF(EC9:FS9,"/"),""),"")</f>
        <v/>
      </c>
      <c r="DY9" s="230" t="str">
        <f>IF(COUNTA(ข้อมูล!E6),IF(DX9="","",IF(DX9&gt;=$DX$4/2,"/","")),"")</f>
        <v/>
      </c>
      <c r="DZ9" s="230" t="str">
        <f>IF(COUNTA(ข้อมูล!E6),IF(DX9="","/",IF(DY9="/","",IF(DY9=""," /"))),"")</f>
        <v/>
      </c>
      <c r="EA9" s="231"/>
      <c r="EB9" s="249"/>
      <c r="EC9" s="158" t="str">
        <f t="shared" si="0"/>
        <v/>
      </c>
      <c r="ED9" s="70" t="str">
        <f t="shared" si="1"/>
        <v/>
      </c>
      <c r="EE9" s="70" t="str">
        <f t="shared" si="2"/>
        <v/>
      </c>
      <c r="EF9" s="70" t="str">
        <f t="shared" si="3"/>
        <v/>
      </c>
      <c r="EG9" s="70" t="str">
        <f t="shared" si="4"/>
        <v/>
      </c>
      <c r="EH9" s="70" t="str">
        <f t="shared" si="5"/>
        <v/>
      </c>
      <c r="EI9" s="70" t="str">
        <f t="shared" si="6"/>
        <v/>
      </c>
      <c r="EJ9" s="70" t="str">
        <f t="shared" si="7"/>
        <v/>
      </c>
      <c r="EK9" s="70" t="str">
        <f t="shared" si="8"/>
        <v/>
      </c>
      <c r="EL9" s="70" t="str">
        <f t="shared" si="9"/>
        <v/>
      </c>
      <c r="EM9" s="70" t="str">
        <f t="shared" si="10"/>
        <v/>
      </c>
      <c r="EN9" s="70" t="str">
        <f t="shared" si="11"/>
        <v/>
      </c>
      <c r="EO9" s="70" t="str">
        <f t="shared" si="12"/>
        <v/>
      </c>
      <c r="EP9" s="70" t="str">
        <f t="shared" si="13"/>
        <v/>
      </c>
      <c r="EQ9" s="70" t="str">
        <f t="shared" si="14"/>
        <v/>
      </c>
      <c r="ER9" s="70" t="str">
        <f t="shared" si="15"/>
        <v/>
      </c>
      <c r="ES9" s="70" t="str">
        <f t="shared" si="16"/>
        <v/>
      </c>
      <c r="ET9" s="70" t="str">
        <f t="shared" si="17"/>
        <v/>
      </c>
      <c r="EU9" s="70" t="str">
        <f t="shared" si="18"/>
        <v/>
      </c>
      <c r="EV9" s="70" t="str">
        <f t="shared" si="19"/>
        <v/>
      </c>
      <c r="EW9" s="70" t="str">
        <f t="shared" si="20"/>
        <v/>
      </c>
      <c r="EX9" s="70" t="str">
        <f t="shared" si="21"/>
        <v/>
      </c>
      <c r="EY9" s="70" t="str">
        <f t="shared" si="22"/>
        <v/>
      </c>
      <c r="EZ9" s="70" t="str">
        <f t="shared" si="23"/>
        <v/>
      </c>
      <c r="FA9" s="70" t="str">
        <f t="shared" si="24"/>
        <v/>
      </c>
      <c r="FB9" s="70" t="str">
        <f t="shared" si="25"/>
        <v/>
      </c>
      <c r="FC9" s="70" t="str">
        <f t="shared" si="26"/>
        <v/>
      </c>
      <c r="FD9" s="70" t="str">
        <f t="shared" si="27"/>
        <v/>
      </c>
      <c r="FE9" s="70" t="str">
        <f t="shared" si="28"/>
        <v/>
      </c>
      <c r="FF9" s="70" t="str">
        <f t="shared" si="29"/>
        <v/>
      </c>
      <c r="FG9" s="70" t="str">
        <f t="shared" si="30"/>
        <v/>
      </c>
      <c r="FH9" s="70" t="str">
        <f t="shared" si="31"/>
        <v/>
      </c>
      <c r="FI9" s="70" t="str">
        <f t="shared" si="32"/>
        <v/>
      </c>
      <c r="FJ9" s="70" t="str">
        <f t="shared" si="33"/>
        <v/>
      </c>
      <c r="FK9" s="70" t="str">
        <f t="shared" si="34"/>
        <v/>
      </c>
      <c r="FL9" s="70" t="str">
        <f t="shared" si="35"/>
        <v/>
      </c>
      <c r="FM9" s="70" t="str">
        <f t="shared" si="36"/>
        <v/>
      </c>
      <c r="FN9" s="70" t="str">
        <f t="shared" si="37"/>
        <v/>
      </c>
      <c r="FO9" s="70" t="str">
        <f t="shared" si="38"/>
        <v/>
      </c>
      <c r="FP9" s="70" t="str">
        <f t="shared" si="39"/>
        <v/>
      </c>
      <c r="FQ9" s="70" t="str">
        <f t="shared" si="40"/>
        <v/>
      </c>
      <c r="FR9" s="70" t="str">
        <f t="shared" si="41"/>
        <v/>
      </c>
      <c r="FS9" s="70" t="e">
        <f>#REF!</f>
        <v>#REF!</v>
      </c>
      <c r="FT9" s="70"/>
      <c r="FU9" s="70">
        <f t="shared" si="42"/>
        <v>0</v>
      </c>
      <c r="FV9" s="69"/>
      <c r="FW9" s="69"/>
      <c r="FX9" s="69"/>
    </row>
    <row r="10" spans="1:180" s="67" customFormat="1" ht="16.5" customHeight="1" x14ac:dyDescent="0.35">
      <c r="A10" s="233">
        <f>IF(COUNTA(ข้อมูล!C7),ข้อมูล!C7," ")</f>
        <v>5</v>
      </c>
      <c r="B10" s="229" t="str">
        <f>IF(COUNTA(กรอกคะแนนตัวชี้วัด!C10),กรอกคะแนนตัวชี้วัด!C10," ")</f>
        <v xml:space="preserve"> </v>
      </c>
      <c r="C10" s="230" t="str">
        <f>IF(COUNTA(กรอกคะแนนตัวชี้วัด!C10),IF($B$4="","",IF(B10&gt;=$B$4/2,"/","")),"")</f>
        <v/>
      </c>
      <c r="D10" s="230" t="str">
        <f>IF(COUNTA(กรอกคะแนนตัวชี้วัด!C10),IF(B10="","",IF(C10="/","",IF(C10=""," /"))),"")</f>
        <v/>
      </c>
      <c r="E10" s="229" t="str">
        <f>IF(COUNTA(กรอกคะแนนตัวชี้วัด!D10),กรอกคะแนนตัวชี้วัด!D10," ")</f>
        <v xml:space="preserve"> </v>
      </c>
      <c r="F10" s="230" t="str">
        <f>IF(COUNTA(กรอกคะแนนตัวชี้วัด!D10),IF($B$4="","",IF(E10&gt;=$B$4/2,"/","")),"")</f>
        <v/>
      </c>
      <c r="G10" s="230" t="str">
        <f>IF(COUNTA(กรอกคะแนนตัวชี้วัด!D10),IF(E10="","",IF(F10="/","",IF(F10=""," /"))),"")</f>
        <v/>
      </c>
      <c r="H10" s="229" t="str">
        <f>IF(COUNTA(กรอกคะแนนตัวชี้วัด!E10),กรอกคะแนนตัวชี้วัด!E10," ")</f>
        <v xml:space="preserve"> </v>
      </c>
      <c r="I10" s="230" t="str">
        <f>IF(COUNTA(กรอกคะแนนตัวชี้วัด!E10),IF($B$4="","",IF(H10&gt;=$B$4/2,"/","")),"")</f>
        <v/>
      </c>
      <c r="J10" s="230" t="str">
        <f>IF(COUNTA(กรอกคะแนนตัวชี้วัด!E10),IF(H10="","",IF(I10="/","",IF(I10=""," /"))),"")</f>
        <v/>
      </c>
      <c r="K10" s="229" t="str">
        <f>IF(COUNTA(กรอกคะแนนตัวชี้วัด!F10),กรอกคะแนนตัวชี้วัด!F10," ")</f>
        <v xml:space="preserve"> </v>
      </c>
      <c r="L10" s="230" t="str">
        <f>IF(COUNTA(กรอกคะแนนตัวชี้วัด!F10),IF($B$4="","",IF(K10&gt;=$B$4/2,"/","")),"")</f>
        <v/>
      </c>
      <c r="M10" s="234" t="str">
        <f>IF(COUNTA(กรอกคะแนนตัวชี้วัด!F10),IF(K10="","",IF(L10="/","",IF(L10=""," /"))),"")</f>
        <v/>
      </c>
      <c r="N10" s="241" t="str">
        <f>IF(COUNTA(กรอกคะแนนตัวชี้วัด!G10),กรอกคะแนนตัวชี้วัด!G10," ")</f>
        <v xml:space="preserve"> </v>
      </c>
      <c r="O10" s="230" t="str">
        <f>IF(COUNTA(กรอกคะแนนตัวชี้วัด!G10),IF($B$4="","",IF(N10&gt;=$B$4/2,"/","")),"")</f>
        <v/>
      </c>
      <c r="P10" s="230" t="str">
        <f>IF(COUNTA(กรอกคะแนนตัวชี้วัด!G10),IF(N10="","",IF(O10="/","",IF(O10=""," /"))),"")</f>
        <v/>
      </c>
      <c r="Q10" s="229" t="str">
        <f>IF(COUNTA(กรอกคะแนนตัวชี้วัด!H10),กรอกคะแนนตัวชี้วัด!H10," ")</f>
        <v xml:space="preserve"> </v>
      </c>
      <c r="R10" s="230" t="str">
        <f>IF(COUNTA(กรอกคะแนนตัวชี้วัด!H10),IF($B$4="","",IF(Q10&gt;=$B$4/2,"/","")),"")</f>
        <v/>
      </c>
      <c r="S10" s="230" t="str">
        <f>IF(COUNTA(กรอกคะแนนตัวชี้วัด!H10),IF(Q10="","",IF(R10="/","",IF(R10=""," /"))),"")</f>
        <v/>
      </c>
      <c r="T10" s="229" t="str">
        <f>IF(COUNTA(กรอกคะแนนตัวชี้วัด!I10),กรอกคะแนนตัวชี้วัด!I10," ")</f>
        <v xml:space="preserve"> </v>
      </c>
      <c r="U10" s="230" t="str">
        <f>IF(COUNTA(กรอกคะแนนตัวชี้วัด!I10),IF($B$4="","",IF(T10&gt;=$B$4/2,"/","")),"")</f>
        <v/>
      </c>
      <c r="V10" s="230" t="str">
        <f>IF(COUNTA(กรอกคะแนนตัวชี้วัด!I10),IF(T10="","",IF(U10="/","",IF(U10=""," /"))),"")</f>
        <v/>
      </c>
      <c r="W10" s="229" t="str">
        <f>IF(COUNTA(กรอกคะแนนตัวชี้วัด!J10),กรอกคะแนนตัวชี้วัด!J10," ")</f>
        <v xml:space="preserve"> </v>
      </c>
      <c r="X10" s="230" t="str">
        <f>IF(COUNTA(กรอกคะแนนตัวชี้วัด!J10),IF($B$4="","",IF(W10&gt;=$B$4/2,"/","")),"")</f>
        <v/>
      </c>
      <c r="Y10" s="234" t="str">
        <f>IF(COUNTA(กรอกคะแนนตัวชี้วัด!J10),IF(W10="","",IF(X10="/","",IF(X10=""," /"))),"")</f>
        <v/>
      </c>
      <c r="Z10" s="241" t="str">
        <f>IF(COUNTA(กรอกคะแนนตัวชี้วัด!K10),กรอกคะแนนตัวชี้วัด!K10," ")</f>
        <v xml:space="preserve"> </v>
      </c>
      <c r="AA10" s="230" t="str">
        <f>IF(COUNTA(กรอกคะแนนตัวชี้วัด!K10),IF($B$4="","",IF(Z10&gt;=$B$4/2,"/","")),"")</f>
        <v/>
      </c>
      <c r="AB10" s="230" t="str">
        <f>IF(COUNTA(กรอกคะแนนตัวชี้วัด!K10),IF(Z10="","",IF(AA10="/","",IF(AA10=""," /"))),"")</f>
        <v/>
      </c>
      <c r="AC10" s="229" t="str">
        <f>IF(COUNTA(กรอกคะแนนตัวชี้วัด!L10),กรอกคะแนนตัวชี้วัด!L10," ")</f>
        <v xml:space="preserve"> </v>
      </c>
      <c r="AD10" s="230" t="str">
        <f>IF(COUNTA(กรอกคะแนนตัวชี้วัด!L10),IF($B$4="","",IF(AC10&gt;=$B$4/2,"/","")),"")</f>
        <v/>
      </c>
      <c r="AE10" s="230" t="str">
        <f>IF(COUNTA(กรอกคะแนนตัวชี้วัด!L10),IF(AC10="","",IF(AD10="/","",IF(AD10=""," /"))),"")</f>
        <v/>
      </c>
      <c r="AF10" s="229" t="str">
        <f>IF(COUNTA(กรอกคะแนนตัวชี้วัด!M10),กรอกคะแนนตัวชี้วัด!M10," ")</f>
        <v xml:space="preserve"> </v>
      </c>
      <c r="AG10" s="230" t="str">
        <f>IF(COUNTA(กรอกคะแนนตัวชี้วัด!M10),IF($B$4="","",IF(AF10&gt;=$B$4/2,"/","")),"")</f>
        <v/>
      </c>
      <c r="AH10" s="230" t="str">
        <f>IF(COUNTA(กรอกคะแนนตัวชี้วัด!M10),IF(AF10="","",IF(AG10="/","",IF(AG10=""," /"))),"")</f>
        <v/>
      </c>
      <c r="AI10" s="229" t="str">
        <f>IF(COUNTA(กรอกคะแนนตัวชี้วัด!N10),กรอกคะแนนตัวชี้วัด!N10," ")</f>
        <v xml:space="preserve"> </v>
      </c>
      <c r="AJ10" s="230" t="str">
        <f>IF(COUNTA(กรอกคะแนนตัวชี้วัด!N10),IF($B$4="","",IF(AI10&gt;=$B$4/2,"/","")),"")</f>
        <v/>
      </c>
      <c r="AK10" s="234" t="str">
        <f>IF(COUNTA(กรอกคะแนนตัวชี้วัด!N10),IF(AI10="","",IF(AJ10="/","",IF(AJ10=""," /"))),"")</f>
        <v/>
      </c>
      <c r="AL10" s="241" t="str">
        <f>IF(COUNTA(กรอกคะแนนตัวชี้วัด!O10),กรอกคะแนนตัวชี้วัด!O10," ")</f>
        <v xml:space="preserve"> </v>
      </c>
      <c r="AM10" s="230" t="str">
        <f>IF(COUNTA(กรอกคะแนนตัวชี้วัด!O10),IF($B$4="","",IF(AL10&gt;=$B$4/2,"/","")),"")</f>
        <v/>
      </c>
      <c r="AN10" s="230" t="str">
        <f>IF(COUNTA(กรอกคะแนนตัวชี้วัด!O10),IF(AL10="","",IF(AM10="/","",IF(AM10=""," /"))),"")</f>
        <v/>
      </c>
      <c r="AO10" s="229" t="str">
        <f>IF(COUNTA(กรอกคะแนนตัวชี้วัด!P10),กรอกคะแนนตัวชี้วัด!P10," ")</f>
        <v xml:space="preserve"> </v>
      </c>
      <c r="AP10" s="230" t="str">
        <f>IF(COUNTA(กรอกคะแนนตัวชี้วัด!P10),IF($B$4="","",IF(AO10&gt;=$B$4/2,"/","")),"")</f>
        <v/>
      </c>
      <c r="AQ10" s="230" t="str">
        <f>IF(COUNTA(กรอกคะแนนตัวชี้วัด!P10),IF(AO10="","",IF(AP10="/","",IF(AP10=""," /"))),"")</f>
        <v/>
      </c>
      <c r="AR10" s="229" t="str">
        <f>IF(COUNTA(กรอกคะแนนตัวชี้วัด!Q10),กรอกคะแนนตัวชี้วัด!Q10," ")</f>
        <v xml:space="preserve"> </v>
      </c>
      <c r="AS10" s="230" t="str">
        <f>IF(COUNTA(กรอกคะแนนตัวชี้วัด!Q10),IF($B$4="","",IF(AR10&gt;=$B$4/2,"/","")),"")</f>
        <v/>
      </c>
      <c r="AT10" s="230" t="str">
        <f>IF(COUNTA(กรอกคะแนนตัวชี้วัด!Q10),IF(AR10="","",IF(AS10="/","",IF(AS10=""," /"))),"")</f>
        <v/>
      </c>
      <c r="AU10" s="229" t="str">
        <f>IF(COUNTA(กรอกคะแนนตัวชี้วัด!R10),กรอกคะแนนตัวชี้วัด!R10," ")</f>
        <v xml:space="preserve"> </v>
      </c>
      <c r="AV10" s="230" t="str">
        <f>IF(COUNTA(กรอกคะแนนตัวชี้วัด!R10),IF($B$4="","",IF(AU10&gt;=$B$4/2,"/","")),"")</f>
        <v/>
      </c>
      <c r="AW10" s="234" t="str">
        <f>IF(COUNTA(กรอกคะแนนตัวชี้วัด!R10),IF(AU10="","",IF(AV10="/","",IF(AV10=""," /"))),"")</f>
        <v/>
      </c>
      <c r="AX10" s="241" t="str">
        <f>IF(COUNTA(กรอกคะแนนตัวชี้วัด!S10),กรอกคะแนนตัวชี้วัด!S10," ")</f>
        <v xml:space="preserve"> </v>
      </c>
      <c r="AY10" s="230" t="str">
        <f>IF(COUNTA(กรอกคะแนนตัวชี้วัด!S10),IF($B$4="","",IF(AX10&gt;=$B$4/2,"/","")),"")</f>
        <v/>
      </c>
      <c r="AZ10" s="230" t="str">
        <f>IF(COUNTA(กรอกคะแนนตัวชี้วัด!S10),IF(AX10="","",IF(AY10="/","",IF(AY10=""," /"))),"")</f>
        <v/>
      </c>
      <c r="BA10" s="229" t="str">
        <f>IF(COUNTA(กรอกคะแนนตัวชี้วัด!T10),กรอกคะแนนตัวชี้วัด!T10," ")</f>
        <v xml:space="preserve"> </v>
      </c>
      <c r="BB10" s="230" t="str">
        <f>IF(COUNTA(กรอกคะแนนตัวชี้วัด!T10),IF($B$4="","",IF(BA10&gt;=$B$4/2,"/","")),"")</f>
        <v/>
      </c>
      <c r="BC10" s="230" t="str">
        <f>IF(COUNTA(กรอกคะแนนตัวชี้วัด!T10),IF(BA10="","",IF(BB10="/","",IF(BB10=""," /"))),"")</f>
        <v/>
      </c>
      <c r="BD10" s="229" t="str">
        <f>IF(COUNTA(กรอกคะแนนตัวชี้วัด!U10),กรอกคะแนนตัวชี้วัด!U10," ")</f>
        <v xml:space="preserve"> </v>
      </c>
      <c r="BE10" s="230" t="str">
        <f>IF(COUNTA(กรอกคะแนนตัวชี้วัด!U10),IF($B$4="","",IF(BD10&gt;=$B$4/2,"/","")),"")</f>
        <v/>
      </c>
      <c r="BF10" s="230" t="str">
        <f>IF(COUNTA(กรอกคะแนนตัวชี้วัด!U10),IF(BD10="","",IF(BE10="/","",IF(BE10=""," /"))),"")</f>
        <v/>
      </c>
      <c r="BG10" s="229" t="str">
        <f>IF(COUNTA(กรอกคะแนนตัวชี้วัด!V10),กรอกคะแนนตัวชี้วัด!V10," ")</f>
        <v xml:space="preserve"> </v>
      </c>
      <c r="BH10" s="230" t="str">
        <f>IF(COUNTA(กรอกคะแนนตัวชี้วัด!V10),IF($B$4="","",IF(BG10&gt;=$B$4/2,"/","")),"")</f>
        <v/>
      </c>
      <c r="BI10" s="234" t="str">
        <f>IF(COUNTA(กรอกคะแนนตัวชี้วัด!V10),IF(BG10="","",IF(BH10="/","",IF(BH10=""," /"))),"")</f>
        <v/>
      </c>
      <c r="BJ10" s="241" t="str">
        <f>IF(COUNTA(กรอกคะแนนตัวชี้วัด!W10),กรอกคะแนนตัวชี้วัด!W10," ")</f>
        <v xml:space="preserve"> </v>
      </c>
      <c r="BK10" s="230" t="str">
        <f>IF(COUNTA(กรอกคะแนนตัวชี้วัด!W10),IF($B$4="","",IF(BJ10&gt;=$B$4/2,"/","")),"")</f>
        <v/>
      </c>
      <c r="BL10" s="230" t="str">
        <f>IF(COUNTA(กรอกคะแนนตัวชี้วัด!W10),IF(BJ10="","",IF(BK10="/","",IF(BK10=""," /"))),"")</f>
        <v/>
      </c>
      <c r="BM10" s="229" t="str">
        <f>IF(COUNTA(กรอกคะแนนตัวชี้วัด!X10),กรอกคะแนนตัวชี้วัด!X10," ")</f>
        <v xml:space="preserve"> </v>
      </c>
      <c r="BN10" s="230" t="str">
        <f>IF(COUNTA(กรอกคะแนนตัวชี้วัด!X10),IF($B$4="","",IF(BM10&gt;=$B$4/2,"/","")),"")</f>
        <v/>
      </c>
      <c r="BO10" s="230" t="str">
        <f>IF(COUNTA(กรอกคะแนนตัวชี้วัด!X10),IF(BM10="","",IF(BN10="/","",IF(BN10=""," /"))),"")</f>
        <v/>
      </c>
      <c r="BP10" s="229" t="str">
        <f>IF(COUNTA(กรอกคะแนนตัวชี้วัด!Y10),กรอกคะแนนตัวชี้วัด!Y10," ")</f>
        <v xml:space="preserve"> </v>
      </c>
      <c r="BQ10" s="230" t="str">
        <f>IF(COUNTA(กรอกคะแนนตัวชี้วัด!Y10),IF($B$4="","",IF(BP10&gt;=$B$4/2,"/","")),"")</f>
        <v/>
      </c>
      <c r="BR10" s="230" t="str">
        <f>IF(COUNTA(กรอกคะแนนตัวชี้วัด!Y10),IF(BP10="","",IF(BQ10="/","",IF(BQ10=""," /"))),"")</f>
        <v/>
      </c>
      <c r="BS10" s="229" t="str">
        <f>IF(COUNTA(กรอกคะแนนตัวชี้วัด!Z10),กรอกคะแนนตัวชี้วัด!Z10," ")</f>
        <v xml:space="preserve"> </v>
      </c>
      <c r="BT10" s="230" t="str">
        <f>IF(COUNTA(กรอกคะแนนตัวชี้วัด!Z10),IF($B$4="","",IF(BS10&gt;=$B$4/2,"/","")),"")</f>
        <v/>
      </c>
      <c r="BU10" s="234" t="str">
        <f>IF(COUNTA(กรอกคะแนนตัวชี้วัด!Z10),IF(BS10="","",IF(BT10="/","",IF(BT10=""," /"))),"")</f>
        <v/>
      </c>
      <c r="BV10" s="241" t="str">
        <f>IF(COUNTA(กรอกคะแนนตัวชี้วัด!AA10),กรอกคะแนนตัวชี้วัด!AA10," ")</f>
        <v xml:space="preserve"> </v>
      </c>
      <c r="BW10" s="230" t="str">
        <f>IF(COUNTA(กรอกคะแนนตัวชี้วัด!AA10),IF($B$4="","",IF(BV10&gt;=$B$4/2,"/","")),"")</f>
        <v/>
      </c>
      <c r="BX10" s="230" t="str">
        <f>IF(COUNTA(กรอกคะแนนตัวชี้วัด!AA10),IF(BV10="","",IF(BW10="/","",IF(BW10=""," /"))),"")</f>
        <v/>
      </c>
      <c r="BY10" s="229" t="str">
        <f>IF(COUNTA(กรอกคะแนนตัวชี้วัด!AB10),กรอกคะแนนตัวชี้วัด!AB10," ")</f>
        <v xml:space="preserve"> </v>
      </c>
      <c r="BZ10" s="230" t="str">
        <f>IF(COUNTA(กรอกคะแนนตัวชี้วัด!AB10),IF($B$4="","",IF(BY10&gt;=$B$4/2,"/","")),"")</f>
        <v/>
      </c>
      <c r="CA10" s="230" t="str">
        <f>IF(COUNTA(กรอกคะแนนตัวชี้วัด!AB10),IF(BY10="","",IF(BZ10="/","",IF(BZ10=""," /"))),"")</f>
        <v/>
      </c>
      <c r="CB10" s="229" t="str">
        <f>IF(COUNTA(กรอกคะแนนตัวชี้วัด!AC10),กรอกคะแนนตัวชี้วัด!AC10," ")</f>
        <v xml:space="preserve"> </v>
      </c>
      <c r="CC10" s="230" t="str">
        <f>IF(COUNTA(กรอกคะแนนตัวชี้วัด!AC10),IF($B$4="","",IF(CB10&gt;=$B$4/2,"/","")),"")</f>
        <v/>
      </c>
      <c r="CD10" s="230" t="str">
        <f>IF(COUNTA(กรอกคะแนนตัวชี้วัด!AC10),IF(CB10="","",IF(CC10="/","",IF(CC10=""," /"))),"")</f>
        <v/>
      </c>
      <c r="CE10" s="229" t="str">
        <f>IF(COUNTA(กรอกคะแนนตัวชี้วัด!AD10),กรอกคะแนนตัวชี้วัด!AD10," ")</f>
        <v xml:space="preserve"> </v>
      </c>
      <c r="CF10" s="230" t="str">
        <f>IF(COUNTA(กรอกคะแนนตัวชี้วัด!AD10),IF($B$4="","",IF(CE10&gt;=$B$4/2,"/","")),"")</f>
        <v/>
      </c>
      <c r="CG10" s="234" t="str">
        <f>IF(COUNTA(กรอกคะแนนตัวชี้วัด!AD10),IF(CE10="","",IF(CF10="/","",IF(CF10=""," /"))),"")</f>
        <v/>
      </c>
      <c r="CH10" s="241" t="str">
        <f>IF(COUNTA(กรอกคะแนนตัวชี้วัด!AE10),กรอกคะแนนตัวชี้วัด!AE10," ")</f>
        <v xml:space="preserve"> </v>
      </c>
      <c r="CI10" s="230" t="str">
        <f>IF(COUNTA(กรอกคะแนนตัวชี้วัด!AE10),IF($B$4="","",IF(CH10&gt;=$B$4/2,"/","")),"")</f>
        <v/>
      </c>
      <c r="CJ10" s="230" t="str">
        <f>IF(COUNTA(กรอกคะแนนตัวชี้วัด!AE10),IF(CH10="","",IF(CI10="/","",IF(CI10=""," /"))),"")</f>
        <v/>
      </c>
      <c r="CK10" s="229" t="str">
        <f>IF(COUNTA(กรอกคะแนนตัวชี้วัด!AF10),กรอกคะแนนตัวชี้วัด!AF10," ")</f>
        <v xml:space="preserve"> </v>
      </c>
      <c r="CL10" s="230" t="str">
        <f>IF(COUNTA(กรอกคะแนนตัวชี้วัด!AF10),IF($B$4="","",IF(CK10&gt;=$B$4/2,"/","")),"")</f>
        <v/>
      </c>
      <c r="CM10" s="230" t="str">
        <f>IF(COUNTA(กรอกคะแนนตัวชี้วัด!AF10),IF(CK10="","",IF(CL10="/","",IF(CL10=""," /"))),"")</f>
        <v/>
      </c>
      <c r="CN10" s="229" t="str">
        <f>IF(COUNTA(กรอกคะแนนตัวชี้วัด!AG10),กรอกคะแนนตัวชี้วัด!AG10," ")</f>
        <v xml:space="preserve"> </v>
      </c>
      <c r="CO10" s="230" t="str">
        <f>IF(COUNTA(กรอกคะแนนตัวชี้วัด!AG10),IF($B$4="","",IF(CN10&gt;=$B$4/2,"/","")),"")</f>
        <v/>
      </c>
      <c r="CP10" s="230" t="str">
        <f>IF(COUNTA(กรอกคะแนนตัวชี้วัด!AG10),IF(CN10="","",IF(CO10="/","",IF(CO10=""," /"))),"")</f>
        <v/>
      </c>
      <c r="CQ10" s="229" t="str">
        <f>IF(COUNTA(กรอกคะแนนตัวชี้วัด!AH10),กรอกคะแนนตัวชี้วัด!AH10," ")</f>
        <v xml:space="preserve"> </v>
      </c>
      <c r="CR10" s="230" t="str">
        <f>IF(COUNTA(กรอกคะแนนตัวชี้วัด!AH10),IF($B$4="","",IF(CQ10&gt;=$B$4/2,"/","")),"")</f>
        <v/>
      </c>
      <c r="CS10" s="234" t="str">
        <f>IF(COUNTA(กรอกคะแนนตัวชี้วัด!AH10),IF(CQ10="","",IF(CR10="/","",IF(CR10=""," /"))),"")</f>
        <v/>
      </c>
      <c r="CT10" s="241" t="str">
        <f>IF(COUNTA(กรอกคะแนนตัวชี้วัด!AI10),กรอกคะแนนตัวชี้วัด!AI10," ")</f>
        <v xml:space="preserve"> </v>
      </c>
      <c r="CU10" s="230" t="str">
        <f>IF(COUNTA(กรอกคะแนนตัวชี้วัด!AI10),IF($B$4="","",IF(CT10&gt;=$B$4/2,"/","")),"")</f>
        <v/>
      </c>
      <c r="CV10" s="230" t="str">
        <f>IF(COUNTA(กรอกคะแนนตัวชี้วัด!AI10),IF(CT10="","",IF(CU10="/","",IF(CU10=""," /"))),"")</f>
        <v/>
      </c>
      <c r="CW10" s="229" t="str">
        <f>IF(COUNTA(กรอกคะแนนตัวชี้วัด!AJ10),กรอกคะแนนตัวชี้วัด!AJ10," ")</f>
        <v xml:space="preserve"> </v>
      </c>
      <c r="CX10" s="230" t="str">
        <f>IF(COUNTA(กรอกคะแนนตัวชี้วัด!AJ10),IF($B$4="","",IF(CW10&gt;=$B$4/2,"/","")),"")</f>
        <v/>
      </c>
      <c r="CY10" s="230" t="str">
        <f>IF(COUNTA(กรอกคะแนนตัวชี้วัด!AJ10),IF(CW10="","",IF(CX10="/","",IF(CX10=""," /"))),"")</f>
        <v/>
      </c>
      <c r="CZ10" s="229" t="str">
        <f>IF(COUNTA(กรอกคะแนนตัวชี้วัด!AK10),กรอกคะแนนตัวชี้วัด!AK10," ")</f>
        <v xml:space="preserve"> </v>
      </c>
      <c r="DA10" s="230" t="str">
        <f>IF(COUNTA(กรอกคะแนนตัวชี้วัด!AK10),IF($B$4="","",IF(CZ10&gt;=$B$4/2,"/","")),"")</f>
        <v/>
      </c>
      <c r="DB10" s="230" t="str">
        <f>IF(COUNTA(กรอกคะแนนตัวชี้วัด!AK10),IF(CZ10="","",IF(DA10="/","",IF(DA10=""," /"))),"")</f>
        <v/>
      </c>
      <c r="DC10" s="229" t="str">
        <f>IF(COUNTA(กรอกคะแนนตัวชี้วัด!AL10),กรอกคะแนนตัวชี้วัด!AL10," ")</f>
        <v xml:space="preserve"> </v>
      </c>
      <c r="DD10" s="230" t="str">
        <f>IF(COUNTA(กรอกคะแนนตัวชี้วัด!AL10),IF($B$4="","",IF(DC10&gt;=$B$4/2,"/","")),"")</f>
        <v/>
      </c>
      <c r="DE10" s="234" t="str">
        <f>IF(COUNTA(กรอกคะแนนตัวชี้วัด!AL10),IF(DC10="","",IF(DD10="/","",IF(DD10=""," /"))),"")</f>
        <v/>
      </c>
      <c r="DF10" s="241" t="str">
        <f>IF(COUNTA(กรอกคะแนนตัวชี้วัด!AM10),กรอกคะแนนตัวชี้วัด!AM10," ")</f>
        <v xml:space="preserve"> </v>
      </c>
      <c r="DG10" s="230" t="str">
        <f>IF(COUNTA(กรอกคะแนนตัวชี้วัด!AM10),IF($B$4="","",IF(DF10&gt;=$B$4/2,"/","")),"")</f>
        <v/>
      </c>
      <c r="DH10" s="230" t="str">
        <f>IF(COUNTA(กรอกคะแนนตัวชี้วัด!AM10),IF(DF10="","",IF(DG10="/","",IF(DG10=""," /"))),"")</f>
        <v/>
      </c>
      <c r="DI10" s="229" t="str">
        <f>IF(COUNTA(กรอกคะแนนตัวชี้วัด!AN10),กรอกคะแนนตัวชี้วัด!AN10," ")</f>
        <v xml:space="preserve"> </v>
      </c>
      <c r="DJ10" s="230" t="str">
        <f>IF(COUNTA(กรอกคะแนนตัวชี้วัด!AN10),IF($B$4="","",IF(DI10&gt;=$B$4/2,"/","")),"")</f>
        <v/>
      </c>
      <c r="DK10" s="230" t="str">
        <f>IF(COUNTA(กรอกคะแนนตัวชี้วัด!AN10),IF(DI10="","",IF(DJ10="/","",IF(DJ10=""," /"))),"")</f>
        <v/>
      </c>
      <c r="DL10" s="229" t="str">
        <f>IF(COUNTA(กรอกคะแนนตัวชี้วัด!AO10),กรอกคะแนนตัวชี้วัด!AO10," ")</f>
        <v xml:space="preserve"> </v>
      </c>
      <c r="DM10" s="230" t="str">
        <f>IF(COUNTA(กรอกคะแนนตัวชี้วัด!AO10),IF($B$4="","",IF(DL10&gt;=$B$4/2,"/","")),"")</f>
        <v/>
      </c>
      <c r="DN10" s="230" t="str">
        <f>IF(COUNTA(กรอกคะแนนตัวชี้วัด!AO10),IF(DL10="","",IF(DM10="/","",IF(DM10=""," /"))),"")</f>
        <v/>
      </c>
      <c r="DO10" s="229" t="str">
        <f>IF(COUNTA(กรอกคะแนนตัวชี้วัด!AP10),กรอกคะแนนตัวชี้วัด!AP10," ")</f>
        <v xml:space="preserve"> </v>
      </c>
      <c r="DP10" s="230" t="str">
        <f>IF(COUNTA(กรอกคะแนนตัวชี้วัด!AP10),IF($B$4="","",IF(DO10&gt;=$B$4/2,"/","")),"")</f>
        <v/>
      </c>
      <c r="DQ10" s="234" t="str">
        <f>IF(COUNTA(กรอกคะแนนตัวชี้วัด!AP10),IF(DO10="","",IF(DP10="/","",IF(DP10=""," /"))),"")</f>
        <v/>
      </c>
      <c r="DR10" s="241" t="str">
        <f>IF(COUNTA(กรอกคะแนนตัวชี้วัด!AQ10),กรอกคะแนนตัวชี้วัด!AQ10," ")</f>
        <v xml:space="preserve"> </v>
      </c>
      <c r="DS10" s="230" t="str">
        <f>IF(COUNTA(กรอกคะแนนตัวชี้วัด!AQ10),IF($B$4="","",IF(DR10&gt;=$B$4/2,"/","")),"")</f>
        <v/>
      </c>
      <c r="DT10" s="230" t="str">
        <f>IF(COUNTA(กรอกคะแนนตัวชี้วัด!AQ10),IF(DR10="","",IF(DS10="/","",IF(DS10=""," /"))),"")</f>
        <v/>
      </c>
      <c r="DU10" s="229" t="str">
        <f>IF(COUNTA(กรอกคะแนนตัวชี้วัด!AR10),กรอกคะแนนตัวชี้วัด!AR10," ")</f>
        <v xml:space="preserve"> </v>
      </c>
      <c r="DV10" s="230" t="str">
        <f>IF(COUNTA(กรอกคะแนนตัวชี้วัด!AR10),IF($B$4="","",IF(DU10&gt;=$B$4/2,"/","")),"")</f>
        <v/>
      </c>
      <c r="DW10" s="234" t="str">
        <f>IF(COUNTA(กรอกคะแนนตัวชี้วัด!AR10),IF(DU10="","",IF(DV10="/","",IF(DV10=""," /"))),"")</f>
        <v/>
      </c>
      <c r="DX10" s="247" t="str">
        <f>IF(COUNTA(ข้อมูล!E7),IF(COUNTIF(EC10:FS10,"/"),COUNTIF(EC10:FS10,"/"),""),"")</f>
        <v/>
      </c>
      <c r="DY10" s="230" t="str">
        <f>IF(COUNTA(ข้อมูล!E7),IF(DX10="","",IF(DX10&gt;=$DX$4/2,"/","")),"")</f>
        <v/>
      </c>
      <c r="DZ10" s="230" t="str">
        <f>IF(COUNTA(ข้อมูล!E7),IF(DX10="","/",IF(DY10="/","",IF(DY10=""," /"))),"")</f>
        <v/>
      </c>
      <c r="EA10" s="231"/>
      <c r="EB10" s="249"/>
      <c r="EC10" s="158" t="str">
        <f t="shared" si="0"/>
        <v/>
      </c>
      <c r="ED10" s="70" t="str">
        <f t="shared" si="1"/>
        <v/>
      </c>
      <c r="EE10" s="70" t="str">
        <f t="shared" si="2"/>
        <v/>
      </c>
      <c r="EF10" s="70" t="str">
        <f t="shared" si="3"/>
        <v/>
      </c>
      <c r="EG10" s="70" t="str">
        <f t="shared" si="4"/>
        <v/>
      </c>
      <c r="EH10" s="70" t="str">
        <f t="shared" si="5"/>
        <v/>
      </c>
      <c r="EI10" s="70" t="str">
        <f t="shared" si="6"/>
        <v/>
      </c>
      <c r="EJ10" s="70" t="str">
        <f t="shared" si="7"/>
        <v/>
      </c>
      <c r="EK10" s="70" t="str">
        <f t="shared" si="8"/>
        <v/>
      </c>
      <c r="EL10" s="70" t="str">
        <f t="shared" si="9"/>
        <v/>
      </c>
      <c r="EM10" s="70" t="str">
        <f t="shared" si="10"/>
        <v/>
      </c>
      <c r="EN10" s="70" t="str">
        <f t="shared" si="11"/>
        <v/>
      </c>
      <c r="EO10" s="70" t="str">
        <f t="shared" si="12"/>
        <v/>
      </c>
      <c r="EP10" s="70" t="str">
        <f t="shared" si="13"/>
        <v/>
      </c>
      <c r="EQ10" s="70" t="str">
        <f t="shared" si="14"/>
        <v/>
      </c>
      <c r="ER10" s="70" t="str">
        <f t="shared" si="15"/>
        <v/>
      </c>
      <c r="ES10" s="70" t="str">
        <f t="shared" si="16"/>
        <v/>
      </c>
      <c r="ET10" s="70" t="str">
        <f t="shared" si="17"/>
        <v/>
      </c>
      <c r="EU10" s="70" t="str">
        <f t="shared" si="18"/>
        <v/>
      </c>
      <c r="EV10" s="70" t="str">
        <f t="shared" si="19"/>
        <v/>
      </c>
      <c r="EW10" s="70" t="str">
        <f t="shared" si="20"/>
        <v/>
      </c>
      <c r="EX10" s="70" t="str">
        <f t="shared" si="21"/>
        <v/>
      </c>
      <c r="EY10" s="70" t="str">
        <f t="shared" si="22"/>
        <v/>
      </c>
      <c r="EZ10" s="70" t="str">
        <f t="shared" si="23"/>
        <v/>
      </c>
      <c r="FA10" s="70" t="str">
        <f t="shared" si="24"/>
        <v/>
      </c>
      <c r="FB10" s="70" t="str">
        <f t="shared" si="25"/>
        <v/>
      </c>
      <c r="FC10" s="70" t="str">
        <f t="shared" si="26"/>
        <v/>
      </c>
      <c r="FD10" s="70" t="str">
        <f t="shared" si="27"/>
        <v/>
      </c>
      <c r="FE10" s="70" t="str">
        <f t="shared" si="28"/>
        <v/>
      </c>
      <c r="FF10" s="70" t="str">
        <f t="shared" si="29"/>
        <v/>
      </c>
      <c r="FG10" s="70" t="str">
        <f t="shared" si="30"/>
        <v/>
      </c>
      <c r="FH10" s="70" t="str">
        <f t="shared" si="31"/>
        <v/>
      </c>
      <c r="FI10" s="70" t="str">
        <f t="shared" si="32"/>
        <v/>
      </c>
      <c r="FJ10" s="70" t="str">
        <f t="shared" si="33"/>
        <v/>
      </c>
      <c r="FK10" s="70" t="str">
        <f t="shared" si="34"/>
        <v/>
      </c>
      <c r="FL10" s="70" t="str">
        <f t="shared" si="35"/>
        <v/>
      </c>
      <c r="FM10" s="70" t="str">
        <f t="shared" si="36"/>
        <v/>
      </c>
      <c r="FN10" s="70" t="str">
        <f t="shared" si="37"/>
        <v/>
      </c>
      <c r="FO10" s="70" t="str">
        <f t="shared" si="38"/>
        <v/>
      </c>
      <c r="FP10" s="70" t="str">
        <f t="shared" si="39"/>
        <v/>
      </c>
      <c r="FQ10" s="70" t="str">
        <f t="shared" si="40"/>
        <v/>
      </c>
      <c r="FR10" s="70" t="str">
        <f t="shared" si="41"/>
        <v/>
      </c>
      <c r="FS10" s="70" t="e">
        <f>#REF!</f>
        <v>#REF!</v>
      </c>
      <c r="FT10" s="70"/>
      <c r="FU10" s="70">
        <f t="shared" si="42"/>
        <v>0</v>
      </c>
      <c r="FV10" s="69"/>
      <c r="FW10" s="69"/>
      <c r="FX10" s="69"/>
    </row>
    <row r="11" spans="1:180" s="67" customFormat="1" ht="16.5" customHeight="1" x14ac:dyDescent="0.35">
      <c r="A11" s="233">
        <f>IF(COUNTA(ข้อมูล!C8),ข้อมูล!C8," ")</f>
        <v>6</v>
      </c>
      <c r="B11" s="229" t="str">
        <f>IF(COUNTA(กรอกคะแนนตัวชี้วัด!C11),กรอกคะแนนตัวชี้วัด!C11," ")</f>
        <v xml:space="preserve"> </v>
      </c>
      <c r="C11" s="230" t="str">
        <f>IF(COUNTA(กรอกคะแนนตัวชี้วัด!C11),IF($B$4="","",IF(B11&gt;=$B$4/2,"/","")),"")</f>
        <v/>
      </c>
      <c r="D11" s="230" t="str">
        <f>IF(COUNTA(กรอกคะแนนตัวชี้วัด!C11),IF(B11="","",IF(C11="/","",IF(C11=""," /"))),"")</f>
        <v/>
      </c>
      <c r="E11" s="229" t="str">
        <f>IF(COUNTA(กรอกคะแนนตัวชี้วัด!D11),กรอกคะแนนตัวชี้วัด!D11," ")</f>
        <v xml:space="preserve"> </v>
      </c>
      <c r="F11" s="230" t="str">
        <f>IF(COUNTA(กรอกคะแนนตัวชี้วัด!D11),IF($B$4="","",IF(E11&gt;=$B$4/2,"/","")),"")</f>
        <v/>
      </c>
      <c r="G11" s="230" t="str">
        <f>IF(COUNTA(กรอกคะแนนตัวชี้วัด!D11),IF(E11="","",IF(F11="/","",IF(F11=""," /"))),"")</f>
        <v/>
      </c>
      <c r="H11" s="229" t="str">
        <f>IF(COUNTA(กรอกคะแนนตัวชี้วัด!E11),กรอกคะแนนตัวชี้วัด!E11," ")</f>
        <v xml:space="preserve"> </v>
      </c>
      <c r="I11" s="230" t="str">
        <f>IF(COUNTA(กรอกคะแนนตัวชี้วัด!E11),IF($B$4="","",IF(H11&gt;=$B$4/2,"/","")),"")</f>
        <v/>
      </c>
      <c r="J11" s="230" t="str">
        <f>IF(COUNTA(กรอกคะแนนตัวชี้วัด!E11),IF(H11="","",IF(I11="/","",IF(I11=""," /"))),"")</f>
        <v/>
      </c>
      <c r="K11" s="229" t="str">
        <f>IF(COUNTA(กรอกคะแนนตัวชี้วัด!F11),กรอกคะแนนตัวชี้วัด!F11," ")</f>
        <v xml:space="preserve"> </v>
      </c>
      <c r="L11" s="230" t="str">
        <f>IF(COUNTA(กรอกคะแนนตัวชี้วัด!F11),IF($B$4="","",IF(K11&gt;=$B$4/2,"/","")),"")</f>
        <v/>
      </c>
      <c r="M11" s="234" t="str">
        <f>IF(COUNTA(กรอกคะแนนตัวชี้วัด!F11),IF(K11="","",IF(L11="/","",IF(L11=""," /"))),"")</f>
        <v/>
      </c>
      <c r="N11" s="241" t="str">
        <f>IF(COUNTA(กรอกคะแนนตัวชี้วัด!G11),กรอกคะแนนตัวชี้วัด!G11," ")</f>
        <v xml:space="preserve"> </v>
      </c>
      <c r="O11" s="230" t="str">
        <f>IF(COUNTA(กรอกคะแนนตัวชี้วัด!G11),IF($B$4="","",IF(N11&gt;=$B$4/2,"/","")),"")</f>
        <v/>
      </c>
      <c r="P11" s="230" t="str">
        <f>IF(COUNTA(กรอกคะแนนตัวชี้วัด!G11),IF(N11="","",IF(O11="/","",IF(O11=""," /"))),"")</f>
        <v/>
      </c>
      <c r="Q11" s="229" t="str">
        <f>IF(COUNTA(กรอกคะแนนตัวชี้วัด!H11),กรอกคะแนนตัวชี้วัด!H11," ")</f>
        <v xml:space="preserve"> </v>
      </c>
      <c r="R11" s="230" t="str">
        <f>IF(COUNTA(กรอกคะแนนตัวชี้วัด!H11),IF($B$4="","",IF(Q11&gt;=$B$4/2,"/","")),"")</f>
        <v/>
      </c>
      <c r="S11" s="230" t="str">
        <f>IF(COUNTA(กรอกคะแนนตัวชี้วัด!H11),IF(Q11="","",IF(R11="/","",IF(R11=""," /"))),"")</f>
        <v/>
      </c>
      <c r="T11" s="229" t="str">
        <f>IF(COUNTA(กรอกคะแนนตัวชี้วัด!I11),กรอกคะแนนตัวชี้วัด!I11," ")</f>
        <v xml:space="preserve"> </v>
      </c>
      <c r="U11" s="230" t="str">
        <f>IF(COUNTA(กรอกคะแนนตัวชี้วัด!I11),IF($B$4="","",IF(T11&gt;=$B$4/2,"/","")),"")</f>
        <v/>
      </c>
      <c r="V11" s="230" t="str">
        <f>IF(COUNTA(กรอกคะแนนตัวชี้วัด!I11),IF(T11="","",IF(U11="/","",IF(U11=""," /"))),"")</f>
        <v/>
      </c>
      <c r="W11" s="229" t="str">
        <f>IF(COUNTA(กรอกคะแนนตัวชี้วัด!J11),กรอกคะแนนตัวชี้วัด!J11," ")</f>
        <v xml:space="preserve"> </v>
      </c>
      <c r="X11" s="230" t="str">
        <f>IF(COUNTA(กรอกคะแนนตัวชี้วัด!J11),IF($B$4="","",IF(W11&gt;=$B$4/2,"/","")),"")</f>
        <v/>
      </c>
      <c r="Y11" s="234" t="str">
        <f>IF(COUNTA(กรอกคะแนนตัวชี้วัด!J11),IF(W11="","",IF(X11="/","",IF(X11=""," /"))),"")</f>
        <v/>
      </c>
      <c r="Z11" s="241" t="str">
        <f>IF(COUNTA(กรอกคะแนนตัวชี้วัด!K11),กรอกคะแนนตัวชี้วัด!K11," ")</f>
        <v xml:space="preserve"> </v>
      </c>
      <c r="AA11" s="230" t="str">
        <f>IF(COUNTA(กรอกคะแนนตัวชี้วัด!K11),IF($B$4="","",IF(Z11&gt;=$B$4/2,"/","")),"")</f>
        <v/>
      </c>
      <c r="AB11" s="230" t="str">
        <f>IF(COUNTA(กรอกคะแนนตัวชี้วัด!K11),IF(Z11="","",IF(AA11="/","",IF(AA11=""," /"))),"")</f>
        <v/>
      </c>
      <c r="AC11" s="229" t="str">
        <f>IF(COUNTA(กรอกคะแนนตัวชี้วัด!L11),กรอกคะแนนตัวชี้วัด!L11," ")</f>
        <v xml:space="preserve"> </v>
      </c>
      <c r="AD11" s="230" t="str">
        <f>IF(COUNTA(กรอกคะแนนตัวชี้วัด!L11),IF($B$4="","",IF(AC11&gt;=$B$4/2,"/","")),"")</f>
        <v/>
      </c>
      <c r="AE11" s="230" t="str">
        <f>IF(COUNTA(กรอกคะแนนตัวชี้วัด!L11),IF(AC11="","",IF(AD11="/","",IF(AD11=""," /"))),"")</f>
        <v/>
      </c>
      <c r="AF11" s="229" t="str">
        <f>IF(COUNTA(กรอกคะแนนตัวชี้วัด!M11),กรอกคะแนนตัวชี้วัด!M11," ")</f>
        <v xml:space="preserve"> </v>
      </c>
      <c r="AG11" s="230" t="str">
        <f>IF(COUNTA(กรอกคะแนนตัวชี้วัด!M11),IF($B$4="","",IF(AF11&gt;=$B$4/2,"/","")),"")</f>
        <v/>
      </c>
      <c r="AH11" s="230" t="str">
        <f>IF(COUNTA(กรอกคะแนนตัวชี้วัด!M11),IF(AF11="","",IF(AG11="/","",IF(AG11=""," /"))),"")</f>
        <v/>
      </c>
      <c r="AI11" s="229" t="str">
        <f>IF(COUNTA(กรอกคะแนนตัวชี้วัด!N11),กรอกคะแนนตัวชี้วัด!N11," ")</f>
        <v xml:space="preserve"> </v>
      </c>
      <c r="AJ11" s="230" t="str">
        <f>IF(COUNTA(กรอกคะแนนตัวชี้วัด!N11),IF($B$4="","",IF(AI11&gt;=$B$4/2,"/","")),"")</f>
        <v/>
      </c>
      <c r="AK11" s="234" t="str">
        <f>IF(COUNTA(กรอกคะแนนตัวชี้วัด!N11),IF(AI11="","",IF(AJ11="/","",IF(AJ11=""," /"))),"")</f>
        <v/>
      </c>
      <c r="AL11" s="241" t="str">
        <f>IF(COUNTA(กรอกคะแนนตัวชี้วัด!O11),กรอกคะแนนตัวชี้วัด!O11," ")</f>
        <v xml:space="preserve"> </v>
      </c>
      <c r="AM11" s="230" t="str">
        <f>IF(COUNTA(กรอกคะแนนตัวชี้วัด!O11),IF($B$4="","",IF(AL11&gt;=$B$4/2,"/","")),"")</f>
        <v/>
      </c>
      <c r="AN11" s="230" t="str">
        <f>IF(COUNTA(กรอกคะแนนตัวชี้วัด!O11),IF(AL11="","",IF(AM11="/","",IF(AM11=""," /"))),"")</f>
        <v/>
      </c>
      <c r="AO11" s="229" t="str">
        <f>IF(COUNTA(กรอกคะแนนตัวชี้วัด!P11),กรอกคะแนนตัวชี้วัด!P11," ")</f>
        <v xml:space="preserve"> </v>
      </c>
      <c r="AP11" s="230" t="str">
        <f>IF(COUNTA(กรอกคะแนนตัวชี้วัด!P11),IF($B$4="","",IF(AO11&gt;=$B$4/2,"/","")),"")</f>
        <v/>
      </c>
      <c r="AQ11" s="230" t="str">
        <f>IF(COUNTA(กรอกคะแนนตัวชี้วัด!P11),IF(AO11="","",IF(AP11="/","",IF(AP11=""," /"))),"")</f>
        <v/>
      </c>
      <c r="AR11" s="229" t="str">
        <f>IF(COUNTA(กรอกคะแนนตัวชี้วัด!Q11),กรอกคะแนนตัวชี้วัด!Q11," ")</f>
        <v xml:space="preserve"> </v>
      </c>
      <c r="AS11" s="230" t="str">
        <f>IF(COUNTA(กรอกคะแนนตัวชี้วัด!Q11),IF($B$4="","",IF(AR11&gt;=$B$4/2,"/","")),"")</f>
        <v/>
      </c>
      <c r="AT11" s="230" t="str">
        <f>IF(COUNTA(กรอกคะแนนตัวชี้วัด!Q11),IF(AR11="","",IF(AS11="/","",IF(AS11=""," /"))),"")</f>
        <v/>
      </c>
      <c r="AU11" s="229" t="str">
        <f>IF(COUNTA(กรอกคะแนนตัวชี้วัด!R11),กรอกคะแนนตัวชี้วัด!R11," ")</f>
        <v xml:space="preserve"> </v>
      </c>
      <c r="AV11" s="230" t="str">
        <f>IF(COUNTA(กรอกคะแนนตัวชี้วัด!R11),IF($B$4="","",IF(AU11&gt;=$B$4/2,"/","")),"")</f>
        <v/>
      </c>
      <c r="AW11" s="234" t="str">
        <f>IF(COUNTA(กรอกคะแนนตัวชี้วัด!R11),IF(AU11="","",IF(AV11="/","",IF(AV11=""," /"))),"")</f>
        <v/>
      </c>
      <c r="AX11" s="241" t="str">
        <f>IF(COUNTA(กรอกคะแนนตัวชี้วัด!S11),กรอกคะแนนตัวชี้วัด!S11," ")</f>
        <v xml:space="preserve"> </v>
      </c>
      <c r="AY11" s="230" t="str">
        <f>IF(COUNTA(กรอกคะแนนตัวชี้วัด!S11),IF($B$4="","",IF(AX11&gt;=$B$4/2,"/","")),"")</f>
        <v/>
      </c>
      <c r="AZ11" s="230" t="str">
        <f>IF(COUNTA(กรอกคะแนนตัวชี้วัด!S11),IF(AX11="","",IF(AY11="/","",IF(AY11=""," /"))),"")</f>
        <v/>
      </c>
      <c r="BA11" s="229" t="str">
        <f>IF(COUNTA(กรอกคะแนนตัวชี้วัด!T11),กรอกคะแนนตัวชี้วัด!T11," ")</f>
        <v xml:space="preserve"> </v>
      </c>
      <c r="BB11" s="230" t="str">
        <f>IF(COUNTA(กรอกคะแนนตัวชี้วัด!T11),IF($B$4="","",IF(BA11&gt;=$B$4/2,"/","")),"")</f>
        <v/>
      </c>
      <c r="BC11" s="230" t="str">
        <f>IF(COUNTA(กรอกคะแนนตัวชี้วัด!T11),IF(BA11="","",IF(BB11="/","",IF(BB11=""," /"))),"")</f>
        <v/>
      </c>
      <c r="BD11" s="229" t="str">
        <f>IF(COUNTA(กรอกคะแนนตัวชี้วัด!U11),กรอกคะแนนตัวชี้วัด!U11," ")</f>
        <v xml:space="preserve"> </v>
      </c>
      <c r="BE11" s="230" t="str">
        <f>IF(COUNTA(กรอกคะแนนตัวชี้วัด!U11),IF($B$4="","",IF(BD11&gt;=$B$4/2,"/","")),"")</f>
        <v/>
      </c>
      <c r="BF11" s="230" t="str">
        <f>IF(COUNTA(กรอกคะแนนตัวชี้วัด!U11),IF(BD11="","",IF(BE11="/","",IF(BE11=""," /"))),"")</f>
        <v/>
      </c>
      <c r="BG11" s="229" t="str">
        <f>IF(COUNTA(กรอกคะแนนตัวชี้วัด!V11),กรอกคะแนนตัวชี้วัด!V11," ")</f>
        <v xml:space="preserve"> </v>
      </c>
      <c r="BH11" s="230" t="str">
        <f>IF(COUNTA(กรอกคะแนนตัวชี้วัด!V11),IF($B$4="","",IF(BG11&gt;=$B$4/2,"/","")),"")</f>
        <v/>
      </c>
      <c r="BI11" s="234" t="str">
        <f>IF(COUNTA(กรอกคะแนนตัวชี้วัด!V11),IF(BG11="","",IF(BH11="/","",IF(BH11=""," /"))),"")</f>
        <v/>
      </c>
      <c r="BJ11" s="241" t="str">
        <f>IF(COUNTA(กรอกคะแนนตัวชี้วัด!W11),กรอกคะแนนตัวชี้วัด!W11," ")</f>
        <v xml:space="preserve"> </v>
      </c>
      <c r="BK11" s="230" t="str">
        <f>IF(COUNTA(กรอกคะแนนตัวชี้วัด!W11),IF($B$4="","",IF(BJ11&gt;=$B$4/2,"/","")),"")</f>
        <v/>
      </c>
      <c r="BL11" s="230" t="str">
        <f>IF(COUNTA(กรอกคะแนนตัวชี้วัด!W11),IF(BJ11="","",IF(BK11="/","",IF(BK11=""," /"))),"")</f>
        <v/>
      </c>
      <c r="BM11" s="229" t="str">
        <f>IF(COUNTA(กรอกคะแนนตัวชี้วัด!X11),กรอกคะแนนตัวชี้วัด!X11," ")</f>
        <v xml:space="preserve"> </v>
      </c>
      <c r="BN11" s="230" t="str">
        <f>IF(COUNTA(กรอกคะแนนตัวชี้วัด!X11),IF($B$4="","",IF(BM11&gt;=$B$4/2,"/","")),"")</f>
        <v/>
      </c>
      <c r="BO11" s="230" t="str">
        <f>IF(COUNTA(กรอกคะแนนตัวชี้วัด!X11),IF(BM11="","",IF(BN11="/","",IF(BN11=""," /"))),"")</f>
        <v/>
      </c>
      <c r="BP11" s="229" t="str">
        <f>IF(COUNTA(กรอกคะแนนตัวชี้วัด!Y11),กรอกคะแนนตัวชี้วัด!Y11," ")</f>
        <v xml:space="preserve"> </v>
      </c>
      <c r="BQ11" s="230" t="str">
        <f>IF(COUNTA(กรอกคะแนนตัวชี้วัด!Y11),IF($B$4="","",IF(BP11&gt;=$B$4/2,"/","")),"")</f>
        <v/>
      </c>
      <c r="BR11" s="230" t="str">
        <f>IF(COUNTA(กรอกคะแนนตัวชี้วัด!Y11),IF(BP11="","",IF(BQ11="/","",IF(BQ11=""," /"))),"")</f>
        <v/>
      </c>
      <c r="BS11" s="229" t="str">
        <f>IF(COUNTA(กรอกคะแนนตัวชี้วัด!Z11),กรอกคะแนนตัวชี้วัด!Z11," ")</f>
        <v xml:space="preserve"> </v>
      </c>
      <c r="BT11" s="230" t="str">
        <f>IF(COUNTA(กรอกคะแนนตัวชี้วัด!Z11),IF($B$4="","",IF(BS11&gt;=$B$4/2,"/","")),"")</f>
        <v/>
      </c>
      <c r="BU11" s="234" t="str">
        <f>IF(COUNTA(กรอกคะแนนตัวชี้วัด!Z11),IF(BS11="","",IF(BT11="/","",IF(BT11=""," /"))),"")</f>
        <v/>
      </c>
      <c r="BV11" s="241" t="str">
        <f>IF(COUNTA(กรอกคะแนนตัวชี้วัด!AA11),กรอกคะแนนตัวชี้วัด!AA11," ")</f>
        <v xml:space="preserve"> </v>
      </c>
      <c r="BW11" s="230" t="str">
        <f>IF(COUNTA(กรอกคะแนนตัวชี้วัด!AA11),IF($B$4="","",IF(BV11&gt;=$B$4/2,"/","")),"")</f>
        <v/>
      </c>
      <c r="BX11" s="230" t="str">
        <f>IF(COUNTA(กรอกคะแนนตัวชี้วัด!AA11),IF(BV11="","",IF(BW11="/","",IF(BW11=""," /"))),"")</f>
        <v/>
      </c>
      <c r="BY11" s="229" t="str">
        <f>IF(COUNTA(กรอกคะแนนตัวชี้วัด!AB11),กรอกคะแนนตัวชี้วัด!AB11," ")</f>
        <v xml:space="preserve"> </v>
      </c>
      <c r="BZ11" s="230" t="str">
        <f>IF(COUNTA(กรอกคะแนนตัวชี้วัด!AB11),IF($B$4="","",IF(BY11&gt;=$B$4/2,"/","")),"")</f>
        <v/>
      </c>
      <c r="CA11" s="230" t="str">
        <f>IF(COUNTA(กรอกคะแนนตัวชี้วัด!AB11),IF(BY11="","",IF(BZ11="/","",IF(BZ11=""," /"))),"")</f>
        <v/>
      </c>
      <c r="CB11" s="229" t="str">
        <f>IF(COUNTA(กรอกคะแนนตัวชี้วัด!AC11),กรอกคะแนนตัวชี้วัด!AC11," ")</f>
        <v xml:space="preserve"> </v>
      </c>
      <c r="CC11" s="230" t="str">
        <f>IF(COUNTA(กรอกคะแนนตัวชี้วัด!AC11),IF($B$4="","",IF(CB11&gt;=$B$4/2,"/","")),"")</f>
        <v/>
      </c>
      <c r="CD11" s="230" t="str">
        <f>IF(COUNTA(กรอกคะแนนตัวชี้วัด!AC11),IF(CB11="","",IF(CC11="/","",IF(CC11=""," /"))),"")</f>
        <v/>
      </c>
      <c r="CE11" s="229" t="str">
        <f>IF(COUNTA(กรอกคะแนนตัวชี้วัด!AD11),กรอกคะแนนตัวชี้วัด!AD11," ")</f>
        <v xml:space="preserve"> </v>
      </c>
      <c r="CF11" s="230" t="str">
        <f>IF(COUNTA(กรอกคะแนนตัวชี้วัด!AD11),IF($B$4="","",IF(CE11&gt;=$B$4/2,"/","")),"")</f>
        <v/>
      </c>
      <c r="CG11" s="234" t="str">
        <f>IF(COUNTA(กรอกคะแนนตัวชี้วัด!AD11),IF(CE11="","",IF(CF11="/","",IF(CF11=""," /"))),"")</f>
        <v/>
      </c>
      <c r="CH11" s="241" t="str">
        <f>IF(COUNTA(กรอกคะแนนตัวชี้วัด!AE11),กรอกคะแนนตัวชี้วัด!AE11," ")</f>
        <v xml:space="preserve"> </v>
      </c>
      <c r="CI11" s="230" t="str">
        <f>IF(COUNTA(กรอกคะแนนตัวชี้วัด!AE11),IF($B$4="","",IF(CH11&gt;=$B$4/2,"/","")),"")</f>
        <v/>
      </c>
      <c r="CJ11" s="230" t="str">
        <f>IF(COUNTA(กรอกคะแนนตัวชี้วัด!AE11),IF(CH11="","",IF(CI11="/","",IF(CI11=""," /"))),"")</f>
        <v/>
      </c>
      <c r="CK11" s="229" t="str">
        <f>IF(COUNTA(กรอกคะแนนตัวชี้วัด!AF11),กรอกคะแนนตัวชี้วัด!AF11," ")</f>
        <v xml:space="preserve"> </v>
      </c>
      <c r="CL11" s="230" t="str">
        <f>IF(COUNTA(กรอกคะแนนตัวชี้วัด!AF11),IF($B$4="","",IF(CK11&gt;=$B$4/2,"/","")),"")</f>
        <v/>
      </c>
      <c r="CM11" s="230" t="str">
        <f>IF(COUNTA(กรอกคะแนนตัวชี้วัด!AF11),IF(CK11="","",IF(CL11="/","",IF(CL11=""," /"))),"")</f>
        <v/>
      </c>
      <c r="CN11" s="229" t="str">
        <f>IF(COUNTA(กรอกคะแนนตัวชี้วัด!AG11),กรอกคะแนนตัวชี้วัด!AG11," ")</f>
        <v xml:space="preserve"> </v>
      </c>
      <c r="CO11" s="230" t="str">
        <f>IF(COUNTA(กรอกคะแนนตัวชี้วัด!AG11),IF($B$4="","",IF(CN11&gt;=$B$4/2,"/","")),"")</f>
        <v/>
      </c>
      <c r="CP11" s="230" t="str">
        <f>IF(COUNTA(กรอกคะแนนตัวชี้วัด!AG11),IF(CN11="","",IF(CO11="/","",IF(CO11=""," /"))),"")</f>
        <v/>
      </c>
      <c r="CQ11" s="229" t="str">
        <f>IF(COUNTA(กรอกคะแนนตัวชี้วัด!AH11),กรอกคะแนนตัวชี้วัด!AH11," ")</f>
        <v xml:space="preserve"> </v>
      </c>
      <c r="CR11" s="230" t="str">
        <f>IF(COUNTA(กรอกคะแนนตัวชี้วัด!AH11),IF($B$4="","",IF(CQ11&gt;=$B$4/2,"/","")),"")</f>
        <v/>
      </c>
      <c r="CS11" s="234" t="str">
        <f>IF(COUNTA(กรอกคะแนนตัวชี้วัด!AH11),IF(CQ11="","",IF(CR11="/","",IF(CR11=""," /"))),"")</f>
        <v/>
      </c>
      <c r="CT11" s="241" t="str">
        <f>IF(COUNTA(กรอกคะแนนตัวชี้วัด!AI11),กรอกคะแนนตัวชี้วัด!AI11," ")</f>
        <v xml:space="preserve"> </v>
      </c>
      <c r="CU11" s="230" t="str">
        <f>IF(COUNTA(กรอกคะแนนตัวชี้วัด!AI11),IF($B$4="","",IF(CT11&gt;=$B$4/2,"/","")),"")</f>
        <v/>
      </c>
      <c r="CV11" s="230" t="str">
        <f>IF(COUNTA(กรอกคะแนนตัวชี้วัด!AI11),IF(CT11="","",IF(CU11="/","",IF(CU11=""," /"))),"")</f>
        <v/>
      </c>
      <c r="CW11" s="229" t="str">
        <f>IF(COUNTA(กรอกคะแนนตัวชี้วัด!AJ11),กรอกคะแนนตัวชี้วัด!AJ11," ")</f>
        <v xml:space="preserve"> </v>
      </c>
      <c r="CX11" s="230" t="str">
        <f>IF(COUNTA(กรอกคะแนนตัวชี้วัด!AJ11),IF($B$4="","",IF(CW11&gt;=$B$4/2,"/","")),"")</f>
        <v/>
      </c>
      <c r="CY11" s="230" t="str">
        <f>IF(COUNTA(กรอกคะแนนตัวชี้วัด!AJ11),IF(CW11="","",IF(CX11="/","",IF(CX11=""," /"))),"")</f>
        <v/>
      </c>
      <c r="CZ11" s="229" t="str">
        <f>IF(COUNTA(กรอกคะแนนตัวชี้วัด!AK11),กรอกคะแนนตัวชี้วัด!AK11," ")</f>
        <v xml:space="preserve"> </v>
      </c>
      <c r="DA11" s="230" t="str">
        <f>IF(COUNTA(กรอกคะแนนตัวชี้วัด!AK11),IF($B$4="","",IF(CZ11&gt;=$B$4/2,"/","")),"")</f>
        <v/>
      </c>
      <c r="DB11" s="230" t="str">
        <f>IF(COUNTA(กรอกคะแนนตัวชี้วัด!AK11),IF(CZ11="","",IF(DA11="/","",IF(DA11=""," /"))),"")</f>
        <v/>
      </c>
      <c r="DC11" s="229" t="str">
        <f>IF(COUNTA(กรอกคะแนนตัวชี้วัด!AL11),กรอกคะแนนตัวชี้วัด!AL11," ")</f>
        <v xml:space="preserve"> </v>
      </c>
      <c r="DD11" s="230" t="str">
        <f>IF(COUNTA(กรอกคะแนนตัวชี้วัด!AL11),IF($B$4="","",IF(DC11&gt;=$B$4/2,"/","")),"")</f>
        <v/>
      </c>
      <c r="DE11" s="234" t="str">
        <f>IF(COUNTA(กรอกคะแนนตัวชี้วัด!AL11),IF(DC11="","",IF(DD11="/","",IF(DD11=""," /"))),"")</f>
        <v/>
      </c>
      <c r="DF11" s="241" t="str">
        <f>IF(COUNTA(กรอกคะแนนตัวชี้วัด!AM11),กรอกคะแนนตัวชี้วัด!AM11," ")</f>
        <v xml:space="preserve"> </v>
      </c>
      <c r="DG11" s="230" t="str">
        <f>IF(COUNTA(กรอกคะแนนตัวชี้วัด!AM11),IF($B$4="","",IF(DF11&gt;=$B$4/2,"/","")),"")</f>
        <v/>
      </c>
      <c r="DH11" s="230" t="str">
        <f>IF(COUNTA(กรอกคะแนนตัวชี้วัด!AM11),IF(DF11="","",IF(DG11="/","",IF(DG11=""," /"))),"")</f>
        <v/>
      </c>
      <c r="DI11" s="229" t="str">
        <f>IF(COUNTA(กรอกคะแนนตัวชี้วัด!AN11),กรอกคะแนนตัวชี้วัด!AN11," ")</f>
        <v xml:space="preserve"> </v>
      </c>
      <c r="DJ11" s="230" t="str">
        <f>IF(COUNTA(กรอกคะแนนตัวชี้วัด!AN11),IF($B$4="","",IF(DI11&gt;=$B$4/2,"/","")),"")</f>
        <v/>
      </c>
      <c r="DK11" s="230" t="str">
        <f>IF(COUNTA(กรอกคะแนนตัวชี้วัด!AN11),IF(DI11="","",IF(DJ11="/","",IF(DJ11=""," /"))),"")</f>
        <v/>
      </c>
      <c r="DL11" s="229" t="str">
        <f>IF(COUNTA(กรอกคะแนนตัวชี้วัด!AO11),กรอกคะแนนตัวชี้วัด!AO11," ")</f>
        <v xml:space="preserve"> </v>
      </c>
      <c r="DM11" s="230" t="str">
        <f>IF(COUNTA(กรอกคะแนนตัวชี้วัด!AO11),IF($B$4="","",IF(DL11&gt;=$B$4/2,"/","")),"")</f>
        <v/>
      </c>
      <c r="DN11" s="230" t="str">
        <f>IF(COUNTA(กรอกคะแนนตัวชี้วัด!AO11),IF(DL11="","",IF(DM11="/","",IF(DM11=""," /"))),"")</f>
        <v/>
      </c>
      <c r="DO11" s="229" t="str">
        <f>IF(COUNTA(กรอกคะแนนตัวชี้วัด!AP11),กรอกคะแนนตัวชี้วัด!AP11," ")</f>
        <v xml:space="preserve"> </v>
      </c>
      <c r="DP11" s="230" t="str">
        <f>IF(COUNTA(กรอกคะแนนตัวชี้วัด!AP11),IF($B$4="","",IF(DO11&gt;=$B$4/2,"/","")),"")</f>
        <v/>
      </c>
      <c r="DQ11" s="234" t="str">
        <f>IF(COUNTA(กรอกคะแนนตัวชี้วัด!AP11),IF(DO11="","",IF(DP11="/","",IF(DP11=""," /"))),"")</f>
        <v/>
      </c>
      <c r="DR11" s="241" t="str">
        <f>IF(COUNTA(กรอกคะแนนตัวชี้วัด!AQ11),กรอกคะแนนตัวชี้วัด!AQ11," ")</f>
        <v xml:space="preserve"> </v>
      </c>
      <c r="DS11" s="230" t="str">
        <f>IF(COUNTA(กรอกคะแนนตัวชี้วัด!AQ11),IF($B$4="","",IF(DR11&gt;=$B$4/2,"/","")),"")</f>
        <v/>
      </c>
      <c r="DT11" s="230" t="str">
        <f>IF(COUNTA(กรอกคะแนนตัวชี้วัด!AQ11),IF(DR11="","",IF(DS11="/","",IF(DS11=""," /"))),"")</f>
        <v/>
      </c>
      <c r="DU11" s="229" t="str">
        <f>IF(COUNTA(กรอกคะแนนตัวชี้วัด!AR11),กรอกคะแนนตัวชี้วัด!AR11," ")</f>
        <v xml:space="preserve"> </v>
      </c>
      <c r="DV11" s="230" t="str">
        <f>IF(COUNTA(กรอกคะแนนตัวชี้วัด!AR11),IF($B$4="","",IF(DU11&gt;=$B$4/2,"/","")),"")</f>
        <v/>
      </c>
      <c r="DW11" s="234" t="str">
        <f>IF(COUNTA(กรอกคะแนนตัวชี้วัด!AR11),IF(DU11="","",IF(DV11="/","",IF(DV11=""," /"))),"")</f>
        <v/>
      </c>
      <c r="DX11" s="247" t="str">
        <f>IF(COUNTA(ข้อมูล!E8),IF(COUNTIF(EC11:FS11,"/"),COUNTIF(EC11:FS11,"/"),""),"")</f>
        <v/>
      </c>
      <c r="DY11" s="230" t="str">
        <f>IF(COUNTA(ข้อมูล!E8),IF(DX11="","",IF(DX11&gt;=$DX$4/2,"/","")),"")</f>
        <v/>
      </c>
      <c r="DZ11" s="230" t="str">
        <f>IF(COUNTA(ข้อมูล!E8),IF(DX11="","/",IF(DY11="/","",IF(DY11=""," /"))),"")</f>
        <v/>
      </c>
      <c r="EA11" s="231"/>
      <c r="EB11" s="249"/>
      <c r="EC11" s="158" t="str">
        <f t="shared" si="0"/>
        <v/>
      </c>
      <c r="ED11" s="70" t="str">
        <f t="shared" si="1"/>
        <v/>
      </c>
      <c r="EE11" s="70" t="str">
        <f t="shared" si="2"/>
        <v/>
      </c>
      <c r="EF11" s="70" t="str">
        <f t="shared" si="3"/>
        <v/>
      </c>
      <c r="EG11" s="70" t="str">
        <f t="shared" si="4"/>
        <v/>
      </c>
      <c r="EH11" s="70" t="str">
        <f t="shared" si="5"/>
        <v/>
      </c>
      <c r="EI11" s="70" t="str">
        <f t="shared" si="6"/>
        <v/>
      </c>
      <c r="EJ11" s="70" t="str">
        <f t="shared" si="7"/>
        <v/>
      </c>
      <c r="EK11" s="70" t="str">
        <f t="shared" si="8"/>
        <v/>
      </c>
      <c r="EL11" s="70" t="str">
        <f t="shared" si="9"/>
        <v/>
      </c>
      <c r="EM11" s="70" t="str">
        <f t="shared" si="10"/>
        <v/>
      </c>
      <c r="EN11" s="70" t="str">
        <f t="shared" si="11"/>
        <v/>
      </c>
      <c r="EO11" s="70" t="str">
        <f t="shared" si="12"/>
        <v/>
      </c>
      <c r="EP11" s="70" t="str">
        <f t="shared" si="13"/>
        <v/>
      </c>
      <c r="EQ11" s="70" t="str">
        <f t="shared" si="14"/>
        <v/>
      </c>
      <c r="ER11" s="70" t="str">
        <f t="shared" si="15"/>
        <v/>
      </c>
      <c r="ES11" s="70" t="str">
        <f t="shared" si="16"/>
        <v/>
      </c>
      <c r="ET11" s="70" t="str">
        <f t="shared" si="17"/>
        <v/>
      </c>
      <c r="EU11" s="70" t="str">
        <f t="shared" si="18"/>
        <v/>
      </c>
      <c r="EV11" s="70" t="str">
        <f t="shared" si="19"/>
        <v/>
      </c>
      <c r="EW11" s="70" t="str">
        <f t="shared" si="20"/>
        <v/>
      </c>
      <c r="EX11" s="70" t="str">
        <f t="shared" si="21"/>
        <v/>
      </c>
      <c r="EY11" s="70" t="str">
        <f t="shared" si="22"/>
        <v/>
      </c>
      <c r="EZ11" s="70" t="str">
        <f t="shared" si="23"/>
        <v/>
      </c>
      <c r="FA11" s="70" t="str">
        <f t="shared" si="24"/>
        <v/>
      </c>
      <c r="FB11" s="70" t="str">
        <f t="shared" si="25"/>
        <v/>
      </c>
      <c r="FC11" s="70" t="str">
        <f t="shared" si="26"/>
        <v/>
      </c>
      <c r="FD11" s="70" t="str">
        <f t="shared" si="27"/>
        <v/>
      </c>
      <c r="FE11" s="70" t="str">
        <f t="shared" si="28"/>
        <v/>
      </c>
      <c r="FF11" s="70" t="str">
        <f t="shared" si="29"/>
        <v/>
      </c>
      <c r="FG11" s="70" t="str">
        <f t="shared" si="30"/>
        <v/>
      </c>
      <c r="FH11" s="70" t="str">
        <f t="shared" si="31"/>
        <v/>
      </c>
      <c r="FI11" s="70" t="str">
        <f t="shared" si="32"/>
        <v/>
      </c>
      <c r="FJ11" s="70" t="str">
        <f t="shared" si="33"/>
        <v/>
      </c>
      <c r="FK11" s="70" t="str">
        <f t="shared" si="34"/>
        <v/>
      </c>
      <c r="FL11" s="70" t="str">
        <f t="shared" si="35"/>
        <v/>
      </c>
      <c r="FM11" s="70" t="str">
        <f t="shared" si="36"/>
        <v/>
      </c>
      <c r="FN11" s="70" t="str">
        <f t="shared" si="37"/>
        <v/>
      </c>
      <c r="FO11" s="70" t="str">
        <f t="shared" si="38"/>
        <v/>
      </c>
      <c r="FP11" s="70" t="str">
        <f t="shared" si="39"/>
        <v/>
      </c>
      <c r="FQ11" s="70" t="str">
        <f t="shared" si="40"/>
        <v/>
      </c>
      <c r="FR11" s="70" t="str">
        <f t="shared" si="41"/>
        <v/>
      </c>
      <c r="FS11" s="70" t="e">
        <f>#REF!</f>
        <v>#REF!</v>
      </c>
      <c r="FT11" s="70"/>
      <c r="FU11" s="70">
        <f t="shared" si="42"/>
        <v>0</v>
      </c>
      <c r="FV11" s="69"/>
      <c r="FW11" s="69"/>
      <c r="FX11" s="69"/>
    </row>
    <row r="12" spans="1:180" s="67" customFormat="1" ht="16.5" customHeight="1" x14ac:dyDescent="0.35">
      <c r="A12" s="233">
        <f>IF(COUNTA(ข้อมูล!C9),ข้อมูล!C9," ")</f>
        <v>7</v>
      </c>
      <c r="B12" s="229" t="str">
        <f>IF(COUNTA(กรอกคะแนนตัวชี้วัด!C12),กรอกคะแนนตัวชี้วัด!C12," ")</f>
        <v xml:space="preserve"> </v>
      </c>
      <c r="C12" s="230" t="str">
        <f>IF(COUNTA(กรอกคะแนนตัวชี้วัด!C12),IF($B$4="","",IF(B12&gt;=$B$4/2,"/","")),"")</f>
        <v/>
      </c>
      <c r="D12" s="230" t="str">
        <f>IF(COUNTA(กรอกคะแนนตัวชี้วัด!C12),IF(B12="","",IF(C12="/","",IF(C12=""," /"))),"")</f>
        <v/>
      </c>
      <c r="E12" s="229" t="str">
        <f>IF(COUNTA(กรอกคะแนนตัวชี้วัด!D12),กรอกคะแนนตัวชี้วัด!D12," ")</f>
        <v xml:space="preserve"> </v>
      </c>
      <c r="F12" s="230" t="str">
        <f>IF(COUNTA(กรอกคะแนนตัวชี้วัด!D12),IF($B$4="","",IF(E12&gt;=$B$4/2,"/","")),"")</f>
        <v/>
      </c>
      <c r="G12" s="230" t="str">
        <f>IF(COUNTA(กรอกคะแนนตัวชี้วัด!D12),IF(E12="","",IF(F12="/","",IF(F12=""," /"))),"")</f>
        <v/>
      </c>
      <c r="H12" s="229" t="str">
        <f>IF(COUNTA(กรอกคะแนนตัวชี้วัด!E12),กรอกคะแนนตัวชี้วัด!E12," ")</f>
        <v xml:space="preserve"> </v>
      </c>
      <c r="I12" s="230" t="str">
        <f>IF(COUNTA(กรอกคะแนนตัวชี้วัด!E12),IF($B$4="","",IF(H12&gt;=$B$4/2,"/","")),"")</f>
        <v/>
      </c>
      <c r="J12" s="230" t="str">
        <f>IF(COUNTA(กรอกคะแนนตัวชี้วัด!E12),IF(H12="","",IF(I12="/","",IF(I12=""," /"))),"")</f>
        <v/>
      </c>
      <c r="K12" s="229" t="str">
        <f>IF(COUNTA(กรอกคะแนนตัวชี้วัด!F12),กรอกคะแนนตัวชี้วัด!F12," ")</f>
        <v xml:space="preserve"> </v>
      </c>
      <c r="L12" s="230" t="str">
        <f>IF(COUNTA(กรอกคะแนนตัวชี้วัด!F12),IF($B$4="","",IF(K12&gt;=$B$4/2,"/","")),"")</f>
        <v/>
      </c>
      <c r="M12" s="234" t="str">
        <f>IF(COUNTA(กรอกคะแนนตัวชี้วัด!F12),IF(K12="","",IF(L12="/","",IF(L12=""," /"))),"")</f>
        <v/>
      </c>
      <c r="N12" s="241" t="str">
        <f>IF(COUNTA(กรอกคะแนนตัวชี้วัด!G12),กรอกคะแนนตัวชี้วัด!G12," ")</f>
        <v xml:space="preserve"> </v>
      </c>
      <c r="O12" s="230" t="str">
        <f>IF(COUNTA(กรอกคะแนนตัวชี้วัด!G12),IF($B$4="","",IF(N12&gt;=$B$4/2,"/","")),"")</f>
        <v/>
      </c>
      <c r="P12" s="230" t="str">
        <f>IF(COUNTA(กรอกคะแนนตัวชี้วัด!G12),IF(N12="","",IF(O12="/","",IF(O12=""," /"))),"")</f>
        <v/>
      </c>
      <c r="Q12" s="229" t="str">
        <f>IF(COUNTA(กรอกคะแนนตัวชี้วัด!H12),กรอกคะแนนตัวชี้วัด!H12," ")</f>
        <v xml:space="preserve"> </v>
      </c>
      <c r="R12" s="230" t="str">
        <f>IF(COUNTA(กรอกคะแนนตัวชี้วัด!H12),IF($B$4="","",IF(Q12&gt;=$B$4/2,"/","")),"")</f>
        <v/>
      </c>
      <c r="S12" s="230" t="str">
        <f>IF(COUNTA(กรอกคะแนนตัวชี้วัด!H12),IF(Q12="","",IF(R12="/","",IF(R12=""," /"))),"")</f>
        <v/>
      </c>
      <c r="T12" s="229" t="str">
        <f>IF(COUNTA(กรอกคะแนนตัวชี้วัด!I12),กรอกคะแนนตัวชี้วัด!I12," ")</f>
        <v xml:space="preserve"> </v>
      </c>
      <c r="U12" s="230" t="str">
        <f>IF(COUNTA(กรอกคะแนนตัวชี้วัด!I12),IF($B$4="","",IF(T12&gt;=$B$4/2,"/","")),"")</f>
        <v/>
      </c>
      <c r="V12" s="230" t="str">
        <f>IF(COUNTA(กรอกคะแนนตัวชี้วัด!I12),IF(T12="","",IF(U12="/","",IF(U12=""," /"))),"")</f>
        <v/>
      </c>
      <c r="W12" s="229" t="str">
        <f>IF(COUNTA(กรอกคะแนนตัวชี้วัด!J12),กรอกคะแนนตัวชี้วัด!J12," ")</f>
        <v xml:space="preserve"> </v>
      </c>
      <c r="X12" s="230" t="str">
        <f>IF(COUNTA(กรอกคะแนนตัวชี้วัด!J12),IF($B$4="","",IF(W12&gt;=$B$4/2,"/","")),"")</f>
        <v/>
      </c>
      <c r="Y12" s="234" t="str">
        <f>IF(COUNTA(กรอกคะแนนตัวชี้วัด!J12),IF(W12="","",IF(X12="/","",IF(X12=""," /"))),"")</f>
        <v/>
      </c>
      <c r="Z12" s="241" t="str">
        <f>IF(COUNTA(กรอกคะแนนตัวชี้วัด!K12),กรอกคะแนนตัวชี้วัด!K12," ")</f>
        <v xml:space="preserve"> </v>
      </c>
      <c r="AA12" s="230" t="str">
        <f>IF(COUNTA(กรอกคะแนนตัวชี้วัด!K12),IF($B$4="","",IF(Z12&gt;=$B$4/2,"/","")),"")</f>
        <v/>
      </c>
      <c r="AB12" s="230" t="str">
        <f>IF(COUNTA(กรอกคะแนนตัวชี้วัด!K12),IF(Z12="","",IF(AA12="/","",IF(AA12=""," /"))),"")</f>
        <v/>
      </c>
      <c r="AC12" s="229" t="str">
        <f>IF(COUNTA(กรอกคะแนนตัวชี้วัด!L12),กรอกคะแนนตัวชี้วัด!L12," ")</f>
        <v xml:space="preserve"> </v>
      </c>
      <c r="AD12" s="230" t="str">
        <f>IF(COUNTA(กรอกคะแนนตัวชี้วัด!L12),IF($B$4="","",IF(AC12&gt;=$B$4/2,"/","")),"")</f>
        <v/>
      </c>
      <c r="AE12" s="230" t="str">
        <f>IF(COUNTA(กรอกคะแนนตัวชี้วัด!L12),IF(AC12="","",IF(AD12="/","",IF(AD12=""," /"))),"")</f>
        <v/>
      </c>
      <c r="AF12" s="229" t="str">
        <f>IF(COUNTA(กรอกคะแนนตัวชี้วัด!M12),กรอกคะแนนตัวชี้วัด!M12," ")</f>
        <v xml:space="preserve"> </v>
      </c>
      <c r="AG12" s="230" t="str">
        <f>IF(COUNTA(กรอกคะแนนตัวชี้วัด!M12),IF($B$4="","",IF(AF12&gt;=$B$4/2,"/","")),"")</f>
        <v/>
      </c>
      <c r="AH12" s="230" t="str">
        <f>IF(COUNTA(กรอกคะแนนตัวชี้วัด!M12),IF(AF12="","",IF(AG12="/","",IF(AG12=""," /"))),"")</f>
        <v/>
      </c>
      <c r="AI12" s="229" t="str">
        <f>IF(COUNTA(กรอกคะแนนตัวชี้วัด!N12),กรอกคะแนนตัวชี้วัด!N12," ")</f>
        <v xml:space="preserve"> </v>
      </c>
      <c r="AJ12" s="230" t="str">
        <f>IF(COUNTA(กรอกคะแนนตัวชี้วัด!N12),IF($B$4="","",IF(AI12&gt;=$B$4/2,"/","")),"")</f>
        <v/>
      </c>
      <c r="AK12" s="234" t="str">
        <f>IF(COUNTA(กรอกคะแนนตัวชี้วัด!N12),IF(AI12="","",IF(AJ12="/","",IF(AJ12=""," /"))),"")</f>
        <v/>
      </c>
      <c r="AL12" s="241" t="str">
        <f>IF(COUNTA(กรอกคะแนนตัวชี้วัด!O12),กรอกคะแนนตัวชี้วัด!O12," ")</f>
        <v xml:space="preserve"> </v>
      </c>
      <c r="AM12" s="230" t="str">
        <f>IF(COUNTA(กรอกคะแนนตัวชี้วัด!O12),IF($B$4="","",IF(AL12&gt;=$B$4/2,"/","")),"")</f>
        <v/>
      </c>
      <c r="AN12" s="230" t="str">
        <f>IF(COUNTA(กรอกคะแนนตัวชี้วัด!O12),IF(AL12="","",IF(AM12="/","",IF(AM12=""," /"))),"")</f>
        <v/>
      </c>
      <c r="AO12" s="229" t="str">
        <f>IF(COUNTA(กรอกคะแนนตัวชี้วัด!P12),กรอกคะแนนตัวชี้วัด!P12," ")</f>
        <v xml:space="preserve"> </v>
      </c>
      <c r="AP12" s="230" t="str">
        <f>IF(COUNTA(กรอกคะแนนตัวชี้วัด!P12),IF($B$4="","",IF(AO12&gt;=$B$4/2,"/","")),"")</f>
        <v/>
      </c>
      <c r="AQ12" s="230" t="str">
        <f>IF(COUNTA(กรอกคะแนนตัวชี้วัด!P12),IF(AO12="","",IF(AP12="/","",IF(AP12=""," /"))),"")</f>
        <v/>
      </c>
      <c r="AR12" s="229" t="str">
        <f>IF(COUNTA(กรอกคะแนนตัวชี้วัด!Q12),กรอกคะแนนตัวชี้วัด!Q12," ")</f>
        <v xml:space="preserve"> </v>
      </c>
      <c r="AS12" s="230" t="str">
        <f>IF(COUNTA(กรอกคะแนนตัวชี้วัด!Q12),IF($B$4="","",IF(AR12&gt;=$B$4/2,"/","")),"")</f>
        <v/>
      </c>
      <c r="AT12" s="230" t="str">
        <f>IF(COUNTA(กรอกคะแนนตัวชี้วัด!Q12),IF(AR12="","",IF(AS12="/","",IF(AS12=""," /"))),"")</f>
        <v/>
      </c>
      <c r="AU12" s="229" t="str">
        <f>IF(COUNTA(กรอกคะแนนตัวชี้วัด!R12),กรอกคะแนนตัวชี้วัด!R12," ")</f>
        <v xml:space="preserve"> </v>
      </c>
      <c r="AV12" s="230" t="str">
        <f>IF(COUNTA(กรอกคะแนนตัวชี้วัด!R12),IF($B$4="","",IF(AU12&gt;=$B$4/2,"/","")),"")</f>
        <v/>
      </c>
      <c r="AW12" s="234" t="str">
        <f>IF(COUNTA(กรอกคะแนนตัวชี้วัด!R12),IF(AU12="","",IF(AV12="/","",IF(AV12=""," /"))),"")</f>
        <v/>
      </c>
      <c r="AX12" s="241" t="str">
        <f>IF(COUNTA(กรอกคะแนนตัวชี้วัด!S12),กรอกคะแนนตัวชี้วัด!S12," ")</f>
        <v xml:space="preserve"> </v>
      </c>
      <c r="AY12" s="230" t="str">
        <f>IF(COUNTA(กรอกคะแนนตัวชี้วัด!S12),IF($B$4="","",IF(AX12&gt;=$B$4/2,"/","")),"")</f>
        <v/>
      </c>
      <c r="AZ12" s="230" t="str">
        <f>IF(COUNTA(กรอกคะแนนตัวชี้วัด!S12),IF(AX12="","",IF(AY12="/","",IF(AY12=""," /"))),"")</f>
        <v/>
      </c>
      <c r="BA12" s="229" t="str">
        <f>IF(COUNTA(กรอกคะแนนตัวชี้วัด!T12),กรอกคะแนนตัวชี้วัด!T12," ")</f>
        <v xml:space="preserve"> </v>
      </c>
      <c r="BB12" s="230" t="str">
        <f>IF(COUNTA(กรอกคะแนนตัวชี้วัด!T12),IF($B$4="","",IF(BA12&gt;=$B$4/2,"/","")),"")</f>
        <v/>
      </c>
      <c r="BC12" s="230" t="str">
        <f>IF(COUNTA(กรอกคะแนนตัวชี้วัด!T12),IF(BA12="","",IF(BB12="/","",IF(BB12=""," /"))),"")</f>
        <v/>
      </c>
      <c r="BD12" s="229" t="str">
        <f>IF(COUNTA(กรอกคะแนนตัวชี้วัด!U12),กรอกคะแนนตัวชี้วัด!U12," ")</f>
        <v xml:space="preserve"> </v>
      </c>
      <c r="BE12" s="230" t="str">
        <f>IF(COUNTA(กรอกคะแนนตัวชี้วัด!U12),IF($B$4="","",IF(BD12&gt;=$B$4/2,"/","")),"")</f>
        <v/>
      </c>
      <c r="BF12" s="230" t="str">
        <f>IF(COUNTA(กรอกคะแนนตัวชี้วัด!U12),IF(BD12="","",IF(BE12="/","",IF(BE12=""," /"))),"")</f>
        <v/>
      </c>
      <c r="BG12" s="229" t="str">
        <f>IF(COUNTA(กรอกคะแนนตัวชี้วัด!V12),กรอกคะแนนตัวชี้วัด!V12," ")</f>
        <v xml:space="preserve"> </v>
      </c>
      <c r="BH12" s="230" t="str">
        <f>IF(COUNTA(กรอกคะแนนตัวชี้วัด!V12),IF($B$4="","",IF(BG12&gt;=$B$4/2,"/","")),"")</f>
        <v/>
      </c>
      <c r="BI12" s="234" t="str">
        <f>IF(COUNTA(กรอกคะแนนตัวชี้วัด!V12),IF(BG12="","",IF(BH12="/","",IF(BH12=""," /"))),"")</f>
        <v/>
      </c>
      <c r="BJ12" s="241" t="str">
        <f>IF(COUNTA(กรอกคะแนนตัวชี้วัด!W12),กรอกคะแนนตัวชี้วัด!W12," ")</f>
        <v xml:space="preserve"> </v>
      </c>
      <c r="BK12" s="230" t="str">
        <f>IF(COUNTA(กรอกคะแนนตัวชี้วัด!W12),IF($B$4="","",IF(BJ12&gt;=$B$4/2,"/","")),"")</f>
        <v/>
      </c>
      <c r="BL12" s="230" t="str">
        <f>IF(COUNTA(กรอกคะแนนตัวชี้วัด!W12),IF(BJ12="","",IF(BK12="/","",IF(BK12=""," /"))),"")</f>
        <v/>
      </c>
      <c r="BM12" s="229" t="str">
        <f>IF(COUNTA(กรอกคะแนนตัวชี้วัด!X12),กรอกคะแนนตัวชี้วัด!X12," ")</f>
        <v xml:space="preserve"> </v>
      </c>
      <c r="BN12" s="230" t="str">
        <f>IF(COUNTA(กรอกคะแนนตัวชี้วัด!X12),IF($B$4="","",IF(BM12&gt;=$B$4/2,"/","")),"")</f>
        <v/>
      </c>
      <c r="BO12" s="230" t="str">
        <f>IF(COUNTA(กรอกคะแนนตัวชี้วัด!X12),IF(BM12="","",IF(BN12="/","",IF(BN12=""," /"))),"")</f>
        <v/>
      </c>
      <c r="BP12" s="229" t="str">
        <f>IF(COUNTA(กรอกคะแนนตัวชี้วัด!Y12),กรอกคะแนนตัวชี้วัด!Y12," ")</f>
        <v xml:space="preserve"> </v>
      </c>
      <c r="BQ12" s="230" t="str">
        <f>IF(COUNTA(กรอกคะแนนตัวชี้วัด!Y12),IF($B$4="","",IF(BP12&gt;=$B$4/2,"/","")),"")</f>
        <v/>
      </c>
      <c r="BR12" s="230" t="str">
        <f>IF(COUNTA(กรอกคะแนนตัวชี้วัด!Y12),IF(BP12="","",IF(BQ12="/","",IF(BQ12=""," /"))),"")</f>
        <v/>
      </c>
      <c r="BS12" s="229" t="str">
        <f>IF(COUNTA(กรอกคะแนนตัวชี้วัด!Z12),กรอกคะแนนตัวชี้วัด!Z12," ")</f>
        <v xml:space="preserve"> </v>
      </c>
      <c r="BT12" s="230" t="str">
        <f>IF(COUNTA(กรอกคะแนนตัวชี้วัด!Z12),IF($B$4="","",IF(BS12&gt;=$B$4/2,"/","")),"")</f>
        <v/>
      </c>
      <c r="BU12" s="234" t="str">
        <f>IF(COUNTA(กรอกคะแนนตัวชี้วัด!Z12),IF(BS12="","",IF(BT12="/","",IF(BT12=""," /"))),"")</f>
        <v/>
      </c>
      <c r="BV12" s="241" t="str">
        <f>IF(COUNTA(กรอกคะแนนตัวชี้วัด!AA12),กรอกคะแนนตัวชี้วัด!AA12," ")</f>
        <v xml:space="preserve"> </v>
      </c>
      <c r="BW12" s="230" t="str">
        <f>IF(COUNTA(กรอกคะแนนตัวชี้วัด!AA12),IF($B$4="","",IF(BV12&gt;=$B$4/2,"/","")),"")</f>
        <v/>
      </c>
      <c r="BX12" s="230" t="str">
        <f>IF(COUNTA(กรอกคะแนนตัวชี้วัด!AA12),IF(BV12="","",IF(BW12="/","",IF(BW12=""," /"))),"")</f>
        <v/>
      </c>
      <c r="BY12" s="229" t="str">
        <f>IF(COUNTA(กรอกคะแนนตัวชี้วัด!AB12),กรอกคะแนนตัวชี้วัด!AB12," ")</f>
        <v xml:space="preserve"> </v>
      </c>
      <c r="BZ12" s="230" t="str">
        <f>IF(COUNTA(กรอกคะแนนตัวชี้วัด!AB12),IF($B$4="","",IF(BY12&gt;=$B$4/2,"/","")),"")</f>
        <v/>
      </c>
      <c r="CA12" s="230" t="str">
        <f>IF(COUNTA(กรอกคะแนนตัวชี้วัด!AB12),IF(BY12="","",IF(BZ12="/","",IF(BZ12=""," /"))),"")</f>
        <v/>
      </c>
      <c r="CB12" s="229" t="str">
        <f>IF(COUNTA(กรอกคะแนนตัวชี้วัด!AC12),กรอกคะแนนตัวชี้วัด!AC12," ")</f>
        <v xml:space="preserve"> </v>
      </c>
      <c r="CC12" s="230" t="str">
        <f>IF(COUNTA(กรอกคะแนนตัวชี้วัด!AC12),IF($B$4="","",IF(CB12&gt;=$B$4/2,"/","")),"")</f>
        <v/>
      </c>
      <c r="CD12" s="230" t="str">
        <f>IF(COUNTA(กรอกคะแนนตัวชี้วัด!AC12),IF(CB12="","",IF(CC12="/","",IF(CC12=""," /"))),"")</f>
        <v/>
      </c>
      <c r="CE12" s="229" t="str">
        <f>IF(COUNTA(กรอกคะแนนตัวชี้วัด!AD12),กรอกคะแนนตัวชี้วัด!AD12," ")</f>
        <v xml:space="preserve"> </v>
      </c>
      <c r="CF12" s="230" t="str">
        <f>IF(COUNTA(กรอกคะแนนตัวชี้วัด!AD12),IF($B$4="","",IF(CE12&gt;=$B$4/2,"/","")),"")</f>
        <v/>
      </c>
      <c r="CG12" s="234" t="str">
        <f>IF(COUNTA(กรอกคะแนนตัวชี้วัด!AD12),IF(CE12="","",IF(CF12="/","",IF(CF12=""," /"))),"")</f>
        <v/>
      </c>
      <c r="CH12" s="241" t="str">
        <f>IF(COUNTA(กรอกคะแนนตัวชี้วัด!AE12),กรอกคะแนนตัวชี้วัด!AE12," ")</f>
        <v xml:space="preserve"> </v>
      </c>
      <c r="CI12" s="230" t="str">
        <f>IF(COUNTA(กรอกคะแนนตัวชี้วัด!AE12),IF($B$4="","",IF(CH12&gt;=$B$4/2,"/","")),"")</f>
        <v/>
      </c>
      <c r="CJ12" s="230" t="str">
        <f>IF(COUNTA(กรอกคะแนนตัวชี้วัด!AE12),IF(CH12="","",IF(CI12="/","",IF(CI12=""," /"))),"")</f>
        <v/>
      </c>
      <c r="CK12" s="229" t="str">
        <f>IF(COUNTA(กรอกคะแนนตัวชี้วัด!AF12),กรอกคะแนนตัวชี้วัด!AF12," ")</f>
        <v xml:space="preserve"> </v>
      </c>
      <c r="CL12" s="230" t="str">
        <f>IF(COUNTA(กรอกคะแนนตัวชี้วัด!AF12),IF($B$4="","",IF(CK12&gt;=$B$4/2,"/","")),"")</f>
        <v/>
      </c>
      <c r="CM12" s="230" t="str">
        <f>IF(COUNTA(กรอกคะแนนตัวชี้วัด!AF12),IF(CK12="","",IF(CL12="/","",IF(CL12=""," /"))),"")</f>
        <v/>
      </c>
      <c r="CN12" s="229" t="str">
        <f>IF(COUNTA(กรอกคะแนนตัวชี้วัด!AG12),กรอกคะแนนตัวชี้วัด!AG12," ")</f>
        <v xml:space="preserve"> </v>
      </c>
      <c r="CO12" s="230" t="str">
        <f>IF(COUNTA(กรอกคะแนนตัวชี้วัด!AG12),IF($B$4="","",IF(CN12&gt;=$B$4/2,"/","")),"")</f>
        <v/>
      </c>
      <c r="CP12" s="230" t="str">
        <f>IF(COUNTA(กรอกคะแนนตัวชี้วัด!AG12),IF(CN12="","",IF(CO12="/","",IF(CO12=""," /"))),"")</f>
        <v/>
      </c>
      <c r="CQ12" s="229" t="str">
        <f>IF(COUNTA(กรอกคะแนนตัวชี้วัด!AH12),กรอกคะแนนตัวชี้วัด!AH12," ")</f>
        <v xml:space="preserve"> </v>
      </c>
      <c r="CR12" s="230" t="str">
        <f>IF(COUNTA(กรอกคะแนนตัวชี้วัด!AH12),IF($B$4="","",IF(CQ12&gt;=$B$4/2,"/","")),"")</f>
        <v/>
      </c>
      <c r="CS12" s="234" t="str">
        <f>IF(COUNTA(กรอกคะแนนตัวชี้วัด!AH12),IF(CQ12="","",IF(CR12="/","",IF(CR12=""," /"))),"")</f>
        <v/>
      </c>
      <c r="CT12" s="241" t="str">
        <f>IF(COUNTA(กรอกคะแนนตัวชี้วัด!AI12),กรอกคะแนนตัวชี้วัด!AI12," ")</f>
        <v xml:space="preserve"> </v>
      </c>
      <c r="CU12" s="230" t="str">
        <f>IF(COUNTA(กรอกคะแนนตัวชี้วัด!AI12),IF($B$4="","",IF(CT12&gt;=$B$4/2,"/","")),"")</f>
        <v/>
      </c>
      <c r="CV12" s="230" t="str">
        <f>IF(COUNTA(กรอกคะแนนตัวชี้วัด!AI12),IF(CT12="","",IF(CU12="/","",IF(CU12=""," /"))),"")</f>
        <v/>
      </c>
      <c r="CW12" s="229" t="str">
        <f>IF(COUNTA(กรอกคะแนนตัวชี้วัด!AJ12),กรอกคะแนนตัวชี้วัด!AJ12," ")</f>
        <v xml:space="preserve"> </v>
      </c>
      <c r="CX12" s="230" t="str">
        <f>IF(COUNTA(กรอกคะแนนตัวชี้วัด!AJ12),IF($B$4="","",IF(CW12&gt;=$B$4/2,"/","")),"")</f>
        <v/>
      </c>
      <c r="CY12" s="230" t="str">
        <f>IF(COUNTA(กรอกคะแนนตัวชี้วัด!AJ12),IF(CW12="","",IF(CX12="/","",IF(CX12=""," /"))),"")</f>
        <v/>
      </c>
      <c r="CZ12" s="229" t="str">
        <f>IF(COUNTA(กรอกคะแนนตัวชี้วัด!AK12),กรอกคะแนนตัวชี้วัด!AK12," ")</f>
        <v xml:space="preserve"> </v>
      </c>
      <c r="DA12" s="230" t="str">
        <f>IF(COUNTA(กรอกคะแนนตัวชี้วัด!AK12),IF($B$4="","",IF(CZ12&gt;=$B$4/2,"/","")),"")</f>
        <v/>
      </c>
      <c r="DB12" s="230" t="str">
        <f>IF(COUNTA(กรอกคะแนนตัวชี้วัด!AK12),IF(CZ12="","",IF(DA12="/","",IF(DA12=""," /"))),"")</f>
        <v/>
      </c>
      <c r="DC12" s="229" t="str">
        <f>IF(COUNTA(กรอกคะแนนตัวชี้วัด!AL12),กรอกคะแนนตัวชี้วัด!AL12," ")</f>
        <v xml:space="preserve"> </v>
      </c>
      <c r="DD12" s="230" t="str">
        <f>IF(COUNTA(กรอกคะแนนตัวชี้วัด!AL12),IF($B$4="","",IF(DC12&gt;=$B$4/2,"/","")),"")</f>
        <v/>
      </c>
      <c r="DE12" s="234" t="str">
        <f>IF(COUNTA(กรอกคะแนนตัวชี้วัด!AL12),IF(DC12="","",IF(DD12="/","",IF(DD12=""," /"))),"")</f>
        <v/>
      </c>
      <c r="DF12" s="241" t="str">
        <f>IF(COUNTA(กรอกคะแนนตัวชี้วัด!AM12),กรอกคะแนนตัวชี้วัด!AM12," ")</f>
        <v xml:space="preserve"> </v>
      </c>
      <c r="DG12" s="230" t="str">
        <f>IF(COUNTA(กรอกคะแนนตัวชี้วัด!AM12),IF($B$4="","",IF(DF12&gt;=$B$4/2,"/","")),"")</f>
        <v/>
      </c>
      <c r="DH12" s="230" t="str">
        <f>IF(COUNTA(กรอกคะแนนตัวชี้วัด!AM12),IF(DF12="","",IF(DG12="/","",IF(DG12=""," /"))),"")</f>
        <v/>
      </c>
      <c r="DI12" s="229" t="str">
        <f>IF(COUNTA(กรอกคะแนนตัวชี้วัด!AN12),กรอกคะแนนตัวชี้วัด!AN12," ")</f>
        <v xml:space="preserve"> </v>
      </c>
      <c r="DJ12" s="230" t="str">
        <f>IF(COUNTA(กรอกคะแนนตัวชี้วัด!AN12),IF($B$4="","",IF(DI12&gt;=$B$4/2,"/","")),"")</f>
        <v/>
      </c>
      <c r="DK12" s="230" t="str">
        <f>IF(COUNTA(กรอกคะแนนตัวชี้วัด!AN12),IF(DI12="","",IF(DJ12="/","",IF(DJ12=""," /"))),"")</f>
        <v/>
      </c>
      <c r="DL12" s="229" t="str">
        <f>IF(COUNTA(กรอกคะแนนตัวชี้วัด!AO12),กรอกคะแนนตัวชี้วัด!AO12," ")</f>
        <v xml:space="preserve"> </v>
      </c>
      <c r="DM12" s="230" t="str">
        <f>IF(COUNTA(กรอกคะแนนตัวชี้วัด!AO12),IF($B$4="","",IF(DL12&gt;=$B$4/2,"/","")),"")</f>
        <v/>
      </c>
      <c r="DN12" s="230" t="str">
        <f>IF(COUNTA(กรอกคะแนนตัวชี้วัด!AO12),IF(DL12="","",IF(DM12="/","",IF(DM12=""," /"))),"")</f>
        <v/>
      </c>
      <c r="DO12" s="229" t="str">
        <f>IF(COUNTA(กรอกคะแนนตัวชี้วัด!AP12),กรอกคะแนนตัวชี้วัด!AP12," ")</f>
        <v xml:space="preserve"> </v>
      </c>
      <c r="DP12" s="230" t="str">
        <f>IF(COUNTA(กรอกคะแนนตัวชี้วัด!AP12),IF($B$4="","",IF(DO12&gt;=$B$4/2,"/","")),"")</f>
        <v/>
      </c>
      <c r="DQ12" s="234" t="str">
        <f>IF(COUNTA(กรอกคะแนนตัวชี้วัด!AP12),IF(DO12="","",IF(DP12="/","",IF(DP12=""," /"))),"")</f>
        <v/>
      </c>
      <c r="DR12" s="241" t="str">
        <f>IF(COUNTA(กรอกคะแนนตัวชี้วัด!AQ12),กรอกคะแนนตัวชี้วัด!AQ12," ")</f>
        <v xml:space="preserve"> </v>
      </c>
      <c r="DS12" s="230" t="str">
        <f>IF(COUNTA(กรอกคะแนนตัวชี้วัด!AQ12),IF($B$4="","",IF(DR12&gt;=$B$4/2,"/","")),"")</f>
        <v/>
      </c>
      <c r="DT12" s="230" t="str">
        <f>IF(COUNTA(กรอกคะแนนตัวชี้วัด!AQ12),IF(DR12="","",IF(DS12="/","",IF(DS12=""," /"))),"")</f>
        <v/>
      </c>
      <c r="DU12" s="229" t="str">
        <f>IF(COUNTA(กรอกคะแนนตัวชี้วัด!AR12),กรอกคะแนนตัวชี้วัด!AR12," ")</f>
        <v xml:space="preserve"> </v>
      </c>
      <c r="DV12" s="230" t="str">
        <f>IF(COUNTA(กรอกคะแนนตัวชี้วัด!AR12),IF($B$4="","",IF(DU12&gt;=$B$4/2,"/","")),"")</f>
        <v/>
      </c>
      <c r="DW12" s="234" t="str">
        <f>IF(COUNTA(กรอกคะแนนตัวชี้วัด!AR12),IF(DU12="","",IF(DV12="/","",IF(DV12=""," /"))),"")</f>
        <v/>
      </c>
      <c r="DX12" s="247" t="str">
        <f>IF(COUNTA(ข้อมูล!E9),IF(COUNTIF(EC12:FS12,"/"),COUNTIF(EC12:FS12,"/"),""),"")</f>
        <v/>
      </c>
      <c r="DY12" s="230" t="str">
        <f>IF(COUNTA(ข้อมูล!E9),IF(DX12="","",IF(DX12&gt;=$DX$4/2,"/","")),"")</f>
        <v/>
      </c>
      <c r="DZ12" s="230" t="str">
        <f>IF(COUNTA(ข้อมูล!E9),IF(DX12="","/",IF(DY12="/","",IF(DY12=""," /"))),"")</f>
        <v/>
      </c>
      <c r="EA12" s="231"/>
      <c r="EB12" s="249"/>
      <c r="EC12" s="158" t="str">
        <f t="shared" si="0"/>
        <v/>
      </c>
      <c r="ED12" s="70" t="str">
        <f t="shared" si="1"/>
        <v/>
      </c>
      <c r="EE12" s="70" t="str">
        <f t="shared" si="2"/>
        <v/>
      </c>
      <c r="EF12" s="70" t="str">
        <f t="shared" si="3"/>
        <v/>
      </c>
      <c r="EG12" s="70" t="str">
        <f t="shared" si="4"/>
        <v/>
      </c>
      <c r="EH12" s="70" t="str">
        <f t="shared" si="5"/>
        <v/>
      </c>
      <c r="EI12" s="70" t="str">
        <f t="shared" si="6"/>
        <v/>
      </c>
      <c r="EJ12" s="70" t="str">
        <f t="shared" si="7"/>
        <v/>
      </c>
      <c r="EK12" s="70" t="str">
        <f t="shared" si="8"/>
        <v/>
      </c>
      <c r="EL12" s="70" t="str">
        <f t="shared" si="9"/>
        <v/>
      </c>
      <c r="EM12" s="70" t="str">
        <f t="shared" si="10"/>
        <v/>
      </c>
      <c r="EN12" s="70" t="str">
        <f t="shared" si="11"/>
        <v/>
      </c>
      <c r="EO12" s="70" t="str">
        <f t="shared" si="12"/>
        <v/>
      </c>
      <c r="EP12" s="70" t="str">
        <f t="shared" si="13"/>
        <v/>
      </c>
      <c r="EQ12" s="70" t="str">
        <f t="shared" si="14"/>
        <v/>
      </c>
      <c r="ER12" s="70" t="str">
        <f t="shared" si="15"/>
        <v/>
      </c>
      <c r="ES12" s="70" t="str">
        <f t="shared" si="16"/>
        <v/>
      </c>
      <c r="ET12" s="70" t="str">
        <f t="shared" si="17"/>
        <v/>
      </c>
      <c r="EU12" s="70" t="str">
        <f t="shared" si="18"/>
        <v/>
      </c>
      <c r="EV12" s="70" t="str">
        <f t="shared" si="19"/>
        <v/>
      </c>
      <c r="EW12" s="70" t="str">
        <f t="shared" si="20"/>
        <v/>
      </c>
      <c r="EX12" s="70" t="str">
        <f t="shared" si="21"/>
        <v/>
      </c>
      <c r="EY12" s="70" t="str">
        <f t="shared" si="22"/>
        <v/>
      </c>
      <c r="EZ12" s="70" t="str">
        <f t="shared" si="23"/>
        <v/>
      </c>
      <c r="FA12" s="70" t="str">
        <f t="shared" si="24"/>
        <v/>
      </c>
      <c r="FB12" s="70" t="str">
        <f t="shared" si="25"/>
        <v/>
      </c>
      <c r="FC12" s="70" t="str">
        <f t="shared" si="26"/>
        <v/>
      </c>
      <c r="FD12" s="70" t="str">
        <f t="shared" si="27"/>
        <v/>
      </c>
      <c r="FE12" s="70" t="str">
        <f t="shared" si="28"/>
        <v/>
      </c>
      <c r="FF12" s="70" t="str">
        <f t="shared" si="29"/>
        <v/>
      </c>
      <c r="FG12" s="70" t="str">
        <f t="shared" si="30"/>
        <v/>
      </c>
      <c r="FH12" s="70" t="str">
        <f t="shared" si="31"/>
        <v/>
      </c>
      <c r="FI12" s="70" t="str">
        <f t="shared" si="32"/>
        <v/>
      </c>
      <c r="FJ12" s="70" t="str">
        <f t="shared" si="33"/>
        <v/>
      </c>
      <c r="FK12" s="70" t="str">
        <f t="shared" si="34"/>
        <v/>
      </c>
      <c r="FL12" s="70" t="str">
        <f t="shared" si="35"/>
        <v/>
      </c>
      <c r="FM12" s="70" t="str">
        <f t="shared" si="36"/>
        <v/>
      </c>
      <c r="FN12" s="70" t="str">
        <f t="shared" si="37"/>
        <v/>
      </c>
      <c r="FO12" s="70" t="str">
        <f t="shared" si="38"/>
        <v/>
      </c>
      <c r="FP12" s="70" t="str">
        <f t="shared" si="39"/>
        <v/>
      </c>
      <c r="FQ12" s="70" t="str">
        <f t="shared" si="40"/>
        <v/>
      </c>
      <c r="FR12" s="70" t="str">
        <f t="shared" si="41"/>
        <v/>
      </c>
      <c r="FS12" s="70" t="e">
        <f>#REF!</f>
        <v>#REF!</v>
      </c>
      <c r="FT12" s="70"/>
      <c r="FU12" s="70">
        <f t="shared" si="42"/>
        <v>0</v>
      </c>
      <c r="FV12" s="69"/>
    </row>
    <row r="13" spans="1:180" s="67" customFormat="1" ht="16.5" customHeight="1" x14ac:dyDescent="0.35">
      <c r="A13" s="233">
        <f>IF(COUNTA(ข้อมูล!C10),ข้อมูล!C10," ")</f>
        <v>8</v>
      </c>
      <c r="B13" s="229" t="str">
        <f>IF(COUNTA(กรอกคะแนนตัวชี้วัด!C13),กรอกคะแนนตัวชี้วัด!C13," ")</f>
        <v xml:space="preserve"> </v>
      </c>
      <c r="C13" s="230" t="str">
        <f>IF(COUNTA(กรอกคะแนนตัวชี้วัด!C13),IF($B$4="","",IF(B13&gt;=$B$4/2,"/","")),"")</f>
        <v/>
      </c>
      <c r="D13" s="230" t="str">
        <f>IF(COUNTA(กรอกคะแนนตัวชี้วัด!C13),IF(B13="","",IF(C13="/","",IF(C13=""," /"))),"")</f>
        <v/>
      </c>
      <c r="E13" s="229" t="str">
        <f>IF(COUNTA(กรอกคะแนนตัวชี้วัด!D13),กรอกคะแนนตัวชี้วัด!D13," ")</f>
        <v xml:space="preserve"> </v>
      </c>
      <c r="F13" s="230" t="str">
        <f>IF(COUNTA(กรอกคะแนนตัวชี้วัด!D13),IF($B$4="","",IF(E13&gt;=$B$4/2,"/","")),"")</f>
        <v/>
      </c>
      <c r="G13" s="230" t="str">
        <f>IF(COUNTA(กรอกคะแนนตัวชี้วัด!D13),IF(E13="","",IF(F13="/","",IF(F13=""," /"))),"")</f>
        <v/>
      </c>
      <c r="H13" s="229" t="str">
        <f>IF(COUNTA(กรอกคะแนนตัวชี้วัด!E13),กรอกคะแนนตัวชี้วัด!E13," ")</f>
        <v xml:space="preserve"> </v>
      </c>
      <c r="I13" s="230" t="str">
        <f>IF(COUNTA(กรอกคะแนนตัวชี้วัด!E13),IF($B$4="","",IF(H13&gt;=$B$4/2,"/","")),"")</f>
        <v/>
      </c>
      <c r="J13" s="230" t="str">
        <f>IF(COUNTA(กรอกคะแนนตัวชี้วัด!E13),IF(H13="","",IF(I13="/","",IF(I13=""," /"))),"")</f>
        <v/>
      </c>
      <c r="K13" s="229" t="str">
        <f>IF(COUNTA(กรอกคะแนนตัวชี้วัด!F13),กรอกคะแนนตัวชี้วัด!F13," ")</f>
        <v xml:space="preserve"> </v>
      </c>
      <c r="L13" s="230" t="str">
        <f>IF(COUNTA(กรอกคะแนนตัวชี้วัด!F13),IF($B$4="","",IF(K13&gt;=$B$4/2,"/","")),"")</f>
        <v/>
      </c>
      <c r="M13" s="234" t="str">
        <f>IF(COUNTA(กรอกคะแนนตัวชี้วัด!F13),IF(K13="","",IF(L13="/","",IF(L13=""," /"))),"")</f>
        <v/>
      </c>
      <c r="N13" s="241" t="str">
        <f>IF(COUNTA(กรอกคะแนนตัวชี้วัด!G13),กรอกคะแนนตัวชี้วัด!G13," ")</f>
        <v xml:space="preserve"> </v>
      </c>
      <c r="O13" s="230" t="str">
        <f>IF(COUNTA(กรอกคะแนนตัวชี้วัด!G13),IF($B$4="","",IF(N13&gt;=$B$4/2,"/","")),"")</f>
        <v/>
      </c>
      <c r="P13" s="230" t="str">
        <f>IF(COUNTA(กรอกคะแนนตัวชี้วัด!G13),IF(N13="","",IF(O13="/","",IF(O13=""," /"))),"")</f>
        <v/>
      </c>
      <c r="Q13" s="229" t="str">
        <f>IF(COUNTA(กรอกคะแนนตัวชี้วัด!H13),กรอกคะแนนตัวชี้วัด!H13," ")</f>
        <v xml:space="preserve"> </v>
      </c>
      <c r="R13" s="230" t="str">
        <f>IF(COUNTA(กรอกคะแนนตัวชี้วัด!H13),IF($B$4="","",IF(Q13&gt;=$B$4/2,"/","")),"")</f>
        <v/>
      </c>
      <c r="S13" s="230" t="str">
        <f>IF(COUNTA(กรอกคะแนนตัวชี้วัด!H13),IF(Q13="","",IF(R13="/","",IF(R13=""," /"))),"")</f>
        <v/>
      </c>
      <c r="T13" s="229" t="str">
        <f>IF(COUNTA(กรอกคะแนนตัวชี้วัด!I13),กรอกคะแนนตัวชี้วัด!I13," ")</f>
        <v xml:space="preserve"> </v>
      </c>
      <c r="U13" s="230" t="str">
        <f>IF(COUNTA(กรอกคะแนนตัวชี้วัด!I13),IF($B$4="","",IF(T13&gt;=$B$4/2,"/","")),"")</f>
        <v/>
      </c>
      <c r="V13" s="230" t="str">
        <f>IF(COUNTA(กรอกคะแนนตัวชี้วัด!I13),IF(T13="","",IF(U13="/","",IF(U13=""," /"))),"")</f>
        <v/>
      </c>
      <c r="W13" s="229" t="str">
        <f>IF(COUNTA(กรอกคะแนนตัวชี้วัด!J13),กรอกคะแนนตัวชี้วัด!J13," ")</f>
        <v xml:space="preserve"> </v>
      </c>
      <c r="X13" s="230" t="str">
        <f>IF(COUNTA(กรอกคะแนนตัวชี้วัด!J13),IF($B$4="","",IF(W13&gt;=$B$4/2,"/","")),"")</f>
        <v/>
      </c>
      <c r="Y13" s="234" t="str">
        <f>IF(COUNTA(กรอกคะแนนตัวชี้วัด!J13),IF(W13="","",IF(X13="/","",IF(X13=""," /"))),"")</f>
        <v/>
      </c>
      <c r="Z13" s="241" t="str">
        <f>IF(COUNTA(กรอกคะแนนตัวชี้วัด!K13),กรอกคะแนนตัวชี้วัด!K13," ")</f>
        <v xml:space="preserve"> </v>
      </c>
      <c r="AA13" s="230" t="str">
        <f>IF(COUNTA(กรอกคะแนนตัวชี้วัด!K13),IF($B$4="","",IF(Z13&gt;=$B$4/2,"/","")),"")</f>
        <v/>
      </c>
      <c r="AB13" s="230" t="str">
        <f>IF(COUNTA(กรอกคะแนนตัวชี้วัด!K13),IF(Z13="","",IF(AA13="/","",IF(AA13=""," /"))),"")</f>
        <v/>
      </c>
      <c r="AC13" s="229" t="str">
        <f>IF(COUNTA(กรอกคะแนนตัวชี้วัด!L13),กรอกคะแนนตัวชี้วัด!L13," ")</f>
        <v xml:space="preserve"> </v>
      </c>
      <c r="AD13" s="230" t="str">
        <f>IF(COUNTA(กรอกคะแนนตัวชี้วัด!L13),IF($B$4="","",IF(AC13&gt;=$B$4/2,"/","")),"")</f>
        <v/>
      </c>
      <c r="AE13" s="230" t="str">
        <f>IF(COUNTA(กรอกคะแนนตัวชี้วัด!L13),IF(AC13="","",IF(AD13="/","",IF(AD13=""," /"))),"")</f>
        <v/>
      </c>
      <c r="AF13" s="229" t="str">
        <f>IF(COUNTA(กรอกคะแนนตัวชี้วัด!M13),กรอกคะแนนตัวชี้วัด!M13," ")</f>
        <v xml:space="preserve"> </v>
      </c>
      <c r="AG13" s="230" t="str">
        <f>IF(COUNTA(กรอกคะแนนตัวชี้วัด!M13),IF($B$4="","",IF(AF13&gt;=$B$4/2,"/","")),"")</f>
        <v/>
      </c>
      <c r="AH13" s="230" t="str">
        <f>IF(COUNTA(กรอกคะแนนตัวชี้วัด!M13),IF(AF13="","",IF(AG13="/","",IF(AG13=""," /"))),"")</f>
        <v/>
      </c>
      <c r="AI13" s="229" t="str">
        <f>IF(COUNTA(กรอกคะแนนตัวชี้วัด!N13),กรอกคะแนนตัวชี้วัด!N13," ")</f>
        <v xml:space="preserve"> </v>
      </c>
      <c r="AJ13" s="230" t="str">
        <f>IF(COUNTA(กรอกคะแนนตัวชี้วัด!N13),IF($B$4="","",IF(AI13&gt;=$B$4/2,"/","")),"")</f>
        <v/>
      </c>
      <c r="AK13" s="234" t="str">
        <f>IF(COUNTA(กรอกคะแนนตัวชี้วัด!N13),IF(AI13="","",IF(AJ13="/","",IF(AJ13=""," /"))),"")</f>
        <v/>
      </c>
      <c r="AL13" s="241" t="str">
        <f>IF(COUNTA(กรอกคะแนนตัวชี้วัด!O13),กรอกคะแนนตัวชี้วัด!O13," ")</f>
        <v xml:space="preserve"> </v>
      </c>
      <c r="AM13" s="230" t="str">
        <f>IF(COUNTA(กรอกคะแนนตัวชี้วัด!O13),IF($B$4="","",IF(AL13&gt;=$B$4/2,"/","")),"")</f>
        <v/>
      </c>
      <c r="AN13" s="230" t="str">
        <f>IF(COUNTA(กรอกคะแนนตัวชี้วัด!O13),IF(AL13="","",IF(AM13="/","",IF(AM13=""," /"))),"")</f>
        <v/>
      </c>
      <c r="AO13" s="229" t="str">
        <f>IF(COUNTA(กรอกคะแนนตัวชี้วัด!P13),กรอกคะแนนตัวชี้วัด!P13," ")</f>
        <v xml:space="preserve"> </v>
      </c>
      <c r="AP13" s="230" t="str">
        <f>IF(COUNTA(กรอกคะแนนตัวชี้วัด!P13),IF($B$4="","",IF(AO13&gt;=$B$4/2,"/","")),"")</f>
        <v/>
      </c>
      <c r="AQ13" s="230" t="str">
        <f>IF(COUNTA(กรอกคะแนนตัวชี้วัด!P13),IF(AO13="","",IF(AP13="/","",IF(AP13=""," /"))),"")</f>
        <v/>
      </c>
      <c r="AR13" s="229" t="str">
        <f>IF(COUNTA(กรอกคะแนนตัวชี้วัด!Q13),กรอกคะแนนตัวชี้วัด!Q13," ")</f>
        <v xml:space="preserve"> </v>
      </c>
      <c r="AS13" s="230" t="str">
        <f>IF(COUNTA(กรอกคะแนนตัวชี้วัด!Q13),IF($B$4="","",IF(AR13&gt;=$B$4/2,"/","")),"")</f>
        <v/>
      </c>
      <c r="AT13" s="230" t="str">
        <f>IF(COUNTA(กรอกคะแนนตัวชี้วัด!Q13),IF(AR13="","",IF(AS13="/","",IF(AS13=""," /"))),"")</f>
        <v/>
      </c>
      <c r="AU13" s="229" t="str">
        <f>IF(COUNTA(กรอกคะแนนตัวชี้วัด!R13),กรอกคะแนนตัวชี้วัด!R13," ")</f>
        <v xml:space="preserve"> </v>
      </c>
      <c r="AV13" s="230" t="str">
        <f>IF(COUNTA(กรอกคะแนนตัวชี้วัด!R13),IF($B$4="","",IF(AU13&gt;=$B$4/2,"/","")),"")</f>
        <v/>
      </c>
      <c r="AW13" s="234" t="str">
        <f>IF(COUNTA(กรอกคะแนนตัวชี้วัด!R13),IF(AU13="","",IF(AV13="/","",IF(AV13=""," /"))),"")</f>
        <v/>
      </c>
      <c r="AX13" s="241" t="str">
        <f>IF(COUNTA(กรอกคะแนนตัวชี้วัด!S13),กรอกคะแนนตัวชี้วัด!S13," ")</f>
        <v xml:space="preserve"> </v>
      </c>
      <c r="AY13" s="230" t="str">
        <f>IF(COUNTA(กรอกคะแนนตัวชี้วัด!S13),IF($B$4="","",IF(AX13&gt;=$B$4/2,"/","")),"")</f>
        <v/>
      </c>
      <c r="AZ13" s="230" t="str">
        <f>IF(COUNTA(กรอกคะแนนตัวชี้วัด!S13),IF(AX13="","",IF(AY13="/","",IF(AY13=""," /"))),"")</f>
        <v/>
      </c>
      <c r="BA13" s="229" t="str">
        <f>IF(COUNTA(กรอกคะแนนตัวชี้วัด!T13),กรอกคะแนนตัวชี้วัด!T13," ")</f>
        <v xml:space="preserve"> </v>
      </c>
      <c r="BB13" s="230" t="str">
        <f>IF(COUNTA(กรอกคะแนนตัวชี้วัด!T13),IF($B$4="","",IF(BA13&gt;=$B$4/2,"/","")),"")</f>
        <v/>
      </c>
      <c r="BC13" s="230" t="str">
        <f>IF(COUNTA(กรอกคะแนนตัวชี้วัด!T13),IF(BA13="","",IF(BB13="/","",IF(BB13=""," /"))),"")</f>
        <v/>
      </c>
      <c r="BD13" s="229" t="str">
        <f>IF(COUNTA(กรอกคะแนนตัวชี้วัด!U13),กรอกคะแนนตัวชี้วัด!U13," ")</f>
        <v xml:space="preserve"> </v>
      </c>
      <c r="BE13" s="230" t="str">
        <f>IF(COUNTA(กรอกคะแนนตัวชี้วัด!U13),IF($B$4="","",IF(BD13&gt;=$B$4/2,"/","")),"")</f>
        <v/>
      </c>
      <c r="BF13" s="230" t="str">
        <f>IF(COUNTA(กรอกคะแนนตัวชี้วัด!U13),IF(BD13="","",IF(BE13="/","",IF(BE13=""," /"))),"")</f>
        <v/>
      </c>
      <c r="BG13" s="229" t="str">
        <f>IF(COUNTA(กรอกคะแนนตัวชี้วัด!V13),กรอกคะแนนตัวชี้วัด!V13," ")</f>
        <v xml:space="preserve"> </v>
      </c>
      <c r="BH13" s="230" t="str">
        <f>IF(COUNTA(กรอกคะแนนตัวชี้วัด!V13),IF($B$4="","",IF(BG13&gt;=$B$4/2,"/","")),"")</f>
        <v/>
      </c>
      <c r="BI13" s="234" t="str">
        <f>IF(COUNTA(กรอกคะแนนตัวชี้วัด!V13),IF(BG13="","",IF(BH13="/","",IF(BH13=""," /"))),"")</f>
        <v/>
      </c>
      <c r="BJ13" s="241" t="str">
        <f>IF(COUNTA(กรอกคะแนนตัวชี้วัด!W13),กรอกคะแนนตัวชี้วัด!W13," ")</f>
        <v xml:space="preserve"> </v>
      </c>
      <c r="BK13" s="230" t="str">
        <f>IF(COUNTA(กรอกคะแนนตัวชี้วัด!W13),IF($B$4="","",IF(BJ13&gt;=$B$4/2,"/","")),"")</f>
        <v/>
      </c>
      <c r="BL13" s="230" t="str">
        <f>IF(COUNTA(กรอกคะแนนตัวชี้วัด!W13),IF(BJ13="","",IF(BK13="/","",IF(BK13=""," /"))),"")</f>
        <v/>
      </c>
      <c r="BM13" s="229" t="str">
        <f>IF(COUNTA(กรอกคะแนนตัวชี้วัด!X13),กรอกคะแนนตัวชี้วัด!X13," ")</f>
        <v xml:space="preserve"> </v>
      </c>
      <c r="BN13" s="230" t="str">
        <f>IF(COUNTA(กรอกคะแนนตัวชี้วัด!X13),IF($B$4="","",IF(BM13&gt;=$B$4/2,"/","")),"")</f>
        <v/>
      </c>
      <c r="BO13" s="230" t="str">
        <f>IF(COUNTA(กรอกคะแนนตัวชี้วัด!X13),IF(BM13="","",IF(BN13="/","",IF(BN13=""," /"))),"")</f>
        <v/>
      </c>
      <c r="BP13" s="229" t="str">
        <f>IF(COUNTA(กรอกคะแนนตัวชี้วัด!Y13),กรอกคะแนนตัวชี้วัด!Y13," ")</f>
        <v xml:space="preserve"> </v>
      </c>
      <c r="BQ13" s="230" t="str">
        <f>IF(COUNTA(กรอกคะแนนตัวชี้วัด!Y13),IF($B$4="","",IF(BP13&gt;=$B$4/2,"/","")),"")</f>
        <v/>
      </c>
      <c r="BR13" s="230" t="str">
        <f>IF(COUNTA(กรอกคะแนนตัวชี้วัด!Y13),IF(BP13="","",IF(BQ13="/","",IF(BQ13=""," /"))),"")</f>
        <v/>
      </c>
      <c r="BS13" s="229" t="str">
        <f>IF(COUNTA(กรอกคะแนนตัวชี้วัด!Z13),กรอกคะแนนตัวชี้วัด!Z13," ")</f>
        <v xml:space="preserve"> </v>
      </c>
      <c r="BT13" s="230" t="str">
        <f>IF(COUNTA(กรอกคะแนนตัวชี้วัด!Z13),IF($B$4="","",IF(BS13&gt;=$B$4/2,"/","")),"")</f>
        <v/>
      </c>
      <c r="BU13" s="234" t="str">
        <f>IF(COUNTA(กรอกคะแนนตัวชี้วัด!Z13),IF(BS13="","",IF(BT13="/","",IF(BT13=""," /"))),"")</f>
        <v/>
      </c>
      <c r="BV13" s="241" t="str">
        <f>IF(COUNTA(กรอกคะแนนตัวชี้วัด!AA13),กรอกคะแนนตัวชี้วัด!AA13," ")</f>
        <v xml:space="preserve"> </v>
      </c>
      <c r="BW13" s="230" t="str">
        <f>IF(COUNTA(กรอกคะแนนตัวชี้วัด!AA13),IF($B$4="","",IF(BV13&gt;=$B$4/2,"/","")),"")</f>
        <v/>
      </c>
      <c r="BX13" s="230" t="str">
        <f>IF(COUNTA(กรอกคะแนนตัวชี้วัด!AA13),IF(BV13="","",IF(BW13="/","",IF(BW13=""," /"))),"")</f>
        <v/>
      </c>
      <c r="BY13" s="229" t="str">
        <f>IF(COUNTA(กรอกคะแนนตัวชี้วัด!AB13),กรอกคะแนนตัวชี้วัด!AB13," ")</f>
        <v xml:space="preserve"> </v>
      </c>
      <c r="BZ13" s="230" t="str">
        <f>IF(COUNTA(กรอกคะแนนตัวชี้วัด!AB13),IF($B$4="","",IF(BY13&gt;=$B$4/2,"/","")),"")</f>
        <v/>
      </c>
      <c r="CA13" s="230" t="str">
        <f>IF(COUNTA(กรอกคะแนนตัวชี้วัด!AB13),IF(BY13="","",IF(BZ13="/","",IF(BZ13=""," /"))),"")</f>
        <v/>
      </c>
      <c r="CB13" s="229" t="str">
        <f>IF(COUNTA(กรอกคะแนนตัวชี้วัด!AC13),กรอกคะแนนตัวชี้วัด!AC13," ")</f>
        <v xml:space="preserve"> </v>
      </c>
      <c r="CC13" s="230" t="str">
        <f>IF(COUNTA(กรอกคะแนนตัวชี้วัด!AC13),IF($B$4="","",IF(CB13&gt;=$B$4/2,"/","")),"")</f>
        <v/>
      </c>
      <c r="CD13" s="230" t="str">
        <f>IF(COUNTA(กรอกคะแนนตัวชี้วัด!AC13),IF(CB13="","",IF(CC13="/","",IF(CC13=""," /"))),"")</f>
        <v/>
      </c>
      <c r="CE13" s="229" t="str">
        <f>IF(COUNTA(กรอกคะแนนตัวชี้วัด!AD13),กรอกคะแนนตัวชี้วัด!AD13," ")</f>
        <v xml:space="preserve"> </v>
      </c>
      <c r="CF13" s="230" t="str">
        <f>IF(COUNTA(กรอกคะแนนตัวชี้วัด!AD13),IF($B$4="","",IF(CE13&gt;=$B$4/2,"/","")),"")</f>
        <v/>
      </c>
      <c r="CG13" s="234" t="str">
        <f>IF(COUNTA(กรอกคะแนนตัวชี้วัด!AD13),IF(CE13="","",IF(CF13="/","",IF(CF13=""," /"))),"")</f>
        <v/>
      </c>
      <c r="CH13" s="241" t="str">
        <f>IF(COUNTA(กรอกคะแนนตัวชี้วัด!AE13),กรอกคะแนนตัวชี้วัด!AE13," ")</f>
        <v xml:space="preserve"> </v>
      </c>
      <c r="CI13" s="230" t="str">
        <f>IF(COUNTA(กรอกคะแนนตัวชี้วัด!AE13),IF($B$4="","",IF(CH13&gt;=$B$4/2,"/","")),"")</f>
        <v/>
      </c>
      <c r="CJ13" s="230" t="str">
        <f>IF(COUNTA(กรอกคะแนนตัวชี้วัด!AE13),IF(CH13="","",IF(CI13="/","",IF(CI13=""," /"))),"")</f>
        <v/>
      </c>
      <c r="CK13" s="229" t="str">
        <f>IF(COUNTA(กรอกคะแนนตัวชี้วัด!AF13),กรอกคะแนนตัวชี้วัด!AF13," ")</f>
        <v xml:space="preserve"> </v>
      </c>
      <c r="CL13" s="230" t="str">
        <f>IF(COUNTA(กรอกคะแนนตัวชี้วัด!AF13),IF($B$4="","",IF(CK13&gt;=$B$4/2,"/","")),"")</f>
        <v/>
      </c>
      <c r="CM13" s="230" t="str">
        <f>IF(COUNTA(กรอกคะแนนตัวชี้วัด!AF13),IF(CK13="","",IF(CL13="/","",IF(CL13=""," /"))),"")</f>
        <v/>
      </c>
      <c r="CN13" s="229" t="str">
        <f>IF(COUNTA(กรอกคะแนนตัวชี้วัด!AG13),กรอกคะแนนตัวชี้วัด!AG13," ")</f>
        <v xml:space="preserve"> </v>
      </c>
      <c r="CO13" s="230" t="str">
        <f>IF(COUNTA(กรอกคะแนนตัวชี้วัด!AG13),IF($B$4="","",IF(CN13&gt;=$B$4/2,"/","")),"")</f>
        <v/>
      </c>
      <c r="CP13" s="230" t="str">
        <f>IF(COUNTA(กรอกคะแนนตัวชี้วัด!AG13),IF(CN13="","",IF(CO13="/","",IF(CO13=""," /"))),"")</f>
        <v/>
      </c>
      <c r="CQ13" s="229" t="str">
        <f>IF(COUNTA(กรอกคะแนนตัวชี้วัด!AH13),กรอกคะแนนตัวชี้วัด!AH13," ")</f>
        <v xml:space="preserve"> </v>
      </c>
      <c r="CR13" s="230" t="str">
        <f>IF(COUNTA(กรอกคะแนนตัวชี้วัด!AH13),IF($B$4="","",IF(CQ13&gt;=$B$4/2,"/","")),"")</f>
        <v/>
      </c>
      <c r="CS13" s="234" t="str">
        <f>IF(COUNTA(กรอกคะแนนตัวชี้วัด!AH13),IF(CQ13="","",IF(CR13="/","",IF(CR13=""," /"))),"")</f>
        <v/>
      </c>
      <c r="CT13" s="241" t="str">
        <f>IF(COUNTA(กรอกคะแนนตัวชี้วัด!AI13),กรอกคะแนนตัวชี้วัด!AI13," ")</f>
        <v xml:space="preserve"> </v>
      </c>
      <c r="CU13" s="230" t="str">
        <f>IF(COUNTA(กรอกคะแนนตัวชี้วัด!AI13),IF($B$4="","",IF(CT13&gt;=$B$4/2,"/","")),"")</f>
        <v/>
      </c>
      <c r="CV13" s="230" t="str">
        <f>IF(COUNTA(กรอกคะแนนตัวชี้วัด!AI13),IF(CT13="","",IF(CU13="/","",IF(CU13=""," /"))),"")</f>
        <v/>
      </c>
      <c r="CW13" s="229" t="str">
        <f>IF(COUNTA(กรอกคะแนนตัวชี้วัด!AJ13),กรอกคะแนนตัวชี้วัด!AJ13," ")</f>
        <v xml:space="preserve"> </v>
      </c>
      <c r="CX13" s="230" t="str">
        <f>IF(COUNTA(กรอกคะแนนตัวชี้วัด!AJ13),IF($B$4="","",IF(CW13&gt;=$B$4/2,"/","")),"")</f>
        <v/>
      </c>
      <c r="CY13" s="230" t="str">
        <f>IF(COUNTA(กรอกคะแนนตัวชี้วัด!AJ13),IF(CW13="","",IF(CX13="/","",IF(CX13=""," /"))),"")</f>
        <v/>
      </c>
      <c r="CZ13" s="229" t="str">
        <f>IF(COUNTA(กรอกคะแนนตัวชี้วัด!AK13),กรอกคะแนนตัวชี้วัด!AK13," ")</f>
        <v xml:space="preserve"> </v>
      </c>
      <c r="DA13" s="230" t="str">
        <f>IF(COUNTA(กรอกคะแนนตัวชี้วัด!AK13),IF($B$4="","",IF(CZ13&gt;=$B$4/2,"/","")),"")</f>
        <v/>
      </c>
      <c r="DB13" s="230" t="str">
        <f>IF(COUNTA(กรอกคะแนนตัวชี้วัด!AK13),IF(CZ13="","",IF(DA13="/","",IF(DA13=""," /"))),"")</f>
        <v/>
      </c>
      <c r="DC13" s="229" t="str">
        <f>IF(COUNTA(กรอกคะแนนตัวชี้วัด!AL13),กรอกคะแนนตัวชี้วัด!AL13," ")</f>
        <v xml:space="preserve"> </v>
      </c>
      <c r="DD13" s="230" t="str">
        <f>IF(COUNTA(กรอกคะแนนตัวชี้วัด!AL13),IF($B$4="","",IF(DC13&gt;=$B$4/2,"/","")),"")</f>
        <v/>
      </c>
      <c r="DE13" s="234" t="str">
        <f>IF(COUNTA(กรอกคะแนนตัวชี้วัด!AL13),IF(DC13="","",IF(DD13="/","",IF(DD13=""," /"))),"")</f>
        <v/>
      </c>
      <c r="DF13" s="241" t="str">
        <f>IF(COUNTA(กรอกคะแนนตัวชี้วัด!AM13),กรอกคะแนนตัวชี้วัด!AM13," ")</f>
        <v xml:space="preserve"> </v>
      </c>
      <c r="DG13" s="230" t="str">
        <f>IF(COUNTA(กรอกคะแนนตัวชี้วัด!AM13),IF($B$4="","",IF(DF13&gt;=$B$4/2,"/","")),"")</f>
        <v/>
      </c>
      <c r="DH13" s="230" t="str">
        <f>IF(COUNTA(กรอกคะแนนตัวชี้วัด!AM13),IF(DF13="","",IF(DG13="/","",IF(DG13=""," /"))),"")</f>
        <v/>
      </c>
      <c r="DI13" s="229" t="str">
        <f>IF(COUNTA(กรอกคะแนนตัวชี้วัด!AN13),กรอกคะแนนตัวชี้วัด!AN13," ")</f>
        <v xml:space="preserve"> </v>
      </c>
      <c r="DJ13" s="230" t="str">
        <f>IF(COUNTA(กรอกคะแนนตัวชี้วัด!AN13),IF($B$4="","",IF(DI13&gt;=$B$4/2,"/","")),"")</f>
        <v/>
      </c>
      <c r="DK13" s="230" t="str">
        <f>IF(COUNTA(กรอกคะแนนตัวชี้วัด!AN13),IF(DI13="","",IF(DJ13="/","",IF(DJ13=""," /"))),"")</f>
        <v/>
      </c>
      <c r="DL13" s="229" t="str">
        <f>IF(COUNTA(กรอกคะแนนตัวชี้วัด!AO13),กรอกคะแนนตัวชี้วัด!AO13," ")</f>
        <v xml:space="preserve"> </v>
      </c>
      <c r="DM13" s="230" t="str">
        <f>IF(COUNTA(กรอกคะแนนตัวชี้วัด!AO13),IF($B$4="","",IF(DL13&gt;=$B$4/2,"/","")),"")</f>
        <v/>
      </c>
      <c r="DN13" s="230" t="str">
        <f>IF(COUNTA(กรอกคะแนนตัวชี้วัด!AO13),IF(DL13="","",IF(DM13="/","",IF(DM13=""," /"))),"")</f>
        <v/>
      </c>
      <c r="DO13" s="229" t="str">
        <f>IF(COUNTA(กรอกคะแนนตัวชี้วัด!AP13),กรอกคะแนนตัวชี้วัด!AP13," ")</f>
        <v xml:space="preserve"> </v>
      </c>
      <c r="DP13" s="230" t="str">
        <f>IF(COUNTA(กรอกคะแนนตัวชี้วัด!AP13),IF($B$4="","",IF(DO13&gt;=$B$4/2,"/","")),"")</f>
        <v/>
      </c>
      <c r="DQ13" s="234" t="str">
        <f>IF(COUNTA(กรอกคะแนนตัวชี้วัด!AP13),IF(DO13="","",IF(DP13="/","",IF(DP13=""," /"))),"")</f>
        <v/>
      </c>
      <c r="DR13" s="241" t="str">
        <f>IF(COUNTA(กรอกคะแนนตัวชี้วัด!AQ13),กรอกคะแนนตัวชี้วัด!AQ13," ")</f>
        <v xml:space="preserve"> </v>
      </c>
      <c r="DS13" s="230" t="str">
        <f>IF(COUNTA(กรอกคะแนนตัวชี้วัด!AQ13),IF($B$4="","",IF(DR13&gt;=$B$4/2,"/","")),"")</f>
        <v/>
      </c>
      <c r="DT13" s="230" t="str">
        <f>IF(COUNTA(กรอกคะแนนตัวชี้วัด!AQ13),IF(DR13="","",IF(DS13="/","",IF(DS13=""," /"))),"")</f>
        <v/>
      </c>
      <c r="DU13" s="229" t="str">
        <f>IF(COUNTA(กรอกคะแนนตัวชี้วัด!AR13),กรอกคะแนนตัวชี้วัด!AR13," ")</f>
        <v xml:space="preserve"> </v>
      </c>
      <c r="DV13" s="230" t="str">
        <f>IF(COUNTA(กรอกคะแนนตัวชี้วัด!AR13),IF($B$4="","",IF(DU13&gt;=$B$4/2,"/","")),"")</f>
        <v/>
      </c>
      <c r="DW13" s="234" t="str">
        <f>IF(COUNTA(กรอกคะแนนตัวชี้วัด!AR13),IF(DU13="","",IF(DV13="/","",IF(DV13=""," /"))),"")</f>
        <v/>
      </c>
      <c r="DX13" s="247" t="str">
        <f>IF(COUNTA(ข้อมูล!E10),IF(COUNTIF(EC13:FS13,"/"),COUNTIF(EC13:FS13,"/"),""),"")</f>
        <v/>
      </c>
      <c r="DY13" s="230" t="str">
        <f>IF(COUNTA(ข้อมูล!E10),IF(DX13="","",IF(DX13&gt;=$DX$4/2,"/","")),"")</f>
        <v/>
      </c>
      <c r="DZ13" s="230" t="str">
        <f>IF(COUNTA(ข้อมูล!E10),IF(DX13="","/",IF(DY13="/","",IF(DY13=""," /"))),"")</f>
        <v/>
      </c>
      <c r="EA13" s="231"/>
      <c r="EB13" s="249"/>
      <c r="EC13" s="158" t="str">
        <f t="shared" si="0"/>
        <v/>
      </c>
      <c r="ED13" s="70" t="str">
        <f t="shared" si="1"/>
        <v/>
      </c>
      <c r="EE13" s="70" t="str">
        <f t="shared" si="2"/>
        <v/>
      </c>
      <c r="EF13" s="70" t="str">
        <f t="shared" si="3"/>
        <v/>
      </c>
      <c r="EG13" s="70" t="str">
        <f t="shared" si="4"/>
        <v/>
      </c>
      <c r="EH13" s="70" t="str">
        <f t="shared" si="5"/>
        <v/>
      </c>
      <c r="EI13" s="70" t="str">
        <f t="shared" si="6"/>
        <v/>
      </c>
      <c r="EJ13" s="70" t="str">
        <f t="shared" si="7"/>
        <v/>
      </c>
      <c r="EK13" s="70" t="str">
        <f t="shared" si="8"/>
        <v/>
      </c>
      <c r="EL13" s="70" t="str">
        <f t="shared" si="9"/>
        <v/>
      </c>
      <c r="EM13" s="70" t="str">
        <f t="shared" si="10"/>
        <v/>
      </c>
      <c r="EN13" s="70" t="str">
        <f t="shared" si="11"/>
        <v/>
      </c>
      <c r="EO13" s="70" t="str">
        <f t="shared" si="12"/>
        <v/>
      </c>
      <c r="EP13" s="70" t="str">
        <f t="shared" si="13"/>
        <v/>
      </c>
      <c r="EQ13" s="70" t="str">
        <f t="shared" si="14"/>
        <v/>
      </c>
      <c r="ER13" s="70" t="str">
        <f t="shared" si="15"/>
        <v/>
      </c>
      <c r="ES13" s="70" t="str">
        <f t="shared" si="16"/>
        <v/>
      </c>
      <c r="ET13" s="70" t="str">
        <f t="shared" si="17"/>
        <v/>
      </c>
      <c r="EU13" s="70" t="str">
        <f t="shared" si="18"/>
        <v/>
      </c>
      <c r="EV13" s="70" t="str">
        <f t="shared" si="19"/>
        <v/>
      </c>
      <c r="EW13" s="70" t="str">
        <f t="shared" si="20"/>
        <v/>
      </c>
      <c r="EX13" s="70" t="str">
        <f t="shared" si="21"/>
        <v/>
      </c>
      <c r="EY13" s="70" t="str">
        <f t="shared" si="22"/>
        <v/>
      </c>
      <c r="EZ13" s="70" t="str">
        <f t="shared" si="23"/>
        <v/>
      </c>
      <c r="FA13" s="70" t="str">
        <f t="shared" si="24"/>
        <v/>
      </c>
      <c r="FB13" s="70" t="str">
        <f t="shared" si="25"/>
        <v/>
      </c>
      <c r="FC13" s="70" t="str">
        <f t="shared" si="26"/>
        <v/>
      </c>
      <c r="FD13" s="70" t="str">
        <f t="shared" si="27"/>
        <v/>
      </c>
      <c r="FE13" s="70" t="str">
        <f t="shared" si="28"/>
        <v/>
      </c>
      <c r="FF13" s="70" t="str">
        <f t="shared" si="29"/>
        <v/>
      </c>
      <c r="FG13" s="70" t="str">
        <f t="shared" si="30"/>
        <v/>
      </c>
      <c r="FH13" s="70" t="str">
        <f t="shared" si="31"/>
        <v/>
      </c>
      <c r="FI13" s="70" t="str">
        <f t="shared" si="32"/>
        <v/>
      </c>
      <c r="FJ13" s="70" t="str">
        <f t="shared" si="33"/>
        <v/>
      </c>
      <c r="FK13" s="70" t="str">
        <f t="shared" si="34"/>
        <v/>
      </c>
      <c r="FL13" s="70" t="str">
        <f t="shared" si="35"/>
        <v/>
      </c>
      <c r="FM13" s="70" t="str">
        <f t="shared" si="36"/>
        <v/>
      </c>
      <c r="FN13" s="70" t="str">
        <f t="shared" si="37"/>
        <v/>
      </c>
      <c r="FO13" s="70" t="str">
        <f t="shared" si="38"/>
        <v/>
      </c>
      <c r="FP13" s="70" t="str">
        <f t="shared" si="39"/>
        <v/>
      </c>
      <c r="FQ13" s="70" t="str">
        <f t="shared" si="40"/>
        <v/>
      </c>
      <c r="FR13" s="70" t="str">
        <f t="shared" si="41"/>
        <v/>
      </c>
      <c r="FS13" s="70" t="e">
        <f>#REF!</f>
        <v>#REF!</v>
      </c>
      <c r="FT13" s="70"/>
      <c r="FU13" s="70">
        <f t="shared" si="42"/>
        <v>0</v>
      </c>
      <c r="FV13" s="69"/>
    </row>
    <row r="14" spans="1:180" s="67" customFormat="1" ht="16.5" customHeight="1" x14ac:dyDescent="0.35">
      <c r="A14" s="233">
        <f>IF(COUNTA(ข้อมูล!C11),ข้อมูล!C11," ")</f>
        <v>9</v>
      </c>
      <c r="B14" s="229" t="str">
        <f>IF(COUNTA(กรอกคะแนนตัวชี้วัด!C14),กรอกคะแนนตัวชี้วัด!C14," ")</f>
        <v xml:space="preserve"> </v>
      </c>
      <c r="C14" s="230" t="str">
        <f>IF(COUNTA(กรอกคะแนนตัวชี้วัด!C14),IF($B$4="","",IF(B14&gt;=$B$4/2,"/","")),"")</f>
        <v/>
      </c>
      <c r="D14" s="230" t="str">
        <f>IF(COUNTA(กรอกคะแนนตัวชี้วัด!C14),IF(B14="","",IF(C14="/","",IF(C14=""," /"))),"")</f>
        <v/>
      </c>
      <c r="E14" s="229" t="str">
        <f>IF(COUNTA(กรอกคะแนนตัวชี้วัด!D14),กรอกคะแนนตัวชี้วัด!D14," ")</f>
        <v xml:space="preserve"> </v>
      </c>
      <c r="F14" s="230" t="str">
        <f>IF(COUNTA(กรอกคะแนนตัวชี้วัด!D14),IF($B$4="","",IF(E14&gt;=$B$4/2,"/","")),"")</f>
        <v/>
      </c>
      <c r="G14" s="230" t="str">
        <f>IF(COUNTA(กรอกคะแนนตัวชี้วัด!D14),IF(E14="","",IF(F14="/","",IF(F14=""," /"))),"")</f>
        <v/>
      </c>
      <c r="H14" s="229" t="str">
        <f>IF(COUNTA(กรอกคะแนนตัวชี้วัด!E14),กรอกคะแนนตัวชี้วัด!E14," ")</f>
        <v xml:space="preserve"> </v>
      </c>
      <c r="I14" s="230" t="str">
        <f>IF(COUNTA(กรอกคะแนนตัวชี้วัด!E14),IF($B$4="","",IF(H14&gt;=$B$4/2,"/","")),"")</f>
        <v/>
      </c>
      <c r="J14" s="230" t="str">
        <f>IF(COUNTA(กรอกคะแนนตัวชี้วัด!E14),IF(H14="","",IF(I14="/","",IF(I14=""," /"))),"")</f>
        <v/>
      </c>
      <c r="K14" s="229" t="str">
        <f>IF(COUNTA(กรอกคะแนนตัวชี้วัด!F14),กรอกคะแนนตัวชี้วัด!F14," ")</f>
        <v xml:space="preserve"> </v>
      </c>
      <c r="L14" s="230" t="str">
        <f>IF(COUNTA(กรอกคะแนนตัวชี้วัด!F14),IF($B$4="","",IF(K14&gt;=$B$4/2,"/","")),"")</f>
        <v/>
      </c>
      <c r="M14" s="234" t="str">
        <f>IF(COUNTA(กรอกคะแนนตัวชี้วัด!F14),IF(K14="","",IF(L14="/","",IF(L14=""," /"))),"")</f>
        <v/>
      </c>
      <c r="N14" s="241" t="str">
        <f>IF(COUNTA(กรอกคะแนนตัวชี้วัด!G14),กรอกคะแนนตัวชี้วัด!G14," ")</f>
        <v xml:space="preserve"> </v>
      </c>
      <c r="O14" s="230" t="str">
        <f>IF(COUNTA(กรอกคะแนนตัวชี้วัด!G14),IF($B$4="","",IF(N14&gt;=$B$4/2,"/","")),"")</f>
        <v/>
      </c>
      <c r="P14" s="230" t="str">
        <f>IF(COUNTA(กรอกคะแนนตัวชี้วัด!G14),IF(N14="","",IF(O14="/","",IF(O14=""," /"))),"")</f>
        <v/>
      </c>
      <c r="Q14" s="229" t="str">
        <f>IF(COUNTA(กรอกคะแนนตัวชี้วัด!H14),กรอกคะแนนตัวชี้วัด!H14," ")</f>
        <v xml:space="preserve"> </v>
      </c>
      <c r="R14" s="230" t="str">
        <f>IF(COUNTA(กรอกคะแนนตัวชี้วัด!H14),IF($B$4="","",IF(Q14&gt;=$B$4/2,"/","")),"")</f>
        <v/>
      </c>
      <c r="S14" s="230" t="str">
        <f>IF(COUNTA(กรอกคะแนนตัวชี้วัด!H14),IF(Q14="","",IF(R14="/","",IF(R14=""," /"))),"")</f>
        <v/>
      </c>
      <c r="T14" s="229" t="str">
        <f>IF(COUNTA(กรอกคะแนนตัวชี้วัด!I14),กรอกคะแนนตัวชี้วัด!I14," ")</f>
        <v xml:space="preserve"> </v>
      </c>
      <c r="U14" s="230" t="str">
        <f>IF(COUNTA(กรอกคะแนนตัวชี้วัด!I14),IF($B$4="","",IF(T14&gt;=$B$4/2,"/","")),"")</f>
        <v/>
      </c>
      <c r="V14" s="230" t="str">
        <f>IF(COUNTA(กรอกคะแนนตัวชี้วัด!I14),IF(T14="","",IF(U14="/","",IF(U14=""," /"))),"")</f>
        <v/>
      </c>
      <c r="W14" s="229" t="str">
        <f>IF(COUNTA(กรอกคะแนนตัวชี้วัด!J14),กรอกคะแนนตัวชี้วัด!J14," ")</f>
        <v xml:space="preserve"> </v>
      </c>
      <c r="X14" s="230" t="str">
        <f>IF(COUNTA(กรอกคะแนนตัวชี้วัด!J14),IF($B$4="","",IF(W14&gt;=$B$4/2,"/","")),"")</f>
        <v/>
      </c>
      <c r="Y14" s="234" t="str">
        <f>IF(COUNTA(กรอกคะแนนตัวชี้วัด!J14),IF(W14="","",IF(X14="/","",IF(X14=""," /"))),"")</f>
        <v/>
      </c>
      <c r="Z14" s="241" t="str">
        <f>IF(COUNTA(กรอกคะแนนตัวชี้วัด!K14),กรอกคะแนนตัวชี้วัด!K14," ")</f>
        <v xml:space="preserve"> </v>
      </c>
      <c r="AA14" s="230" t="str">
        <f>IF(COUNTA(กรอกคะแนนตัวชี้วัด!K14),IF($B$4="","",IF(Z14&gt;=$B$4/2,"/","")),"")</f>
        <v/>
      </c>
      <c r="AB14" s="230" t="str">
        <f>IF(COUNTA(กรอกคะแนนตัวชี้วัด!K14),IF(Z14="","",IF(AA14="/","",IF(AA14=""," /"))),"")</f>
        <v/>
      </c>
      <c r="AC14" s="229" t="str">
        <f>IF(COUNTA(กรอกคะแนนตัวชี้วัด!L14),กรอกคะแนนตัวชี้วัด!L14," ")</f>
        <v xml:space="preserve"> </v>
      </c>
      <c r="AD14" s="230" t="str">
        <f>IF(COUNTA(กรอกคะแนนตัวชี้วัด!L14),IF($B$4="","",IF(AC14&gt;=$B$4/2,"/","")),"")</f>
        <v/>
      </c>
      <c r="AE14" s="230" t="str">
        <f>IF(COUNTA(กรอกคะแนนตัวชี้วัด!L14),IF(AC14="","",IF(AD14="/","",IF(AD14=""," /"))),"")</f>
        <v/>
      </c>
      <c r="AF14" s="229" t="str">
        <f>IF(COUNTA(กรอกคะแนนตัวชี้วัด!M14),กรอกคะแนนตัวชี้วัด!M14," ")</f>
        <v xml:space="preserve"> </v>
      </c>
      <c r="AG14" s="230" t="str">
        <f>IF(COUNTA(กรอกคะแนนตัวชี้วัด!M14),IF($B$4="","",IF(AF14&gt;=$B$4/2,"/","")),"")</f>
        <v/>
      </c>
      <c r="AH14" s="230" t="str">
        <f>IF(COUNTA(กรอกคะแนนตัวชี้วัด!M14),IF(AF14="","",IF(AG14="/","",IF(AG14=""," /"))),"")</f>
        <v/>
      </c>
      <c r="AI14" s="229" t="str">
        <f>IF(COUNTA(กรอกคะแนนตัวชี้วัด!N14),กรอกคะแนนตัวชี้วัด!N14," ")</f>
        <v xml:space="preserve"> </v>
      </c>
      <c r="AJ14" s="230" t="str">
        <f>IF(COUNTA(กรอกคะแนนตัวชี้วัด!N14),IF($B$4="","",IF(AI14&gt;=$B$4/2,"/","")),"")</f>
        <v/>
      </c>
      <c r="AK14" s="234" t="str">
        <f>IF(COUNTA(กรอกคะแนนตัวชี้วัด!N14),IF(AI14="","",IF(AJ14="/","",IF(AJ14=""," /"))),"")</f>
        <v/>
      </c>
      <c r="AL14" s="241" t="str">
        <f>IF(COUNTA(กรอกคะแนนตัวชี้วัด!O14),กรอกคะแนนตัวชี้วัด!O14," ")</f>
        <v xml:space="preserve"> </v>
      </c>
      <c r="AM14" s="230" t="str">
        <f>IF(COUNTA(กรอกคะแนนตัวชี้วัด!O14),IF($B$4="","",IF(AL14&gt;=$B$4/2,"/","")),"")</f>
        <v/>
      </c>
      <c r="AN14" s="230" t="str">
        <f>IF(COUNTA(กรอกคะแนนตัวชี้วัด!O14),IF(AL14="","",IF(AM14="/","",IF(AM14=""," /"))),"")</f>
        <v/>
      </c>
      <c r="AO14" s="229" t="str">
        <f>IF(COUNTA(กรอกคะแนนตัวชี้วัด!P14),กรอกคะแนนตัวชี้วัด!P14," ")</f>
        <v xml:space="preserve"> </v>
      </c>
      <c r="AP14" s="230" t="str">
        <f>IF(COUNTA(กรอกคะแนนตัวชี้วัด!P14),IF($B$4="","",IF(AO14&gt;=$B$4/2,"/","")),"")</f>
        <v/>
      </c>
      <c r="AQ14" s="230" t="str">
        <f>IF(COUNTA(กรอกคะแนนตัวชี้วัด!P14),IF(AO14="","",IF(AP14="/","",IF(AP14=""," /"))),"")</f>
        <v/>
      </c>
      <c r="AR14" s="229" t="str">
        <f>IF(COUNTA(กรอกคะแนนตัวชี้วัด!Q14),กรอกคะแนนตัวชี้วัด!Q14," ")</f>
        <v xml:space="preserve"> </v>
      </c>
      <c r="AS14" s="230" t="str">
        <f>IF(COUNTA(กรอกคะแนนตัวชี้วัด!Q14),IF($B$4="","",IF(AR14&gt;=$B$4/2,"/","")),"")</f>
        <v/>
      </c>
      <c r="AT14" s="230" t="str">
        <f>IF(COUNTA(กรอกคะแนนตัวชี้วัด!Q14),IF(AR14="","",IF(AS14="/","",IF(AS14=""," /"))),"")</f>
        <v/>
      </c>
      <c r="AU14" s="229" t="str">
        <f>IF(COUNTA(กรอกคะแนนตัวชี้วัด!R14),กรอกคะแนนตัวชี้วัด!R14," ")</f>
        <v xml:space="preserve"> </v>
      </c>
      <c r="AV14" s="230" t="str">
        <f>IF(COUNTA(กรอกคะแนนตัวชี้วัด!R14),IF($B$4="","",IF(AU14&gt;=$B$4/2,"/","")),"")</f>
        <v/>
      </c>
      <c r="AW14" s="234" t="str">
        <f>IF(COUNTA(กรอกคะแนนตัวชี้วัด!R14),IF(AU14="","",IF(AV14="/","",IF(AV14=""," /"))),"")</f>
        <v/>
      </c>
      <c r="AX14" s="241" t="str">
        <f>IF(COUNTA(กรอกคะแนนตัวชี้วัด!S14),กรอกคะแนนตัวชี้วัด!S14," ")</f>
        <v xml:space="preserve"> </v>
      </c>
      <c r="AY14" s="230" t="str">
        <f>IF(COUNTA(กรอกคะแนนตัวชี้วัด!S14),IF($B$4="","",IF(AX14&gt;=$B$4/2,"/","")),"")</f>
        <v/>
      </c>
      <c r="AZ14" s="230" t="str">
        <f>IF(COUNTA(กรอกคะแนนตัวชี้วัด!S14),IF(AX14="","",IF(AY14="/","",IF(AY14=""," /"))),"")</f>
        <v/>
      </c>
      <c r="BA14" s="229" t="str">
        <f>IF(COUNTA(กรอกคะแนนตัวชี้วัด!T14),กรอกคะแนนตัวชี้วัด!T14," ")</f>
        <v xml:space="preserve"> </v>
      </c>
      <c r="BB14" s="230" t="str">
        <f>IF(COUNTA(กรอกคะแนนตัวชี้วัด!T14),IF($B$4="","",IF(BA14&gt;=$B$4/2,"/","")),"")</f>
        <v/>
      </c>
      <c r="BC14" s="230" t="str">
        <f>IF(COUNTA(กรอกคะแนนตัวชี้วัด!T14),IF(BA14="","",IF(BB14="/","",IF(BB14=""," /"))),"")</f>
        <v/>
      </c>
      <c r="BD14" s="229" t="str">
        <f>IF(COUNTA(กรอกคะแนนตัวชี้วัด!U14),กรอกคะแนนตัวชี้วัด!U14," ")</f>
        <v xml:space="preserve"> </v>
      </c>
      <c r="BE14" s="230" t="str">
        <f>IF(COUNTA(กรอกคะแนนตัวชี้วัด!U14),IF($B$4="","",IF(BD14&gt;=$B$4/2,"/","")),"")</f>
        <v/>
      </c>
      <c r="BF14" s="230" t="str">
        <f>IF(COUNTA(กรอกคะแนนตัวชี้วัด!U14),IF(BD14="","",IF(BE14="/","",IF(BE14=""," /"))),"")</f>
        <v/>
      </c>
      <c r="BG14" s="229" t="str">
        <f>IF(COUNTA(กรอกคะแนนตัวชี้วัด!V14),กรอกคะแนนตัวชี้วัด!V14," ")</f>
        <v xml:space="preserve"> </v>
      </c>
      <c r="BH14" s="230" t="str">
        <f>IF(COUNTA(กรอกคะแนนตัวชี้วัด!V14),IF($B$4="","",IF(BG14&gt;=$B$4/2,"/","")),"")</f>
        <v/>
      </c>
      <c r="BI14" s="234" t="str">
        <f>IF(COUNTA(กรอกคะแนนตัวชี้วัด!V14),IF(BG14="","",IF(BH14="/","",IF(BH14=""," /"))),"")</f>
        <v/>
      </c>
      <c r="BJ14" s="241" t="str">
        <f>IF(COUNTA(กรอกคะแนนตัวชี้วัด!W14),กรอกคะแนนตัวชี้วัด!W14," ")</f>
        <v xml:space="preserve"> </v>
      </c>
      <c r="BK14" s="230" t="str">
        <f>IF(COUNTA(กรอกคะแนนตัวชี้วัด!W14),IF($B$4="","",IF(BJ14&gt;=$B$4/2,"/","")),"")</f>
        <v/>
      </c>
      <c r="BL14" s="230" t="str">
        <f>IF(COUNTA(กรอกคะแนนตัวชี้วัด!W14),IF(BJ14="","",IF(BK14="/","",IF(BK14=""," /"))),"")</f>
        <v/>
      </c>
      <c r="BM14" s="229" t="str">
        <f>IF(COUNTA(กรอกคะแนนตัวชี้วัด!X14),กรอกคะแนนตัวชี้วัด!X14," ")</f>
        <v xml:space="preserve"> </v>
      </c>
      <c r="BN14" s="230" t="str">
        <f>IF(COUNTA(กรอกคะแนนตัวชี้วัด!X14),IF($B$4="","",IF(BM14&gt;=$B$4/2,"/","")),"")</f>
        <v/>
      </c>
      <c r="BO14" s="230" t="str">
        <f>IF(COUNTA(กรอกคะแนนตัวชี้วัด!X14),IF(BM14="","",IF(BN14="/","",IF(BN14=""," /"))),"")</f>
        <v/>
      </c>
      <c r="BP14" s="229" t="str">
        <f>IF(COUNTA(กรอกคะแนนตัวชี้วัด!Y14),กรอกคะแนนตัวชี้วัด!Y14," ")</f>
        <v xml:space="preserve"> </v>
      </c>
      <c r="BQ14" s="230" t="str">
        <f>IF(COUNTA(กรอกคะแนนตัวชี้วัด!Y14),IF($B$4="","",IF(BP14&gt;=$B$4/2,"/","")),"")</f>
        <v/>
      </c>
      <c r="BR14" s="230" t="str">
        <f>IF(COUNTA(กรอกคะแนนตัวชี้วัด!Y14),IF(BP14="","",IF(BQ14="/","",IF(BQ14=""," /"))),"")</f>
        <v/>
      </c>
      <c r="BS14" s="229" t="str">
        <f>IF(COUNTA(กรอกคะแนนตัวชี้วัด!Z14),กรอกคะแนนตัวชี้วัด!Z14," ")</f>
        <v xml:space="preserve"> </v>
      </c>
      <c r="BT14" s="230" t="str">
        <f>IF(COUNTA(กรอกคะแนนตัวชี้วัด!Z14),IF($B$4="","",IF(BS14&gt;=$B$4/2,"/","")),"")</f>
        <v/>
      </c>
      <c r="BU14" s="234" t="str">
        <f>IF(COUNTA(กรอกคะแนนตัวชี้วัด!Z14),IF(BS14="","",IF(BT14="/","",IF(BT14=""," /"))),"")</f>
        <v/>
      </c>
      <c r="BV14" s="241" t="str">
        <f>IF(COUNTA(กรอกคะแนนตัวชี้วัด!AA14),กรอกคะแนนตัวชี้วัด!AA14," ")</f>
        <v xml:space="preserve"> </v>
      </c>
      <c r="BW14" s="230" t="str">
        <f>IF(COUNTA(กรอกคะแนนตัวชี้วัด!AA14),IF($B$4="","",IF(BV14&gt;=$B$4/2,"/","")),"")</f>
        <v/>
      </c>
      <c r="BX14" s="230" t="str">
        <f>IF(COUNTA(กรอกคะแนนตัวชี้วัด!AA14),IF(BV14="","",IF(BW14="/","",IF(BW14=""," /"))),"")</f>
        <v/>
      </c>
      <c r="BY14" s="229" t="str">
        <f>IF(COUNTA(กรอกคะแนนตัวชี้วัด!AB14),กรอกคะแนนตัวชี้วัด!AB14," ")</f>
        <v xml:space="preserve"> </v>
      </c>
      <c r="BZ14" s="230" t="str">
        <f>IF(COUNTA(กรอกคะแนนตัวชี้วัด!AB14),IF($B$4="","",IF(BY14&gt;=$B$4/2,"/","")),"")</f>
        <v/>
      </c>
      <c r="CA14" s="230" t="str">
        <f>IF(COUNTA(กรอกคะแนนตัวชี้วัด!AB14),IF(BY14="","",IF(BZ14="/","",IF(BZ14=""," /"))),"")</f>
        <v/>
      </c>
      <c r="CB14" s="229" t="str">
        <f>IF(COUNTA(กรอกคะแนนตัวชี้วัด!AC14),กรอกคะแนนตัวชี้วัด!AC14," ")</f>
        <v xml:space="preserve"> </v>
      </c>
      <c r="CC14" s="230" t="str">
        <f>IF(COUNTA(กรอกคะแนนตัวชี้วัด!AC14),IF($B$4="","",IF(CB14&gt;=$B$4/2,"/","")),"")</f>
        <v/>
      </c>
      <c r="CD14" s="230" t="str">
        <f>IF(COUNTA(กรอกคะแนนตัวชี้วัด!AC14),IF(CB14="","",IF(CC14="/","",IF(CC14=""," /"))),"")</f>
        <v/>
      </c>
      <c r="CE14" s="229" t="str">
        <f>IF(COUNTA(กรอกคะแนนตัวชี้วัด!AD14),กรอกคะแนนตัวชี้วัด!AD14," ")</f>
        <v xml:space="preserve"> </v>
      </c>
      <c r="CF14" s="230" t="str">
        <f>IF(COUNTA(กรอกคะแนนตัวชี้วัด!AD14),IF($B$4="","",IF(CE14&gt;=$B$4/2,"/","")),"")</f>
        <v/>
      </c>
      <c r="CG14" s="234" t="str">
        <f>IF(COUNTA(กรอกคะแนนตัวชี้วัด!AD14),IF(CE14="","",IF(CF14="/","",IF(CF14=""," /"))),"")</f>
        <v/>
      </c>
      <c r="CH14" s="241" t="str">
        <f>IF(COUNTA(กรอกคะแนนตัวชี้วัด!AE14),กรอกคะแนนตัวชี้วัด!AE14," ")</f>
        <v xml:space="preserve"> </v>
      </c>
      <c r="CI14" s="230" t="str">
        <f>IF(COUNTA(กรอกคะแนนตัวชี้วัด!AE14),IF($B$4="","",IF(CH14&gt;=$B$4/2,"/","")),"")</f>
        <v/>
      </c>
      <c r="CJ14" s="230" t="str">
        <f>IF(COUNTA(กรอกคะแนนตัวชี้วัด!AE14),IF(CH14="","",IF(CI14="/","",IF(CI14=""," /"))),"")</f>
        <v/>
      </c>
      <c r="CK14" s="229" t="str">
        <f>IF(COUNTA(กรอกคะแนนตัวชี้วัด!AF14),กรอกคะแนนตัวชี้วัด!AF14," ")</f>
        <v xml:space="preserve"> </v>
      </c>
      <c r="CL14" s="230" t="str">
        <f>IF(COUNTA(กรอกคะแนนตัวชี้วัด!AF14),IF($B$4="","",IF(CK14&gt;=$B$4/2,"/","")),"")</f>
        <v/>
      </c>
      <c r="CM14" s="230" t="str">
        <f>IF(COUNTA(กรอกคะแนนตัวชี้วัด!AF14),IF(CK14="","",IF(CL14="/","",IF(CL14=""," /"))),"")</f>
        <v/>
      </c>
      <c r="CN14" s="229" t="str">
        <f>IF(COUNTA(กรอกคะแนนตัวชี้วัด!AG14),กรอกคะแนนตัวชี้วัด!AG14," ")</f>
        <v xml:space="preserve"> </v>
      </c>
      <c r="CO14" s="230" t="str">
        <f>IF(COUNTA(กรอกคะแนนตัวชี้วัด!AG14),IF($B$4="","",IF(CN14&gt;=$B$4/2,"/","")),"")</f>
        <v/>
      </c>
      <c r="CP14" s="230" t="str">
        <f>IF(COUNTA(กรอกคะแนนตัวชี้วัด!AG14),IF(CN14="","",IF(CO14="/","",IF(CO14=""," /"))),"")</f>
        <v/>
      </c>
      <c r="CQ14" s="229" t="str">
        <f>IF(COUNTA(กรอกคะแนนตัวชี้วัด!AH14),กรอกคะแนนตัวชี้วัด!AH14," ")</f>
        <v xml:space="preserve"> </v>
      </c>
      <c r="CR14" s="230" t="str">
        <f>IF(COUNTA(กรอกคะแนนตัวชี้วัด!AH14),IF($B$4="","",IF(CQ14&gt;=$B$4/2,"/","")),"")</f>
        <v/>
      </c>
      <c r="CS14" s="234" t="str">
        <f>IF(COUNTA(กรอกคะแนนตัวชี้วัด!AH14),IF(CQ14="","",IF(CR14="/","",IF(CR14=""," /"))),"")</f>
        <v/>
      </c>
      <c r="CT14" s="241" t="str">
        <f>IF(COUNTA(กรอกคะแนนตัวชี้วัด!AI14),กรอกคะแนนตัวชี้วัด!AI14," ")</f>
        <v xml:space="preserve"> </v>
      </c>
      <c r="CU14" s="230" t="str">
        <f>IF(COUNTA(กรอกคะแนนตัวชี้วัด!AI14),IF($B$4="","",IF(CT14&gt;=$B$4/2,"/","")),"")</f>
        <v/>
      </c>
      <c r="CV14" s="230" t="str">
        <f>IF(COUNTA(กรอกคะแนนตัวชี้วัด!AI14),IF(CT14="","",IF(CU14="/","",IF(CU14=""," /"))),"")</f>
        <v/>
      </c>
      <c r="CW14" s="229" t="str">
        <f>IF(COUNTA(กรอกคะแนนตัวชี้วัด!AJ14),กรอกคะแนนตัวชี้วัด!AJ14," ")</f>
        <v xml:space="preserve"> </v>
      </c>
      <c r="CX14" s="230" t="str">
        <f>IF(COUNTA(กรอกคะแนนตัวชี้วัด!AJ14),IF($B$4="","",IF(CW14&gt;=$B$4/2,"/","")),"")</f>
        <v/>
      </c>
      <c r="CY14" s="230" t="str">
        <f>IF(COUNTA(กรอกคะแนนตัวชี้วัด!AJ14),IF(CW14="","",IF(CX14="/","",IF(CX14=""," /"))),"")</f>
        <v/>
      </c>
      <c r="CZ14" s="229" t="str">
        <f>IF(COUNTA(กรอกคะแนนตัวชี้วัด!AK14),กรอกคะแนนตัวชี้วัด!AK14," ")</f>
        <v xml:space="preserve"> </v>
      </c>
      <c r="DA14" s="230" t="str">
        <f>IF(COUNTA(กรอกคะแนนตัวชี้วัด!AK14),IF($B$4="","",IF(CZ14&gt;=$B$4/2,"/","")),"")</f>
        <v/>
      </c>
      <c r="DB14" s="230" t="str">
        <f>IF(COUNTA(กรอกคะแนนตัวชี้วัด!AK14),IF(CZ14="","",IF(DA14="/","",IF(DA14=""," /"))),"")</f>
        <v/>
      </c>
      <c r="DC14" s="229" t="str">
        <f>IF(COUNTA(กรอกคะแนนตัวชี้วัด!AL14),กรอกคะแนนตัวชี้วัด!AL14," ")</f>
        <v xml:space="preserve"> </v>
      </c>
      <c r="DD14" s="230" t="str">
        <f>IF(COUNTA(กรอกคะแนนตัวชี้วัด!AL14),IF($B$4="","",IF(DC14&gt;=$B$4/2,"/","")),"")</f>
        <v/>
      </c>
      <c r="DE14" s="234" t="str">
        <f>IF(COUNTA(กรอกคะแนนตัวชี้วัด!AL14),IF(DC14="","",IF(DD14="/","",IF(DD14=""," /"))),"")</f>
        <v/>
      </c>
      <c r="DF14" s="241" t="str">
        <f>IF(COUNTA(กรอกคะแนนตัวชี้วัด!AM14),กรอกคะแนนตัวชี้วัด!AM14," ")</f>
        <v xml:space="preserve"> </v>
      </c>
      <c r="DG14" s="230" t="str">
        <f>IF(COUNTA(กรอกคะแนนตัวชี้วัด!AM14),IF($B$4="","",IF(DF14&gt;=$B$4/2,"/","")),"")</f>
        <v/>
      </c>
      <c r="DH14" s="230" t="str">
        <f>IF(COUNTA(กรอกคะแนนตัวชี้วัด!AM14),IF(DF14="","",IF(DG14="/","",IF(DG14=""," /"))),"")</f>
        <v/>
      </c>
      <c r="DI14" s="229" t="str">
        <f>IF(COUNTA(กรอกคะแนนตัวชี้วัด!AN14),กรอกคะแนนตัวชี้วัด!AN14," ")</f>
        <v xml:space="preserve"> </v>
      </c>
      <c r="DJ14" s="230" t="str">
        <f>IF(COUNTA(กรอกคะแนนตัวชี้วัด!AN14),IF($B$4="","",IF(DI14&gt;=$B$4/2,"/","")),"")</f>
        <v/>
      </c>
      <c r="DK14" s="230" t="str">
        <f>IF(COUNTA(กรอกคะแนนตัวชี้วัด!AN14),IF(DI14="","",IF(DJ14="/","",IF(DJ14=""," /"))),"")</f>
        <v/>
      </c>
      <c r="DL14" s="229" t="str">
        <f>IF(COUNTA(กรอกคะแนนตัวชี้วัด!AO14),กรอกคะแนนตัวชี้วัด!AO14," ")</f>
        <v xml:space="preserve"> </v>
      </c>
      <c r="DM14" s="230" t="str">
        <f>IF(COUNTA(กรอกคะแนนตัวชี้วัด!AO14),IF($B$4="","",IF(DL14&gt;=$B$4/2,"/","")),"")</f>
        <v/>
      </c>
      <c r="DN14" s="230" t="str">
        <f>IF(COUNTA(กรอกคะแนนตัวชี้วัด!AO14),IF(DL14="","",IF(DM14="/","",IF(DM14=""," /"))),"")</f>
        <v/>
      </c>
      <c r="DO14" s="229" t="str">
        <f>IF(COUNTA(กรอกคะแนนตัวชี้วัด!AP14),กรอกคะแนนตัวชี้วัด!AP14," ")</f>
        <v xml:space="preserve"> </v>
      </c>
      <c r="DP14" s="230" t="str">
        <f>IF(COUNTA(กรอกคะแนนตัวชี้วัด!AP14),IF($B$4="","",IF(DO14&gt;=$B$4/2,"/","")),"")</f>
        <v/>
      </c>
      <c r="DQ14" s="234" t="str">
        <f>IF(COUNTA(กรอกคะแนนตัวชี้วัด!AP14),IF(DO14="","",IF(DP14="/","",IF(DP14=""," /"))),"")</f>
        <v/>
      </c>
      <c r="DR14" s="241" t="str">
        <f>IF(COUNTA(กรอกคะแนนตัวชี้วัด!AQ14),กรอกคะแนนตัวชี้วัด!AQ14," ")</f>
        <v xml:space="preserve"> </v>
      </c>
      <c r="DS14" s="230" t="str">
        <f>IF(COUNTA(กรอกคะแนนตัวชี้วัด!AQ14),IF($B$4="","",IF(DR14&gt;=$B$4/2,"/","")),"")</f>
        <v/>
      </c>
      <c r="DT14" s="230" t="str">
        <f>IF(COUNTA(กรอกคะแนนตัวชี้วัด!AQ14),IF(DR14="","",IF(DS14="/","",IF(DS14=""," /"))),"")</f>
        <v/>
      </c>
      <c r="DU14" s="229" t="str">
        <f>IF(COUNTA(กรอกคะแนนตัวชี้วัด!AR14),กรอกคะแนนตัวชี้วัด!AR14," ")</f>
        <v xml:space="preserve"> </v>
      </c>
      <c r="DV14" s="230" t="str">
        <f>IF(COUNTA(กรอกคะแนนตัวชี้วัด!AR14),IF($B$4="","",IF(DU14&gt;=$B$4/2,"/","")),"")</f>
        <v/>
      </c>
      <c r="DW14" s="234" t="str">
        <f>IF(COUNTA(กรอกคะแนนตัวชี้วัด!AR14),IF(DU14="","",IF(DV14="/","",IF(DV14=""," /"))),"")</f>
        <v/>
      </c>
      <c r="DX14" s="247" t="str">
        <f>IF(COUNTA(ข้อมูล!E11),IF(COUNTIF(EC14:FS14,"/"),COUNTIF(EC14:FS14,"/"),""),"")</f>
        <v/>
      </c>
      <c r="DY14" s="230" t="str">
        <f>IF(COUNTA(ข้อมูล!E11),IF(DX14="","",IF(DX14&gt;=$DX$4/2,"/","")),"")</f>
        <v/>
      </c>
      <c r="DZ14" s="230" t="str">
        <f>IF(COUNTA(ข้อมูล!E11),IF(DX14="","/",IF(DY14="/","",IF(DY14=""," /"))),"")</f>
        <v/>
      </c>
      <c r="EA14" s="231"/>
      <c r="EB14" s="249"/>
      <c r="EC14" s="158" t="str">
        <f t="shared" si="0"/>
        <v/>
      </c>
      <c r="ED14" s="70" t="str">
        <f t="shared" si="1"/>
        <v/>
      </c>
      <c r="EE14" s="70" t="str">
        <f t="shared" si="2"/>
        <v/>
      </c>
      <c r="EF14" s="70" t="str">
        <f t="shared" si="3"/>
        <v/>
      </c>
      <c r="EG14" s="70" t="str">
        <f t="shared" si="4"/>
        <v/>
      </c>
      <c r="EH14" s="70" t="str">
        <f t="shared" si="5"/>
        <v/>
      </c>
      <c r="EI14" s="70" t="str">
        <f t="shared" si="6"/>
        <v/>
      </c>
      <c r="EJ14" s="70" t="str">
        <f t="shared" si="7"/>
        <v/>
      </c>
      <c r="EK14" s="70" t="str">
        <f t="shared" si="8"/>
        <v/>
      </c>
      <c r="EL14" s="70" t="str">
        <f t="shared" si="9"/>
        <v/>
      </c>
      <c r="EM14" s="70" t="str">
        <f t="shared" si="10"/>
        <v/>
      </c>
      <c r="EN14" s="70" t="str">
        <f t="shared" si="11"/>
        <v/>
      </c>
      <c r="EO14" s="70" t="str">
        <f t="shared" si="12"/>
        <v/>
      </c>
      <c r="EP14" s="70" t="str">
        <f t="shared" si="13"/>
        <v/>
      </c>
      <c r="EQ14" s="70" t="str">
        <f t="shared" si="14"/>
        <v/>
      </c>
      <c r="ER14" s="70" t="str">
        <f t="shared" si="15"/>
        <v/>
      </c>
      <c r="ES14" s="70" t="str">
        <f t="shared" si="16"/>
        <v/>
      </c>
      <c r="ET14" s="70" t="str">
        <f t="shared" si="17"/>
        <v/>
      </c>
      <c r="EU14" s="70" t="str">
        <f t="shared" si="18"/>
        <v/>
      </c>
      <c r="EV14" s="70" t="str">
        <f t="shared" si="19"/>
        <v/>
      </c>
      <c r="EW14" s="70" t="str">
        <f t="shared" si="20"/>
        <v/>
      </c>
      <c r="EX14" s="70" t="str">
        <f t="shared" si="21"/>
        <v/>
      </c>
      <c r="EY14" s="70" t="str">
        <f t="shared" si="22"/>
        <v/>
      </c>
      <c r="EZ14" s="70" t="str">
        <f t="shared" si="23"/>
        <v/>
      </c>
      <c r="FA14" s="70" t="str">
        <f t="shared" si="24"/>
        <v/>
      </c>
      <c r="FB14" s="70" t="str">
        <f t="shared" si="25"/>
        <v/>
      </c>
      <c r="FC14" s="70" t="str">
        <f t="shared" si="26"/>
        <v/>
      </c>
      <c r="FD14" s="70" t="str">
        <f t="shared" si="27"/>
        <v/>
      </c>
      <c r="FE14" s="70" t="str">
        <f t="shared" si="28"/>
        <v/>
      </c>
      <c r="FF14" s="70" t="str">
        <f t="shared" si="29"/>
        <v/>
      </c>
      <c r="FG14" s="70" t="str">
        <f t="shared" si="30"/>
        <v/>
      </c>
      <c r="FH14" s="70" t="str">
        <f t="shared" si="31"/>
        <v/>
      </c>
      <c r="FI14" s="70" t="str">
        <f t="shared" si="32"/>
        <v/>
      </c>
      <c r="FJ14" s="70" t="str">
        <f t="shared" si="33"/>
        <v/>
      </c>
      <c r="FK14" s="70" t="str">
        <f t="shared" si="34"/>
        <v/>
      </c>
      <c r="FL14" s="70" t="str">
        <f t="shared" si="35"/>
        <v/>
      </c>
      <c r="FM14" s="70" t="str">
        <f t="shared" si="36"/>
        <v/>
      </c>
      <c r="FN14" s="70" t="str">
        <f t="shared" si="37"/>
        <v/>
      </c>
      <c r="FO14" s="70" t="str">
        <f t="shared" si="38"/>
        <v/>
      </c>
      <c r="FP14" s="70" t="str">
        <f t="shared" si="39"/>
        <v/>
      </c>
      <c r="FQ14" s="70" t="str">
        <f t="shared" si="40"/>
        <v/>
      </c>
      <c r="FR14" s="70" t="str">
        <f t="shared" si="41"/>
        <v/>
      </c>
      <c r="FS14" s="70" t="e">
        <f>#REF!</f>
        <v>#REF!</v>
      </c>
      <c r="FT14" s="70"/>
      <c r="FU14" s="70">
        <f t="shared" si="42"/>
        <v>0</v>
      </c>
      <c r="FV14" s="69"/>
    </row>
    <row r="15" spans="1:180" s="67" customFormat="1" ht="16.5" customHeight="1" x14ac:dyDescent="0.35">
      <c r="A15" s="233">
        <f>IF(COUNTA(ข้อมูล!C12),ข้อมูล!C12," ")</f>
        <v>10</v>
      </c>
      <c r="B15" s="229" t="str">
        <f>IF(COUNTA(กรอกคะแนนตัวชี้วัด!C15),กรอกคะแนนตัวชี้วัด!C15," ")</f>
        <v xml:space="preserve"> </v>
      </c>
      <c r="C15" s="230" t="str">
        <f>IF(COUNTA(กรอกคะแนนตัวชี้วัด!C15),IF($B$4="","",IF(B15&gt;=$B$4/2,"/","")),"")</f>
        <v/>
      </c>
      <c r="D15" s="230" t="str">
        <f>IF(COUNTA(กรอกคะแนนตัวชี้วัด!C15),IF(B15="","",IF(C15="/","",IF(C15=""," /"))),"")</f>
        <v/>
      </c>
      <c r="E15" s="229" t="str">
        <f>IF(COUNTA(กรอกคะแนนตัวชี้วัด!D15),กรอกคะแนนตัวชี้วัด!D15," ")</f>
        <v xml:space="preserve"> </v>
      </c>
      <c r="F15" s="230" t="str">
        <f>IF(COUNTA(กรอกคะแนนตัวชี้วัด!D15),IF($B$4="","",IF(E15&gt;=$B$4/2,"/","")),"")</f>
        <v/>
      </c>
      <c r="G15" s="230" t="str">
        <f>IF(COUNTA(กรอกคะแนนตัวชี้วัด!D15),IF(E15="","",IF(F15="/","",IF(F15=""," /"))),"")</f>
        <v/>
      </c>
      <c r="H15" s="229" t="str">
        <f>IF(COUNTA(กรอกคะแนนตัวชี้วัด!E15),กรอกคะแนนตัวชี้วัด!E15," ")</f>
        <v xml:space="preserve"> </v>
      </c>
      <c r="I15" s="230" t="str">
        <f>IF(COUNTA(กรอกคะแนนตัวชี้วัด!E15),IF($B$4="","",IF(H15&gt;=$B$4/2,"/","")),"")</f>
        <v/>
      </c>
      <c r="J15" s="230" t="str">
        <f>IF(COUNTA(กรอกคะแนนตัวชี้วัด!E15),IF(H15="","",IF(I15="/","",IF(I15=""," /"))),"")</f>
        <v/>
      </c>
      <c r="K15" s="229" t="str">
        <f>IF(COUNTA(กรอกคะแนนตัวชี้วัด!F15),กรอกคะแนนตัวชี้วัด!F15," ")</f>
        <v xml:space="preserve"> </v>
      </c>
      <c r="L15" s="230" t="str">
        <f>IF(COUNTA(กรอกคะแนนตัวชี้วัด!F15),IF($B$4="","",IF(K15&gt;=$B$4/2,"/","")),"")</f>
        <v/>
      </c>
      <c r="M15" s="234" t="str">
        <f>IF(COUNTA(กรอกคะแนนตัวชี้วัด!F15),IF(K15="","",IF(L15="/","",IF(L15=""," /"))),"")</f>
        <v/>
      </c>
      <c r="N15" s="241" t="str">
        <f>IF(COUNTA(กรอกคะแนนตัวชี้วัด!G15),กรอกคะแนนตัวชี้วัด!G15," ")</f>
        <v xml:space="preserve"> </v>
      </c>
      <c r="O15" s="230" t="str">
        <f>IF(COUNTA(กรอกคะแนนตัวชี้วัด!G15),IF($B$4="","",IF(N15&gt;=$B$4/2,"/","")),"")</f>
        <v/>
      </c>
      <c r="P15" s="230" t="str">
        <f>IF(COUNTA(กรอกคะแนนตัวชี้วัด!G15),IF(N15="","",IF(O15="/","",IF(O15=""," /"))),"")</f>
        <v/>
      </c>
      <c r="Q15" s="229" t="str">
        <f>IF(COUNTA(กรอกคะแนนตัวชี้วัด!H15),กรอกคะแนนตัวชี้วัด!H15," ")</f>
        <v xml:space="preserve"> </v>
      </c>
      <c r="R15" s="230" t="str">
        <f>IF(COUNTA(กรอกคะแนนตัวชี้วัด!H15),IF($B$4="","",IF(Q15&gt;=$B$4/2,"/","")),"")</f>
        <v/>
      </c>
      <c r="S15" s="230" t="str">
        <f>IF(COUNTA(กรอกคะแนนตัวชี้วัด!H15),IF(Q15="","",IF(R15="/","",IF(R15=""," /"))),"")</f>
        <v/>
      </c>
      <c r="T15" s="229" t="str">
        <f>IF(COUNTA(กรอกคะแนนตัวชี้วัด!I15),กรอกคะแนนตัวชี้วัด!I15," ")</f>
        <v xml:space="preserve"> </v>
      </c>
      <c r="U15" s="230" t="str">
        <f>IF(COUNTA(กรอกคะแนนตัวชี้วัด!I15),IF($B$4="","",IF(T15&gt;=$B$4/2,"/","")),"")</f>
        <v/>
      </c>
      <c r="V15" s="230" t="str">
        <f>IF(COUNTA(กรอกคะแนนตัวชี้วัด!I15),IF(T15="","",IF(U15="/","",IF(U15=""," /"))),"")</f>
        <v/>
      </c>
      <c r="W15" s="229" t="str">
        <f>IF(COUNTA(กรอกคะแนนตัวชี้วัด!J15),กรอกคะแนนตัวชี้วัด!J15," ")</f>
        <v xml:space="preserve"> </v>
      </c>
      <c r="X15" s="230" t="str">
        <f>IF(COUNTA(กรอกคะแนนตัวชี้วัด!J15),IF($B$4="","",IF(W15&gt;=$B$4/2,"/","")),"")</f>
        <v/>
      </c>
      <c r="Y15" s="234" t="str">
        <f>IF(COUNTA(กรอกคะแนนตัวชี้วัด!J15),IF(W15="","",IF(X15="/","",IF(X15=""," /"))),"")</f>
        <v/>
      </c>
      <c r="Z15" s="241" t="str">
        <f>IF(COUNTA(กรอกคะแนนตัวชี้วัด!K15),กรอกคะแนนตัวชี้วัด!K15," ")</f>
        <v xml:space="preserve"> </v>
      </c>
      <c r="AA15" s="230" t="str">
        <f>IF(COUNTA(กรอกคะแนนตัวชี้วัด!K15),IF($B$4="","",IF(Z15&gt;=$B$4/2,"/","")),"")</f>
        <v/>
      </c>
      <c r="AB15" s="230" t="str">
        <f>IF(COUNTA(กรอกคะแนนตัวชี้วัด!K15),IF(Z15="","",IF(AA15="/","",IF(AA15=""," /"))),"")</f>
        <v/>
      </c>
      <c r="AC15" s="229" t="str">
        <f>IF(COUNTA(กรอกคะแนนตัวชี้วัด!L15),กรอกคะแนนตัวชี้วัด!L15," ")</f>
        <v xml:space="preserve"> </v>
      </c>
      <c r="AD15" s="230" t="str">
        <f>IF(COUNTA(กรอกคะแนนตัวชี้วัด!L15),IF($B$4="","",IF(AC15&gt;=$B$4/2,"/","")),"")</f>
        <v/>
      </c>
      <c r="AE15" s="230" t="str">
        <f>IF(COUNTA(กรอกคะแนนตัวชี้วัด!L15),IF(AC15="","",IF(AD15="/","",IF(AD15=""," /"))),"")</f>
        <v/>
      </c>
      <c r="AF15" s="229" t="str">
        <f>IF(COUNTA(กรอกคะแนนตัวชี้วัด!M15),กรอกคะแนนตัวชี้วัด!M15," ")</f>
        <v xml:space="preserve"> </v>
      </c>
      <c r="AG15" s="230" t="str">
        <f>IF(COUNTA(กรอกคะแนนตัวชี้วัด!M15),IF($B$4="","",IF(AF15&gt;=$B$4/2,"/","")),"")</f>
        <v/>
      </c>
      <c r="AH15" s="230" t="str">
        <f>IF(COUNTA(กรอกคะแนนตัวชี้วัด!M15),IF(AF15="","",IF(AG15="/","",IF(AG15=""," /"))),"")</f>
        <v/>
      </c>
      <c r="AI15" s="229" t="str">
        <f>IF(COUNTA(กรอกคะแนนตัวชี้วัด!N15),กรอกคะแนนตัวชี้วัด!N15," ")</f>
        <v xml:space="preserve"> </v>
      </c>
      <c r="AJ15" s="230" t="str">
        <f>IF(COUNTA(กรอกคะแนนตัวชี้วัด!N15),IF($B$4="","",IF(AI15&gt;=$B$4/2,"/","")),"")</f>
        <v/>
      </c>
      <c r="AK15" s="234" t="str">
        <f>IF(COUNTA(กรอกคะแนนตัวชี้วัด!N15),IF(AI15="","",IF(AJ15="/","",IF(AJ15=""," /"))),"")</f>
        <v/>
      </c>
      <c r="AL15" s="241" t="str">
        <f>IF(COUNTA(กรอกคะแนนตัวชี้วัด!O15),กรอกคะแนนตัวชี้วัด!O15," ")</f>
        <v xml:space="preserve"> </v>
      </c>
      <c r="AM15" s="230" t="str">
        <f>IF(COUNTA(กรอกคะแนนตัวชี้วัด!O15),IF($B$4="","",IF(AL15&gt;=$B$4/2,"/","")),"")</f>
        <v/>
      </c>
      <c r="AN15" s="230" t="str">
        <f>IF(COUNTA(กรอกคะแนนตัวชี้วัด!O15),IF(AL15="","",IF(AM15="/","",IF(AM15=""," /"))),"")</f>
        <v/>
      </c>
      <c r="AO15" s="229" t="str">
        <f>IF(COUNTA(กรอกคะแนนตัวชี้วัด!P15),กรอกคะแนนตัวชี้วัด!P15," ")</f>
        <v xml:space="preserve"> </v>
      </c>
      <c r="AP15" s="230" t="str">
        <f>IF(COUNTA(กรอกคะแนนตัวชี้วัด!P15),IF($B$4="","",IF(AO15&gt;=$B$4/2,"/","")),"")</f>
        <v/>
      </c>
      <c r="AQ15" s="230" t="str">
        <f>IF(COUNTA(กรอกคะแนนตัวชี้วัด!P15),IF(AO15="","",IF(AP15="/","",IF(AP15=""," /"))),"")</f>
        <v/>
      </c>
      <c r="AR15" s="229" t="str">
        <f>IF(COUNTA(กรอกคะแนนตัวชี้วัด!Q15),กรอกคะแนนตัวชี้วัด!Q15," ")</f>
        <v xml:space="preserve"> </v>
      </c>
      <c r="AS15" s="230" t="str">
        <f>IF(COUNTA(กรอกคะแนนตัวชี้วัด!Q15),IF($B$4="","",IF(AR15&gt;=$B$4/2,"/","")),"")</f>
        <v/>
      </c>
      <c r="AT15" s="230" t="str">
        <f>IF(COUNTA(กรอกคะแนนตัวชี้วัด!Q15),IF(AR15="","",IF(AS15="/","",IF(AS15=""," /"))),"")</f>
        <v/>
      </c>
      <c r="AU15" s="229" t="str">
        <f>IF(COUNTA(กรอกคะแนนตัวชี้วัด!R15),กรอกคะแนนตัวชี้วัด!R15," ")</f>
        <v xml:space="preserve"> </v>
      </c>
      <c r="AV15" s="230" t="str">
        <f>IF(COUNTA(กรอกคะแนนตัวชี้วัด!R15),IF($B$4="","",IF(AU15&gt;=$B$4/2,"/","")),"")</f>
        <v/>
      </c>
      <c r="AW15" s="234" t="str">
        <f>IF(COUNTA(กรอกคะแนนตัวชี้วัด!R15),IF(AU15="","",IF(AV15="/","",IF(AV15=""," /"))),"")</f>
        <v/>
      </c>
      <c r="AX15" s="241" t="str">
        <f>IF(COUNTA(กรอกคะแนนตัวชี้วัด!S15),กรอกคะแนนตัวชี้วัด!S15," ")</f>
        <v xml:space="preserve"> </v>
      </c>
      <c r="AY15" s="230" t="str">
        <f>IF(COUNTA(กรอกคะแนนตัวชี้วัด!S15),IF($B$4="","",IF(AX15&gt;=$B$4/2,"/","")),"")</f>
        <v/>
      </c>
      <c r="AZ15" s="230" t="str">
        <f>IF(COUNTA(กรอกคะแนนตัวชี้วัด!S15),IF(AX15="","",IF(AY15="/","",IF(AY15=""," /"))),"")</f>
        <v/>
      </c>
      <c r="BA15" s="229" t="str">
        <f>IF(COUNTA(กรอกคะแนนตัวชี้วัด!T15),กรอกคะแนนตัวชี้วัด!T15," ")</f>
        <v xml:space="preserve"> </v>
      </c>
      <c r="BB15" s="230" t="str">
        <f>IF(COUNTA(กรอกคะแนนตัวชี้วัด!T15),IF($B$4="","",IF(BA15&gt;=$B$4/2,"/","")),"")</f>
        <v/>
      </c>
      <c r="BC15" s="230" t="str">
        <f>IF(COUNTA(กรอกคะแนนตัวชี้วัด!T15),IF(BA15="","",IF(BB15="/","",IF(BB15=""," /"))),"")</f>
        <v/>
      </c>
      <c r="BD15" s="229" t="str">
        <f>IF(COUNTA(กรอกคะแนนตัวชี้วัด!U15),กรอกคะแนนตัวชี้วัด!U15," ")</f>
        <v xml:space="preserve"> </v>
      </c>
      <c r="BE15" s="230" t="str">
        <f>IF(COUNTA(กรอกคะแนนตัวชี้วัด!U15),IF($B$4="","",IF(BD15&gt;=$B$4/2,"/","")),"")</f>
        <v/>
      </c>
      <c r="BF15" s="230" t="str">
        <f>IF(COUNTA(กรอกคะแนนตัวชี้วัด!U15),IF(BD15="","",IF(BE15="/","",IF(BE15=""," /"))),"")</f>
        <v/>
      </c>
      <c r="BG15" s="229" t="str">
        <f>IF(COUNTA(กรอกคะแนนตัวชี้วัด!V15),กรอกคะแนนตัวชี้วัด!V15," ")</f>
        <v xml:space="preserve"> </v>
      </c>
      <c r="BH15" s="230" t="str">
        <f>IF(COUNTA(กรอกคะแนนตัวชี้วัด!V15),IF($B$4="","",IF(BG15&gt;=$B$4/2,"/","")),"")</f>
        <v/>
      </c>
      <c r="BI15" s="234" t="str">
        <f>IF(COUNTA(กรอกคะแนนตัวชี้วัด!V15),IF(BG15="","",IF(BH15="/","",IF(BH15=""," /"))),"")</f>
        <v/>
      </c>
      <c r="BJ15" s="241" t="str">
        <f>IF(COUNTA(กรอกคะแนนตัวชี้วัด!W15),กรอกคะแนนตัวชี้วัด!W15," ")</f>
        <v xml:space="preserve"> </v>
      </c>
      <c r="BK15" s="230" t="str">
        <f>IF(COUNTA(กรอกคะแนนตัวชี้วัด!W15),IF($B$4="","",IF(BJ15&gt;=$B$4/2,"/","")),"")</f>
        <v/>
      </c>
      <c r="BL15" s="230" t="str">
        <f>IF(COUNTA(กรอกคะแนนตัวชี้วัด!W15),IF(BJ15="","",IF(BK15="/","",IF(BK15=""," /"))),"")</f>
        <v/>
      </c>
      <c r="BM15" s="229" t="str">
        <f>IF(COUNTA(กรอกคะแนนตัวชี้วัด!X15),กรอกคะแนนตัวชี้วัด!X15," ")</f>
        <v xml:space="preserve"> </v>
      </c>
      <c r="BN15" s="230" t="str">
        <f>IF(COUNTA(กรอกคะแนนตัวชี้วัด!X15),IF($B$4="","",IF(BM15&gt;=$B$4/2,"/","")),"")</f>
        <v/>
      </c>
      <c r="BO15" s="230" t="str">
        <f>IF(COUNTA(กรอกคะแนนตัวชี้วัด!X15),IF(BM15="","",IF(BN15="/","",IF(BN15=""," /"))),"")</f>
        <v/>
      </c>
      <c r="BP15" s="229" t="str">
        <f>IF(COUNTA(กรอกคะแนนตัวชี้วัด!Y15),กรอกคะแนนตัวชี้วัด!Y15," ")</f>
        <v xml:space="preserve"> </v>
      </c>
      <c r="BQ15" s="230" t="str">
        <f>IF(COUNTA(กรอกคะแนนตัวชี้วัด!Y15),IF($B$4="","",IF(BP15&gt;=$B$4/2,"/","")),"")</f>
        <v/>
      </c>
      <c r="BR15" s="230" t="str">
        <f>IF(COUNTA(กรอกคะแนนตัวชี้วัด!Y15),IF(BP15="","",IF(BQ15="/","",IF(BQ15=""," /"))),"")</f>
        <v/>
      </c>
      <c r="BS15" s="229" t="str">
        <f>IF(COUNTA(กรอกคะแนนตัวชี้วัด!Z15),กรอกคะแนนตัวชี้วัด!Z15," ")</f>
        <v xml:space="preserve"> </v>
      </c>
      <c r="BT15" s="230" t="str">
        <f>IF(COUNTA(กรอกคะแนนตัวชี้วัด!Z15),IF($B$4="","",IF(BS15&gt;=$B$4/2,"/","")),"")</f>
        <v/>
      </c>
      <c r="BU15" s="234" t="str">
        <f>IF(COUNTA(กรอกคะแนนตัวชี้วัด!Z15),IF(BS15="","",IF(BT15="/","",IF(BT15=""," /"))),"")</f>
        <v/>
      </c>
      <c r="BV15" s="241" t="str">
        <f>IF(COUNTA(กรอกคะแนนตัวชี้วัด!AA15),กรอกคะแนนตัวชี้วัด!AA15," ")</f>
        <v xml:space="preserve"> </v>
      </c>
      <c r="BW15" s="230" t="str">
        <f>IF(COUNTA(กรอกคะแนนตัวชี้วัด!AA15),IF($B$4="","",IF(BV15&gt;=$B$4/2,"/","")),"")</f>
        <v/>
      </c>
      <c r="BX15" s="230" t="str">
        <f>IF(COUNTA(กรอกคะแนนตัวชี้วัด!AA15),IF(BV15="","",IF(BW15="/","",IF(BW15=""," /"))),"")</f>
        <v/>
      </c>
      <c r="BY15" s="229" t="str">
        <f>IF(COUNTA(กรอกคะแนนตัวชี้วัด!AB15),กรอกคะแนนตัวชี้วัด!AB15," ")</f>
        <v xml:space="preserve"> </v>
      </c>
      <c r="BZ15" s="230" t="str">
        <f>IF(COUNTA(กรอกคะแนนตัวชี้วัด!AB15),IF($B$4="","",IF(BY15&gt;=$B$4/2,"/","")),"")</f>
        <v/>
      </c>
      <c r="CA15" s="230" t="str">
        <f>IF(COUNTA(กรอกคะแนนตัวชี้วัด!AB15),IF(BY15="","",IF(BZ15="/","",IF(BZ15=""," /"))),"")</f>
        <v/>
      </c>
      <c r="CB15" s="229" t="str">
        <f>IF(COUNTA(กรอกคะแนนตัวชี้วัด!AC15),กรอกคะแนนตัวชี้วัด!AC15," ")</f>
        <v xml:space="preserve"> </v>
      </c>
      <c r="CC15" s="230" t="str">
        <f>IF(COUNTA(กรอกคะแนนตัวชี้วัด!AC15),IF($B$4="","",IF(CB15&gt;=$B$4/2,"/","")),"")</f>
        <v/>
      </c>
      <c r="CD15" s="230" t="str">
        <f>IF(COUNTA(กรอกคะแนนตัวชี้วัด!AC15),IF(CB15="","",IF(CC15="/","",IF(CC15=""," /"))),"")</f>
        <v/>
      </c>
      <c r="CE15" s="229" t="str">
        <f>IF(COUNTA(กรอกคะแนนตัวชี้วัด!AD15),กรอกคะแนนตัวชี้วัด!AD15," ")</f>
        <v xml:space="preserve"> </v>
      </c>
      <c r="CF15" s="230" t="str">
        <f>IF(COUNTA(กรอกคะแนนตัวชี้วัด!AD15),IF($B$4="","",IF(CE15&gt;=$B$4/2,"/","")),"")</f>
        <v/>
      </c>
      <c r="CG15" s="234" t="str">
        <f>IF(COUNTA(กรอกคะแนนตัวชี้วัด!AD15),IF(CE15="","",IF(CF15="/","",IF(CF15=""," /"))),"")</f>
        <v/>
      </c>
      <c r="CH15" s="241" t="str">
        <f>IF(COUNTA(กรอกคะแนนตัวชี้วัด!AE15),กรอกคะแนนตัวชี้วัด!AE15," ")</f>
        <v xml:space="preserve"> </v>
      </c>
      <c r="CI15" s="230" t="str">
        <f>IF(COUNTA(กรอกคะแนนตัวชี้วัด!AE15),IF($B$4="","",IF(CH15&gt;=$B$4/2,"/","")),"")</f>
        <v/>
      </c>
      <c r="CJ15" s="230" t="str">
        <f>IF(COUNTA(กรอกคะแนนตัวชี้วัด!AE15),IF(CH15="","",IF(CI15="/","",IF(CI15=""," /"))),"")</f>
        <v/>
      </c>
      <c r="CK15" s="229" t="str">
        <f>IF(COUNTA(กรอกคะแนนตัวชี้วัด!AF15),กรอกคะแนนตัวชี้วัด!AF15," ")</f>
        <v xml:space="preserve"> </v>
      </c>
      <c r="CL15" s="230" t="str">
        <f>IF(COUNTA(กรอกคะแนนตัวชี้วัด!AF15),IF($B$4="","",IF(CK15&gt;=$B$4/2,"/","")),"")</f>
        <v/>
      </c>
      <c r="CM15" s="230" t="str">
        <f>IF(COUNTA(กรอกคะแนนตัวชี้วัด!AF15),IF(CK15="","",IF(CL15="/","",IF(CL15=""," /"))),"")</f>
        <v/>
      </c>
      <c r="CN15" s="229" t="str">
        <f>IF(COUNTA(กรอกคะแนนตัวชี้วัด!AG15),กรอกคะแนนตัวชี้วัด!AG15," ")</f>
        <v xml:space="preserve"> </v>
      </c>
      <c r="CO15" s="230" t="str">
        <f>IF(COUNTA(กรอกคะแนนตัวชี้วัด!AG15),IF($B$4="","",IF(CN15&gt;=$B$4/2,"/","")),"")</f>
        <v/>
      </c>
      <c r="CP15" s="230" t="str">
        <f>IF(COUNTA(กรอกคะแนนตัวชี้วัด!AG15),IF(CN15="","",IF(CO15="/","",IF(CO15=""," /"))),"")</f>
        <v/>
      </c>
      <c r="CQ15" s="229" t="str">
        <f>IF(COUNTA(กรอกคะแนนตัวชี้วัด!AH15),กรอกคะแนนตัวชี้วัด!AH15," ")</f>
        <v xml:space="preserve"> </v>
      </c>
      <c r="CR15" s="230" t="str">
        <f>IF(COUNTA(กรอกคะแนนตัวชี้วัด!AH15),IF($B$4="","",IF(CQ15&gt;=$B$4/2,"/","")),"")</f>
        <v/>
      </c>
      <c r="CS15" s="234" t="str">
        <f>IF(COUNTA(กรอกคะแนนตัวชี้วัด!AH15),IF(CQ15="","",IF(CR15="/","",IF(CR15=""," /"))),"")</f>
        <v/>
      </c>
      <c r="CT15" s="241" t="str">
        <f>IF(COUNTA(กรอกคะแนนตัวชี้วัด!AI15),กรอกคะแนนตัวชี้วัด!AI15," ")</f>
        <v xml:space="preserve"> </v>
      </c>
      <c r="CU15" s="230" t="str">
        <f>IF(COUNTA(กรอกคะแนนตัวชี้วัด!AI15),IF($B$4="","",IF(CT15&gt;=$B$4/2,"/","")),"")</f>
        <v/>
      </c>
      <c r="CV15" s="230" t="str">
        <f>IF(COUNTA(กรอกคะแนนตัวชี้วัด!AI15),IF(CT15="","",IF(CU15="/","",IF(CU15=""," /"))),"")</f>
        <v/>
      </c>
      <c r="CW15" s="229" t="str">
        <f>IF(COUNTA(กรอกคะแนนตัวชี้วัด!AJ15),กรอกคะแนนตัวชี้วัด!AJ15," ")</f>
        <v xml:space="preserve"> </v>
      </c>
      <c r="CX15" s="230" t="str">
        <f>IF(COUNTA(กรอกคะแนนตัวชี้วัด!AJ15),IF($B$4="","",IF(CW15&gt;=$B$4/2,"/","")),"")</f>
        <v/>
      </c>
      <c r="CY15" s="230" t="str">
        <f>IF(COUNTA(กรอกคะแนนตัวชี้วัด!AJ15),IF(CW15="","",IF(CX15="/","",IF(CX15=""," /"))),"")</f>
        <v/>
      </c>
      <c r="CZ15" s="229" t="str">
        <f>IF(COUNTA(กรอกคะแนนตัวชี้วัด!AK15),กรอกคะแนนตัวชี้วัด!AK15," ")</f>
        <v xml:space="preserve"> </v>
      </c>
      <c r="DA15" s="230" t="str">
        <f>IF(COUNTA(กรอกคะแนนตัวชี้วัด!AK15),IF($B$4="","",IF(CZ15&gt;=$B$4/2,"/","")),"")</f>
        <v/>
      </c>
      <c r="DB15" s="230" t="str">
        <f>IF(COUNTA(กรอกคะแนนตัวชี้วัด!AK15),IF(CZ15="","",IF(DA15="/","",IF(DA15=""," /"))),"")</f>
        <v/>
      </c>
      <c r="DC15" s="229" t="str">
        <f>IF(COUNTA(กรอกคะแนนตัวชี้วัด!AL15),กรอกคะแนนตัวชี้วัด!AL15," ")</f>
        <v xml:space="preserve"> </v>
      </c>
      <c r="DD15" s="230" t="str">
        <f>IF(COUNTA(กรอกคะแนนตัวชี้วัด!AL15),IF($B$4="","",IF(DC15&gt;=$B$4/2,"/","")),"")</f>
        <v/>
      </c>
      <c r="DE15" s="234" t="str">
        <f>IF(COUNTA(กรอกคะแนนตัวชี้วัด!AL15),IF(DC15="","",IF(DD15="/","",IF(DD15=""," /"))),"")</f>
        <v/>
      </c>
      <c r="DF15" s="241" t="str">
        <f>IF(COUNTA(กรอกคะแนนตัวชี้วัด!AM15),กรอกคะแนนตัวชี้วัด!AM15," ")</f>
        <v xml:space="preserve"> </v>
      </c>
      <c r="DG15" s="230" t="str">
        <f>IF(COUNTA(กรอกคะแนนตัวชี้วัด!AM15),IF($B$4="","",IF(DF15&gt;=$B$4/2,"/","")),"")</f>
        <v/>
      </c>
      <c r="DH15" s="230" t="str">
        <f>IF(COUNTA(กรอกคะแนนตัวชี้วัด!AM15),IF(DF15="","",IF(DG15="/","",IF(DG15=""," /"))),"")</f>
        <v/>
      </c>
      <c r="DI15" s="229" t="str">
        <f>IF(COUNTA(กรอกคะแนนตัวชี้วัด!AN15),กรอกคะแนนตัวชี้วัด!AN15," ")</f>
        <v xml:space="preserve"> </v>
      </c>
      <c r="DJ15" s="230" t="str">
        <f>IF(COUNTA(กรอกคะแนนตัวชี้วัด!AN15),IF($B$4="","",IF(DI15&gt;=$B$4/2,"/","")),"")</f>
        <v/>
      </c>
      <c r="DK15" s="230" t="str">
        <f>IF(COUNTA(กรอกคะแนนตัวชี้วัด!AN15),IF(DI15="","",IF(DJ15="/","",IF(DJ15=""," /"))),"")</f>
        <v/>
      </c>
      <c r="DL15" s="229" t="str">
        <f>IF(COUNTA(กรอกคะแนนตัวชี้วัด!AO15),กรอกคะแนนตัวชี้วัด!AO15," ")</f>
        <v xml:space="preserve"> </v>
      </c>
      <c r="DM15" s="230" t="str">
        <f>IF(COUNTA(กรอกคะแนนตัวชี้วัด!AO15),IF($B$4="","",IF(DL15&gt;=$B$4/2,"/","")),"")</f>
        <v/>
      </c>
      <c r="DN15" s="230" t="str">
        <f>IF(COUNTA(กรอกคะแนนตัวชี้วัด!AO15),IF(DL15="","",IF(DM15="/","",IF(DM15=""," /"))),"")</f>
        <v/>
      </c>
      <c r="DO15" s="229" t="str">
        <f>IF(COUNTA(กรอกคะแนนตัวชี้วัด!AP15),กรอกคะแนนตัวชี้วัด!AP15," ")</f>
        <v xml:space="preserve"> </v>
      </c>
      <c r="DP15" s="230" t="str">
        <f>IF(COUNTA(กรอกคะแนนตัวชี้วัด!AP15),IF($B$4="","",IF(DO15&gt;=$B$4/2,"/","")),"")</f>
        <v/>
      </c>
      <c r="DQ15" s="234" t="str">
        <f>IF(COUNTA(กรอกคะแนนตัวชี้วัด!AP15),IF(DO15="","",IF(DP15="/","",IF(DP15=""," /"))),"")</f>
        <v/>
      </c>
      <c r="DR15" s="241" t="str">
        <f>IF(COUNTA(กรอกคะแนนตัวชี้วัด!AQ15),กรอกคะแนนตัวชี้วัด!AQ15," ")</f>
        <v xml:space="preserve"> </v>
      </c>
      <c r="DS15" s="230" t="str">
        <f>IF(COUNTA(กรอกคะแนนตัวชี้วัด!AQ15),IF($B$4="","",IF(DR15&gt;=$B$4/2,"/","")),"")</f>
        <v/>
      </c>
      <c r="DT15" s="230" t="str">
        <f>IF(COUNTA(กรอกคะแนนตัวชี้วัด!AQ15),IF(DR15="","",IF(DS15="/","",IF(DS15=""," /"))),"")</f>
        <v/>
      </c>
      <c r="DU15" s="229" t="str">
        <f>IF(COUNTA(กรอกคะแนนตัวชี้วัด!AR15),กรอกคะแนนตัวชี้วัด!AR15," ")</f>
        <v xml:space="preserve"> </v>
      </c>
      <c r="DV15" s="230" t="str">
        <f>IF(COUNTA(กรอกคะแนนตัวชี้วัด!AR15),IF($B$4="","",IF(DU15&gt;=$B$4/2,"/","")),"")</f>
        <v/>
      </c>
      <c r="DW15" s="234" t="str">
        <f>IF(COUNTA(กรอกคะแนนตัวชี้วัด!AR15),IF(DU15="","",IF(DV15="/","",IF(DV15=""," /"))),"")</f>
        <v/>
      </c>
      <c r="DX15" s="247" t="str">
        <f>IF(COUNTA(ข้อมูล!E12),IF(COUNTIF(EC15:FS15,"/"),COUNTIF(EC15:FS15,"/"),""),"")</f>
        <v/>
      </c>
      <c r="DY15" s="230" t="str">
        <f>IF(COUNTA(ข้อมูล!E12),IF(DX15="","",IF(DX15&gt;=$DX$4/2,"/","")),"")</f>
        <v/>
      </c>
      <c r="DZ15" s="230" t="str">
        <f>IF(COUNTA(ข้อมูล!E12),IF(DX15="","/",IF(DY15="/","",IF(DY15=""," /"))),"")</f>
        <v/>
      </c>
      <c r="EA15" s="231"/>
      <c r="EB15" s="249"/>
      <c r="EC15" s="158" t="str">
        <f t="shared" si="0"/>
        <v/>
      </c>
      <c r="ED15" s="70" t="str">
        <f t="shared" si="1"/>
        <v/>
      </c>
      <c r="EE15" s="70" t="str">
        <f t="shared" si="2"/>
        <v/>
      </c>
      <c r="EF15" s="70" t="str">
        <f t="shared" si="3"/>
        <v/>
      </c>
      <c r="EG15" s="70" t="str">
        <f t="shared" si="4"/>
        <v/>
      </c>
      <c r="EH15" s="70" t="str">
        <f t="shared" si="5"/>
        <v/>
      </c>
      <c r="EI15" s="70" t="str">
        <f t="shared" si="6"/>
        <v/>
      </c>
      <c r="EJ15" s="70" t="str">
        <f t="shared" si="7"/>
        <v/>
      </c>
      <c r="EK15" s="70" t="str">
        <f t="shared" si="8"/>
        <v/>
      </c>
      <c r="EL15" s="70" t="str">
        <f t="shared" si="9"/>
        <v/>
      </c>
      <c r="EM15" s="70" t="str">
        <f t="shared" si="10"/>
        <v/>
      </c>
      <c r="EN15" s="70" t="str">
        <f t="shared" si="11"/>
        <v/>
      </c>
      <c r="EO15" s="70" t="str">
        <f t="shared" si="12"/>
        <v/>
      </c>
      <c r="EP15" s="70" t="str">
        <f t="shared" si="13"/>
        <v/>
      </c>
      <c r="EQ15" s="70" t="str">
        <f t="shared" si="14"/>
        <v/>
      </c>
      <c r="ER15" s="70" t="str">
        <f t="shared" si="15"/>
        <v/>
      </c>
      <c r="ES15" s="70" t="str">
        <f t="shared" si="16"/>
        <v/>
      </c>
      <c r="ET15" s="70" t="str">
        <f t="shared" si="17"/>
        <v/>
      </c>
      <c r="EU15" s="70" t="str">
        <f t="shared" si="18"/>
        <v/>
      </c>
      <c r="EV15" s="70" t="str">
        <f t="shared" si="19"/>
        <v/>
      </c>
      <c r="EW15" s="70" t="str">
        <f t="shared" si="20"/>
        <v/>
      </c>
      <c r="EX15" s="70" t="str">
        <f t="shared" si="21"/>
        <v/>
      </c>
      <c r="EY15" s="70" t="str">
        <f t="shared" si="22"/>
        <v/>
      </c>
      <c r="EZ15" s="70" t="str">
        <f t="shared" si="23"/>
        <v/>
      </c>
      <c r="FA15" s="70" t="str">
        <f t="shared" si="24"/>
        <v/>
      </c>
      <c r="FB15" s="70" t="str">
        <f t="shared" si="25"/>
        <v/>
      </c>
      <c r="FC15" s="70" t="str">
        <f t="shared" si="26"/>
        <v/>
      </c>
      <c r="FD15" s="70" t="str">
        <f t="shared" si="27"/>
        <v/>
      </c>
      <c r="FE15" s="70" t="str">
        <f t="shared" si="28"/>
        <v/>
      </c>
      <c r="FF15" s="70" t="str">
        <f t="shared" si="29"/>
        <v/>
      </c>
      <c r="FG15" s="70" t="str">
        <f t="shared" si="30"/>
        <v/>
      </c>
      <c r="FH15" s="70" t="str">
        <f t="shared" si="31"/>
        <v/>
      </c>
      <c r="FI15" s="70" t="str">
        <f t="shared" si="32"/>
        <v/>
      </c>
      <c r="FJ15" s="70" t="str">
        <f t="shared" si="33"/>
        <v/>
      </c>
      <c r="FK15" s="70" t="str">
        <f t="shared" si="34"/>
        <v/>
      </c>
      <c r="FL15" s="70" t="str">
        <f t="shared" si="35"/>
        <v/>
      </c>
      <c r="FM15" s="70" t="str">
        <f t="shared" si="36"/>
        <v/>
      </c>
      <c r="FN15" s="70" t="str">
        <f t="shared" si="37"/>
        <v/>
      </c>
      <c r="FO15" s="70" t="str">
        <f t="shared" si="38"/>
        <v/>
      </c>
      <c r="FP15" s="70" t="str">
        <f t="shared" si="39"/>
        <v/>
      </c>
      <c r="FQ15" s="70" t="str">
        <f t="shared" si="40"/>
        <v/>
      </c>
      <c r="FR15" s="70" t="str">
        <f t="shared" si="41"/>
        <v/>
      </c>
      <c r="FS15" s="70" t="e">
        <f>#REF!</f>
        <v>#REF!</v>
      </c>
      <c r="FT15" s="70"/>
      <c r="FU15" s="70">
        <f t="shared" si="42"/>
        <v>0</v>
      </c>
      <c r="FV15" s="69"/>
    </row>
    <row r="16" spans="1:180" s="67" customFormat="1" ht="16.5" customHeight="1" x14ac:dyDescent="0.35">
      <c r="A16" s="233">
        <f>IF(COUNTA(ข้อมูล!C13),ข้อมูล!C13," ")</f>
        <v>11</v>
      </c>
      <c r="B16" s="229" t="str">
        <f>IF(COUNTA(กรอกคะแนนตัวชี้วัด!C16),กรอกคะแนนตัวชี้วัด!C16," ")</f>
        <v xml:space="preserve"> </v>
      </c>
      <c r="C16" s="230" t="str">
        <f>IF(COUNTA(กรอกคะแนนตัวชี้วัด!C16),IF($B$4="","",IF(B16&gt;=$B$4/2,"/","")),"")</f>
        <v/>
      </c>
      <c r="D16" s="230" t="str">
        <f>IF(COUNTA(กรอกคะแนนตัวชี้วัด!C16),IF(B16="","",IF(C16="/","",IF(C16=""," /"))),"")</f>
        <v/>
      </c>
      <c r="E16" s="229" t="str">
        <f>IF(COUNTA(กรอกคะแนนตัวชี้วัด!D16),กรอกคะแนนตัวชี้วัด!D16," ")</f>
        <v xml:space="preserve"> </v>
      </c>
      <c r="F16" s="230" t="str">
        <f>IF(COUNTA(กรอกคะแนนตัวชี้วัด!D16),IF($B$4="","",IF(E16&gt;=$B$4/2,"/","")),"")</f>
        <v/>
      </c>
      <c r="G16" s="230" t="str">
        <f>IF(COUNTA(กรอกคะแนนตัวชี้วัด!D16),IF(E16="","",IF(F16="/","",IF(F16=""," /"))),"")</f>
        <v/>
      </c>
      <c r="H16" s="229" t="str">
        <f>IF(COUNTA(กรอกคะแนนตัวชี้วัด!E16),กรอกคะแนนตัวชี้วัด!E16," ")</f>
        <v xml:space="preserve"> </v>
      </c>
      <c r="I16" s="230" t="str">
        <f>IF(COUNTA(กรอกคะแนนตัวชี้วัด!E16),IF($B$4="","",IF(H16&gt;=$B$4/2,"/","")),"")</f>
        <v/>
      </c>
      <c r="J16" s="230" t="str">
        <f>IF(COUNTA(กรอกคะแนนตัวชี้วัด!E16),IF(H16="","",IF(I16="/","",IF(I16=""," /"))),"")</f>
        <v/>
      </c>
      <c r="K16" s="229" t="str">
        <f>IF(COUNTA(กรอกคะแนนตัวชี้วัด!F16),กรอกคะแนนตัวชี้วัด!F16," ")</f>
        <v xml:space="preserve"> </v>
      </c>
      <c r="L16" s="230" t="str">
        <f>IF(COUNTA(กรอกคะแนนตัวชี้วัด!F16),IF($B$4="","",IF(K16&gt;=$B$4/2,"/","")),"")</f>
        <v/>
      </c>
      <c r="M16" s="234" t="str">
        <f>IF(COUNTA(กรอกคะแนนตัวชี้วัด!F16),IF(K16="","",IF(L16="/","",IF(L16=""," /"))),"")</f>
        <v/>
      </c>
      <c r="N16" s="241" t="str">
        <f>IF(COUNTA(กรอกคะแนนตัวชี้วัด!G16),กรอกคะแนนตัวชี้วัด!G16," ")</f>
        <v xml:space="preserve"> </v>
      </c>
      <c r="O16" s="230" t="str">
        <f>IF(COUNTA(กรอกคะแนนตัวชี้วัด!G16),IF($B$4="","",IF(N16&gt;=$B$4/2,"/","")),"")</f>
        <v/>
      </c>
      <c r="P16" s="230" t="str">
        <f>IF(COUNTA(กรอกคะแนนตัวชี้วัด!G16),IF(N16="","",IF(O16="/","",IF(O16=""," /"))),"")</f>
        <v/>
      </c>
      <c r="Q16" s="229" t="str">
        <f>IF(COUNTA(กรอกคะแนนตัวชี้วัด!H16),กรอกคะแนนตัวชี้วัด!H16," ")</f>
        <v xml:space="preserve"> </v>
      </c>
      <c r="R16" s="230" t="str">
        <f>IF(COUNTA(กรอกคะแนนตัวชี้วัด!H16),IF($B$4="","",IF(Q16&gt;=$B$4/2,"/","")),"")</f>
        <v/>
      </c>
      <c r="S16" s="230" t="str">
        <f>IF(COUNTA(กรอกคะแนนตัวชี้วัด!H16),IF(Q16="","",IF(R16="/","",IF(R16=""," /"))),"")</f>
        <v/>
      </c>
      <c r="T16" s="229" t="str">
        <f>IF(COUNTA(กรอกคะแนนตัวชี้วัด!I16),กรอกคะแนนตัวชี้วัด!I16," ")</f>
        <v xml:space="preserve"> </v>
      </c>
      <c r="U16" s="230" t="str">
        <f>IF(COUNTA(กรอกคะแนนตัวชี้วัด!I16),IF($B$4="","",IF(T16&gt;=$B$4/2,"/","")),"")</f>
        <v/>
      </c>
      <c r="V16" s="230" t="str">
        <f>IF(COUNTA(กรอกคะแนนตัวชี้วัด!I16),IF(T16="","",IF(U16="/","",IF(U16=""," /"))),"")</f>
        <v/>
      </c>
      <c r="W16" s="229" t="str">
        <f>IF(COUNTA(กรอกคะแนนตัวชี้วัด!J16),กรอกคะแนนตัวชี้วัด!J16," ")</f>
        <v xml:space="preserve"> </v>
      </c>
      <c r="X16" s="230" t="str">
        <f>IF(COUNTA(กรอกคะแนนตัวชี้วัด!J16),IF($B$4="","",IF(W16&gt;=$B$4/2,"/","")),"")</f>
        <v/>
      </c>
      <c r="Y16" s="234" t="str">
        <f>IF(COUNTA(กรอกคะแนนตัวชี้วัด!J16),IF(W16="","",IF(X16="/","",IF(X16=""," /"))),"")</f>
        <v/>
      </c>
      <c r="Z16" s="241" t="str">
        <f>IF(COUNTA(กรอกคะแนนตัวชี้วัด!K16),กรอกคะแนนตัวชี้วัด!K16," ")</f>
        <v xml:space="preserve"> </v>
      </c>
      <c r="AA16" s="230" t="str">
        <f>IF(COUNTA(กรอกคะแนนตัวชี้วัด!K16),IF($B$4="","",IF(Z16&gt;=$B$4/2,"/","")),"")</f>
        <v/>
      </c>
      <c r="AB16" s="230" t="str">
        <f>IF(COUNTA(กรอกคะแนนตัวชี้วัด!K16),IF(Z16="","",IF(AA16="/","",IF(AA16=""," /"))),"")</f>
        <v/>
      </c>
      <c r="AC16" s="229" t="str">
        <f>IF(COUNTA(กรอกคะแนนตัวชี้วัด!L16),กรอกคะแนนตัวชี้วัด!L16," ")</f>
        <v xml:space="preserve"> </v>
      </c>
      <c r="AD16" s="230" t="str">
        <f>IF(COUNTA(กรอกคะแนนตัวชี้วัด!L16),IF($B$4="","",IF(AC16&gt;=$B$4/2,"/","")),"")</f>
        <v/>
      </c>
      <c r="AE16" s="230" t="str">
        <f>IF(COUNTA(กรอกคะแนนตัวชี้วัด!L16),IF(AC16="","",IF(AD16="/","",IF(AD16=""," /"))),"")</f>
        <v/>
      </c>
      <c r="AF16" s="229" t="str">
        <f>IF(COUNTA(กรอกคะแนนตัวชี้วัด!M16),กรอกคะแนนตัวชี้วัด!M16," ")</f>
        <v xml:space="preserve"> </v>
      </c>
      <c r="AG16" s="230" t="str">
        <f>IF(COUNTA(กรอกคะแนนตัวชี้วัด!M16),IF($B$4="","",IF(AF16&gt;=$B$4/2,"/","")),"")</f>
        <v/>
      </c>
      <c r="AH16" s="230" t="str">
        <f>IF(COUNTA(กรอกคะแนนตัวชี้วัด!M16),IF(AF16="","",IF(AG16="/","",IF(AG16=""," /"))),"")</f>
        <v/>
      </c>
      <c r="AI16" s="229" t="str">
        <f>IF(COUNTA(กรอกคะแนนตัวชี้วัด!N16),กรอกคะแนนตัวชี้วัด!N16," ")</f>
        <v xml:space="preserve"> </v>
      </c>
      <c r="AJ16" s="230" t="str">
        <f>IF(COUNTA(กรอกคะแนนตัวชี้วัด!N16),IF($B$4="","",IF(AI16&gt;=$B$4/2,"/","")),"")</f>
        <v/>
      </c>
      <c r="AK16" s="234" t="str">
        <f>IF(COUNTA(กรอกคะแนนตัวชี้วัด!N16),IF(AI16="","",IF(AJ16="/","",IF(AJ16=""," /"))),"")</f>
        <v/>
      </c>
      <c r="AL16" s="241" t="str">
        <f>IF(COUNTA(กรอกคะแนนตัวชี้วัด!O16),กรอกคะแนนตัวชี้วัด!O16," ")</f>
        <v xml:space="preserve"> </v>
      </c>
      <c r="AM16" s="230" t="str">
        <f>IF(COUNTA(กรอกคะแนนตัวชี้วัด!O16),IF($B$4="","",IF(AL16&gt;=$B$4/2,"/","")),"")</f>
        <v/>
      </c>
      <c r="AN16" s="230" t="str">
        <f>IF(COUNTA(กรอกคะแนนตัวชี้วัด!O16),IF(AL16="","",IF(AM16="/","",IF(AM16=""," /"))),"")</f>
        <v/>
      </c>
      <c r="AO16" s="229" t="str">
        <f>IF(COUNTA(กรอกคะแนนตัวชี้วัด!P16),กรอกคะแนนตัวชี้วัด!P16," ")</f>
        <v xml:space="preserve"> </v>
      </c>
      <c r="AP16" s="230" t="str">
        <f>IF(COUNTA(กรอกคะแนนตัวชี้วัด!P16),IF($B$4="","",IF(AO16&gt;=$B$4/2,"/","")),"")</f>
        <v/>
      </c>
      <c r="AQ16" s="230" t="str">
        <f>IF(COUNTA(กรอกคะแนนตัวชี้วัด!P16),IF(AO16="","",IF(AP16="/","",IF(AP16=""," /"))),"")</f>
        <v/>
      </c>
      <c r="AR16" s="229" t="str">
        <f>IF(COUNTA(กรอกคะแนนตัวชี้วัด!Q16),กรอกคะแนนตัวชี้วัด!Q16," ")</f>
        <v xml:space="preserve"> </v>
      </c>
      <c r="AS16" s="230" t="str">
        <f>IF(COUNTA(กรอกคะแนนตัวชี้วัด!Q16),IF($B$4="","",IF(AR16&gt;=$B$4/2,"/","")),"")</f>
        <v/>
      </c>
      <c r="AT16" s="230" t="str">
        <f>IF(COUNTA(กรอกคะแนนตัวชี้วัด!Q16),IF(AR16="","",IF(AS16="/","",IF(AS16=""," /"))),"")</f>
        <v/>
      </c>
      <c r="AU16" s="229" t="str">
        <f>IF(COUNTA(กรอกคะแนนตัวชี้วัด!R16),กรอกคะแนนตัวชี้วัด!R16," ")</f>
        <v xml:space="preserve"> </v>
      </c>
      <c r="AV16" s="230" t="str">
        <f>IF(COUNTA(กรอกคะแนนตัวชี้วัด!R16),IF($B$4="","",IF(AU16&gt;=$B$4/2,"/","")),"")</f>
        <v/>
      </c>
      <c r="AW16" s="234" t="str">
        <f>IF(COUNTA(กรอกคะแนนตัวชี้วัด!R16),IF(AU16="","",IF(AV16="/","",IF(AV16=""," /"))),"")</f>
        <v/>
      </c>
      <c r="AX16" s="241" t="str">
        <f>IF(COUNTA(กรอกคะแนนตัวชี้วัด!S16),กรอกคะแนนตัวชี้วัด!S16," ")</f>
        <v xml:space="preserve"> </v>
      </c>
      <c r="AY16" s="230" t="str">
        <f>IF(COUNTA(กรอกคะแนนตัวชี้วัด!S16),IF($B$4="","",IF(AX16&gt;=$B$4/2,"/","")),"")</f>
        <v/>
      </c>
      <c r="AZ16" s="230" t="str">
        <f>IF(COUNTA(กรอกคะแนนตัวชี้วัด!S16),IF(AX16="","",IF(AY16="/","",IF(AY16=""," /"))),"")</f>
        <v/>
      </c>
      <c r="BA16" s="229" t="str">
        <f>IF(COUNTA(กรอกคะแนนตัวชี้วัด!T16),กรอกคะแนนตัวชี้วัด!T16," ")</f>
        <v xml:space="preserve"> </v>
      </c>
      <c r="BB16" s="230" t="str">
        <f>IF(COUNTA(กรอกคะแนนตัวชี้วัด!T16),IF($B$4="","",IF(BA16&gt;=$B$4/2,"/","")),"")</f>
        <v/>
      </c>
      <c r="BC16" s="230" t="str">
        <f>IF(COUNTA(กรอกคะแนนตัวชี้วัด!T16),IF(BA16="","",IF(BB16="/","",IF(BB16=""," /"))),"")</f>
        <v/>
      </c>
      <c r="BD16" s="229" t="str">
        <f>IF(COUNTA(กรอกคะแนนตัวชี้วัด!U16),กรอกคะแนนตัวชี้วัด!U16," ")</f>
        <v xml:space="preserve"> </v>
      </c>
      <c r="BE16" s="230" t="str">
        <f>IF(COUNTA(กรอกคะแนนตัวชี้วัด!U16),IF($B$4="","",IF(BD16&gt;=$B$4/2,"/","")),"")</f>
        <v/>
      </c>
      <c r="BF16" s="230" t="str">
        <f>IF(COUNTA(กรอกคะแนนตัวชี้วัด!U16),IF(BD16="","",IF(BE16="/","",IF(BE16=""," /"))),"")</f>
        <v/>
      </c>
      <c r="BG16" s="229" t="str">
        <f>IF(COUNTA(กรอกคะแนนตัวชี้วัด!V16),กรอกคะแนนตัวชี้วัด!V16," ")</f>
        <v xml:space="preserve"> </v>
      </c>
      <c r="BH16" s="230" t="str">
        <f>IF(COUNTA(กรอกคะแนนตัวชี้วัด!V16),IF($B$4="","",IF(BG16&gt;=$B$4/2,"/","")),"")</f>
        <v/>
      </c>
      <c r="BI16" s="234" t="str">
        <f>IF(COUNTA(กรอกคะแนนตัวชี้วัด!V16),IF(BG16="","",IF(BH16="/","",IF(BH16=""," /"))),"")</f>
        <v/>
      </c>
      <c r="BJ16" s="241" t="str">
        <f>IF(COUNTA(กรอกคะแนนตัวชี้วัด!W16),กรอกคะแนนตัวชี้วัด!W16," ")</f>
        <v xml:space="preserve"> </v>
      </c>
      <c r="BK16" s="230" t="str">
        <f>IF(COUNTA(กรอกคะแนนตัวชี้วัด!W16),IF($B$4="","",IF(BJ16&gt;=$B$4/2,"/","")),"")</f>
        <v/>
      </c>
      <c r="BL16" s="230" t="str">
        <f>IF(COUNTA(กรอกคะแนนตัวชี้วัด!W16),IF(BJ16="","",IF(BK16="/","",IF(BK16=""," /"))),"")</f>
        <v/>
      </c>
      <c r="BM16" s="229" t="str">
        <f>IF(COUNTA(กรอกคะแนนตัวชี้วัด!X16),กรอกคะแนนตัวชี้วัด!X16," ")</f>
        <v xml:space="preserve"> </v>
      </c>
      <c r="BN16" s="230" t="str">
        <f>IF(COUNTA(กรอกคะแนนตัวชี้วัด!X16),IF($B$4="","",IF(BM16&gt;=$B$4/2,"/","")),"")</f>
        <v/>
      </c>
      <c r="BO16" s="230" t="str">
        <f>IF(COUNTA(กรอกคะแนนตัวชี้วัด!X16),IF(BM16="","",IF(BN16="/","",IF(BN16=""," /"))),"")</f>
        <v/>
      </c>
      <c r="BP16" s="229" t="str">
        <f>IF(COUNTA(กรอกคะแนนตัวชี้วัด!Y16),กรอกคะแนนตัวชี้วัด!Y16," ")</f>
        <v xml:space="preserve"> </v>
      </c>
      <c r="BQ16" s="230" t="str">
        <f>IF(COUNTA(กรอกคะแนนตัวชี้วัด!Y16),IF($B$4="","",IF(BP16&gt;=$B$4/2,"/","")),"")</f>
        <v/>
      </c>
      <c r="BR16" s="230" t="str">
        <f>IF(COUNTA(กรอกคะแนนตัวชี้วัด!Y16),IF(BP16="","",IF(BQ16="/","",IF(BQ16=""," /"))),"")</f>
        <v/>
      </c>
      <c r="BS16" s="229" t="str">
        <f>IF(COUNTA(กรอกคะแนนตัวชี้วัด!Z16),กรอกคะแนนตัวชี้วัด!Z16," ")</f>
        <v xml:space="preserve"> </v>
      </c>
      <c r="BT16" s="230" t="str">
        <f>IF(COUNTA(กรอกคะแนนตัวชี้วัด!Z16),IF($B$4="","",IF(BS16&gt;=$B$4/2,"/","")),"")</f>
        <v/>
      </c>
      <c r="BU16" s="234" t="str">
        <f>IF(COUNTA(กรอกคะแนนตัวชี้วัด!Z16),IF(BS16="","",IF(BT16="/","",IF(BT16=""," /"))),"")</f>
        <v/>
      </c>
      <c r="BV16" s="241" t="str">
        <f>IF(COUNTA(กรอกคะแนนตัวชี้วัด!AA16),กรอกคะแนนตัวชี้วัด!AA16," ")</f>
        <v xml:space="preserve"> </v>
      </c>
      <c r="BW16" s="230" t="str">
        <f>IF(COUNTA(กรอกคะแนนตัวชี้วัด!AA16),IF($B$4="","",IF(BV16&gt;=$B$4/2,"/","")),"")</f>
        <v/>
      </c>
      <c r="BX16" s="230" t="str">
        <f>IF(COUNTA(กรอกคะแนนตัวชี้วัด!AA16),IF(BV16="","",IF(BW16="/","",IF(BW16=""," /"))),"")</f>
        <v/>
      </c>
      <c r="BY16" s="229" t="str">
        <f>IF(COUNTA(กรอกคะแนนตัวชี้วัด!AB16),กรอกคะแนนตัวชี้วัด!AB16," ")</f>
        <v xml:space="preserve"> </v>
      </c>
      <c r="BZ16" s="230" t="str">
        <f>IF(COUNTA(กรอกคะแนนตัวชี้วัด!AB16),IF($B$4="","",IF(BY16&gt;=$B$4/2,"/","")),"")</f>
        <v/>
      </c>
      <c r="CA16" s="230" t="str">
        <f>IF(COUNTA(กรอกคะแนนตัวชี้วัด!AB16),IF(BY16="","",IF(BZ16="/","",IF(BZ16=""," /"))),"")</f>
        <v/>
      </c>
      <c r="CB16" s="229" t="str">
        <f>IF(COUNTA(กรอกคะแนนตัวชี้วัด!AC16),กรอกคะแนนตัวชี้วัด!AC16," ")</f>
        <v xml:space="preserve"> </v>
      </c>
      <c r="CC16" s="230" t="str">
        <f>IF(COUNTA(กรอกคะแนนตัวชี้วัด!AC16),IF($B$4="","",IF(CB16&gt;=$B$4/2,"/","")),"")</f>
        <v/>
      </c>
      <c r="CD16" s="230" t="str">
        <f>IF(COUNTA(กรอกคะแนนตัวชี้วัด!AC16),IF(CB16="","",IF(CC16="/","",IF(CC16=""," /"))),"")</f>
        <v/>
      </c>
      <c r="CE16" s="229" t="str">
        <f>IF(COUNTA(กรอกคะแนนตัวชี้วัด!AD16),กรอกคะแนนตัวชี้วัด!AD16," ")</f>
        <v xml:space="preserve"> </v>
      </c>
      <c r="CF16" s="230" t="str">
        <f>IF(COUNTA(กรอกคะแนนตัวชี้วัด!AD16),IF($B$4="","",IF(CE16&gt;=$B$4/2,"/","")),"")</f>
        <v/>
      </c>
      <c r="CG16" s="234" t="str">
        <f>IF(COUNTA(กรอกคะแนนตัวชี้วัด!AD16),IF(CE16="","",IF(CF16="/","",IF(CF16=""," /"))),"")</f>
        <v/>
      </c>
      <c r="CH16" s="241" t="str">
        <f>IF(COUNTA(กรอกคะแนนตัวชี้วัด!AE16),กรอกคะแนนตัวชี้วัด!AE16," ")</f>
        <v xml:space="preserve"> </v>
      </c>
      <c r="CI16" s="230" t="str">
        <f>IF(COUNTA(กรอกคะแนนตัวชี้วัด!AE16),IF($B$4="","",IF(CH16&gt;=$B$4/2,"/","")),"")</f>
        <v/>
      </c>
      <c r="CJ16" s="230" t="str">
        <f>IF(COUNTA(กรอกคะแนนตัวชี้วัด!AE16),IF(CH16="","",IF(CI16="/","",IF(CI16=""," /"))),"")</f>
        <v/>
      </c>
      <c r="CK16" s="229" t="str">
        <f>IF(COUNTA(กรอกคะแนนตัวชี้วัด!AF16),กรอกคะแนนตัวชี้วัด!AF16," ")</f>
        <v xml:space="preserve"> </v>
      </c>
      <c r="CL16" s="230" t="str">
        <f>IF(COUNTA(กรอกคะแนนตัวชี้วัด!AF16),IF($B$4="","",IF(CK16&gt;=$B$4/2,"/","")),"")</f>
        <v/>
      </c>
      <c r="CM16" s="230" t="str">
        <f>IF(COUNTA(กรอกคะแนนตัวชี้วัด!AF16),IF(CK16="","",IF(CL16="/","",IF(CL16=""," /"))),"")</f>
        <v/>
      </c>
      <c r="CN16" s="229" t="str">
        <f>IF(COUNTA(กรอกคะแนนตัวชี้วัด!AG16),กรอกคะแนนตัวชี้วัด!AG16," ")</f>
        <v xml:space="preserve"> </v>
      </c>
      <c r="CO16" s="230" t="str">
        <f>IF(COUNTA(กรอกคะแนนตัวชี้วัด!AG16),IF($B$4="","",IF(CN16&gt;=$B$4/2,"/","")),"")</f>
        <v/>
      </c>
      <c r="CP16" s="230" t="str">
        <f>IF(COUNTA(กรอกคะแนนตัวชี้วัด!AG16),IF(CN16="","",IF(CO16="/","",IF(CO16=""," /"))),"")</f>
        <v/>
      </c>
      <c r="CQ16" s="229" t="str">
        <f>IF(COUNTA(กรอกคะแนนตัวชี้วัด!AH16),กรอกคะแนนตัวชี้วัด!AH16," ")</f>
        <v xml:space="preserve"> </v>
      </c>
      <c r="CR16" s="230" t="str">
        <f>IF(COUNTA(กรอกคะแนนตัวชี้วัด!AH16),IF($B$4="","",IF(CQ16&gt;=$B$4/2,"/","")),"")</f>
        <v/>
      </c>
      <c r="CS16" s="234" t="str">
        <f>IF(COUNTA(กรอกคะแนนตัวชี้วัด!AH16),IF(CQ16="","",IF(CR16="/","",IF(CR16=""," /"))),"")</f>
        <v/>
      </c>
      <c r="CT16" s="241" t="str">
        <f>IF(COUNTA(กรอกคะแนนตัวชี้วัด!AI16),กรอกคะแนนตัวชี้วัด!AI16," ")</f>
        <v xml:space="preserve"> </v>
      </c>
      <c r="CU16" s="230" t="str">
        <f>IF(COUNTA(กรอกคะแนนตัวชี้วัด!AI16),IF($B$4="","",IF(CT16&gt;=$B$4/2,"/","")),"")</f>
        <v/>
      </c>
      <c r="CV16" s="230" t="str">
        <f>IF(COUNTA(กรอกคะแนนตัวชี้วัด!AI16),IF(CT16="","",IF(CU16="/","",IF(CU16=""," /"))),"")</f>
        <v/>
      </c>
      <c r="CW16" s="229" t="str">
        <f>IF(COUNTA(กรอกคะแนนตัวชี้วัด!AJ16),กรอกคะแนนตัวชี้วัด!AJ16," ")</f>
        <v xml:space="preserve"> </v>
      </c>
      <c r="CX16" s="230" t="str">
        <f>IF(COUNTA(กรอกคะแนนตัวชี้วัด!AJ16),IF($B$4="","",IF(CW16&gt;=$B$4/2,"/","")),"")</f>
        <v/>
      </c>
      <c r="CY16" s="230" t="str">
        <f>IF(COUNTA(กรอกคะแนนตัวชี้วัด!AJ16),IF(CW16="","",IF(CX16="/","",IF(CX16=""," /"))),"")</f>
        <v/>
      </c>
      <c r="CZ16" s="229" t="str">
        <f>IF(COUNTA(กรอกคะแนนตัวชี้วัด!AK16),กรอกคะแนนตัวชี้วัด!AK16," ")</f>
        <v xml:space="preserve"> </v>
      </c>
      <c r="DA16" s="230" t="str">
        <f>IF(COUNTA(กรอกคะแนนตัวชี้วัด!AK16),IF($B$4="","",IF(CZ16&gt;=$B$4/2,"/","")),"")</f>
        <v/>
      </c>
      <c r="DB16" s="230" t="str">
        <f>IF(COUNTA(กรอกคะแนนตัวชี้วัด!AK16),IF(CZ16="","",IF(DA16="/","",IF(DA16=""," /"))),"")</f>
        <v/>
      </c>
      <c r="DC16" s="229" t="str">
        <f>IF(COUNTA(กรอกคะแนนตัวชี้วัด!AL16),กรอกคะแนนตัวชี้วัด!AL16," ")</f>
        <v xml:space="preserve"> </v>
      </c>
      <c r="DD16" s="230" t="str">
        <f>IF(COUNTA(กรอกคะแนนตัวชี้วัด!AL16),IF($B$4="","",IF(DC16&gt;=$B$4/2,"/","")),"")</f>
        <v/>
      </c>
      <c r="DE16" s="234" t="str">
        <f>IF(COUNTA(กรอกคะแนนตัวชี้วัด!AL16),IF(DC16="","",IF(DD16="/","",IF(DD16=""," /"))),"")</f>
        <v/>
      </c>
      <c r="DF16" s="241" t="str">
        <f>IF(COUNTA(กรอกคะแนนตัวชี้วัด!AM16),กรอกคะแนนตัวชี้วัด!AM16," ")</f>
        <v xml:space="preserve"> </v>
      </c>
      <c r="DG16" s="230" t="str">
        <f>IF(COUNTA(กรอกคะแนนตัวชี้วัด!AM16),IF($B$4="","",IF(DF16&gt;=$B$4/2,"/","")),"")</f>
        <v/>
      </c>
      <c r="DH16" s="230" t="str">
        <f>IF(COUNTA(กรอกคะแนนตัวชี้วัด!AM16),IF(DF16="","",IF(DG16="/","",IF(DG16=""," /"))),"")</f>
        <v/>
      </c>
      <c r="DI16" s="229" t="str">
        <f>IF(COUNTA(กรอกคะแนนตัวชี้วัด!AN16),กรอกคะแนนตัวชี้วัด!AN16," ")</f>
        <v xml:space="preserve"> </v>
      </c>
      <c r="DJ16" s="230" t="str">
        <f>IF(COUNTA(กรอกคะแนนตัวชี้วัด!AN16),IF($B$4="","",IF(DI16&gt;=$B$4/2,"/","")),"")</f>
        <v/>
      </c>
      <c r="DK16" s="230" t="str">
        <f>IF(COUNTA(กรอกคะแนนตัวชี้วัด!AN16),IF(DI16="","",IF(DJ16="/","",IF(DJ16=""," /"))),"")</f>
        <v/>
      </c>
      <c r="DL16" s="229" t="str">
        <f>IF(COUNTA(กรอกคะแนนตัวชี้วัด!AO16),กรอกคะแนนตัวชี้วัด!AO16," ")</f>
        <v xml:space="preserve"> </v>
      </c>
      <c r="DM16" s="230" t="str">
        <f>IF(COUNTA(กรอกคะแนนตัวชี้วัด!AO16),IF($B$4="","",IF(DL16&gt;=$B$4/2,"/","")),"")</f>
        <v/>
      </c>
      <c r="DN16" s="230" t="str">
        <f>IF(COUNTA(กรอกคะแนนตัวชี้วัด!AO16),IF(DL16="","",IF(DM16="/","",IF(DM16=""," /"))),"")</f>
        <v/>
      </c>
      <c r="DO16" s="229" t="str">
        <f>IF(COUNTA(กรอกคะแนนตัวชี้วัด!AP16),กรอกคะแนนตัวชี้วัด!AP16," ")</f>
        <v xml:space="preserve"> </v>
      </c>
      <c r="DP16" s="230" t="str">
        <f>IF(COUNTA(กรอกคะแนนตัวชี้วัด!AP16),IF($B$4="","",IF(DO16&gt;=$B$4/2,"/","")),"")</f>
        <v/>
      </c>
      <c r="DQ16" s="234" t="str">
        <f>IF(COUNTA(กรอกคะแนนตัวชี้วัด!AP16),IF(DO16="","",IF(DP16="/","",IF(DP16=""," /"))),"")</f>
        <v/>
      </c>
      <c r="DR16" s="241" t="str">
        <f>IF(COUNTA(กรอกคะแนนตัวชี้วัด!AQ16),กรอกคะแนนตัวชี้วัด!AQ16," ")</f>
        <v xml:space="preserve"> </v>
      </c>
      <c r="DS16" s="230" t="str">
        <f>IF(COUNTA(กรอกคะแนนตัวชี้วัด!AQ16),IF($B$4="","",IF(DR16&gt;=$B$4/2,"/","")),"")</f>
        <v/>
      </c>
      <c r="DT16" s="230" t="str">
        <f>IF(COUNTA(กรอกคะแนนตัวชี้วัด!AQ16),IF(DR16="","",IF(DS16="/","",IF(DS16=""," /"))),"")</f>
        <v/>
      </c>
      <c r="DU16" s="229" t="str">
        <f>IF(COUNTA(กรอกคะแนนตัวชี้วัด!AR16),กรอกคะแนนตัวชี้วัด!AR16," ")</f>
        <v xml:space="preserve"> </v>
      </c>
      <c r="DV16" s="230" t="str">
        <f>IF(COUNTA(กรอกคะแนนตัวชี้วัด!AR16),IF($B$4="","",IF(DU16&gt;=$B$4/2,"/","")),"")</f>
        <v/>
      </c>
      <c r="DW16" s="234" t="str">
        <f>IF(COUNTA(กรอกคะแนนตัวชี้วัด!AR16),IF(DU16="","",IF(DV16="/","",IF(DV16=""," /"))),"")</f>
        <v/>
      </c>
      <c r="DX16" s="247" t="str">
        <f>IF(COUNTA(ข้อมูล!E13),IF(COUNTIF(EC16:FS16,"/"),COUNTIF(EC16:FS16,"/"),""),"")</f>
        <v/>
      </c>
      <c r="DY16" s="230" t="str">
        <f>IF(COUNTA(ข้อมูล!E13),IF(DX16="","",IF(DX16&gt;=$DX$4/2,"/","")),"")</f>
        <v/>
      </c>
      <c r="DZ16" s="230" t="str">
        <f>IF(COUNTA(ข้อมูล!E13),IF(DX16="","/",IF(DY16="/","",IF(DY16=""," /"))),"")</f>
        <v/>
      </c>
      <c r="EA16" s="231"/>
      <c r="EB16" s="249"/>
      <c r="EC16" s="158" t="str">
        <f t="shared" si="0"/>
        <v/>
      </c>
      <c r="ED16" s="70" t="str">
        <f t="shared" si="1"/>
        <v/>
      </c>
      <c r="EE16" s="70" t="str">
        <f t="shared" si="2"/>
        <v/>
      </c>
      <c r="EF16" s="70" t="str">
        <f t="shared" si="3"/>
        <v/>
      </c>
      <c r="EG16" s="70" t="str">
        <f t="shared" si="4"/>
        <v/>
      </c>
      <c r="EH16" s="70" t="str">
        <f t="shared" si="5"/>
        <v/>
      </c>
      <c r="EI16" s="70" t="str">
        <f t="shared" si="6"/>
        <v/>
      </c>
      <c r="EJ16" s="70" t="str">
        <f t="shared" si="7"/>
        <v/>
      </c>
      <c r="EK16" s="70" t="str">
        <f t="shared" si="8"/>
        <v/>
      </c>
      <c r="EL16" s="70" t="str">
        <f t="shared" si="9"/>
        <v/>
      </c>
      <c r="EM16" s="70" t="str">
        <f t="shared" si="10"/>
        <v/>
      </c>
      <c r="EN16" s="70" t="str">
        <f t="shared" si="11"/>
        <v/>
      </c>
      <c r="EO16" s="70" t="str">
        <f t="shared" si="12"/>
        <v/>
      </c>
      <c r="EP16" s="70" t="str">
        <f t="shared" si="13"/>
        <v/>
      </c>
      <c r="EQ16" s="70" t="str">
        <f t="shared" si="14"/>
        <v/>
      </c>
      <c r="ER16" s="70" t="str">
        <f t="shared" si="15"/>
        <v/>
      </c>
      <c r="ES16" s="70" t="str">
        <f t="shared" si="16"/>
        <v/>
      </c>
      <c r="ET16" s="70" t="str">
        <f t="shared" si="17"/>
        <v/>
      </c>
      <c r="EU16" s="70" t="str">
        <f t="shared" si="18"/>
        <v/>
      </c>
      <c r="EV16" s="70" t="str">
        <f t="shared" si="19"/>
        <v/>
      </c>
      <c r="EW16" s="70" t="str">
        <f t="shared" si="20"/>
        <v/>
      </c>
      <c r="EX16" s="70" t="str">
        <f t="shared" si="21"/>
        <v/>
      </c>
      <c r="EY16" s="70" t="str">
        <f t="shared" si="22"/>
        <v/>
      </c>
      <c r="EZ16" s="70" t="str">
        <f t="shared" si="23"/>
        <v/>
      </c>
      <c r="FA16" s="70" t="str">
        <f t="shared" si="24"/>
        <v/>
      </c>
      <c r="FB16" s="70" t="str">
        <f t="shared" si="25"/>
        <v/>
      </c>
      <c r="FC16" s="70" t="str">
        <f t="shared" si="26"/>
        <v/>
      </c>
      <c r="FD16" s="70" t="str">
        <f t="shared" si="27"/>
        <v/>
      </c>
      <c r="FE16" s="70" t="str">
        <f t="shared" si="28"/>
        <v/>
      </c>
      <c r="FF16" s="70" t="str">
        <f t="shared" si="29"/>
        <v/>
      </c>
      <c r="FG16" s="70" t="str">
        <f t="shared" si="30"/>
        <v/>
      </c>
      <c r="FH16" s="70" t="str">
        <f t="shared" si="31"/>
        <v/>
      </c>
      <c r="FI16" s="70" t="str">
        <f t="shared" si="32"/>
        <v/>
      </c>
      <c r="FJ16" s="70" t="str">
        <f t="shared" si="33"/>
        <v/>
      </c>
      <c r="FK16" s="70" t="str">
        <f t="shared" si="34"/>
        <v/>
      </c>
      <c r="FL16" s="70" t="str">
        <f t="shared" si="35"/>
        <v/>
      </c>
      <c r="FM16" s="70" t="str">
        <f t="shared" si="36"/>
        <v/>
      </c>
      <c r="FN16" s="70" t="str">
        <f t="shared" si="37"/>
        <v/>
      </c>
      <c r="FO16" s="70" t="str">
        <f t="shared" si="38"/>
        <v/>
      </c>
      <c r="FP16" s="70" t="str">
        <f t="shared" si="39"/>
        <v/>
      </c>
      <c r="FQ16" s="70" t="str">
        <f t="shared" si="40"/>
        <v/>
      </c>
      <c r="FR16" s="70" t="str">
        <f t="shared" si="41"/>
        <v/>
      </c>
      <c r="FS16" s="70" t="e">
        <f>#REF!</f>
        <v>#REF!</v>
      </c>
      <c r="FT16" s="70"/>
      <c r="FU16" s="70">
        <f t="shared" si="42"/>
        <v>0</v>
      </c>
      <c r="FV16" s="69"/>
    </row>
    <row r="17" spans="1:178" s="67" customFormat="1" ht="16.5" customHeight="1" x14ac:dyDescent="0.35">
      <c r="A17" s="233">
        <f>IF(COUNTA(ข้อมูล!C14),ข้อมูล!C14," ")</f>
        <v>12</v>
      </c>
      <c r="B17" s="229" t="str">
        <f>IF(COUNTA(กรอกคะแนนตัวชี้วัด!C17),กรอกคะแนนตัวชี้วัด!C17," ")</f>
        <v xml:space="preserve"> </v>
      </c>
      <c r="C17" s="230" t="str">
        <f>IF(COUNTA(กรอกคะแนนตัวชี้วัด!C17),IF($B$4="","",IF(B17&gt;=$B$4/2,"/","")),"")</f>
        <v/>
      </c>
      <c r="D17" s="230" t="str">
        <f>IF(COUNTA(กรอกคะแนนตัวชี้วัด!C17),IF(B17="","",IF(C17="/","",IF(C17=""," /"))),"")</f>
        <v/>
      </c>
      <c r="E17" s="229" t="str">
        <f>IF(COUNTA(กรอกคะแนนตัวชี้วัด!D17),กรอกคะแนนตัวชี้วัด!D17," ")</f>
        <v xml:space="preserve"> </v>
      </c>
      <c r="F17" s="230" t="str">
        <f>IF(COUNTA(กรอกคะแนนตัวชี้วัด!D17),IF($B$4="","",IF(E17&gt;=$B$4/2,"/","")),"")</f>
        <v/>
      </c>
      <c r="G17" s="230" t="str">
        <f>IF(COUNTA(กรอกคะแนนตัวชี้วัด!D17),IF(E17="","",IF(F17="/","",IF(F17=""," /"))),"")</f>
        <v/>
      </c>
      <c r="H17" s="229" t="str">
        <f>IF(COUNTA(กรอกคะแนนตัวชี้วัด!E17),กรอกคะแนนตัวชี้วัด!E17," ")</f>
        <v xml:space="preserve"> </v>
      </c>
      <c r="I17" s="230" t="str">
        <f>IF(COUNTA(กรอกคะแนนตัวชี้วัด!E17),IF($B$4="","",IF(H17&gt;=$B$4/2,"/","")),"")</f>
        <v/>
      </c>
      <c r="J17" s="230" t="str">
        <f>IF(COUNTA(กรอกคะแนนตัวชี้วัด!E17),IF(H17="","",IF(I17="/","",IF(I17=""," /"))),"")</f>
        <v/>
      </c>
      <c r="K17" s="229" t="str">
        <f>IF(COUNTA(กรอกคะแนนตัวชี้วัด!F17),กรอกคะแนนตัวชี้วัด!F17," ")</f>
        <v xml:space="preserve"> </v>
      </c>
      <c r="L17" s="230" t="str">
        <f>IF(COUNTA(กรอกคะแนนตัวชี้วัด!F17),IF($B$4="","",IF(K17&gt;=$B$4/2,"/","")),"")</f>
        <v/>
      </c>
      <c r="M17" s="234" t="str">
        <f>IF(COUNTA(กรอกคะแนนตัวชี้วัด!F17),IF(K17="","",IF(L17="/","",IF(L17=""," /"))),"")</f>
        <v/>
      </c>
      <c r="N17" s="241" t="str">
        <f>IF(COUNTA(กรอกคะแนนตัวชี้วัด!G17),กรอกคะแนนตัวชี้วัด!G17," ")</f>
        <v xml:space="preserve"> </v>
      </c>
      <c r="O17" s="230" t="str">
        <f>IF(COUNTA(กรอกคะแนนตัวชี้วัด!G17),IF($B$4="","",IF(N17&gt;=$B$4/2,"/","")),"")</f>
        <v/>
      </c>
      <c r="P17" s="230" t="str">
        <f>IF(COUNTA(กรอกคะแนนตัวชี้วัด!G17),IF(N17="","",IF(O17="/","",IF(O17=""," /"))),"")</f>
        <v/>
      </c>
      <c r="Q17" s="229" t="str">
        <f>IF(COUNTA(กรอกคะแนนตัวชี้วัด!H17),กรอกคะแนนตัวชี้วัด!H17," ")</f>
        <v xml:space="preserve"> </v>
      </c>
      <c r="R17" s="230" t="str">
        <f>IF(COUNTA(กรอกคะแนนตัวชี้วัด!H17),IF($B$4="","",IF(Q17&gt;=$B$4/2,"/","")),"")</f>
        <v/>
      </c>
      <c r="S17" s="230" t="str">
        <f>IF(COUNTA(กรอกคะแนนตัวชี้วัด!H17),IF(Q17="","",IF(R17="/","",IF(R17=""," /"))),"")</f>
        <v/>
      </c>
      <c r="T17" s="229" t="str">
        <f>IF(COUNTA(กรอกคะแนนตัวชี้วัด!I17),กรอกคะแนนตัวชี้วัด!I17," ")</f>
        <v xml:space="preserve"> </v>
      </c>
      <c r="U17" s="230" t="str">
        <f>IF(COUNTA(กรอกคะแนนตัวชี้วัด!I17),IF($B$4="","",IF(T17&gt;=$B$4/2,"/","")),"")</f>
        <v/>
      </c>
      <c r="V17" s="230" t="str">
        <f>IF(COUNTA(กรอกคะแนนตัวชี้วัด!I17),IF(T17="","",IF(U17="/","",IF(U17=""," /"))),"")</f>
        <v/>
      </c>
      <c r="W17" s="229" t="str">
        <f>IF(COUNTA(กรอกคะแนนตัวชี้วัด!J17),กรอกคะแนนตัวชี้วัด!J17," ")</f>
        <v xml:space="preserve"> </v>
      </c>
      <c r="X17" s="230" t="str">
        <f>IF(COUNTA(กรอกคะแนนตัวชี้วัด!J17),IF($B$4="","",IF(W17&gt;=$B$4/2,"/","")),"")</f>
        <v/>
      </c>
      <c r="Y17" s="234" t="str">
        <f>IF(COUNTA(กรอกคะแนนตัวชี้วัด!J17),IF(W17="","",IF(X17="/","",IF(X17=""," /"))),"")</f>
        <v/>
      </c>
      <c r="Z17" s="241" t="str">
        <f>IF(COUNTA(กรอกคะแนนตัวชี้วัด!K17),กรอกคะแนนตัวชี้วัด!K17," ")</f>
        <v xml:space="preserve"> </v>
      </c>
      <c r="AA17" s="230" t="str">
        <f>IF(COUNTA(กรอกคะแนนตัวชี้วัด!K17),IF($B$4="","",IF(Z17&gt;=$B$4/2,"/","")),"")</f>
        <v/>
      </c>
      <c r="AB17" s="230" t="str">
        <f>IF(COUNTA(กรอกคะแนนตัวชี้วัด!K17),IF(Z17="","",IF(AA17="/","",IF(AA17=""," /"))),"")</f>
        <v/>
      </c>
      <c r="AC17" s="229" t="str">
        <f>IF(COUNTA(กรอกคะแนนตัวชี้วัด!L17),กรอกคะแนนตัวชี้วัด!L17," ")</f>
        <v xml:space="preserve"> </v>
      </c>
      <c r="AD17" s="230" t="str">
        <f>IF(COUNTA(กรอกคะแนนตัวชี้วัด!L17),IF($B$4="","",IF(AC17&gt;=$B$4/2,"/","")),"")</f>
        <v/>
      </c>
      <c r="AE17" s="230" t="str">
        <f>IF(COUNTA(กรอกคะแนนตัวชี้วัด!L17),IF(AC17="","",IF(AD17="/","",IF(AD17=""," /"))),"")</f>
        <v/>
      </c>
      <c r="AF17" s="229" t="str">
        <f>IF(COUNTA(กรอกคะแนนตัวชี้วัด!M17),กรอกคะแนนตัวชี้วัด!M17," ")</f>
        <v xml:space="preserve"> </v>
      </c>
      <c r="AG17" s="230" t="str">
        <f>IF(COUNTA(กรอกคะแนนตัวชี้วัด!M17),IF($B$4="","",IF(AF17&gt;=$B$4/2,"/","")),"")</f>
        <v/>
      </c>
      <c r="AH17" s="230" t="str">
        <f>IF(COUNTA(กรอกคะแนนตัวชี้วัด!M17),IF(AF17="","",IF(AG17="/","",IF(AG17=""," /"))),"")</f>
        <v/>
      </c>
      <c r="AI17" s="229" t="str">
        <f>IF(COUNTA(กรอกคะแนนตัวชี้วัด!N17),กรอกคะแนนตัวชี้วัด!N17," ")</f>
        <v xml:space="preserve"> </v>
      </c>
      <c r="AJ17" s="230" t="str">
        <f>IF(COUNTA(กรอกคะแนนตัวชี้วัด!N17),IF($B$4="","",IF(AI17&gt;=$B$4/2,"/","")),"")</f>
        <v/>
      </c>
      <c r="AK17" s="234" t="str">
        <f>IF(COUNTA(กรอกคะแนนตัวชี้วัด!N17),IF(AI17="","",IF(AJ17="/","",IF(AJ17=""," /"))),"")</f>
        <v/>
      </c>
      <c r="AL17" s="241" t="str">
        <f>IF(COUNTA(กรอกคะแนนตัวชี้วัด!O17),กรอกคะแนนตัวชี้วัด!O17," ")</f>
        <v xml:space="preserve"> </v>
      </c>
      <c r="AM17" s="230" t="str">
        <f>IF(COUNTA(กรอกคะแนนตัวชี้วัด!O17),IF($B$4="","",IF(AL17&gt;=$B$4/2,"/","")),"")</f>
        <v/>
      </c>
      <c r="AN17" s="230" t="str">
        <f>IF(COUNTA(กรอกคะแนนตัวชี้วัด!O17),IF(AL17="","",IF(AM17="/","",IF(AM17=""," /"))),"")</f>
        <v/>
      </c>
      <c r="AO17" s="229" t="str">
        <f>IF(COUNTA(กรอกคะแนนตัวชี้วัด!P17),กรอกคะแนนตัวชี้วัด!P17," ")</f>
        <v xml:space="preserve"> </v>
      </c>
      <c r="AP17" s="230" t="str">
        <f>IF(COUNTA(กรอกคะแนนตัวชี้วัด!P17),IF($B$4="","",IF(AO17&gt;=$B$4/2,"/","")),"")</f>
        <v/>
      </c>
      <c r="AQ17" s="230" t="str">
        <f>IF(COUNTA(กรอกคะแนนตัวชี้วัด!P17),IF(AO17="","",IF(AP17="/","",IF(AP17=""," /"))),"")</f>
        <v/>
      </c>
      <c r="AR17" s="229" t="str">
        <f>IF(COUNTA(กรอกคะแนนตัวชี้วัด!Q17),กรอกคะแนนตัวชี้วัด!Q17," ")</f>
        <v xml:space="preserve"> </v>
      </c>
      <c r="AS17" s="230" t="str">
        <f>IF(COUNTA(กรอกคะแนนตัวชี้วัด!Q17),IF($B$4="","",IF(AR17&gt;=$B$4/2,"/","")),"")</f>
        <v/>
      </c>
      <c r="AT17" s="230" t="str">
        <f>IF(COUNTA(กรอกคะแนนตัวชี้วัด!Q17),IF(AR17="","",IF(AS17="/","",IF(AS17=""," /"))),"")</f>
        <v/>
      </c>
      <c r="AU17" s="229" t="str">
        <f>IF(COUNTA(กรอกคะแนนตัวชี้วัด!R17),กรอกคะแนนตัวชี้วัด!R17," ")</f>
        <v xml:space="preserve"> </v>
      </c>
      <c r="AV17" s="230" t="str">
        <f>IF(COUNTA(กรอกคะแนนตัวชี้วัด!R17),IF($B$4="","",IF(AU17&gt;=$B$4/2,"/","")),"")</f>
        <v/>
      </c>
      <c r="AW17" s="234" t="str">
        <f>IF(COUNTA(กรอกคะแนนตัวชี้วัด!R17),IF(AU17="","",IF(AV17="/","",IF(AV17=""," /"))),"")</f>
        <v/>
      </c>
      <c r="AX17" s="241" t="str">
        <f>IF(COUNTA(กรอกคะแนนตัวชี้วัด!S17),กรอกคะแนนตัวชี้วัด!S17," ")</f>
        <v xml:space="preserve"> </v>
      </c>
      <c r="AY17" s="230" t="str">
        <f>IF(COUNTA(กรอกคะแนนตัวชี้วัด!S17),IF($B$4="","",IF(AX17&gt;=$B$4/2,"/","")),"")</f>
        <v/>
      </c>
      <c r="AZ17" s="230" t="str">
        <f>IF(COUNTA(กรอกคะแนนตัวชี้วัด!S17),IF(AX17="","",IF(AY17="/","",IF(AY17=""," /"))),"")</f>
        <v/>
      </c>
      <c r="BA17" s="229" t="str">
        <f>IF(COUNTA(กรอกคะแนนตัวชี้วัด!T17),กรอกคะแนนตัวชี้วัด!T17," ")</f>
        <v xml:space="preserve"> </v>
      </c>
      <c r="BB17" s="230" t="str">
        <f>IF(COUNTA(กรอกคะแนนตัวชี้วัด!T17),IF($B$4="","",IF(BA17&gt;=$B$4/2,"/","")),"")</f>
        <v/>
      </c>
      <c r="BC17" s="230" t="str">
        <f>IF(COUNTA(กรอกคะแนนตัวชี้วัด!T17),IF(BA17="","",IF(BB17="/","",IF(BB17=""," /"))),"")</f>
        <v/>
      </c>
      <c r="BD17" s="229" t="str">
        <f>IF(COUNTA(กรอกคะแนนตัวชี้วัด!U17),กรอกคะแนนตัวชี้วัด!U17," ")</f>
        <v xml:space="preserve"> </v>
      </c>
      <c r="BE17" s="230" t="str">
        <f>IF(COUNTA(กรอกคะแนนตัวชี้วัด!U17),IF($B$4="","",IF(BD17&gt;=$B$4/2,"/","")),"")</f>
        <v/>
      </c>
      <c r="BF17" s="230" t="str">
        <f>IF(COUNTA(กรอกคะแนนตัวชี้วัด!U17),IF(BD17="","",IF(BE17="/","",IF(BE17=""," /"))),"")</f>
        <v/>
      </c>
      <c r="BG17" s="229" t="str">
        <f>IF(COUNTA(กรอกคะแนนตัวชี้วัด!V17),กรอกคะแนนตัวชี้วัด!V17," ")</f>
        <v xml:space="preserve"> </v>
      </c>
      <c r="BH17" s="230" t="str">
        <f>IF(COUNTA(กรอกคะแนนตัวชี้วัด!V17),IF($B$4="","",IF(BG17&gt;=$B$4/2,"/","")),"")</f>
        <v/>
      </c>
      <c r="BI17" s="234" t="str">
        <f>IF(COUNTA(กรอกคะแนนตัวชี้วัด!V17),IF(BG17="","",IF(BH17="/","",IF(BH17=""," /"))),"")</f>
        <v/>
      </c>
      <c r="BJ17" s="241" t="str">
        <f>IF(COUNTA(กรอกคะแนนตัวชี้วัด!W17),กรอกคะแนนตัวชี้วัด!W17," ")</f>
        <v xml:space="preserve"> </v>
      </c>
      <c r="BK17" s="230" t="str">
        <f>IF(COUNTA(กรอกคะแนนตัวชี้วัด!W17),IF($B$4="","",IF(BJ17&gt;=$B$4/2,"/","")),"")</f>
        <v/>
      </c>
      <c r="BL17" s="230" t="str">
        <f>IF(COUNTA(กรอกคะแนนตัวชี้วัด!W17),IF(BJ17="","",IF(BK17="/","",IF(BK17=""," /"))),"")</f>
        <v/>
      </c>
      <c r="BM17" s="229" t="str">
        <f>IF(COUNTA(กรอกคะแนนตัวชี้วัด!X17),กรอกคะแนนตัวชี้วัด!X17," ")</f>
        <v xml:space="preserve"> </v>
      </c>
      <c r="BN17" s="230" t="str">
        <f>IF(COUNTA(กรอกคะแนนตัวชี้วัด!X17),IF($B$4="","",IF(BM17&gt;=$B$4/2,"/","")),"")</f>
        <v/>
      </c>
      <c r="BO17" s="230" t="str">
        <f>IF(COUNTA(กรอกคะแนนตัวชี้วัด!X17),IF(BM17="","",IF(BN17="/","",IF(BN17=""," /"))),"")</f>
        <v/>
      </c>
      <c r="BP17" s="229" t="str">
        <f>IF(COUNTA(กรอกคะแนนตัวชี้วัด!Y17),กรอกคะแนนตัวชี้วัด!Y17," ")</f>
        <v xml:space="preserve"> </v>
      </c>
      <c r="BQ17" s="230" t="str">
        <f>IF(COUNTA(กรอกคะแนนตัวชี้วัด!Y17),IF($B$4="","",IF(BP17&gt;=$B$4/2,"/","")),"")</f>
        <v/>
      </c>
      <c r="BR17" s="230" t="str">
        <f>IF(COUNTA(กรอกคะแนนตัวชี้วัด!Y17),IF(BP17="","",IF(BQ17="/","",IF(BQ17=""," /"))),"")</f>
        <v/>
      </c>
      <c r="BS17" s="229" t="str">
        <f>IF(COUNTA(กรอกคะแนนตัวชี้วัด!Z17),กรอกคะแนนตัวชี้วัด!Z17," ")</f>
        <v xml:space="preserve"> </v>
      </c>
      <c r="BT17" s="230" t="str">
        <f>IF(COUNTA(กรอกคะแนนตัวชี้วัด!Z17),IF($B$4="","",IF(BS17&gt;=$B$4/2,"/","")),"")</f>
        <v/>
      </c>
      <c r="BU17" s="234" t="str">
        <f>IF(COUNTA(กรอกคะแนนตัวชี้วัด!Z17),IF(BS17="","",IF(BT17="/","",IF(BT17=""," /"))),"")</f>
        <v/>
      </c>
      <c r="BV17" s="241" t="str">
        <f>IF(COUNTA(กรอกคะแนนตัวชี้วัด!AA17),กรอกคะแนนตัวชี้วัด!AA17," ")</f>
        <v xml:space="preserve"> </v>
      </c>
      <c r="BW17" s="230" t="str">
        <f>IF(COUNTA(กรอกคะแนนตัวชี้วัด!AA17),IF($B$4="","",IF(BV17&gt;=$B$4/2,"/","")),"")</f>
        <v/>
      </c>
      <c r="BX17" s="230" t="str">
        <f>IF(COUNTA(กรอกคะแนนตัวชี้วัด!AA17),IF(BV17="","",IF(BW17="/","",IF(BW17=""," /"))),"")</f>
        <v/>
      </c>
      <c r="BY17" s="229" t="str">
        <f>IF(COUNTA(กรอกคะแนนตัวชี้วัด!AB17),กรอกคะแนนตัวชี้วัด!AB17," ")</f>
        <v xml:space="preserve"> </v>
      </c>
      <c r="BZ17" s="230" t="str">
        <f>IF(COUNTA(กรอกคะแนนตัวชี้วัด!AB17),IF($B$4="","",IF(BY17&gt;=$B$4/2,"/","")),"")</f>
        <v/>
      </c>
      <c r="CA17" s="230" t="str">
        <f>IF(COUNTA(กรอกคะแนนตัวชี้วัด!AB17),IF(BY17="","",IF(BZ17="/","",IF(BZ17=""," /"))),"")</f>
        <v/>
      </c>
      <c r="CB17" s="229" t="str">
        <f>IF(COUNTA(กรอกคะแนนตัวชี้วัด!AC17),กรอกคะแนนตัวชี้วัด!AC17," ")</f>
        <v xml:space="preserve"> </v>
      </c>
      <c r="CC17" s="230" t="str">
        <f>IF(COUNTA(กรอกคะแนนตัวชี้วัด!AC17),IF($B$4="","",IF(CB17&gt;=$B$4/2,"/","")),"")</f>
        <v/>
      </c>
      <c r="CD17" s="230" t="str">
        <f>IF(COUNTA(กรอกคะแนนตัวชี้วัด!AC17),IF(CB17="","",IF(CC17="/","",IF(CC17=""," /"))),"")</f>
        <v/>
      </c>
      <c r="CE17" s="229" t="str">
        <f>IF(COUNTA(กรอกคะแนนตัวชี้วัด!AD17),กรอกคะแนนตัวชี้วัด!AD17," ")</f>
        <v xml:space="preserve"> </v>
      </c>
      <c r="CF17" s="230" t="str">
        <f>IF(COUNTA(กรอกคะแนนตัวชี้วัด!AD17),IF($B$4="","",IF(CE17&gt;=$B$4/2,"/","")),"")</f>
        <v/>
      </c>
      <c r="CG17" s="234" t="str">
        <f>IF(COUNTA(กรอกคะแนนตัวชี้วัด!AD17),IF(CE17="","",IF(CF17="/","",IF(CF17=""," /"))),"")</f>
        <v/>
      </c>
      <c r="CH17" s="241" t="str">
        <f>IF(COUNTA(กรอกคะแนนตัวชี้วัด!AE17),กรอกคะแนนตัวชี้วัด!AE17," ")</f>
        <v xml:space="preserve"> </v>
      </c>
      <c r="CI17" s="230" t="str">
        <f>IF(COUNTA(กรอกคะแนนตัวชี้วัด!AE17),IF($B$4="","",IF(CH17&gt;=$B$4/2,"/","")),"")</f>
        <v/>
      </c>
      <c r="CJ17" s="230" t="str">
        <f>IF(COUNTA(กรอกคะแนนตัวชี้วัด!AE17),IF(CH17="","",IF(CI17="/","",IF(CI17=""," /"))),"")</f>
        <v/>
      </c>
      <c r="CK17" s="229" t="str">
        <f>IF(COUNTA(กรอกคะแนนตัวชี้วัด!AF17),กรอกคะแนนตัวชี้วัด!AF17," ")</f>
        <v xml:space="preserve"> </v>
      </c>
      <c r="CL17" s="230" t="str">
        <f>IF(COUNTA(กรอกคะแนนตัวชี้วัด!AF17),IF($B$4="","",IF(CK17&gt;=$B$4/2,"/","")),"")</f>
        <v/>
      </c>
      <c r="CM17" s="230" t="str">
        <f>IF(COUNTA(กรอกคะแนนตัวชี้วัด!AF17),IF(CK17="","",IF(CL17="/","",IF(CL17=""," /"))),"")</f>
        <v/>
      </c>
      <c r="CN17" s="229" t="str">
        <f>IF(COUNTA(กรอกคะแนนตัวชี้วัด!AG17),กรอกคะแนนตัวชี้วัด!AG17," ")</f>
        <v xml:space="preserve"> </v>
      </c>
      <c r="CO17" s="230" t="str">
        <f>IF(COUNTA(กรอกคะแนนตัวชี้วัด!AG17),IF($B$4="","",IF(CN17&gt;=$B$4/2,"/","")),"")</f>
        <v/>
      </c>
      <c r="CP17" s="230" t="str">
        <f>IF(COUNTA(กรอกคะแนนตัวชี้วัด!AG17),IF(CN17="","",IF(CO17="/","",IF(CO17=""," /"))),"")</f>
        <v/>
      </c>
      <c r="CQ17" s="229" t="str">
        <f>IF(COUNTA(กรอกคะแนนตัวชี้วัด!AH17),กรอกคะแนนตัวชี้วัด!AH17," ")</f>
        <v xml:space="preserve"> </v>
      </c>
      <c r="CR17" s="230" t="str">
        <f>IF(COUNTA(กรอกคะแนนตัวชี้วัด!AH17),IF($B$4="","",IF(CQ17&gt;=$B$4/2,"/","")),"")</f>
        <v/>
      </c>
      <c r="CS17" s="234" t="str">
        <f>IF(COUNTA(กรอกคะแนนตัวชี้วัด!AH17),IF(CQ17="","",IF(CR17="/","",IF(CR17=""," /"))),"")</f>
        <v/>
      </c>
      <c r="CT17" s="241" t="str">
        <f>IF(COUNTA(กรอกคะแนนตัวชี้วัด!AI17),กรอกคะแนนตัวชี้วัด!AI17," ")</f>
        <v xml:space="preserve"> </v>
      </c>
      <c r="CU17" s="230" t="str">
        <f>IF(COUNTA(กรอกคะแนนตัวชี้วัด!AI17),IF($B$4="","",IF(CT17&gt;=$B$4/2,"/","")),"")</f>
        <v/>
      </c>
      <c r="CV17" s="230" t="str">
        <f>IF(COUNTA(กรอกคะแนนตัวชี้วัด!AI17),IF(CT17="","",IF(CU17="/","",IF(CU17=""," /"))),"")</f>
        <v/>
      </c>
      <c r="CW17" s="229" t="str">
        <f>IF(COUNTA(กรอกคะแนนตัวชี้วัด!AJ17),กรอกคะแนนตัวชี้วัด!AJ17," ")</f>
        <v xml:space="preserve"> </v>
      </c>
      <c r="CX17" s="230" t="str">
        <f>IF(COUNTA(กรอกคะแนนตัวชี้วัด!AJ17),IF($B$4="","",IF(CW17&gt;=$B$4/2,"/","")),"")</f>
        <v/>
      </c>
      <c r="CY17" s="230" t="str">
        <f>IF(COUNTA(กรอกคะแนนตัวชี้วัด!AJ17),IF(CW17="","",IF(CX17="/","",IF(CX17=""," /"))),"")</f>
        <v/>
      </c>
      <c r="CZ17" s="229" t="str">
        <f>IF(COUNTA(กรอกคะแนนตัวชี้วัด!AK17),กรอกคะแนนตัวชี้วัด!AK17," ")</f>
        <v xml:space="preserve"> </v>
      </c>
      <c r="DA17" s="230" t="str">
        <f>IF(COUNTA(กรอกคะแนนตัวชี้วัด!AK17),IF($B$4="","",IF(CZ17&gt;=$B$4/2,"/","")),"")</f>
        <v/>
      </c>
      <c r="DB17" s="230" t="str">
        <f>IF(COUNTA(กรอกคะแนนตัวชี้วัด!AK17),IF(CZ17="","",IF(DA17="/","",IF(DA17=""," /"))),"")</f>
        <v/>
      </c>
      <c r="DC17" s="229" t="str">
        <f>IF(COUNTA(กรอกคะแนนตัวชี้วัด!AL17),กรอกคะแนนตัวชี้วัด!AL17," ")</f>
        <v xml:space="preserve"> </v>
      </c>
      <c r="DD17" s="230" t="str">
        <f>IF(COUNTA(กรอกคะแนนตัวชี้วัด!AL17),IF($B$4="","",IF(DC17&gt;=$B$4/2,"/","")),"")</f>
        <v/>
      </c>
      <c r="DE17" s="234" t="str">
        <f>IF(COUNTA(กรอกคะแนนตัวชี้วัด!AL17),IF(DC17="","",IF(DD17="/","",IF(DD17=""," /"))),"")</f>
        <v/>
      </c>
      <c r="DF17" s="241" t="str">
        <f>IF(COUNTA(กรอกคะแนนตัวชี้วัด!AM17),กรอกคะแนนตัวชี้วัด!AM17," ")</f>
        <v xml:space="preserve"> </v>
      </c>
      <c r="DG17" s="230" t="str">
        <f>IF(COUNTA(กรอกคะแนนตัวชี้วัด!AM17),IF($B$4="","",IF(DF17&gt;=$B$4/2,"/","")),"")</f>
        <v/>
      </c>
      <c r="DH17" s="230" t="str">
        <f>IF(COUNTA(กรอกคะแนนตัวชี้วัด!AM17),IF(DF17="","",IF(DG17="/","",IF(DG17=""," /"))),"")</f>
        <v/>
      </c>
      <c r="DI17" s="229" t="str">
        <f>IF(COUNTA(กรอกคะแนนตัวชี้วัด!AN17),กรอกคะแนนตัวชี้วัด!AN17," ")</f>
        <v xml:space="preserve"> </v>
      </c>
      <c r="DJ17" s="230" t="str">
        <f>IF(COUNTA(กรอกคะแนนตัวชี้วัด!AN17),IF($B$4="","",IF(DI17&gt;=$B$4/2,"/","")),"")</f>
        <v/>
      </c>
      <c r="DK17" s="230" t="str">
        <f>IF(COUNTA(กรอกคะแนนตัวชี้วัด!AN17),IF(DI17="","",IF(DJ17="/","",IF(DJ17=""," /"))),"")</f>
        <v/>
      </c>
      <c r="DL17" s="229" t="str">
        <f>IF(COUNTA(กรอกคะแนนตัวชี้วัด!AO17),กรอกคะแนนตัวชี้วัด!AO17," ")</f>
        <v xml:space="preserve"> </v>
      </c>
      <c r="DM17" s="230" t="str">
        <f>IF(COUNTA(กรอกคะแนนตัวชี้วัด!AO17),IF($B$4="","",IF(DL17&gt;=$B$4/2,"/","")),"")</f>
        <v/>
      </c>
      <c r="DN17" s="230" t="str">
        <f>IF(COUNTA(กรอกคะแนนตัวชี้วัด!AO17),IF(DL17="","",IF(DM17="/","",IF(DM17=""," /"))),"")</f>
        <v/>
      </c>
      <c r="DO17" s="229" t="str">
        <f>IF(COUNTA(กรอกคะแนนตัวชี้วัด!AP17),กรอกคะแนนตัวชี้วัด!AP17," ")</f>
        <v xml:space="preserve"> </v>
      </c>
      <c r="DP17" s="230" t="str">
        <f>IF(COUNTA(กรอกคะแนนตัวชี้วัด!AP17),IF($B$4="","",IF(DO17&gt;=$B$4/2,"/","")),"")</f>
        <v/>
      </c>
      <c r="DQ17" s="234" t="str">
        <f>IF(COUNTA(กรอกคะแนนตัวชี้วัด!AP17),IF(DO17="","",IF(DP17="/","",IF(DP17=""," /"))),"")</f>
        <v/>
      </c>
      <c r="DR17" s="241" t="str">
        <f>IF(COUNTA(กรอกคะแนนตัวชี้วัด!AQ17),กรอกคะแนนตัวชี้วัด!AQ17," ")</f>
        <v xml:space="preserve"> </v>
      </c>
      <c r="DS17" s="230" t="str">
        <f>IF(COUNTA(กรอกคะแนนตัวชี้วัด!AQ17),IF($B$4="","",IF(DR17&gt;=$B$4/2,"/","")),"")</f>
        <v/>
      </c>
      <c r="DT17" s="230" t="str">
        <f>IF(COUNTA(กรอกคะแนนตัวชี้วัด!AQ17),IF(DR17="","",IF(DS17="/","",IF(DS17=""," /"))),"")</f>
        <v/>
      </c>
      <c r="DU17" s="229" t="str">
        <f>IF(COUNTA(กรอกคะแนนตัวชี้วัด!AR17),กรอกคะแนนตัวชี้วัด!AR17," ")</f>
        <v xml:space="preserve"> </v>
      </c>
      <c r="DV17" s="230" t="str">
        <f>IF(COUNTA(กรอกคะแนนตัวชี้วัด!AR17),IF($B$4="","",IF(DU17&gt;=$B$4/2,"/","")),"")</f>
        <v/>
      </c>
      <c r="DW17" s="234" t="str">
        <f>IF(COUNTA(กรอกคะแนนตัวชี้วัด!AR17),IF(DU17="","",IF(DV17="/","",IF(DV17=""," /"))),"")</f>
        <v/>
      </c>
      <c r="DX17" s="247" t="str">
        <f>IF(COUNTA(ข้อมูล!E14),IF(COUNTIF(EC17:FS17,"/"),COUNTIF(EC17:FS17,"/"),""),"")</f>
        <v/>
      </c>
      <c r="DY17" s="230" t="str">
        <f>IF(COUNTA(ข้อมูล!E14),IF(DX17="","",IF(DX17&gt;=$DX$4/2,"/","")),"")</f>
        <v/>
      </c>
      <c r="DZ17" s="230" t="str">
        <f>IF(COUNTA(ข้อมูล!E14),IF(DX17="","/",IF(DY17="/","",IF(DY17=""," /"))),"")</f>
        <v/>
      </c>
      <c r="EA17" s="231"/>
      <c r="EB17" s="249"/>
      <c r="EC17" s="158" t="str">
        <f t="shared" si="0"/>
        <v/>
      </c>
      <c r="ED17" s="70" t="str">
        <f t="shared" si="1"/>
        <v/>
      </c>
      <c r="EE17" s="70" t="str">
        <f t="shared" si="2"/>
        <v/>
      </c>
      <c r="EF17" s="70" t="str">
        <f t="shared" si="3"/>
        <v/>
      </c>
      <c r="EG17" s="70" t="str">
        <f t="shared" si="4"/>
        <v/>
      </c>
      <c r="EH17" s="70" t="str">
        <f t="shared" si="5"/>
        <v/>
      </c>
      <c r="EI17" s="70" t="str">
        <f t="shared" si="6"/>
        <v/>
      </c>
      <c r="EJ17" s="70" t="str">
        <f t="shared" si="7"/>
        <v/>
      </c>
      <c r="EK17" s="70" t="str">
        <f t="shared" si="8"/>
        <v/>
      </c>
      <c r="EL17" s="70" t="str">
        <f t="shared" si="9"/>
        <v/>
      </c>
      <c r="EM17" s="70" t="str">
        <f t="shared" si="10"/>
        <v/>
      </c>
      <c r="EN17" s="70" t="str">
        <f t="shared" si="11"/>
        <v/>
      </c>
      <c r="EO17" s="70" t="str">
        <f t="shared" si="12"/>
        <v/>
      </c>
      <c r="EP17" s="70" t="str">
        <f t="shared" si="13"/>
        <v/>
      </c>
      <c r="EQ17" s="70" t="str">
        <f t="shared" si="14"/>
        <v/>
      </c>
      <c r="ER17" s="70" t="str">
        <f t="shared" si="15"/>
        <v/>
      </c>
      <c r="ES17" s="70" t="str">
        <f t="shared" si="16"/>
        <v/>
      </c>
      <c r="ET17" s="70" t="str">
        <f t="shared" si="17"/>
        <v/>
      </c>
      <c r="EU17" s="70" t="str">
        <f t="shared" si="18"/>
        <v/>
      </c>
      <c r="EV17" s="70" t="str">
        <f t="shared" si="19"/>
        <v/>
      </c>
      <c r="EW17" s="70" t="str">
        <f t="shared" si="20"/>
        <v/>
      </c>
      <c r="EX17" s="70" t="str">
        <f t="shared" si="21"/>
        <v/>
      </c>
      <c r="EY17" s="70" t="str">
        <f t="shared" si="22"/>
        <v/>
      </c>
      <c r="EZ17" s="70" t="str">
        <f t="shared" si="23"/>
        <v/>
      </c>
      <c r="FA17" s="70" t="str">
        <f t="shared" si="24"/>
        <v/>
      </c>
      <c r="FB17" s="70" t="str">
        <f t="shared" si="25"/>
        <v/>
      </c>
      <c r="FC17" s="70" t="str">
        <f t="shared" si="26"/>
        <v/>
      </c>
      <c r="FD17" s="70" t="str">
        <f t="shared" si="27"/>
        <v/>
      </c>
      <c r="FE17" s="70" t="str">
        <f t="shared" si="28"/>
        <v/>
      </c>
      <c r="FF17" s="70" t="str">
        <f t="shared" si="29"/>
        <v/>
      </c>
      <c r="FG17" s="70" t="str">
        <f t="shared" si="30"/>
        <v/>
      </c>
      <c r="FH17" s="70" t="str">
        <f t="shared" si="31"/>
        <v/>
      </c>
      <c r="FI17" s="70" t="str">
        <f t="shared" si="32"/>
        <v/>
      </c>
      <c r="FJ17" s="70" t="str">
        <f t="shared" si="33"/>
        <v/>
      </c>
      <c r="FK17" s="70" t="str">
        <f t="shared" si="34"/>
        <v/>
      </c>
      <c r="FL17" s="70" t="str">
        <f t="shared" si="35"/>
        <v/>
      </c>
      <c r="FM17" s="70" t="str">
        <f t="shared" si="36"/>
        <v/>
      </c>
      <c r="FN17" s="70" t="str">
        <f t="shared" si="37"/>
        <v/>
      </c>
      <c r="FO17" s="70" t="str">
        <f t="shared" si="38"/>
        <v/>
      </c>
      <c r="FP17" s="70" t="str">
        <f t="shared" si="39"/>
        <v/>
      </c>
      <c r="FQ17" s="70" t="str">
        <f t="shared" si="40"/>
        <v/>
      </c>
      <c r="FR17" s="70" t="str">
        <f t="shared" si="41"/>
        <v/>
      </c>
      <c r="FS17" s="70" t="e">
        <f>#REF!</f>
        <v>#REF!</v>
      </c>
      <c r="FT17" s="70"/>
      <c r="FU17" s="70">
        <f t="shared" si="42"/>
        <v>0</v>
      </c>
      <c r="FV17" s="69"/>
    </row>
    <row r="18" spans="1:178" s="67" customFormat="1" ht="16.5" customHeight="1" x14ac:dyDescent="0.35">
      <c r="A18" s="233">
        <f>IF(COUNTA(ข้อมูล!C15),ข้อมูล!C15," ")</f>
        <v>13</v>
      </c>
      <c r="B18" s="229" t="str">
        <f>IF(COUNTA(กรอกคะแนนตัวชี้วัด!C18),กรอกคะแนนตัวชี้วัด!C18," ")</f>
        <v xml:space="preserve"> </v>
      </c>
      <c r="C18" s="230" t="str">
        <f>IF(COUNTA(กรอกคะแนนตัวชี้วัด!C18),IF($B$4="","",IF(B18&gt;=$B$4/2,"/","")),"")</f>
        <v/>
      </c>
      <c r="D18" s="230" t="str">
        <f>IF(COUNTA(กรอกคะแนนตัวชี้วัด!C18),IF(B18="","",IF(C18="/","",IF(C18=""," /"))),"")</f>
        <v/>
      </c>
      <c r="E18" s="229" t="str">
        <f>IF(COUNTA(กรอกคะแนนตัวชี้วัด!D18),กรอกคะแนนตัวชี้วัด!D18," ")</f>
        <v xml:space="preserve"> </v>
      </c>
      <c r="F18" s="230" t="str">
        <f>IF(COUNTA(กรอกคะแนนตัวชี้วัด!D18),IF($B$4="","",IF(E18&gt;=$B$4/2,"/","")),"")</f>
        <v/>
      </c>
      <c r="G18" s="230" t="str">
        <f>IF(COUNTA(กรอกคะแนนตัวชี้วัด!D18),IF(E18="","",IF(F18="/","",IF(F18=""," /"))),"")</f>
        <v/>
      </c>
      <c r="H18" s="229" t="str">
        <f>IF(COUNTA(กรอกคะแนนตัวชี้วัด!E18),กรอกคะแนนตัวชี้วัด!E18," ")</f>
        <v xml:space="preserve"> </v>
      </c>
      <c r="I18" s="230" t="str">
        <f>IF(COUNTA(กรอกคะแนนตัวชี้วัด!E18),IF($B$4="","",IF(H18&gt;=$B$4/2,"/","")),"")</f>
        <v/>
      </c>
      <c r="J18" s="230" t="str">
        <f>IF(COUNTA(กรอกคะแนนตัวชี้วัด!E18),IF(H18="","",IF(I18="/","",IF(I18=""," /"))),"")</f>
        <v/>
      </c>
      <c r="K18" s="229" t="str">
        <f>IF(COUNTA(กรอกคะแนนตัวชี้วัด!F18),กรอกคะแนนตัวชี้วัด!F18," ")</f>
        <v xml:space="preserve"> </v>
      </c>
      <c r="L18" s="230" t="str">
        <f>IF(COUNTA(กรอกคะแนนตัวชี้วัด!F18),IF($B$4="","",IF(K18&gt;=$B$4/2,"/","")),"")</f>
        <v/>
      </c>
      <c r="M18" s="234" t="str">
        <f>IF(COUNTA(กรอกคะแนนตัวชี้วัด!F18),IF(K18="","",IF(L18="/","",IF(L18=""," /"))),"")</f>
        <v/>
      </c>
      <c r="N18" s="241" t="str">
        <f>IF(COUNTA(กรอกคะแนนตัวชี้วัด!G18),กรอกคะแนนตัวชี้วัด!G18," ")</f>
        <v xml:space="preserve"> </v>
      </c>
      <c r="O18" s="230" t="str">
        <f>IF(COUNTA(กรอกคะแนนตัวชี้วัด!G18),IF($B$4="","",IF(N18&gt;=$B$4/2,"/","")),"")</f>
        <v/>
      </c>
      <c r="P18" s="230" t="str">
        <f>IF(COUNTA(กรอกคะแนนตัวชี้วัด!G18),IF(N18="","",IF(O18="/","",IF(O18=""," /"))),"")</f>
        <v/>
      </c>
      <c r="Q18" s="229" t="str">
        <f>IF(COUNTA(กรอกคะแนนตัวชี้วัด!H18),กรอกคะแนนตัวชี้วัด!H18," ")</f>
        <v xml:space="preserve"> </v>
      </c>
      <c r="R18" s="230" t="str">
        <f>IF(COUNTA(กรอกคะแนนตัวชี้วัด!H18),IF($B$4="","",IF(Q18&gt;=$B$4/2,"/","")),"")</f>
        <v/>
      </c>
      <c r="S18" s="230" t="str">
        <f>IF(COUNTA(กรอกคะแนนตัวชี้วัด!H18),IF(Q18="","",IF(R18="/","",IF(R18=""," /"))),"")</f>
        <v/>
      </c>
      <c r="T18" s="229" t="str">
        <f>IF(COUNTA(กรอกคะแนนตัวชี้วัด!I18),กรอกคะแนนตัวชี้วัด!I18," ")</f>
        <v xml:space="preserve"> </v>
      </c>
      <c r="U18" s="230" t="str">
        <f>IF(COUNTA(กรอกคะแนนตัวชี้วัด!I18),IF($B$4="","",IF(T18&gt;=$B$4/2,"/","")),"")</f>
        <v/>
      </c>
      <c r="V18" s="230" t="str">
        <f>IF(COUNTA(กรอกคะแนนตัวชี้วัด!I18),IF(T18="","",IF(U18="/","",IF(U18=""," /"))),"")</f>
        <v/>
      </c>
      <c r="W18" s="229" t="str">
        <f>IF(COUNTA(กรอกคะแนนตัวชี้วัด!J18),กรอกคะแนนตัวชี้วัด!J18," ")</f>
        <v xml:space="preserve"> </v>
      </c>
      <c r="X18" s="230" t="str">
        <f>IF(COUNTA(กรอกคะแนนตัวชี้วัด!J18),IF($B$4="","",IF(W18&gt;=$B$4/2,"/","")),"")</f>
        <v/>
      </c>
      <c r="Y18" s="234" t="str">
        <f>IF(COUNTA(กรอกคะแนนตัวชี้วัด!J18),IF(W18="","",IF(X18="/","",IF(X18=""," /"))),"")</f>
        <v/>
      </c>
      <c r="Z18" s="241" t="str">
        <f>IF(COUNTA(กรอกคะแนนตัวชี้วัด!K18),กรอกคะแนนตัวชี้วัด!K18," ")</f>
        <v xml:space="preserve"> </v>
      </c>
      <c r="AA18" s="230" t="str">
        <f>IF(COUNTA(กรอกคะแนนตัวชี้วัด!K18),IF($B$4="","",IF(Z18&gt;=$B$4/2,"/","")),"")</f>
        <v/>
      </c>
      <c r="AB18" s="230" t="str">
        <f>IF(COUNTA(กรอกคะแนนตัวชี้วัด!K18),IF(Z18="","",IF(AA18="/","",IF(AA18=""," /"))),"")</f>
        <v/>
      </c>
      <c r="AC18" s="229" t="str">
        <f>IF(COUNTA(กรอกคะแนนตัวชี้วัด!L18),กรอกคะแนนตัวชี้วัด!L18," ")</f>
        <v xml:space="preserve"> </v>
      </c>
      <c r="AD18" s="230" t="str">
        <f>IF(COUNTA(กรอกคะแนนตัวชี้วัด!L18),IF($B$4="","",IF(AC18&gt;=$B$4/2,"/","")),"")</f>
        <v/>
      </c>
      <c r="AE18" s="230" t="str">
        <f>IF(COUNTA(กรอกคะแนนตัวชี้วัด!L18),IF(AC18="","",IF(AD18="/","",IF(AD18=""," /"))),"")</f>
        <v/>
      </c>
      <c r="AF18" s="229" t="str">
        <f>IF(COUNTA(กรอกคะแนนตัวชี้วัด!M18),กรอกคะแนนตัวชี้วัด!M18," ")</f>
        <v xml:space="preserve"> </v>
      </c>
      <c r="AG18" s="230" t="str">
        <f>IF(COUNTA(กรอกคะแนนตัวชี้วัด!M18),IF($B$4="","",IF(AF18&gt;=$B$4/2,"/","")),"")</f>
        <v/>
      </c>
      <c r="AH18" s="230" t="str">
        <f>IF(COUNTA(กรอกคะแนนตัวชี้วัด!M18),IF(AF18="","",IF(AG18="/","",IF(AG18=""," /"))),"")</f>
        <v/>
      </c>
      <c r="AI18" s="229" t="str">
        <f>IF(COUNTA(กรอกคะแนนตัวชี้วัด!N18),กรอกคะแนนตัวชี้วัด!N18," ")</f>
        <v xml:space="preserve"> </v>
      </c>
      <c r="AJ18" s="230" t="str">
        <f>IF(COUNTA(กรอกคะแนนตัวชี้วัด!N18),IF($B$4="","",IF(AI18&gt;=$B$4/2,"/","")),"")</f>
        <v/>
      </c>
      <c r="AK18" s="234" t="str">
        <f>IF(COUNTA(กรอกคะแนนตัวชี้วัด!N18),IF(AI18="","",IF(AJ18="/","",IF(AJ18=""," /"))),"")</f>
        <v/>
      </c>
      <c r="AL18" s="241" t="str">
        <f>IF(COUNTA(กรอกคะแนนตัวชี้วัด!O18),กรอกคะแนนตัวชี้วัด!O18," ")</f>
        <v xml:space="preserve"> </v>
      </c>
      <c r="AM18" s="230" t="str">
        <f>IF(COUNTA(กรอกคะแนนตัวชี้วัด!O18),IF($B$4="","",IF(AL18&gt;=$B$4/2,"/","")),"")</f>
        <v/>
      </c>
      <c r="AN18" s="230" t="str">
        <f>IF(COUNTA(กรอกคะแนนตัวชี้วัด!O18),IF(AL18="","",IF(AM18="/","",IF(AM18=""," /"))),"")</f>
        <v/>
      </c>
      <c r="AO18" s="229" t="str">
        <f>IF(COUNTA(กรอกคะแนนตัวชี้วัด!P18),กรอกคะแนนตัวชี้วัด!P18," ")</f>
        <v xml:space="preserve"> </v>
      </c>
      <c r="AP18" s="230" t="str">
        <f>IF(COUNTA(กรอกคะแนนตัวชี้วัด!P18),IF($B$4="","",IF(AO18&gt;=$B$4/2,"/","")),"")</f>
        <v/>
      </c>
      <c r="AQ18" s="230" t="str">
        <f>IF(COUNTA(กรอกคะแนนตัวชี้วัด!P18),IF(AO18="","",IF(AP18="/","",IF(AP18=""," /"))),"")</f>
        <v/>
      </c>
      <c r="AR18" s="229" t="str">
        <f>IF(COUNTA(กรอกคะแนนตัวชี้วัด!Q18),กรอกคะแนนตัวชี้วัด!Q18," ")</f>
        <v xml:space="preserve"> </v>
      </c>
      <c r="AS18" s="230" t="str">
        <f>IF(COUNTA(กรอกคะแนนตัวชี้วัด!Q18),IF($B$4="","",IF(AR18&gt;=$B$4/2,"/","")),"")</f>
        <v/>
      </c>
      <c r="AT18" s="230" t="str">
        <f>IF(COUNTA(กรอกคะแนนตัวชี้วัด!Q18),IF(AR18="","",IF(AS18="/","",IF(AS18=""," /"))),"")</f>
        <v/>
      </c>
      <c r="AU18" s="229" t="str">
        <f>IF(COUNTA(กรอกคะแนนตัวชี้วัด!R18),กรอกคะแนนตัวชี้วัด!R18," ")</f>
        <v xml:space="preserve"> </v>
      </c>
      <c r="AV18" s="230" t="str">
        <f>IF(COUNTA(กรอกคะแนนตัวชี้วัด!R18),IF($B$4="","",IF(AU18&gt;=$B$4/2,"/","")),"")</f>
        <v/>
      </c>
      <c r="AW18" s="234" t="str">
        <f>IF(COUNTA(กรอกคะแนนตัวชี้วัด!R18),IF(AU18="","",IF(AV18="/","",IF(AV18=""," /"))),"")</f>
        <v/>
      </c>
      <c r="AX18" s="241" t="str">
        <f>IF(COUNTA(กรอกคะแนนตัวชี้วัด!S18),กรอกคะแนนตัวชี้วัด!S18," ")</f>
        <v xml:space="preserve"> </v>
      </c>
      <c r="AY18" s="230" t="str">
        <f>IF(COUNTA(กรอกคะแนนตัวชี้วัด!S18),IF($B$4="","",IF(AX18&gt;=$B$4/2,"/","")),"")</f>
        <v/>
      </c>
      <c r="AZ18" s="230" t="str">
        <f>IF(COUNTA(กรอกคะแนนตัวชี้วัด!S18),IF(AX18="","",IF(AY18="/","",IF(AY18=""," /"))),"")</f>
        <v/>
      </c>
      <c r="BA18" s="229" t="str">
        <f>IF(COUNTA(กรอกคะแนนตัวชี้วัด!T18),กรอกคะแนนตัวชี้วัด!T18," ")</f>
        <v xml:space="preserve"> </v>
      </c>
      <c r="BB18" s="230" t="str">
        <f>IF(COUNTA(กรอกคะแนนตัวชี้วัด!T18),IF($B$4="","",IF(BA18&gt;=$B$4/2,"/","")),"")</f>
        <v/>
      </c>
      <c r="BC18" s="230" t="str">
        <f>IF(COUNTA(กรอกคะแนนตัวชี้วัด!T18),IF(BA18="","",IF(BB18="/","",IF(BB18=""," /"))),"")</f>
        <v/>
      </c>
      <c r="BD18" s="229" t="str">
        <f>IF(COUNTA(กรอกคะแนนตัวชี้วัด!U18),กรอกคะแนนตัวชี้วัด!U18," ")</f>
        <v xml:space="preserve"> </v>
      </c>
      <c r="BE18" s="230" t="str">
        <f>IF(COUNTA(กรอกคะแนนตัวชี้วัด!U18),IF($B$4="","",IF(BD18&gt;=$B$4/2,"/","")),"")</f>
        <v/>
      </c>
      <c r="BF18" s="230" t="str">
        <f>IF(COUNTA(กรอกคะแนนตัวชี้วัด!U18),IF(BD18="","",IF(BE18="/","",IF(BE18=""," /"))),"")</f>
        <v/>
      </c>
      <c r="BG18" s="229" t="str">
        <f>IF(COUNTA(กรอกคะแนนตัวชี้วัด!V18),กรอกคะแนนตัวชี้วัด!V18," ")</f>
        <v xml:space="preserve"> </v>
      </c>
      <c r="BH18" s="230" t="str">
        <f>IF(COUNTA(กรอกคะแนนตัวชี้วัด!V18),IF($B$4="","",IF(BG18&gt;=$B$4/2,"/","")),"")</f>
        <v/>
      </c>
      <c r="BI18" s="234" t="str">
        <f>IF(COUNTA(กรอกคะแนนตัวชี้วัด!V18),IF(BG18="","",IF(BH18="/","",IF(BH18=""," /"))),"")</f>
        <v/>
      </c>
      <c r="BJ18" s="241" t="str">
        <f>IF(COUNTA(กรอกคะแนนตัวชี้วัด!W18),กรอกคะแนนตัวชี้วัด!W18," ")</f>
        <v xml:space="preserve"> </v>
      </c>
      <c r="BK18" s="230" t="str">
        <f>IF(COUNTA(กรอกคะแนนตัวชี้วัด!W18),IF($B$4="","",IF(BJ18&gt;=$B$4/2,"/","")),"")</f>
        <v/>
      </c>
      <c r="BL18" s="230" t="str">
        <f>IF(COUNTA(กรอกคะแนนตัวชี้วัด!W18),IF(BJ18="","",IF(BK18="/","",IF(BK18=""," /"))),"")</f>
        <v/>
      </c>
      <c r="BM18" s="229" t="str">
        <f>IF(COUNTA(กรอกคะแนนตัวชี้วัด!X18),กรอกคะแนนตัวชี้วัด!X18," ")</f>
        <v xml:space="preserve"> </v>
      </c>
      <c r="BN18" s="230" t="str">
        <f>IF(COUNTA(กรอกคะแนนตัวชี้วัด!X18),IF($B$4="","",IF(BM18&gt;=$B$4/2,"/","")),"")</f>
        <v/>
      </c>
      <c r="BO18" s="230" t="str">
        <f>IF(COUNTA(กรอกคะแนนตัวชี้วัด!X18),IF(BM18="","",IF(BN18="/","",IF(BN18=""," /"))),"")</f>
        <v/>
      </c>
      <c r="BP18" s="229" t="str">
        <f>IF(COUNTA(กรอกคะแนนตัวชี้วัด!Y18),กรอกคะแนนตัวชี้วัด!Y18," ")</f>
        <v xml:space="preserve"> </v>
      </c>
      <c r="BQ18" s="230" t="str">
        <f>IF(COUNTA(กรอกคะแนนตัวชี้วัด!Y18),IF($B$4="","",IF(BP18&gt;=$B$4/2,"/","")),"")</f>
        <v/>
      </c>
      <c r="BR18" s="230" t="str">
        <f>IF(COUNTA(กรอกคะแนนตัวชี้วัด!Y18),IF(BP18="","",IF(BQ18="/","",IF(BQ18=""," /"))),"")</f>
        <v/>
      </c>
      <c r="BS18" s="229" t="str">
        <f>IF(COUNTA(กรอกคะแนนตัวชี้วัด!Z18),กรอกคะแนนตัวชี้วัด!Z18," ")</f>
        <v xml:space="preserve"> </v>
      </c>
      <c r="BT18" s="230" t="str">
        <f>IF(COUNTA(กรอกคะแนนตัวชี้วัด!Z18),IF($B$4="","",IF(BS18&gt;=$B$4/2,"/","")),"")</f>
        <v/>
      </c>
      <c r="BU18" s="234" t="str">
        <f>IF(COUNTA(กรอกคะแนนตัวชี้วัด!Z18),IF(BS18="","",IF(BT18="/","",IF(BT18=""," /"))),"")</f>
        <v/>
      </c>
      <c r="BV18" s="241" t="str">
        <f>IF(COUNTA(กรอกคะแนนตัวชี้วัด!AA18),กรอกคะแนนตัวชี้วัด!AA18," ")</f>
        <v xml:space="preserve"> </v>
      </c>
      <c r="BW18" s="230" t="str">
        <f>IF(COUNTA(กรอกคะแนนตัวชี้วัด!AA18),IF($B$4="","",IF(BV18&gt;=$B$4/2,"/","")),"")</f>
        <v/>
      </c>
      <c r="BX18" s="230" t="str">
        <f>IF(COUNTA(กรอกคะแนนตัวชี้วัด!AA18),IF(BV18="","",IF(BW18="/","",IF(BW18=""," /"))),"")</f>
        <v/>
      </c>
      <c r="BY18" s="229" t="str">
        <f>IF(COUNTA(กรอกคะแนนตัวชี้วัด!AB18),กรอกคะแนนตัวชี้วัด!AB18," ")</f>
        <v xml:space="preserve"> </v>
      </c>
      <c r="BZ18" s="230" t="str">
        <f>IF(COUNTA(กรอกคะแนนตัวชี้วัด!AB18),IF($B$4="","",IF(BY18&gt;=$B$4/2,"/","")),"")</f>
        <v/>
      </c>
      <c r="CA18" s="230" t="str">
        <f>IF(COUNTA(กรอกคะแนนตัวชี้วัด!AB18),IF(BY18="","",IF(BZ18="/","",IF(BZ18=""," /"))),"")</f>
        <v/>
      </c>
      <c r="CB18" s="229" t="str">
        <f>IF(COUNTA(กรอกคะแนนตัวชี้วัด!AC18),กรอกคะแนนตัวชี้วัด!AC18," ")</f>
        <v xml:space="preserve"> </v>
      </c>
      <c r="CC18" s="230" t="str">
        <f>IF(COUNTA(กรอกคะแนนตัวชี้วัด!AC18),IF($B$4="","",IF(CB18&gt;=$B$4/2,"/","")),"")</f>
        <v/>
      </c>
      <c r="CD18" s="230" t="str">
        <f>IF(COUNTA(กรอกคะแนนตัวชี้วัด!AC18),IF(CB18="","",IF(CC18="/","",IF(CC18=""," /"))),"")</f>
        <v/>
      </c>
      <c r="CE18" s="229" t="str">
        <f>IF(COUNTA(กรอกคะแนนตัวชี้วัด!AD18),กรอกคะแนนตัวชี้วัด!AD18," ")</f>
        <v xml:space="preserve"> </v>
      </c>
      <c r="CF18" s="230" t="str">
        <f>IF(COUNTA(กรอกคะแนนตัวชี้วัด!AD18),IF($B$4="","",IF(CE18&gt;=$B$4/2,"/","")),"")</f>
        <v/>
      </c>
      <c r="CG18" s="234" t="str">
        <f>IF(COUNTA(กรอกคะแนนตัวชี้วัด!AD18),IF(CE18="","",IF(CF18="/","",IF(CF18=""," /"))),"")</f>
        <v/>
      </c>
      <c r="CH18" s="241" t="str">
        <f>IF(COUNTA(กรอกคะแนนตัวชี้วัด!AE18),กรอกคะแนนตัวชี้วัด!AE18," ")</f>
        <v xml:space="preserve"> </v>
      </c>
      <c r="CI18" s="230" t="str">
        <f>IF(COUNTA(กรอกคะแนนตัวชี้วัด!AE18),IF($B$4="","",IF(CH18&gt;=$B$4/2,"/","")),"")</f>
        <v/>
      </c>
      <c r="CJ18" s="230" t="str">
        <f>IF(COUNTA(กรอกคะแนนตัวชี้วัด!AE18),IF(CH18="","",IF(CI18="/","",IF(CI18=""," /"))),"")</f>
        <v/>
      </c>
      <c r="CK18" s="229" t="str">
        <f>IF(COUNTA(กรอกคะแนนตัวชี้วัด!AF18),กรอกคะแนนตัวชี้วัด!AF18," ")</f>
        <v xml:space="preserve"> </v>
      </c>
      <c r="CL18" s="230" t="str">
        <f>IF(COUNTA(กรอกคะแนนตัวชี้วัด!AF18),IF($B$4="","",IF(CK18&gt;=$B$4/2,"/","")),"")</f>
        <v/>
      </c>
      <c r="CM18" s="230" t="str">
        <f>IF(COUNTA(กรอกคะแนนตัวชี้วัด!AF18),IF(CK18="","",IF(CL18="/","",IF(CL18=""," /"))),"")</f>
        <v/>
      </c>
      <c r="CN18" s="229" t="str">
        <f>IF(COUNTA(กรอกคะแนนตัวชี้วัด!AG18),กรอกคะแนนตัวชี้วัด!AG18," ")</f>
        <v xml:space="preserve"> </v>
      </c>
      <c r="CO18" s="230" t="str">
        <f>IF(COUNTA(กรอกคะแนนตัวชี้วัด!AG18),IF($B$4="","",IF(CN18&gt;=$B$4/2,"/","")),"")</f>
        <v/>
      </c>
      <c r="CP18" s="230" t="str">
        <f>IF(COUNTA(กรอกคะแนนตัวชี้วัด!AG18),IF(CN18="","",IF(CO18="/","",IF(CO18=""," /"))),"")</f>
        <v/>
      </c>
      <c r="CQ18" s="229" t="str">
        <f>IF(COUNTA(กรอกคะแนนตัวชี้วัด!AH18),กรอกคะแนนตัวชี้วัด!AH18," ")</f>
        <v xml:space="preserve"> </v>
      </c>
      <c r="CR18" s="230" t="str">
        <f>IF(COUNTA(กรอกคะแนนตัวชี้วัด!AH18),IF($B$4="","",IF(CQ18&gt;=$B$4/2,"/","")),"")</f>
        <v/>
      </c>
      <c r="CS18" s="234" t="str">
        <f>IF(COUNTA(กรอกคะแนนตัวชี้วัด!AH18),IF(CQ18="","",IF(CR18="/","",IF(CR18=""," /"))),"")</f>
        <v/>
      </c>
      <c r="CT18" s="241" t="str">
        <f>IF(COUNTA(กรอกคะแนนตัวชี้วัด!AI18),กรอกคะแนนตัวชี้วัด!AI18," ")</f>
        <v xml:space="preserve"> </v>
      </c>
      <c r="CU18" s="230" t="str">
        <f>IF(COUNTA(กรอกคะแนนตัวชี้วัด!AI18),IF($B$4="","",IF(CT18&gt;=$B$4/2,"/","")),"")</f>
        <v/>
      </c>
      <c r="CV18" s="230" t="str">
        <f>IF(COUNTA(กรอกคะแนนตัวชี้วัด!AI18),IF(CT18="","",IF(CU18="/","",IF(CU18=""," /"))),"")</f>
        <v/>
      </c>
      <c r="CW18" s="229" t="str">
        <f>IF(COUNTA(กรอกคะแนนตัวชี้วัด!AJ18),กรอกคะแนนตัวชี้วัด!AJ18," ")</f>
        <v xml:space="preserve"> </v>
      </c>
      <c r="CX18" s="230" t="str">
        <f>IF(COUNTA(กรอกคะแนนตัวชี้วัด!AJ18),IF($B$4="","",IF(CW18&gt;=$B$4/2,"/","")),"")</f>
        <v/>
      </c>
      <c r="CY18" s="230" t="str">
        <f>IF(COUNTA(กรอกคะแนนตัวชี้วัด!AJ18),IF(CW18="","",IF(CX18="/","",IF(CX18=""," /"))),"")</f>
        <v/>
      </c>
      <c r="CZ18" s="229" t="str">
        <f>IF(COUNTA(กรอกคะแนนตัวชี้วัด!AK18),กรอกคะแนนตัวชี้วัด!AK18," ")</f>
        <v xml:space="preserve"> </v>
      </c>
      <c r="DA18" s="230" t="str">
        <f>IF(COUNTA(กรอกคะแนนตัวชี้วัด!AK18),IF($B$4="","",IF(CZ18&gt;=$B$4/2,"/","")),"")</f>
        <v/>
      </c>
      <c r="DB18" s="230" t="str">
        <f>IF(COUNTA(กรอกคะแนนตัวชี้วัด!AK18),IF(CZ18="","",IF(DA18="/","",IF(DA18=""," /"))),"")</f>
        <v/>
      </c>
      <c r="DC18" s="229" t="str">
        <f>IF(COUNTA(กรอกคะแนนตัวชี้วัด!AL18),กรอกคะแนนตัวชี้วัด!AL18," ")</f>
        <v xml:space="preserve"> </v>
      </c>
      <c r="DD18" s="230" t="str">
        <f>IF(COUNTA(กรอกคะแนนตัวชี้วัด!AL18),IF($B$4="","",IF(DC18&gt;=$B$4/2,"/","")),"")</f>
        <v/>
      </c>
      <c r="DE18" s="234" t="str">
        <f>IF(COUNTA(กรอกคะแนนตัวชี้วัด!AL18),IF(DC18="","",IF(DD18="/","",IF(DD18=""," /"))),"")</f>
        <v/>
      </c>
      <c r="DF18" s="241" t="str">
        <f>IF(COUNTA(กรอกคะแนนตัวชี้วัด!AM18),กรอกคะแนนตัวชี้วัด!AM18," ")</f>
        <v xml:space="preserve"> </v>
      </c>
      <c r="DG18" s="230" t="str">
        <f>IF(COUNTA(กรอกคะแนนตัวชี้วัด!AM18),IF($B$4="","",IF(DF18&gt;=$B$4/2,"/","")),"")</f>
        <v/>
      </c>
      <c r="DH18" s="230" t="str">
        <f>IF(COUNTA(กรอกคะแนนตัวชี้วัด!AM18),IF(DF18="","",IF(DG18="/","",IF(DG18=""," /"))),"")</f>
        <v/>
      </c>
      <c r="DI18" s="229" t="str">
        <f>IF(COUNTA(กรอกคะแนนตัวชี้วัด!AN18),กรอกคะแนนตัวชี้วัด!AN18," ")</f>
        <v xml:space="preserve"> </v>
      </c>
      <c r="DJ18" s="230" t="str">
        <f>IF(COUNTA(กรอกคะแนนตัวชี้วัด!AN18),IF($B$4="","",IF(DI18&gt;=$B$4/2,"/","")),"")</f>
        <v/>
      </c>
      <c r="DK18" s="230" t="str">
        <f>IF(COUNTA(กรอกคะแนนตัวชี้วัด!AN18),IF(DI18="","",IF(DJ18="/","",IF(DJ18=""," /"))),"")</f>
        <v/>
      </c>
      <c r="DL18" s="229" t="str">
        <f>IF(COUNTA(กรอกคะแนนตัวชี้วัด!AO18),กรอกคะแนนตัวชี้วัด!AO18," ")</f>
        <v xml:space="preserve"> </v>
      </c>
      <c r="DM18" s="230" t="str">
        <f>IF(COUNTA(กรอกคะแนนตัวชี้วัด!AO18),IF($B$4="","",IF(DL18&gt;=$B$4/2,"/","")),"")</f>
        <v/>
      </c>
      <c r="DN18" s="230" t="str">
        <f>IF(COUNTA(กรอกคะแนนตัวชี้วัด!AO18),IF(DL18="","",IF(DM18="/","",IF(DM18=""," /"))),"")</f>
        <v/>
      </c>
      <c r="DO18" s="229" t="str">
        <f>IF(COUNTA(กรอกคะแนนตัวชี้วัด!AP18),กรอกคะแนนตัวชี้วัด!AP18," ")</f>
        <v xml:space="preserve"> </v>
      </c>
      <c r="DP18" s="230" t="str">
        <f>IF(COUNTA(กรอกคะแนนตัวชี้วัด!AP18),IF($B$4="","",IF(DO18&gt;=$B$4/2,"/","")),"")</f>
        <v/>
      </c>
      <c r="DQ18" s="234" t="str">
        <f>IF(COUNTA(กรอกคะแนนตัวชี้วัด!AP18),IF(DO18="","",IF(DP18="/","",IF(DP18=""," /"))),"")</f>
        <v/>
      </c>
      <c r="DR18" s="241" t="str">
        <f>IF(COUNTA(กรอกคะแนนตัวชี้วัด!AQ18),กรอกคะแนนตัวชี้วัด!AQ18," ")</f>
        <v xml:space="preserve"> </v>
      </c>
      <c r="DS18" s="230" t="str">
        <f>IF(COUNTA(กรอกคะแนนตัวชี้วัด!AQ18),IF($B$4="","",IF(DR18&gt;=$B$4/2,"/","")),"")</f>
        <v/>
      </c>
      <c r="DT18" s="230" t="str">
        <f>IF(COUNTA(กรอกคะแนนตัวชี้วัด!AQ18),IF(DR18="","",IF(DS18="/","",IF(DS18=""," /"))),"")</f>
        <v/>
      </c>
      <c r="DU18" s="229" t="str">
        <f>IF(COUNTA(กรอกคะแนนตัวชี้วัด!AR18),กรอกคะแนนตัวชี้วัด!AR18," ")</f>
        <v xml:space="preserve"> </v>
      </c>
      <c r="DV18" s="230" t="str">
        <f>IF(COUNTA(กรอกคะแนนตัวชี้วัด!AR18),IF($B$4="","",IF(DU18&gt;=$B$4/2,"/","")),"")</f>
        <v/>
      </c>
      <c r="DW18" s="234" t="str">
        <f>IF(COUNTA(กรอกคะแนนตัวชี้วัด!AR18),IF(DU18="","",IF(DV18="/","",IF(DV18=""," /"))),"")</f>
        <v/>
      </c>
      <c r="DX18" s="247" t="str">
        <f>IF(COUNTA(ข้อมูล!E15),IF(COUNTIF(EC18:FS18,"/"),COUNTIF(EC18:FS18,"/"),""),"")</f>
        <v/>
      </c>
      <c r="DY18" s="230" t="str">
        <f>IF(COUNTA(ข้อมูล!E15),IF(DX18="","",IF(DX18&gt;=$DX$4/2,"/","")),"")</f>
        <v/>
      </c>
      <c r="DZ18" s="230" t="str">
        <f>IF(COUNTA(ข้อมูล!E15),IF(DX18="","/",IF(DY18="/","",IF(DY18=""," /"))),"")</f>
        <v/>
      </c>
      <c r="EA18" s="231"/>
      <c r="EB18" s="249"/>
      <c r="EC18" s="158" t="str">
        <f t="shared" si="0"/>
        <v/>
      </c>
      <c r="ED18" s="70" t="str">
        <f t="shared" si="1"/>
        <v/>
      </c>
      <c r="EE18" s="70" t="str">
        <f t="shared" si="2"/>
        <v/>
      </c>
      <c r="EF18" s="70" t="str">
        <f t="shared" si="3"/>
        <v/>
      </c>
      <c r="EG18" s="70" t="str">
        <f t="shared" si="4"/>
        <v/>
      </c>
      <c r="EH18" s="70" t="str">
        <f t="shared" si="5"/>
        <v/>
      </c>
      <c r="EI18" s="70" t="str">
        <f t="shared" si="6"/>
        <v/>
      </c>
      <c r="EJ18" s="70" t="str">
        <f t="shared" si="7"/>
        <v/>
      </c>
      <c r="EK18" s="70" t="str">
        <f t="shared" si="8"/>
        <v/>
      </c>
      <c r="EL18" s="70" t="str">
        <f t="shared" si="9"/>
        <v/>
      </c>
      <c r="EM18" s="70" t="str">
        <f t="shared" si="10"/>
        <v/>
      </c>
      <c r="EN18" s="70" t="str">
        <f t="shared" si="11"/>
        <v/>
      </c>
      <c r="EO18" s="70" t="str">
        <f t="shared" si="12"/>
        <v/>
      </c>
      <c r="EP18" s="70" t="str">
        <f t="shared" si="13"/>
        <v/>
      </c>
      <c r="EQ18" s="70" t="str">
        <f t="shared" si="14"/>
        <v/>
      </c>
      <c r="ER18" s="70" t="str">
        <f t="shared" si="15"/>
        <v/>
      </c>
      <c r="ES18" s="70" t="str">
        <f t="shared" si="16"/>
        <v/>
      </c>
      <c r="ET18" s="70" t="str">
        <f t="shared" si="17"/>
        <v/>
      </c>
      <c r="EU18" s="70" t="str">
        <f t="shared" si="18"/>
        <v/>
      </c>
      <c r="EV18" s="70" t="str">
        <f t="shared" si="19"/>
        <v/>
      </c>
      <c r="EW18" s="70" t="str">
        <f t="shared" si="20"/>
        <v/>
      </c>
      <c r="EX18" s="70" t="str">
        <f t="shared" si="21"/>
        <v/>
      </c>
      <c r="EY18" s="70" t="str">
        <f t="shared" si="22"/>
        <v/>
      </c>
      <c r="EZ18" s="70" t="str">
        <f t="shared" si="23"/>
        <v/>
      </c>
      <c r="FA18" s="70" t="str">
        <f t="shared" si="24"/>
        <v/>
      </c>
      <c r="FB18" s="70" t="str">
        <f t="shared" si="25"/>
        <v/>
      </c>
      <c r="FC18" s="70" t="str">
        <f t="shared" si="26"/>
        <v/>
      </c>
      <c r="FD18" s="70" t="str">
        <f t="shared" si="27"/>
        <v/>
      </c>
      <c r="FE18" s="70" t="str">
        <f t="shared" si="28"/>
        <v/>
      </c>
      <c r="FF18" s="70" t="str">
        <f t="shared" si="29"/>
        <v/>
      </c>
      <c r="FG18" s="70" t="str">
        <f t="shared" si="30"/>
        <v/>
      </c>
      <c r="FH18" s="70" t="str">
        <f t="shared" si="31"/>
        <v/>
      </c>
      <c r="FI18" s="70" t="str">
        <f t="shared" si="32"/>
        <v/>
      </c>
      <c r="FJ18" s="70" t="str">
        <f t="shared" si="33"/>
        <v/>
      </c>
      <c r="FK18" s="70" t="str">
        <f t="shared" si="34"/>
        <v/>
      </c>
      <c r="FL18" s="70" t="str">
        <f t="shared" si="35"/>
        <v/>
      </c>
      <c r="FM18" s="70" t="str">
        <f t="shared" si="36"/>
        <v/>
      </c>
      <c r="FN18" s="70" t="str">
        <f t="shared" si="37"/>
        <v/>
      </c>
      <c r="FO18" s="70" t="str">
        <f t="shared" si="38"/>
        <v/>
      </c>
      <c r="FP18" s="70" t="str">
        <f t="shared" si="39"/>
        <v/>
      </c>
      <c r="FQ18" s="70" t="str">
        <f t="shared" si="40"/>
        <v/>
      </c>
      <c r="FR18" s="70" t="str">
        <f t="shared" si="41"/>
        <v/>
      </c>
      <c r="FS18" s="70" t="e">
        <f>#REF!</f>
        <v>#REF!</v>
      </c>
      <c r="FT18" s="70"/>
      <c r="FU18" s="70">
        <f t="shared" si="42"/>
        <v>0</v>
      </c>
      <c r="FV18" s="69"/>
    </row>
    <row r="19" spans="1:178" s="67" customFormat="1" ht="16.5" customHeight="1" x14ac:dyDescent="0.35">
      <c r="A19" s="233">
        <f>IF(COUNTA(ข้อมูล!C16),ข้อมูล!C16," ")</f>
        <v>14</v>
      </c>
      <c r="B19" s="229" t="str">
        <f>IF(COUNTA(กรอกคะแนนตัวชี้วัด!C19),กรอกคะแนนตัวชี้วัด!C19," ")</f>
        <v xml:space="preserve"> </v>
      </c>
      <c r="C19" s="230" t="str">
        <f>IF(COUNTA(กรอกคะแนนตัวชี้วัด!C19),IF($B$4="","",IF(B19&gt;=$B$4/2,"/","")),"")</f>
        <v/>
      </c>
      <c r="D19" s="230" t="str">
        <f>IF(COUNTA(กรอกคะแนนตัวชี้วัด!C19),IF(B19="","",IF(C19="/","",IF(C19=""," /"))),"")</f>
        <v/>
      </c>
      <c r="E19" s="229" t="str">
        <f>IF(COUNTA(กรอกคะแนนตัวชี้วัด!D19),กรอกคะแนนตัวชี้วัด!D19," ")</f>
        <v xml:space="preserve"> </v>
      </c>
      <c r="F19" s="230" t="str">
        <f>IF(COUNTA(กรอกคะแนนตัวชี้วัด!D19),IF($B$4="","",IF(E19&gt;=$B$4/2,"/","")),"")</f>
        <v/>
      </c>
      <c r="G19" s="230" t="str">
        <f>IF(COUNTA(กรอกคะแนนตัวชี้วัด!D19),IF(E19="","",IF(F19="/","",IF(F19=""," /"))),"")</f>
        <v/>
      </c>
      <c r="H19" s="229" t="str">
        <f>IF(COUNTA(กรอกคะแนนตัวชี้วัด!E19),กรอกคะแนนตัวชี้วัด!E19," ")</f>
        <v xml:space="preserve"> </v>
      </c>
      <c r="I19" s="230" t="str">
        <f>IF(COUNTA(กรอกคะแนนตัวชี้วัด!E19),IF($B$4="","",IF(H19&gt;=$B$4/2,"/","")),"")</f>
        <v/>
      </c>
      <c r="J19" s="230" t="str">
        <f>IF(COUNTA(กรอกคะแนนตัวชี้วัด!E19),IF(H19="","",IF(I19="/","",IF(I19=""," /"))),"")</f>
        <v/>
      </c>
      <c r="K19" s="229" t="str">
        <f>IF(COUNTA(กรอกคะแนนตัวชี้วัด!F19),กรอกคะแนนตัวชี้วัด!F19," ")</f>
        <v xml:space="preserve"> </v>
      </c>
      <c r="L19" s="230" t="str">
        <f>IF(COUNTA(กรอกคะแนนตัวชี้วัด!F19),IF($B$4="","",IF(K19&gt;=$B$4/2,"/","")),"")</f>
        <v/>
      </c>
      <c r="M19" s="234" t="str">
        <f>IF(COUNTA(กรอกคะแนนตัวชี้วัด!F19),IF(K19="","",IF(L19="/","",IF(L19=""," /"))),"")</f>
        <v/>
      </c>
      <c r="N19" s="241" t="str">
        <f>IF(COUNTA(กรอกคะแนนตัวชี้วัด!G19),กรอกคะแนนตัวชี้วัด!G19," ")</f>
        <v xml:space="preserve"> </v>
      </c>
      <c r="O19" s="230" t="str">
        <f>IF(COUNTA(กรอกคะแนนตัวชี้วัด!G19),IF($B$4="","",IF(N19&gt;=$B$4/2,"/","")),"")</f>
        <v/>
      </c>
      <c r="P19" s="230" t="str">
        <f>IF(COUNTA(กรอกคะแนนตัวชี้วัด!G19),IF(N19="","",IF(O19="/","",IF(O19=""," /"))),"")</f>
        <v/>
      </c>
      <c r="Q19" s="229" t="str">
        <f>IF(COUNTA(กรอกคะแนนตัวชี้วัด!H19),กรอกคะแนนตัวชี้วัด!H19," ")</f>
        <v xml:space="preserve"> </v>
      </c>
      <c r="R19" s="230" t="str">
        <f>IF(COUNTA(กรอกคะแนนตัวชี้วัด!H19),IF($B$4="","",IF(Q19&gt;=$B$4/2,"/","")),"")</f>
        <v/>
      </c>
      <c r="S19" s="230" t="str">
        <f>IF(COUNTA(กรอกคะแนนตัวชี้วัด!H19),IF(Q19="","",IF(R19="/","",IF(R19=""," /"))),"")</f>
        <v/>
      </c>
      <c r="T19" s="229" t="str">
        <f>IF(COUNTA(กรอกคะแนนตัวชี้วัด!I19),กรอกคะแนนตัวชี้วัด!I19," ")</f>
        <v xml:space="preserve"> </v>
      </c>
      <c r="U19" s="230" t="str">
        <f>IF(COUNTA(กรอกคะแนนตัวชี้วัด!I19),IF($B$4="","",IF(T19&gt;=$B$4/2,"/","")),"")</f>
        <v/>
      </c>
      <c r="V19" s="230" t="str">
        <f>IF(COUNTA(กรอกคะแนนตัวชี้วัด!I19),IF(T19="","",IF(U19="/","",IF(U19=""," /"))),"")</f>
        <v/>
      </c>
      <c r="W19" s="229" t="str">
        <f>IF(COUNTA(กรอกคะแนนตัวชี้วัด!J19),กรอกคะแนนตัวชี้วัด!J19," ")</f>
        <v xml:space="preserve"> </v>
      </c>
      <c r="X19" s="230" t="str">
        <f>IF(COUNTA(กรอกคะแนนตัวชี้วัด!J19),IF($B$4="","",IF(W19&gt;=$B$4/2,"/","")),"")</f>
        <v/>
      </c>
      <c r="Y19" s="234" t="str">
        <f>IF(COUNTA(กรอกคะแนนตัวชี้วัด!J19),IF(W19="","",IF(X19="/","",IF(X19=""," /"))),"")</f>
        <v/>
      </c>
      <c r="Z19" s="241" t="str">
        <f>IF(COUNTA(กรอกคะแนนตัวชี้วัด!K19),กรอกคะแนนตัวชี้วัด!K19," ")</f>
        <v xml:space="preserve"> </v>
      </c>
      <c r="AA19" s="230" t="str">
        <f>IF(COUNTA(กรอกคะแนนตัวชี้วัด!K19),IF($B$4="","",IF(Z19&gt;=$B$4/2,"/","")),"")</f>
        <v/>
      </c>
      <c r="AB19" s="230" t="str">
        <f>IF(COUNTA(กรอกคะแนนตัวชี้วัด!K19),IF(Z19="","",IF(AA19="/","",IF(AA19=""," /"))),"")</f>
        <v/>
      </c>
      <c r="AC19" s="229" t="str">
        <f>IF(COUNTA(กรอกคะแนนตัวชี้วัด!L19),กรอกคะแนนตัวชี้วัด!L19," ")</f>
        <v xml:space="preserve"> </v>
      </c>
      <c r="AD19" s="230" t="str">
        <f>IF(COUNTA(กรอกคะแนนตัวชี้วัด!L19),IF($B$4="","",IF(AC19&gt;=$B$4/2,"/","")),"")</f>
        <v/>
      </c>
      <c r="AE19" s="230" t="str">
        <f>IF(COUNTA(กรอกคะแนนตัวชี้วัด!L19),IF(AC19="","",IF(AD19="/","",IF(AD19=""," /"))),"")</f>
        <v/>
      </c>
      <c r="AF19" s="229" t="str">
        <f>IF(COUNTA(กรอกคะแนนตัวชี้วัด!M19),กรอกคะแนนตัวชี้วัด!M19," ")</f>
        <v xml:space="preserve"> </v>
      </c>
      <c r="AG19" s="230" t="str">
        <f>IF(COUNTA(กรอกคะแนนตัวชี้วัด!M19),IF($B$4="","",IF(AF19&gt;=$B$4/2,"/","")),"")</f>
        <v/>
      </c>
      <c r="AH19" s="230" t="str">
        <f>IF(COUNTA(กรอกคะแนนตัวชี้วัด!M19),IF(AF19="","",IF(AG19="/","",IF(AG19=""," /"))),"")</f>
        <v/>
      </c>
      <c r="AI19" s="229" t="str">
        <f>IF(COUNTA(กรอกคะแนนตัวชี้วัด!N19),กรอกคะแนนตัวชี้วัด!N19," ")</f>
        <v xml:space="preserve"> </v>
      </c>
      <c r="AJ19" s="230" t="str">
        <f>IF(COUNTA(กรอกคะแนนตัวชี้วัด!N19),IF($B$4="","",IF(AI19&gt;=$B$4/2,"/","")),"")</f>
        <v/>
      </c>
      <c r="AK19" s="234" t="str">
        <f>IF(COUNTA(กรอกคะแนนตัวชี้วัด!N19),IF(AI19="","",IF(AJ19="/","",IF(AJ19=""," /"))),"")</f>
        <v/>
      </c>
      <c r="AL19" s="241" t="str">
        <f>IF(COUNTA(กรอกคะแนนตัวชี้วัด!O19),กรอกคะแนนตัวชี้วัด!O19," ")</f>
        <v xml:space="preserve"> </v>
      </c>
      <c r="AM19" s="230" t="str">
        <f>IF(COUNTA(กรอกคะแนนตัวชี้วัด!O19),IF($B$4="","",IF(AL19&gt;=$B$4/2,"/","")),"")</f>
        <v/>
      </c>
      <c r="AN19" s="230" t="str">
        <f>IF(COUNTA(กรอกคะแนนตัวชี้วัด!O19),IF(AL19="","",IF(AM19="/","",IF(AM19=""," /"))),"")</f>
        <v/>
      </c>
      <c r="AO19" s="229" t="str">
        <f>IF(COUNTA(กรอกคะแนนตัวชี้วัด!P19),กรอกคะแนนตัวชี้วัด!P19," ")</f>
        <v xml:space="preserve"> </v>
      </c>
      <c r="AP19" s="230" t="str">
        <f>IF(COUNTA(กรอกคะแนนตัวชี้วัด!P19),IF($B$4="","",IF(AO19&gt;=$B$4/2,"/","")),"")</f>
        <v/>
      </c>
      <c r="AQ19" s="230" t="str">
        <f>IF(COUNTA(กรอกคะแนนตัวชี้วัด!P19),IF(AO19="","",IF(AP19="/","",IF(AP19=""," /"))),"")</f>
        <v/>
      </c>
      <c r="AR19" s="229" t="str">
        <f>IF(COUNTA(กรอกคะแนนตัวชี้วัด!Q19),กรอกคะแนนตัวชี้วัด!Q19," ")</f>
        <v xml:space="preserve"> </v>
      </c>
      <c r="AS19" s="230" t="str">
        <f>IF(COUNTA(กรอกคะแนนตัวชี้วัด!Q19),IF($B$4="","",IF(AR19&gt;=$B$4/2,"/","")),"")</f>
        <v/>
      </c>
      <c r="AT19" s="230" t="str">
        <f>IF(COUNTA(กรอกคะแนนตัวชี้วัด!Q19),IF(AR19="","",IF(AS19="/","",IF(AS19=""," /"))),"")</f>
        <v/>
      </c>
      <c r="AU19" s="229" t="str">
        <f>IF(COUNTA(กรอกคะแนนตัวชี้วัด!R19),กรอกคะแนนตัวชี้วัด!R19," ")</f>
        <v xml:space="preserve"> </v>
      </c>
      <c r="AV19" s="230" t="str">
        <f>IF(COUNTA(กรอกคะแนนตัวชี้วัด!R19),IF($B$4="","",IF(AU19&gt;=$B$4/2,"/","")),"")</f>
        <v/>
      </c>
      <c r="AW19" s="234" t="str">
        <f>IF(COUNTA(กรอกคะแนนตัวชี้วัด!R19),IF(AU19="","",IF(AV19="/","",IF(AV19=""," /"))),"")</f>
        <v/>
      </c>
      <c r="AX19" s="241" t="str">
        <f>IF(COUNTA(กรอกคะแนนตัวชี้วัด!S19),กรอกคะแนนตัวชี้วัด!S19," ")</f>
        <v xml:space="preserve"> </v>
      </c>
      <c r="AY19" s="230" t="str">
        <f>IF(COUNTA(กรอกคะแนนตัวชี้วัด!S19),IF($B$4="","",IF(AX19&gt;=$B$4/2,"/","")),"")</f>
        <v/>
      </c>
      <c r="AZ19" s="230" t="str">
        <f>IF(COUNTA(กรอกคะแนนตัวชี้วัด!S19),IF(AX19="","",IF(AY19="/","",IF(AY19=""," /"))),"")</f>
        <v/>
      </c>
      <c r="BA19" s="229" t="str">
        <f>IF(COUNTA(กรอกคะแนนตัวชี้วัด!T19),กรอกคะแนนตัวชี้วัด!T19," ")</f>
        <v xml:space="preserve"> </v>
      </c>
      <c r="BB19" s="230" t="str">
        <f>IF(COUNTA(กรอกคะแนนตัวชี้วัด!T19),IF($B$4="","",IF(BA19&gt;=$B$4/2,"/","")),"")</f>
        <v/>
      </c>
      <c r="BC19" s="230" t="str">
        <f>IF(COUNTA(กรอกคะแนนตัวชี้วัด!T19),IF(BA19="","",IF(BB19="/","",IF(BB19=""," /"))),"")</f>
        <v/>
      </c>
      <c r="BD19" s="229" t="str">
        <f>IF(COUNTA(กรอกคะแนนตัวชี้วัด!U19),กรอกคะแนนตัวชี้วัด!U19," ")</f>
        <v xml:space="preserve"> </v>
      </c>
      <c r="BE19" s="230" t="str">
        <f>IF(COUNTA(กรอกคะแนนตัวชี้วัด!U19),IF($B$4="","",IF(BD19&gt;=$B$4/2,"/","")),"")</f>
        <v/>
      </c>
      <c r="BF19" s="230" t="str">
        <f>IF(COUNTA(กรอกคะแนนตัวชี้วัด!U19),IF(BD19="","",IF(BE19="/","",IF(BE19=""," /"))),"")</f>
        <v/>
      </c>
      <c r="BG19" s="229" t="str">
        <f>IF(COUNTA(กรอกคะแนนตัวชี้วัด!V19),กรอกคะแนนตัวชี้วัด!V19," ")</f>
        <v xml:space="preserve"> </v>
      </c>
      <c r="BH19" s="230" t="str">
        <f>IF(COUNTA(กรอกคะแนนตัวชี้วัด!V19),IF($B$4="","",IF(BG19&gt;=$B$4/2,"/","")),"")</f>
        <v/>
      </c>
      <c r="BI19" s="234" t="str">
        <f>IF(COUNTA(กรอกคะแนนตัวชี้วัด!V19),IF(BG19="","",IF(BH19="/","",IF(BH19=""," /"))),"")</f>
        <v/>
      </c>
      <c r="BJ19" s="241" t="str">
        <f>IF(COUNTA(กรอกคะแนนตัวชี้วัด!W19),กรอกคะแนนตัวชี้วัด!W19," ")</f>
        <v xml:space="preserve"> </v>
      </c>
      <c r="BK19" s="230" t="str">
        <f>IF(COUNTA(กรอกคะแนนตัวชี้วัด!W19),IF($B$4="","",IF(BJ19&gt;=$B$4/2,"/","")),"")</f>
        <v/>
      </c>
      <c r="BL19" s="230" t="str">
        <f>IF(COUNTA(กรอกคะแนนตัวชี้วัด!W19),IF(BJ19="","",IF(BK19="/","",IF(BK19=""," /"))),"")</f>
        <v/>
      </c>
      <c r="BM19" s="229" t="str">
        <f>IF(COUNTA(กรอกคะแนนตัวชี้วัด!X19),กรอกคะแนนตัวชี้วัด!X19," ")</f>
        <v xml:space="preserve"> </v>
      </c>
      <c r="BN19" s="230" t="str">
        <f>IF(COUNTA(กรอกคะแนนตัวชี้วัด!X19),IF($B$4="","",IF(BM19&gt;=$B$4/2,"/","")),"")</f>
        <v/>
      </c>
      <c r="BO19" s="230" t="str">
        <f>IF(COUNTA(กรอกคะแนนตัวชี้วัด!X19),IF(BM19="","",IF(BN19="/","",IF(BN19=""," /"))),"")</f>
        <v/>
      </c>
      <c r="BP19" s="229" t="str">
        <f>IF(COUNTA(กรอกคะแนนตัวชี้วัด!Y19),กรอกคะแนนตัวชี้วัด!Y19," ")</f>
        <v xml:space="preserve"> </v>
      </c>
      <c r="BQ19" s="230" t="str">
        <f>IF(COUNTA(กรอกคะแนนตัวชี้วัด!Y19),IF($B$4="","",IF(BP19&gt;=$B$4/2,"/","")),"")</f>
        <v/>
      </c>
      <c r="BR19" s="230" t="str">
        <f>IF(COUNTA(กรอกคะแนนตัวชี้วัด!Y19),IF(BP19="","",IF(BQ19="/","",IF(BQ19=""," /"))),"")</f>
        <v/>
      </c>
      <c r="BS19" s="229" t="str">
        <f>IF(COUNTA(กรอกคะแนนตัวชี้วัด!Z19),กรอกคะแนนตัวชี้วัด!Z19," ")</f>
        <v xml:space="preserve"> </v>
      </c>
      <c r="BT19" s="230" t="str">
        <f>IF(COUNTA(กรอกคะแนนตัวชี้วัด!Z19),IF($B$4="","",IF(BS19&gt;=$B$4/2,"/","")),"")</f>
        <v/>
      </c>
      <c r="BU19" s="234" t="str">
        <f>IF(COUNTA(กรอกคะแนนตัวชี้วัด!Z19),IF(BS19="","",IF(BT19="/","",IF(BT19=""," /"))),"")</f>
        <v/>
      </c>
      <c r="BV19" s="241" t="str">
        <f>IF(COUNTA(กรอกคะแนนตัวชี้วัด!AA19),กรอกคะแนนตัวชี้วัด!AA19," ")</f>
        <v xml:space="preserve"> </v>
      </c>
      <c r="BW19" s="230" t="str">
        <f>IF(COUNTA(กรอกคะแนนตัวชี้วัด!AA19),IF($B$4="","",IF(BV19&gt;=$B$4/2,"/","")),"")</f>
        <v/>
      </c>
      <c r="BX19" s="230" t="str">
        <f>IF(COUNTA(กรอกคะแนนตัวชี้วัด!AA19),IF(BV19="","",IF(BW19="/","",IF(BW19=""," /"))),"")</f>
        <v/>
      </c>
      <c r="BY19" s="229" t="str">
        <f>IF(COUNTA(กรอกคะแนนตัวชี้วัด!AB19),กรอกคะแนนตัวชี้วัด!AB19," ")</f>
        <v xml:space="preserve"> </v>
      </c>
      <c r="BZ19" s="230" t="str">
        <f>IF(COUNTA(กรอกคะแนนตัวชี้วัด!AB19),IF($B$4="","",IF(BY19&gt;=$B$4/2,"/","")),"")</f>
        <v/>
      </c>
      <c r="CA19" s="230" t="str">
        <f>IF(COUNTA(กรอกคะแนนตัวชี้วัด!AB19),IF(BY19="","",IF(BZ19="/","",IF(BZ19=""," /"))),"")</f>
        <v/>
      </c>
      <c r="CB19" s="229" t="str">
        <f>IF(COUNTA(กรอกคะแนนตัวชี้วัด!AC19),กรอกคะแนนตัวชี้วัด!AC19," ")</f>
        <v xml:space="preserve"> </v>
      </c>
      <c r="CC19" s="230" t="str">
        <f>IF(COUNTA(กรอกคะแนนตัวชี้วัด!AC19),IF($B$4="","",IF(CB19&gt;=$B$4/2,"/","")),"")</f>
        <v/>
      </c>
      <c r="CD19" s="230" t="str">
        <f>IF(COUNTA(กรอกคะแนนตัวชี้วัด!AC19),IF(CB19="","",IF(CC19="/","",IF(CC19=""," /"))),"")</f>
        <v/>
      </c>
      <c r="CE19" s="229" t="str">
        <f>IF(COUNTA(กรอกคะแนนตัวชี้วัด!AD19),กรอกคะแนนตัวชี้วัด!AD19," ")</f>
        <v xml:space="preserve"> </v>
      </c>
      <c r="CF19" s="230" t="str">
        <f>IF(COUNTA(กรอกคะแนนตัวชี้วัด!AD19),IF($B$4="","",IF(CE19&gt;=$B$4/2,"/","")),"")</f>
        <v/>
      </c>
      <c r="CG19" s="234" t="str">
        <f>IF(COUNTA(กรอกคะแนนตัวชี้วัด!AD19),IF(CE19="","",IF(CF19="/","",IF(CF19=""," /"))),"")</f>
        <v/>
      </c>
      <c r="CH19" s="241" t="str">
        <f>IF(COUNTA(กรอกคะแนนตัวชี้วัด!AE19),กรอกคะแนนตัวชี้วัด!AE19," ")</f>
        <v xml:space="preserve"> </v>
      </c>
      <c r="CI19" s="230" t="str">
        <f>IF(COUNTA(กรอกคะแนนตัวชี้วัด!AE19),IF($B$4="","",IF(CH19&gt;=$B$4/2,"/","")),"")</f>
        <v/>
      </c>
      <c r="CJ19" s="230" t="str">
        <f>IF(COUNTA(กรอกคะแนนตัวชี้วัด!AE19),IF(CH19="","",IF(CI19="/","",IF(CI19=""," /"))),"")</f>
        <v/>
      </c>
      <c r="CK19" s="229" t="str">
        <f>IF(COUNTA(กรอกคะแนนตัวชี้วัด!AF19),กรอกคะแนนตัวชี้วัด!AF19," ")</f>
        <v xml:space="preserve"> </v>
      </c>
      <c r="CL19" s="230" t="str">
        <f>IF(COUNTA(กรอกคะแนนตัวชี้วัด!AF19),IF($B$4="","",IF(CK19&gt;=$B$4/2,"/","")),"")</f>
        <v/>
      </c>
      <c r="CM19" s="230" t="str">
        <f>IF(COUNTA(กรอกคะแนนตัวชี้วัด!AF19),IF(CK19="","",IF(CL19="/","",IF(CL19=""," /"))),"")</f>
        <v/>
      </c>
      <c r="CN19" s="229" t="str">
        <f>IF(COUNTA(กรอกคะแนนตัวชี้วัด!AG19),กรอกคะแนนตัวชี้วัด!AG19," ")</f>
        <v xml:space="preserve"> </v>
      </c>
      <c r="CO19" s="230" t="str">
        <f>IF(COUNTA(กรอกคะแนนตัวชี้วัด!AG19),IF($B$4="","",IF(CN19&gt;=$B$4/2,"/","")),"")</f>
        <v/>
      </c>
      <c r="CP19" s="230" t="str">
        <f>IF(COUNTA(กรอกคะแนนตัวชี้วัด!AG19),IF(CN19="","",IF(CO19="/","",IF(CO19=""," /"))),"")</f>
        <v/>
      </c>
      <c r="CQ19" s="229" t="str">
        <f>IF(COUNTA(กรอกคะแนนตัวชี้วัด!AH19),กรอกคะแนนตัวชี้วัด!AH19," ")</f>
        <v xml:space="preserve"> </v>
      </c>
      <c r="CR19" s="230" t="str">
        <f>IF(COUNTA(กรอกคะแนนตัวชี้วัด!AH19),IF($B$4="","",IF(CQ19&gt;=$B$4/2,"/","")),"")</f>
        <v/>
      </c>
      <c r="CS19" s="234" t="str">
        <f>IF(COUNTA(กรอกคะแนนตัวชี้วัด!AH19),IF(CQ19="","",IF(CR19="/","",IF(CR19=""," /"))),"")</f>
        <v/>
      </c>
      <c r="CT19" s="241" t="str">
        <f>IF(COUNTA(กรอกคะแนนตัวชี้วัด!AI19),กรอกคะแนนตัวชี้วัด!AI19," ")</f>
        <v xml:space="preserve"> </v>
      </c>
      <c r="CU19" s="230" t="str">
        <f>IF(COUNTA(กรอกคะแนนตัวชี้วัด!AI19),IF($B$4="","",IF(CT19&gt;=$B$4/2,"/","")),"")</f>
        <v/>
      </c>
      <c r="CV19" s="230" t="str">
        <f>IF(COUNTA(กรอกคะแนนตัวชี้วัด!AI19),IF(CT19="","",IF(CU19="/","",IF(CU19=""," /"))),"")</f>
        <v/>
      </c>
      <c r="CW19" s="229" t="str">
        <f>IF(COUNTA(กรอกคะแนนตัวชี้วัด!AJ19),กรอกคะแนนตัวชี้วัด!AJ19," ")</f>
        <v xml:space="preserve"> </v>
      </c>
      <c r="CX19" s="230" t="str">
        <f>IF(COUNTA(กรอกคะแนนตัวชี้วัด!AJ19),IF($B$4="","",IF(CW19&gt;=$B$4/2,"/","")),"")</f>
        <v/>
      </c>
      <c r="CY19" s="230" t="str">
        <f>IF(COUNTA(กรอกคะแนนตัวชี้วัด!AJ19),IF(CW19="","",IF(CX19="/","",IF(CX19=""," /"))),"")</f>
        <v/>
      </c>
      <c r="CZ19" s="229" t="str">
        <f>IF(COUNTA(กรอกคะแนนตัวชี้วัด!AK19),กรอกคะแนนตัวชี้วัด!AK19," ")</f>
        <v xml:space="preserve"> </v>
      </c>
      <c r="DA19" s="230" t="str">
        <f>IF(COUNTA(กรอกคะแนนตัวชี้วัด!AK19),IF($B$4="","",IF(CZ19&gt;=$B$4/2,"/","")),"")</f>
        <v/>
      </c>
      <c r="DB19" s="230" t="str">
        <f>IF(COUNTA(กรอกคะแนนตัวชี้วัด!AK19),IF(CZ19="","",IF(DA19="/","",IF(DA19=""," /"))),"")</f>
        <v/>
      </c>
      <c r="DC19" s="229" t="str">
        <f>IF(COUNTA(กรอกคะแนนตัวชี้วัด!AL19),กรอกคะแนนตัวชี้วัด!AL19," ")</f>
        <v xml:space="preserve"> </v>
      </c>
      <c r="DD19" s="230" t="str">
        <f>IF(COUNTA(กรอกคะแนนตัวชี้วัด!AL19),IF($B$4="","",IF(DC19&gt;=$B$4/2,"/","")),"")</f>
        <v/>
      </c>
      <c r="DE19" s="234" t="str">
        <f>IF(COUNTA(กรอกคะแนนตัวชี้วัด!AL19),IF(DC19="","",IF(DD19="/","",IF(DD19=""," /"))),"")</f>
        <v/>
      </c>
      <c r="DF19" s="241" t="str">
        <f>IF(COUNTA(กรอกคะแนนตัวชี้วัด!AM19),กรอกคะแนนตัวชี้วัด!AM19," ")</f>
        <v xml:space="preserve"> </v>
      </c>
      <c r="DG19" s="230" t="str">
        <f>IF(COUNTA(กรอกคะแนนตัวชี้วัด!AM19),IF($B$4="","",IF(DF19&gt;=$B$4/2,"/","")),"")</f>
        <v/>
      </c>
      <c r="DH19" s="230" t="str">
        <f>IF(COUNTA(กรอกคะแนนตัวชี้วัด!AM19),IF(DF19="","",IF(DG19="/","",IF(DG19=""," /"))),"")</f>
        <v/>
      </c>
      <c r="DI19" s="229" t="str">
        <f>IF(COUNTA(กรอกคะแนนตัวชี้วัด!AN19),กรอกคะแนนตัวชี้วัด!AN19," ")</f>
        <v xml:space="preserve"> </v>
      </c>
      <c r="DJ19" s="230" t="str">
        <f>IF(COUNTA(กรอกคะแนนตัวชี้วัด!AN19),IF($B$4="","",IF(DI19&gt;=$B$4/2,"/","")),"")</f>
        <v/>
      </c>
      <c r="DK19" s="230" t="str">
        <f>IF(COUNTA(กรอกคะแนนตัวชี้วัด!AN19),IF(DI19="","",IF(DJ19="/","",IF(DJ19=""," /"))),"")</f>
        <v/>
      </c>
      <c r="DL19" s="229" t="str">
        <f>IF(COUNTA(กรอกคะแนนตัวชี้วัด!AO19),กรอกคะแนนตัวชี้วัด!AO19," ")</f>
        <v xml:space="preserve"> </v>
      </c>
      <c r="DM19" s="230" t="str">
        <f>IF(COUNTA(กรอกคะแนนตัวชี้วัด!AO19),IF($B$4="","",IF(DL19&gt;=$B$4/2,"/","")),"")</f>
        <v/>
      </c>
      <c r="DN19" s="230" t="str">
        <f>IF(COUNTA(กรอกคะแนนตัวชี้วัด!AO19),IF(DL19="","",IF(DM19="/","",IF(DM19=""," /"))),"")</f>
        <v/>
      </c>
      <c r="DO19" s="229" t="str">
        <f>IF(COUNTA(กรอกคะแนนตัวชี้วัด!AP19),กรอกคะแนนตัวชี้วัด!AP19," ")</f>
        <v xml:space="preserve"> </v>
      </c>
      <c r="DP19" s="230" t="str">
        <f>IF(COUNTA(กรอกคะแนนตัวชี้วัด!AP19),IF($B$4="","",IF(DO19&gt;=$B$4/2,"/","")),"")</f>
        <v/>
      </c>
      <c r="DQ19" s="234" t="str">
        <f>IF(COUNTA(กรอกคะแนนตัวชี้วัด!AP19),IF(DO19="","",IF(DP19="/","",IF(DP19=""," /"))),"")</f>
        <v/>
      </c>
      <c r="DR19" s="241" t="str">
        <f>IF(COUNTA(กรอกคะแนนตัวชี้วัด!AQ19),กรอกคะแนนตัวชี้วัด!AQ19," ")</f>
        <v xml:space="preserve"> </v>
      </c>
      <c r="DS19" s="230" t="str">
        <f>IF(COUNTA(กรอกคะแนนตัวชี้วัด!AQ19),IF($B$4="","",IF(DR19&gt;=$B$4/2,"/","")),"")</f>
        <v/>
      </c>
      <c r="DT19" s="230" t="str">
        <f>IF(COUNTA(กรอกคะแนนตัวชี้วัด!AQ19),IF(DR19="","",IF(DS19="/","",IF(DS19=""," /"))),"")</f>
        <v/>
      </c>
      <c r="DU19" s="229" t="str">
        <f>IF(COUNTA(กรอกคะแนนตัวชี้วัด!AR19),กรอกคะแนนตัวชี้วัด!AR19," ")</f>
        <v xml:space="preserve"> </v>
      </c>
      <c r="DV19" s="230" t="str">
        <f>IF(COUNTA(กรอกคะแนนตัวชี้วัด!AR19),IF($B$4="","",IF(DU19&gt;=$B$4/2,"/","")),"")</f>
        <v/>
      </c>
      <c r="DW19" s="234" t="str">
        <f>IF(COUNTA(กรอกคะแนนตัวชี้วัด!AR19),IF(DU19="","",IF(DV19="/","",IF(DV19=""," /"))),"")</f>
        <v/>
      </c>
      <c r="DX19" s="247" t="str">
        <f>IF(COUNTA(ข้อมูล!E16),IF(COUNTIF(EC19:FS19,"/"),COUNTIF(EC19:FS19,"/"),""),"")</f>
        <v/>
      </c>
      <c r="DY19" s="230" t="str">
        <f>IF(COUNTA(ข้อมูล!E16),IF(DX19="","",IF(DX19&gt;=$DX$4/2,"/","")),"")</f>
        <v/>
      </c>
      <c r="DZ19" s="230" t="str">
        <f>IF(COUNTA(ข้อมูล!E16),IF(DX19="","/",IF(DY19="/","",IF(DY19=""," /"))),"")</f>
        <v/>
      </c>
      <c r="EA19" s="231"/>
      <c r="EB19" s="249"/>
      <c r="EC19" s="158" t="str">
        <f t="shared" si="0"/>
        <v/>
      </c>
      <c r="ED19" s="70" t="str">
        <f t="shared" si="1"/>
        <v/>
      </c>
      <c r="EE19" s="70" t="str">
        <f t="shared" si="2"/>
        <v/>
      </c>
      <c r="EF19" s="70" t="str">
        <f t="shared" si="3"/>
        <v/>
      </c>
      <c r="EG19" s="70" t="str">
        <f t="shared" si="4"/>
        <v/>
      </c>
      <c r="EH19" s="70" t="str">
        <f t="shared" si="5"/>
        <v/>
      </c>
      <c r="EI19" s="70" t="str">
        <f t="shared" si="6"/>
        <v/>
      </c>
      <c r="EJ19" s="70" t="str">
        <f t="shared" si="7"/>
        <v/>
      </c>
      <c r="EK19" s="70" t="str">
        <f t="shared" si="8"/>
        <v/>
      </c>
      <c r="EL19" s="70" t="str">
        <f t="shared" si="9"/>
        <v/>
      </c>
      <c r="EM19" s="70" t="str">
        <f t="shared" si="10"/>
        <v/>
      </c>
      <c r="EN19" s="70" t="str">
        <f t="shared" si="11"/>
        <v/>
      </c>
      <c r="EO19" s="70" t="str">
        <f t="shared" si="12"/>
        <v/>
      </c>
      <c r="EP19" s="70" t="str">
        <f t="shared" si="13"/>
        <v/>
      </c>
      <c r="EQ19" s="70" t="str">
        <f t="shared" si="14"/>
        <v/>
      </c>
      <c r="ER19" s="70" t="str">
        <f t="shared" si="15"/>
        <v/>
      </c>
      <c r="ES19" s="70" t="str">
        <f t="shared" si="16"/>
        <v/>
      </c>
      <c r="ET19" s="70" t="str">
        <f t="shared" si="17"/>
        <v/>
      </c>
      <c r="EU19" s="70" t="str">
        <f t="shared" si="18"/>
        <v/>
      </c>
      <c r="EV19" s="70" t="str">
        <f t="shared" si="19"/>
        <v/>
      </c>
      <c r="EW19" s="70" t="str">
        <f t="shared" si="20"/>
        <v/>
      </c>
      <c r="EX19" s="70" t="str">
        <f t="shared" si="21"/>
        <v/>
      </c>
      <c r="EY19" s="70" t="str">
        <f t="shared" si="22"/>
        <v/>
      </c>
      <c r="EZ19" s="70" t="str">
        <f t="shared" si="23"/>
        <v/>
      </c>
      <c r="FA19" s="70" t="str">
        <f t="shared" si="24"/>
        <v/>
      </c>
      <c r="FB19" s="70" t="str">
        <f t="shared" si="25"/>
        <v/>
      </c>
      <c r="FC19" s="70" t="str">
        <f t="shared" si="26"/>
        <v/>
      </c>
      <c r="FD19" s="70" t="str">
        <f t="shared" si="27"/>
        <v/>
      </c>
      <c r="FE19" s="70" t="str">
        <f t="shared" si="28"/>
        <v/>
      </c>
      <c r="FF19" s="70" t="str">
        <f t="shared" si="29"/>
        <v/>
      </c>
      <c r="FG19" s="70" t="str">
        <f t="shared" si="30"/>
        <v/>
      </c>
      <c r="FH19" s="70" t="str">
        <f t="shared" si="31"/>
        <v/>
      </c>
      <c r="FI19" s="70" t="str">
        <f t="shared" si="32"/>
        <v/>
      </c>
      <c r="FJ19" s="70" t="str">
        <f t="shared" si="33"/>
        <v/>
      </c>
      <c r="FK19" s="70" t="str">
        <f t="shared" si="34"/>
        <v/>
      </c>
      <c r="FL19" s="70" t="str">
        <f t="shared" si="35"/>
        <v/>
      </c>
      <c r="FM19" s="70" t="str">
        <f t="shared" si="36"/>
        <v/>
      </c>
      <c r="FN19" s="70" t="str">
        <f t="shared" si="37"/>
        <v/>
      </c>
      <c r="FO19" s="70" t="str">
        <f t="shared" si="38"/>
        <v/>
      </c>
      <c r="FP19" s="70" t="str">
        <f t="shared" si="39"/>
        <v/>
      </c>
      <c r="FQ19" s="70" t="str">
        <f t="shared" si="40"/>
        <v/>
      </c>
      <c r="FR19" s="70" t="str">
        <f t="shared" si="41"/>
        <v/>
      </c>
      <c r="FS19" s="70" t="e">
        <f>#REF!</f>
        <v>#REF!</v>
      </c>
      <c r="FT19" s="70"/>
      <c r="FU19" s="70">
        <f t="shared" si="42"/>
        <v>0</v>
      </c>
      <c r="FV19" s="69"/>
    </row>
    <row r="20" spans="1:178" s="67" customFormat="1" ht="16.5" customHeight="1" x14ac:dyDescent="0.35">
      <c r="A20" s="233">
        <f>IF(COUNTA(ข้อมูล!C17),ข้อมูล!C17," ")</f>
        <v>15</v>
      </c>
      <c r="B20" s="229" t="str">
        <f>IF(COUNTA(กรอกคะแนนตัวชี้วัด!C20),กรอกคะแนนตัวชี้วัด!C20," ")</f>
        <v xml:space="preserve"> </v>
      </c>
      <c r="C20" s="230" t="str">
        <f>IF(COUNTA(กรอกคะแนนตัวชี้วัด!C20),IF($B$4="","",IF(B20&gt;=$B$4/2,"/","")),"")</f>
        <v/>
      </c>
      <c r="D20" s="230" t="str">
        <f>IF(COUNTA(กรอกคะแนนตัวชี้วัด!C20),IF(B20="","",IF(C20="/","",IF(C20=""," /"))),"")</f>
        <v/>
      </c>
      <c r="E20" s="229" t="str">
        <f>IF(COUNTA(กรอกคะแนนตัวชี้วัด!D20),กรอกคะแนนตัวชี้วัด!D20," ")</f>
        <v xml:space="preserve"> </v>
      </c>
      <c r="F20" s="230" t="str">
        <f>IF(COUNTA(กรอกคะแนนตัวชี้วัด!D20),IF($B$4="","",IF(E20&gt;=$B$4/2,"/","")),"")</f>
        <v/>
      </c>
      <c r="G20" s="230" t="str">
        <f>IF(COUNTA(กรอกคะแนนตัวชี้วัด!D20),IF(E20="","",IF(F20="/","",IF(F20=""," /"))),"")</f>
        <v/>
      </c>
      <c r="H20" s="229" t="str">
        <f>IF(COUNTA(กรอกคะแนนตัวชี้วัด!E20),กรอกคะแนนตัวชี้วัด!E20," ")</f>
        <v xml:space="preserve"> </v>
      </c>
      <c r="I20" s="230" t="str">
        <f>IF(COUNTA(กรอกคะแนนตัวชี้วัด!E20),IF($B$4="","",IF(H20&gt;=$B$4/2,"/","")),"")</f>
        <v/>
      </c>
      <c r="J20" s="230" t="str">
        <f>IF(COUNTA(กรอกคะแนนตัวชี้วัด!E20),IF(H20="","",IF(I20="/","",IF(I20=""," /"))),"")</f>
        <v/>
      </c>
      <c r="K20" s="229" t="str">
        <f>IF(COUNTA(กรอกคะแนนตัวชี้วัด!F20),กรอกคะแนนตัวชี้วัด!F20," ")</f>
        <v xml:space="preserve"> </v>
      </c>
      <c r="L20" s="230" t="str">
        <f>IF(COUNTA(กรอกคะแนนตัวชี้วัด!F20),IF($B$4="","",IF(K20&gt;=$B$4/2,"/","")),"")</f>
        <v/>
      </c>
      <c r="M20" s="234" t="str">
        <f>IF(COUNTA(กรอกคะแนนตัวชี้วัด!F20),IF(K20="","",IF(L20="/","",IF(L20=""," /"))),"")</f>
        <v/>
      </c>
      <c r="N20" s="241" t="str">
        <f>IF(COUNTA(กรอกคะแนนตัวชี้วัด!G20),กรอกคะแนนตัวชี้วัด!G20," ")</f>
        <v xml:space="preserve"> </v>
      </c>
      <c r="O20" s="230" t="str">
        <f>IF(COUNTA(กรอกคะแนนตัวชี้วัด!G20),IF($B$4="","",IF(N20&gt;=$B$4/2,"/","")),"")</f>
        <v/>
      </c>
      <c r="P20" s="230" t="str">
        <f>IF(COUNTA(กรอกคะแนนตัวชี้วัด!G20),IF(N20="","",IF(O20="/","",IF(O20=""," /"))),"")</f>
        <v/>
      </c>
      <c r="Q20" s="229" t="str">
        <f>IF(COUNTA(กรอกคะแนนตัวชี้วัด!H20),กรอกคะแนนตัวชี้วัด!H20," ")</f>
        <v xml:space="preserve"> </v>
      </c>
      <c r="R20" s="230" t="str">
        <f>IF(COUNTA(กรอกคะแนนตัวชี้วัด!H20),IF($B$4="","",IF(Q20&gt;=$B$4/2,"/","")),"")</f>
        <v/>
      </c>
      <c r="S20" s="230" t="str">
        <f>IF(COUNTA(กรอกคะแนนตัวชี้วัด!H20),IF(Q20="","",IF(R20="/","",IF(R20=""," /"))),"")</f>
        <v/>
      </c>
      <c r="T20" s="229" t="str">
        <f>IF(COUNTA(กรอกคะแนนตัวชี้วัด!I20),กรอกคะแนนตัวชี้วัด!I20," ")</f>
        <v xml:space="preserve"> </v>
      </c>
      <c r="U20" s="230" t="str">
        <f>IF(COUNTA(กรอกคะแนนตัวชี้วัด!I20),IF($B$4="","",IF(T20&gt;=$B$4/2,"/","")),"")</f>
        <v/>
      </c>
      <c r="V20" s="230" t="str">
        <f>IF(COUNTA(กรอกคะแนนตัวชี้วัด!I20),IF(T20="","",IF(U20="/","",IF(U20=""," /"))),"")</f>
        <v/>
      </c>
      <c r="W20" s="229" t="str">
        <f>IF(COUNTA(กรอกคะแนนตัวชี้วัด!J20),กรอกคะแนนตัวชี้วัด!J20," ")</f>
        <v xml:space="preserve"> </v>
      </c>
      <c r="X20" s="230" t="str">
        <f>IF(COUNTA(กรอกคะแนนตัวชี้วัด!J20),IF($B$4="","",IF(W20&gt;=$B$4/2,"/","")),"")</f>
        <v/>
      </c>
      <c r="Y20" s="234" t="str">
        <f>IF(COUNTA(กรอกคะแนนตัวชี้วัด!J20),IF(W20="","",IF(X20="/","",IF(X20=""," /"))),"")</f>
        <v/>
      </c>
      <c r="Z20" s="241" t="str">
        <f>IF(COUNTA(กรอกคะแนนตัวชี้วัด!K20),กรอกคะแนนตัวชี้วัด!K20," ")</f>
        <v xml:space="preserve"> </v>
      </c>
      <c r="AA20" s="230" t="str">
        <f>IF(COUNTA(กรอกคะแนนตัวชี้วัด!K20),IF($B$4="","",IF(Z20&gt;=$B$4/2,"/","")),"")</f>
        <v/>
      </c>
      <c r="AB20" s="230" t="str">
        <f>IF(COUNTA(กรอกคะแนนตัวชี้วัด!K20),IF(Z20="","",IF(AA20="/","",IF(AA20=""," /"))),"")</f>
        <v/>
      </c>
      <c r="AC20" s="229" t="str">
        <f>IF(COUNTA(กรอกคะแนนตัวชี้วัด!L20),กรอกคะแนนตัวชี้วัด!L20," ")</f>
        <v xml:space="preserve"> </v>
      </c>
      <c r="AD20" s="230" t="str">
        <f>IF(COUNTA(กรอกคะแนนตัวชี้วัด!L20),IF($B$4="","",IF(AC20&gt;=$B$4/2,"/","")),"")</f>
        <v/>
      </c>
      <c r="AE20" s="230" t="str">
        <f>IF(COUNTA(กรอกคะแนนตัวชี้วัด!L20),IF(AC20="","",IF(AD20="/","",IF(AD20=""," /"))),"")</f>
        <v/>
      </c>
      <c r="AF20" s="229" t="str">
        <f>IF(COUNTA(กรอกคะแนนตัวชี้วัด!M20),กรอกคะแนนตัวชี้วัด!M20," ")</f>
        <v xml:space="preserve"> </v>
      </c>
      <c r="AG20" s="230" t="str">
        <f>IF(COUNTA(กรอกคะแนนตัวชี้วัด!M20),IF($B$4="","",IF(AF20&gt;=$B$4/2,"/","")),"")</f>
        <v/>
      </c>
      <c r="AH20" s="230" t="str">
        <f>IF(COUNTA(กรอกคะแนนตัวชี้วัด!M20),IF(AF20="","",IF(AG20="/","",IF(AG20=""," /"))),"")</f>
        <v/>
      </c>
      <c r="AI20" s="229" t="str">
        <f>IF(COUNTA(กรอกคะแนนตัวชี้วัด!N20),กรอกคะแนนตัวชี้วัด!N20," ")</f>
        <v xml:space="preserve"> </v>
      </c>
      <c r="AJ20" s="230" t="str">
        <f>IF(COUNTA(กรอกคะแนนตัวชี้วัด!N20),IF($B$4="","",IF(AI20&gt;=$B$4/2,"/","")),"")</f>
        <v/>
      </c>
      <c r="AK20" s="234" t="str">
        <f>IF(COUNTA(กรอกคะแนนตัวชี้วัด!N20),IF(AI20="","",IF(AJ20="/","",IF(AJ20=""," /"))),"")</f>
        <v/>
      </c>
      <c r="AL20" s="241" t="str">
        <f>IF(COUNTA(กรอกคะแนนตัวชี้วัด!O20),กรอกคะแนนตัวชี้วัด!O20," ")</f>
        <v xml:space="preserve"> </v>
      </c>
      <c r="AM20" s="230" t="str">
        <f>IF(COUNTA(กรอกคะแนนตัวชี้วัด!O20),IF($B$4="","",IF(AL20&gt;=$B$4/2,"/","")),"")</f>
        <v/>
      </c>
      <c r="AN20" s="230" t="str">
        <f>IF(COUNTA(กรอกคะแนนตัวชี้วัด!O20),IF(AL20="","",IF(AM20="/","",IF(AM20=""," /"))),"")</f>
        <v/>
      </c>
      <c r="AO20" s="229" t="str">
        <f>IF(COUNTA(กรอกคะแนนตัวชี้วัด!P20),กรอกคะแนนตัวชี้วัด!P20," ")</f>
        <v xml:space="preserve"> </v>
      </c>
      <c r="AP20" s="230" t="str">
        <f>IF(COUNTA(กรอกคะแนนตัวชี้วัด!P20),IF($B$4="","",IF(AO20&gt;=$B$4/2,"/","")),"")</f>
        <v/>
      </c>
      <c r="AQ20" s="230" t="str">
        <f>IF(COUNTA(กรอกคะแนนตัวชี้วัด!P20),IF(AO20="","",IF(AP20="/","",IF(AP20=""," /"))),"")</f>
        <v/>
      </c>
      <c r="AR20" s="229" t="str">
        <f>IF(COUNTA(กรอกคะแนนตัวชี้วัด!Q20),กรอกคะแนนตัวชี้วัด!Q20," ")</f>
        <v xml:space="preserve"> </v>
      </c>
      <c r="AS20" s="230" t="str">
        <f>IF(COUNTA(กรอกคะแนนตัวชี้วัด!Q20),IF($B$4="","",IF(AR20&gt;=$B$4/2,"/","")),"")</f>
        <v/>
      </c>
      <c r="AT20" s="230" t="str">
        <f>IF(COUNTA(กรอกคะแนนตัวชี้วัด!Q20),IF(AR20="","",IF(AS20="/","",IF(AS20=""," /"))),"")</f>
        <v/>
      </c>
      <c r="AU20" s="229" t="str">
        <f>IF(COUNTA(กรอกคะแนนตัวชี้วัด!R20),กรอกคะแนนตัวชี้วัด!R20," ")</f>
        <v xml:space="preserve"> </v>
      </c>
      <c r="AV20" s="230" t="str">
        <f>IF(COUNTA(กรอกคะแนนตัวชี้วัด!R20),IF($B$4="","",IF(AU20&gt;=$B$4/2,"/","")),"")</f>
        <v/>
      </c>
      <c r="AW20" s="234" t="str">
        <f>IF(COUNTA(กรอกคะแนนตัวชี้วัด!R20),IF(AU20="","",IF(AV20="/","",IF(AV20=""," /"))),"")</f>
        <v/>
      </c>
      <c r="AX20" s="241" t="str">
        <f>IF(COUNTA(กรอกคะแนนตัวชี้วัด!S20),กรอกคะแนนตัวชี้วัด!S20," ")</f>
        <v xml:space="preserve"> </v>
      </c>
      <c r="AY20" s="230" t="str">
        <f>IF(COUNTA(กรอกคะแนนตัวชี้วัด!S20),IF($B$4="","",IF(AX20&gt;=$B$4/2,"/","")),"")</f>
        <v/>
      </c>
      <c r="AZ20" s="230" t="str">
        <f>IF(COUNTA(กรอกคะแนนตัวชี้วัด!S20),IF(AX20="","",IF(AY20="/","",IF(AY20=""," /"))),"")</f>
        <v/>
      </c>
      <c r="BA20" s="229" t="str">
        <f>IF(COUNTA(กรอกคะแนนตัวชี้วัด!T20),กรอกคะแนนตัวชี้วัด!T20," ")</f>
        <v xml:space="preserve"> </v>
      </c>
      <c r="BB20" s="230" t="str">
        <f>IF(COUNTA(กรอกคะแนนตัวชี้วัด!T20),IF($B$4="","",IF(BA20&gt;=$B$4/2,"/","")),"")</f>
        <v/>
      </c>
      <c r="BC20" s="230" t="str">
        <f>IF(COUNTA(กรอกคะแนนตัวชี้วัด!T20),IF(BA20="","",IF(BB20="/","",IF(BB20=""," /"))),"")</f>
        <v/>
      </c>
      <c r="BD20" s="229" t="str">
        <f>IF(COUNTA(กรอกคะแนนตัวชี้วัด!U20),กรอกคะแนนตัวชี้วัด!U20," ")</f>
        <v xml:space="preserve"> </v>
      </c>
      <c r="BE20" s="230" t="str">
        <f>IF(COUNTA(กรอกคะแนนตัวชี้วัด!U20),IF($B$4="","",IF(BD20&gt;=$B$4/2,"/","")),"")</f>
        <v/>
      </c>
      <c r="BF20" s="230" t="str">
        <f>IF(COUNTA(กรอกคะแนนตัวชี้วัด!U20),IF(BD20="","",IF(BE20="/","",IF(BE20=""," /"))),"")</f>
        <v/>
      </c>
      <c r="BG20" s="229" t="str">
        <f>IF(COUNTA(กรอกคะแนนตัวชี้วัด!V20),กรอกคะแนนตัวชี้วัด!V20," ")</f>
        <v xml:space="preserve"> </v>
      </c>
      <c r="BH20" s="230" t="str">
        <f>IF(COUNTA(กรอกคะแนนตัวชี้วัด!V20),IF($B$4="","",IF(BG20&gt;=$B$4/2,"/","")),"")</f>
        <v/>
      </c>
      <c r="BI20" s="234" t="str">
        <f>IF(COUNTA(กรอกคะแนนตัวชี้วัด!V20),IF(BG20="","",IF(BH20="/","",IF(BH20=""," /"))),"")</f>
        <v/>
      </c>
      <c r="BJ20" s="241" t="str">
        <f>IF(COUNTA(กรอกคะแนนตัวชี้วัด!W20),กรอกคะแนนตัวชี้วัด!W20," ")</f>
        <v xml:space="preserve"> </v>
      </c>
      <c r="BK20" s="230" t="str">
        <f>IF(COUNTA(กรอกคะแนนตัวชี้วัด!W20),IF($B$4="","",IF(BJ20&gt;=$B$4/2,"/","")),"")</f>
        <v/>
      </c>
      <c r="BL20" s="230" t="str">
        <f>IF(COUNTA(กรอกคะแนนตัวชี้วัด!W20),IF(BJ20="","",IF(BK20="/","",IF(BK20=""," /"))),"")</f>
        <v/>
      </c>
      <c r="BM20" s="229" t="str">
        <f>IF(COUNTA(กรอกคะแนนตัวชี้วัด!X20),กรอกคะแนนตัวชี้วัด!X20," ")</f>
        <v xml:space="preserve"> </v>
      </c>
      <c r="BN20" s="230" t="str">
        <f>IF(COUNTA(กรอกคะแนนตัวชี้วัด!X20),IF($B$4="","",IF(BM20&gt;=$B$4/2,"/","")),"")</f>
        <v/>
      </c>
      <c r="BO20" s="230" t="str">
        <f>IF(COUNTA(กรอกคะแนนตัวชี้วัด!X20),IF(BM20="","",IF(BN20="/","",IF(BN20=""," /"))),"")</f>
        <v/>
      </c>
      <c r="BP20" s="229" t="str">
        <f>IF(COUNTA(กรอกคะแนนตัวชี้วัด!Y20),กรอกคะแนนตัวชี้วัด!Y20," ")</f>
        <v xml:space="preserve"> </v>
      </c>
      <c r="BQ20" s="230" t="str">
        <f>IF(COUNTA(กรอกคะแนนตัวชี้วัด!Y20),IF($B$4="","",IF(BP20&gt;=$B$4/2,"/","")),"")</f>
        <v/>
      </c>
      <c r="BR20" s="230" t="str">
        <f>IF(COUNTA(กรอกคะแนนตัวชี้วัด!Y20),IF(BP20="","",IF(BQ20="/","",IF(BQ20=""," /"))),"")</f>
        <v/>
      </c>
      <c r="BS20" s="229" t="str">
        <f>IF(COUNTA(กรอกคะแนนตัวชี้วัด!Z20),กรอกคะแนนตัวชี้วัด!Z20," ")</f>
        <v xml:space="preserve"> </v>
      </c>
      <c r="BT20" s="230" t="str">
        <f>IF(COUNTA(กรอกคะแนนตัวชี้วัด!Z20),IF($B$4="","",IF(BS20&gt;=$B$4/2,"/","")),"")</f>
        <v/>
      </c>
      <c r="BU20" s="234" t="str">
        <f>IF(COUNTA(กรอกคะแนนตัวชี้วัด!Z20),IF(BS20="","",IF(BT20="/","",IF(BT20=""," /"))),"")</f>
        <v/>
      </c>
      <c r="BV20" s="241" t="str">
        <f>IF(COUNTA(กรอกคะแนนตัวชี้วัด!AA20),กรอกคะแนนตัวชี้วัด!AA20," ")</f>
        <v xml:space="preserve"> </v>
      </c>
      <c r="BW20" s="230" t="str">
        <f>IF(COUNTA(กรอกคะแนนตัวชี้วัด!AA20),IF($B$4="","",IF(BV20&gt;=$B$4/2,"/","")),"")</f>
        <v/>
      </c>
      <c r="BX20" s="230" t="str">
        <f>IF(COUNTA(กรอกคะแนนตัวชี้วัด!AA20),IF(BV20="","",IF(BW20="/","",IF(BW20=""," /"))),"")</f>
        <v/>
      </c>
      <c r="BY20" s="229" t="str">
        <f>IF(COUNTA(กรอกคะแนนตัวชี้วัด!AB20),กรอกคะแนนตัวชี้วัด!AB20," ")</f>
        <v xml:space="preserve"> </v>
      </c>
      <c r="BZ20" s="230" t="str">
        <f>IF(COUNTA(กรอกคะแนนตัวชี้วัด!AB20),IF($B$4="","",IF(BY20&gt;=$B$4/2,"/","")),"")</f>
        <v/>
      </c>
      <c r="CA20" s="230" t="str">
        <f>IF(COUNTA(กรอกคะแนนตัวชี้วัด!AB20),IF(BY20="","",IF(BZ20="/","",IF(BZ20=""," /"))),"")</f>
        <v/>
      </c>
      <c r="CB20" s="229" t="str">
        <f>IF(COUNTA(กรอกคะแนนตัวชี้วัด!AC20),กรอกคะแนนตัวชี้วัด!AC20," ")</f>
        <v xml:space="preserve"> </v>
      </c>
      <c r="CC20" s="230" t="str">
        <f>IF(COUNTA(กรอกคะแนนตัวชี้วัด!AC20),IF($B$4="","",IF(CB20&gt;=$B$4/2,"/","")),"")</f>
        <v/>
      </c>
      <c r="CD20" s="230" t="str">
        <f>IF(COUNTA(กรอกคะแนนตัวชี้วัด!AC20),IF(CB20="","",IF(CC20="/","",IF(CC20=""," /"))),"")</f>
        <v/>
      </c>
      <c r="CE20" s="229" t="str">
        <f>IF(COUNTA(กรอกคะแนนตัวชี้วัด!AD20),กรอกคะแนนตัวชี้วัด!AD20," ")</f>
        <v xml:space="preserve"> </v>
      </c>
      <c r="CF20" s="230" t="str">
        <f>IF(COUNTA(กรอกคะแนนตัวชี้วัด!AD20),IF($B$4="","",IF(CE20&gt;=$B$4/2,"/","")),"")</f>
        <v/>
      </c>
      <c r="CG20" s="234" t="str">
        <f>IF(COUNTA(กรอกคะแนนตัวชี้วัด!AD20),IF(CE20="","",IF(CF20="/","",IF(CF20=""," /"))),"")</f>
        <v/>
      </c>
      <c r="CH20" s="241" t="str">
        <f>IF(COUNTA(กรอกคะแนนตัวชี้วัด!AE20),กรอกคะแนนตัวชี้วัด!AE20," ")</f>
        <v xml:space="preserve"> </v>
      </c>
      <c r="CI20" s="230" t="str">
        <f>IF(COUNTA(กรอกคะแนนตัวชี้วัด!AE20),IF($B$4="","",IF(CH20&gt;=$B$4/2,"/","")),"")</f>
        <v/>
      </c>
      <c r="CJ20" s="230" t="str">
        <f>IF(COUNTA(กรอกคะแนนตัวชี้วัด!AE20),IF(CH20="","",IF(CI20="/","",IF(CI20=""," /"))),"")</f>
        <v/>
      </c>
      <c r="CK20" s="229" t="str">
        <f>IF(COUNTA(กรอกคะแนนตัวชี้วัด!AF20),กรอกคะแนนตัวชี้วัด!AF20," ")</f>
        <v xml:space="preserve"> </v>
      </c>
      <c r="CL20" s="230" t="str">
        <f>IF(COUNTA(กรอกคะแนนตัวชี้วัด!AF20),IF($B$4="","",IF(CK20&gt;=$B$4/2,"/","")),"")</f>
        <v/>
      </c>
      <c r="CM20" s="230" t="str">
        <f>IF(COUNTA(กรอกคะแนนตัวชี้วัด!AF20),IF(CK20="","",IF(CL20="/","",IF(CL20=""," /"))),"")</f>
        <v/>
      </c>
      <c r="CN20" s="229" t="str">
        <f>IF(COUNTA(กรอกคะแนนตัวชี้วัด!AG20),กรอกคะแนนตัวชี้วัด!AG20," ")</f>
        <v xml:space="preserve"> </v>
      </c>
      <c r="CO20" s="230" t="str">
        <f>IF(COUNTA(กรอกคะแนนตัวชี้วัด!AG20),IF($B$4="","",IF(CN20&gt;=$B$4/2,"/","")),"")</f>
        <v/>
      </c>
      <c r="CP20" s="230" t="str">
        <f>IF(COUNTA(กรอกคะแนนตัวชี้วัด!AG20),IF(CN20="","",IF(CO20="/","",IF(CO20=""," /"))),"")</f>
        <v/>
      </c>
      <c r="CQ20" s="229" t="str">
        <f>IF(COUNTA(กรอกคะแนนตัวชี้วัด!AH20),กรอกคะแนนตัวชี้วัด!AH20," ")</f>
        <v xml:space="preserve"> </v>
      </c>
      <c r="CR20" s="230" t="str">
        <f>IF(COUNTA(กรอกคะแนนตัวชี้วัด!AH20),IF($B$4="","",IF(CQ20&gt;=$B$4/2,"/","")),"")</f>
        <v/>
      </c>
      <c r="CS20" s="234" t="str">
        <f>IF(COUNTA(กรอกคะแนนตัวชี้วัด!AH20),IF(CQ20="","",IF(CR20="/","",IF(CR20=""," /"))),"")</f>
        <v/>
      </c>
      <c r="CT20" s="241" t="str">
        <f>IF(COUNTA(กรอกคะแนนตัวชี้วัด!AI20),กรอกคะแนนตัวชี้วัด!AI20," ")</f>
        <v xml:space="preserve"> </v>
      </c>
      <c r="CU20" s="230" t="str">
        <f>IF(COUNTA(กรอกคะแนนตัวชี้วัด!AI20),IF($B$4="","",IF(CT20&gt;=$B$4/2,"/","")),"")</f>
        <v/>
      </c>
      <c r="CV20" s="230" t="str">
        <f>IF(COUNTA(กรอกคะแนนตัวชี้วัด!AI20),IF(CT20="","",IF(CU20="/","",IF(CU20=""," /"))),"")</f>
        <v/>
      </c>
      <c r="CW20" s="229" t="str">
        <f>IF(COUNTA(กรอกคะแนนตัวชี้วัด!AJ20),กรอกคะแนนตัวชี้วัด!AJ20," ")</f>
        <v xml:space="preserve"> </v>
      </c>
      <c r="CX20" s="230" t="str">
        <f>IF(COUNTA(กรอกคะแนนตัวชี้วัด!AJ20),IF($B$4="","",IF(CW20&gt;=$B$4/2,"/","")),"")</f>
        <v/>
      </c>
      <c r="CY20" s="230" t="str">
        <f>IF(COUNTA(กรอกคะแนนตัวชี้วัด!AJ20),IF(CW20="","",IF(CX20="/","",IF(CX20=""," /"))),"")</f>
        <v/>
      </c>
      <c r="CZ20" s="229" t="str">
        <f>IF(COUNTA(กรอกคะแนนตัวชี้วัด!AK20),กรอกคะแนนตัวชี้วัด!AK20," ")</f>
        <v xml:space="preserve"> </v>
      </c>
      <c r="DA20" s="230" t="str">
        <f>IF(COUNTA(กรอกคะแนนตัวชี้วัด!AK20),IF($B$4="","",IF(CZ20&gt;=$B$4/2,"/","")),"")</f>
        <v/>
      </c>
      <c r="DB20" s="230" t="str">
        <f>IF(COUNTA(กรอกคะแนนตัวชี้วัด!AK20),IF(CZ20="","",IF(DA20="/","",IF(DA20=""," /"))),"")</f>
        <v/>
      </c>
      <c r="DC20" s="229" t="str">
        <f>IF(COUNTA(กรอกคะแนนตัวชี้วัด!AL20),กรอกคะแนนตัวชี้วัด!AL20," ")</f>
        <v xml:space="preserve"> </v>
      </c>
      <c r="DD20" s="230" t="str">
        <f>IF(COUNTA(กรอกคะแนนตัวชี้วัด!AL20),IF($B$4="","",IF(DC20&gt;=$B$4/2,"/","")),"")</f>
        <v/>
      </c>
      <c r="DE20" s="234" t="str">
        <f>IF(COUNTA(กรอกคะแนนตัวชี้วัด!AL20),IF(DC20="","",IF(DD20="/","",IF(DD20=""," /"))),"")</f>
        <v/>
      </c>
      <c r="DF20" s="241" t="str">
        <f>IF(COUNTA(กรอกคะแนนตัวชี้วัด!AM20),กรอกคะแนนตัวชี้วัด!AM20," ")</f>
        <v xml:space="preserve"> </v>
      </c>
      <c r="DG20" s="230" t="str">
        <f>IF(COUNTA(กรอกคะแนนตัวชี้วัด!AM20),IF($B$4="","",IF(DF20&gt;=$B$4/2,"/","")),"")</f>
        <v/>
      </c>
      <c r="DH20" s="230" t="str">
        <f>IF(COUNTA(กรอกคะแนนตัวชี้วัด!AM20),IF(DF20="","",IF(DG20="/","",IF(DG20=""," /"))),"")</f>
        <v/>
      </c>
      <c r="DI20" s="229" t="str">
        <f>IF(COUNTA(กรอกคะแนนตัวชี้วัด!AN20),กรอกคะแนนตัวชี้วัด!AN20," ")</f>
        <v xml:space="preserve"> </v>
      </c>
      <c r="DJ20" s="230" t="str">
        <f>IF(COUNTA(กรอกคะแนนตัวชี้วัด!AN20),IF($B$4="","",IF(DI20&gt;=$B$4/2,"/","")),"")</f>
        <v/>
      </c>
      <c r="DK20" s="230" t="str">
        <f>IF(COUNTA(กรอกคะแนนตัวชี้วัด!AN20),IF(DI20="","",IF(DJ20="/","",IF(DJ20=""," /"))),"")</f>
        <v/>
      </c>
      <c r="DL20" s="229" t="str">
        <f>IF(COUNTA(กรอกคะแนนตัวชี้วัด!AO20),กรอกคะแนนตัวชี้วัด!AO20," ")</f>
        <v xml:space="preserve"> </v>
      </c>
      <c r="DM20" s="230" t="str">
        <f>IF(COUNTA(กรอกคะแนนตัวชี้วัด!AO20),IF($B$4="","",IF(DL20&gt;=$B$4/2,"/","")),"")</f>
        <v/>
      </c>
      <c r="DN20" s="230" t="str">
        <f>IF(COUNTA(กรอกคะแนนตัวชี้วัด!AO20),IF(DL20="","",IF(DM20="/","",IF(DM20=""," /"))),"")</f>
        <v/>
      </c>
      <c r="DO20" s="229" t="str">
        <f>IF(COUNTA(กรอกคะแนนตัวชี้วัด!AP20),กรอกคะแนนตัวชี้วัด!AP20," ")</f>
        <v xml:space="preserve"> </v>
      </c>
      <c r="DP20" s="230" t="str">
        <f>IF(COUNTA(กรอกคะแนนตัวชี้วัด!AP20),IF($B$4="","",IF(DO20&gt;=$B$4/2,"/","")),"")</f>
        <v/>
      </c>
      <c r="DQ20" s="234" t="str">
        <f>IF(COUNTA(กรอกคะแนนตัวชี้วัด!AP20),IF(DO20="","",IF(DP20="/","",IF(DP20=""," /"))),"")</f>
        <v/>
      </c>
      <c r="DR20" s="241" t="str">
        <f>IF(COUNTA(กรอกคะแนนตัวชี้วัด!AQ20),กรอกคะแนนตัวชี้วัด!AQ20," ")</f>
        <v xml:space="preserve"> </v>
      </c>
      <c r="DS20" s="230" t="str">
        <f>IF(COUNTA(กรอกคะแนนตัวชี้วัด!AQ20),IF($B$4="","",IF(DR20&gt;=$B$4/2,"/","")),"")</f>
        <v/>
      </c>
      <c r="DT20" s="230" t="str">
        <f>IF(COUNTA(กรอกคะแนนตัวชี้วัด!AQ20),IF(DR20="","",IF(DS20="/","",IF(DS20=""," /"))),"")</f>
        <v/>
      </c>
      <c r="DU20" s="229" t="str">
        <f>IF(COUNTA(กรอกคะแนนตัวชี้วัด!AR20),กรอกคะแนนตัวชี้วัด!AR20," ")</f>
        <v xml:space="preserve"> </v>
      </c>
      <c r="DV20" s="230" t="str">
        <f>IF(COUNTA(กรอกคะแนนตัวชี้วัด!AR20),IF($B$4="","",IF(DU20&gt;=$B$4/2,"/","")),"")</f>
        <v/>
      </c>
      <c r="DW20" s="234" t="str">
        <f>IF(COUNTA(กรอกคะแนนตัวชี้วัด!AR20),IF(DU20="","",IF(DV20="/","",IF(DV20=""," /"))),"")</f>
        <v/>
      </c>
      <c r="DX20" s="247" t="str">
        <f>IF(COUNTA(ข้อมูล!E17),IF(COUNTIF(EC20:FS20,"/"),COUNTIF(EC20:FS20,"/"),""),"")</f>
        <v/>
      </c>
      <c r="DY20" s="230" t="str">
        <f>IF(COUNTA(ข้อมูล!E17),IF(DX20="","",IF(DX20&gt;=$DX$4/2,"/","")),"")</f>
        <v/>
      </c>
      <c r="DZ20" s="230" t="str">
        <f>IF(COUNTA(ข้อมูล!E17),IF(DX20="","/",IF(DY20="/","",IF(DY20=""," /"))),"")</f>
        <v/>
      </c>
      <c r="EA20" s="231"/>
      <c r="EB20" s="249"/>
      <c r="EC20" s="158" t="str">
        <f t="shared" si="0"/>
        <v/>
      </c>
      <c r="ED20" s="70" t="str">
        <f t="shared" si="1"/>
        <v/>
      </c>
      <c r="EE20" s="70" t="str">
        <f t="shared" si="2"/>
        <v/>
      </c>
      <c r="EF20" s="70" t="str">
        <f t="shared" si="3"/>
        <v/>
      </c>
      <c r="EG20" s="70" t="str">
        <f t="shared" si="4"/>
        <v/>
      </c>
      <c r="EH20" s="70" t="str">
        <f t="shared" si="5"/>
        <v/>
      </c>
      <c r="EI20" s="70" t="str">
        <f t="shared" si="6"/>
        <v/>
      </c>
      <c r="EJ20" s="70" t="str">
        <f t="shared" si="7"/>
        <v/>
      </c>
      <c r="EK20" s="70" t="str">
        <f t="shared" si="8"/>
        <v/>
      </c>
      <c r="EL20" s="70" t="str">
        <f t="shared" si="9"/>
        <v/>
      </c>
      <c r="EM20" s="70" t="str">
        <f t="shared" si="10"/>
        <v/>
      </c>
      <c r="EN20" s="70" t="str">
        <f t="shared" si="11"/>
        <v/>
      </c>
      <c r="EO20" s="70" t="str">
        <f t="shared" si="12"/>
        <v/>
      </c>
      <c r="EP20" s="70" t="str">
        <f t="shared" si="13"/>
        <v/>
      </c>
      <c r="EQ20" s="70" t="str">
        <f t="shared" si="14"/>
        <v/>
      </c>
      <c r="ER20" s="70" t="str">
        <f t="shared" si="15"/>
        <v/>
      </c>
      <c r="ES20" s="70" t="str">
        <f t="shared" si="16"/>
        <v/>
      </c>
      <c r="ET20" s="70" t="str">
        <f t="shared" si="17"/>
        <v/>
      </c>
      <c r="EU20" s="70" t="str">
        <f t="shared" si="18"/>
        <v/>
      </c>
      <c r="EV20" s="70" t="str">
        <f t="shared" si="19"/>
        <v/>
      </c>
      <c r="EW20" s="70" t="str">
        <f t="shared" si="20"/>
        <v/>
      </c>
      <c r="EX20" s="70" t="str">
        <f t="shared" si="21"/>
        <v/>
      </c>
      <c r="EY20" s="70" t="str">
        <f t="shared" si="22"/>
        <v/>
      </c>
      <c r="EZ20" s="70" t="str">
        <f t="shared" si="23"/>
        <v/>
      </c>
      <c r="FA20" s="70" t="str">
        <f t="shared" si="24"/>
        <v/>
      </c>
      <c r="FB20" s="70" t="str">
        <f t="shared" si="25"/>
        <v/>
      </c>
      <c r="FC20" s="70" t="str">
        <f t="shared" si="26"/>
        <v/>
      </c>
      <c r="FD20" s="70" t="str">
        <f t="shared" si="27"/>
        <v/>
      </c>
      <c r="FE20" s="70" t="str">
        <f t="shared" si="28"/>
        <v/>
      </c>
      <c r="FF20" s="70" t="str">
        <f t="shared" si="29"/>
        <v/>
      </c>
      <c r="FG20" s="70" t="str">
        <f t="shared" si="30"/>
        <v/>
      </c>
      <c r="FH20" s="70" t="str">
        <f t="shared" si="31"/>
        <v/>
      </c>
      <c r="FI20" s="70" t="str">
        <f t="shared" si="32"/>
        <v/>
      </c>
      <c r="FJ20" s="70" t="str">
        <f t="shared" si="33"/>
        <v/>
      </c>
      <c r="FK20" s="70" t="str">
        <f t="shared" si="34"/>
        <v/>
      </c>
      <c r="FL20" s="70" t="str">
        <f t="shared" si="35"/>
        <v/>
      </c>
      <c r="FM20" s="70" t="str">
        <f t="shared" si="36"/>
        <v/>
      </c>
      <c r="FN20" s="70" t="str">
        <f t="shared" si="37"/>
        <v/>
      </c>
      <c r="FO20" s="70" t="str">
        <f t="shared" si="38"/>
        <v/>
      </c>
      <c r="FP20" s="70" t="str">
        <f t="shared" si="39"/>
        <v/>
      </c>
      <c r="FQ20" s="70" t="str">
        <f t="shared" si="40"/>
        <v/>
      </c>
      <c r="FR20" s="70" t="str">
        <f t="shared" si="41"/>
        <v/>
      </c>
      <c r="FS20" s="70" t="e">
        <f>#REF!</f>
        <v>#REF!</v>
      </c>
      <c r="FT20" s="70"/>
      <c r="FU20" s="70">
        <f t="shared" si="42"/>
        <v>0</v>
      </c>
      <c r="FV20" s="69"/>
    </row>
    <row r="21" spans="1:178" s="67" customFormat="1" ht="16.5" customHeight="1" x14ac:dyDescent="0.35">
      <c r="A21" s="233">
        <f>IF(COUNTA(ข้อมูล!C18),ข้อมูล!C18," ")</f>
        <v>16</v>
      </c>
      <c r="B21" s="229" t="str">
        <f>IF(COUNTA(กรอกคะแนนตัวชี้วัด!C21),กรอกคะแนนตัวชี้วัด!C21," ")</f>
        <v xml:space="preserve"> </v>
      </c>
      <c r="C21" s="230" t="str">
        <f>IF(COUNTA(กรอกคะแนนตัวชี้วัด!C21),IF($B$4="","",IF(B21&gt;=$B$4/2,"/","")),"")</f>
        <v/>
      </c>
      <c r="D21" s="230" t="str">
        <f>IF(COUNTA(กรอกคะแนนตัวชี้วัด!C21),IF(B21="","",IF(C21="/","",IF(C21=""," /"))),"")</f>
        <v/>
      </c>
      <c r="E21" s="229" t="str">
        <f>IF(COUNTA(กรอกคะแนนตัวชี้วัด!D21),กรอกคะแนนตัวชี้วัด!D21," ")</f>
        <v xml:space="preserve"> </v>
      </c>
      <c r="F21" s="230" t="str">
        <f>IF(COUNTA(กรอกคะแนนตัวชี้วัด!D21),IF($B$4="","",IF(E21&gt;=$B$4/2,"/","")),"")</f>
        <v/>
      </c>
      <c r="G21" s="230" t="str">
        <f>IF(COUNTA(กรอกคะแนนตัวชี้วัด!D21),IF(E21="","",IF(F21="/","",IF(F21=""," /"))),"")</f>
        <v/>
      </c>
      <c r="H21" s="229" t="str">
        <f>IF(COUNTA(กรอกคะแนนตัวชี้วัด!E21),กรอกคะแนนตัวชี้วัด!E21," ")</f>
        <v xml:space="preserve"> </v>
      </c>
      <c r="I21" s="230" t="str">
        <f>IF(COUNTA(กรอกคะแนนตัวชี้วัด!E21),IF($B$4="","",IF(H21&gt;=$B$4/2,"/","")),"")</f>
        <v/>
      </c>
      <c r="J21" s="230" t="str">
        <f>IF(COUNTA(กรอกคะแนนตัวชี้วัด!E21),IF(H21="","",IF(I21="/","",IF(I21=""," /"))),"")</f>
        <v/>
      </c>
      <c r="K21" s="229" t="str">
        <f>IF(COUNTA(กรอกคะแนนตัวชี้วัด!F21),กรอกคะแนนตัวชี้วัด!F21," ")</f>
        <v xml:space="preserve"> </v>
      </c>
      <c r="L21" s="230" t="str">
        <f>IF(COUNTA(กรอกคะแนนตัวชี้วัด!F21),IF($B$4="","",IF(K21&gt;=$B$4/2,"/","")),"")</f>
        <v/>
      </c>
      <c r="M21" s="234" t="str">
        <f>IF(COUNTA(กรอกคะแนนตัวชี้วัด!F21),IF(K21="","",IF(L21="/","",IF(L21=""," /"))),"")</f>
        <v/>
      </c>
      <c r="N21" s="241" t="str">
        <f>IF(COUNTA(กรอกคะแนนตัวชี้วัด!G21),กรอกคะแนนตัวชี้วัด!G21," ")</f>
        <v xml:space="preserve"> </v>
      </c>
      <c r="O21" s="230" t="str">
        <f>IF(COUNTA(กรอกคะแนนตัวชี้วัด!G21),IF($B$4="","",IF(N21&gt;=$B$4/2,"/","")),"")</f>
        <v/>
      </c>
      <c r="P21" s="230" t="str">
        <f>IF(COUNTA(กรอกคะแนนตัวชี้วัด!G21),IF(N21="","",IF(O21="/","",IF(O21=""," /"))),"")</f>
        <v/>
      </c>
      <c r="Q21" s="229" t="str">
        <f>IF(COUNTA(กรอกคะแนนตัวชี้วัด!H21),กรอกคะแนนตัวชี้วัด!H21," ")</f>
        <v xml:space="preserve"> </v>
      </c>
      <c r="R21" s="230" t="str">
        <f>IF(COUNTA(กรอกคะแนนตัวชี้วัด!H21),IF($B$4="","",IF(Q21&gt;=$B$4/2,"/","")),"")</f>
        <v/>
      </c>
      <c r="S21" s="230" t="str">
        <f>IF(COUNTA(กรอกคะแนนตัวชี้วัด!H21),IF(Q21="","",IF(R21="/","",IF(R21=""," /"))),"")</f>
        <v/>
      </c>
      <c r="T21" s="229" t="str">
        <f>IF(COUNTA(กรอกคะแนนตัวชี้วัด!I21),กรอกคะแนนตัวชี้วัด!I21," ")</f>
        <v xml:space="preserve"> </v>
      </c>
      <c r="U21" s="230" t="str">
        <f>IF(COUNTA(กรอกคะแนนตัวชี้วัด!I21),IF($B$4="","",IF(T21&gt;=$B$4/2,"/","")),"")</f>
        <v/>
      </c>
      <c r="V21" s="230" t="str">
        <f>IF(COUNTA(กรอกคะแนนตัวชี้วัด!I21),IF(T21="","",IF(U21="/","",IF(U21=""," /"))),"")</f>
        <v/>
      </c>
      <c r="W21" s="229" t="str">
        <f>IF(COUNTA(กรอกคะแนนตัวชี้วัด!J21),กรอกคะแนนตัวชี้วัด!J21," ")</f>
        <v xml:space="preserve"> </v>
      </c>
      <c r="X21" s="230" t="str">
        <f>IF(COUNTA(กรอกคะแนนตัวชี้วัด!J21),IF($B$4="","",IF(W21&gt;=$B$4/2,"/","")),"")</f>
        <v/>
      </c>
      <c r="Y21" s="234" t="str">
        <f>IF(COUNTA(กรอกคะแนนตัวชี้วัด!J21),IF(W21="","",IF(X21="/","",IF(X21=""," /"))),"")</f>
        <v/>
      </c>
      <c r="Z21" s="241" t="str">
        <f>IF(COUNTA(กรอกคะแนนตัวชี้วัด!K21),กรอกคะแนนตัวชี้วัด!K21," ")</f>
        <v xml:space="preserve"> </v>
      </c>
      <c r="AA21" s="230" t="str">
        <f>IF(COUNTA(กรอกคะแนนตัวชี้วัด!K21),IF($B$4="","",IF(Z21&gt;=$B$4/2,"/","")),"")</f>
        <v/>
      </c>
      <c r="AB21" s="230" t="str">
        <f>IF(COUNTA(กรอกคะแนนตัวชี้วัด!K21),IF(Z21="","",IF(AA21="/","",IF(AA21=""," /"))),"")</f>
        <v/>
      </c>
      <c r="AC21" s="229" t="str">
        <f>IF(COUNTA(กรอกคะแนนตัวชี้วัด!L21),กรอกคะแนนตัวชี้วัด!L21," ")</f>
        <v xml:space="preserve"> </v>
      </c>
      <c r="AD21" s="230" t="str">
        <f>IF(COUNTA(กรอกคะแนนตัวชี้วัด!L21),IF($B$4="","",IF(AC21&gt;=$B$4/2,"/","")),"")</f>
        <v/>
      </c>
      <c r="AE21" s="230" t="str">
        <f>IF(COUNTA(กรอกคะแนนตัวชี้วัด!L21),IF(AC21="","",IF(AD21="/","",IF(AD21=""," /"))),"")</f>
        <v/>
      </c>
      <c r="AF21" s="229" t="str">
        <f>IF(COUNTA(กรอกคะแนนตัวชี้วัด!M21),กรอกคะแนนตัวชี้วัด!M21," ")</f>
        <v xml:space="preserve"> </v>
      </c>
      <c r="AG21" s="230" t="str">
        <f>IF(COUNTA(กรอกคะแนนตัวชี้วัด!M21),IF($B$4="","",IF(AF21&gt;=$B$4/2,"/","")),"")</f>
        <v/>
      </c>
      <c r="AH21" s="230" t="str">
        <f>IF(COUNTA(กรอกคะแนนตัวชี้วัด!M21),IF(AF21="","",IF(AG21="/","",IF(AG21=""," /"))),"")</f>
        <v/>
      </c>
      <c r="AI21" s="229" t="str">
        <f>IF(COUNTA(กรอกคะแนนตัวชี้วัด!N21),กรอกคะแนนตัวชี้วัด!N21," ")</f>
        <v xml:space="preserve"> </v>
      </c>
      <c r="AJ21" s="230" t="str">
        <f>IF(COUNTA(กรอกคะแนนตัวชี้วัด!N21),IF($B$4="","",IF(AI21&gt;=$B$4/2,"/","")),"")</f>
        <v/>
      </c>
      <c r="AK21" s="234" t="str">
        <f>IF(COUNTA(กรอกคะแนนตัวชี้วัด!N21),IF(AI21="","",IF(AJ21="/","",IF(AJ21=""," /"))),"")</f>
        <v/>
      </c>
      <c r="AL21" s="241" t="str">
        <f>IF(COUNTA(กรอกคะแนนตัวชี้วัด!O21),กรอกคะแนนตัวชี้วัด!O21," ")</f>
        <v xml:space="preserve"> </v>
      </c>
      <c r="AM21" s="230" t="str">
        <f>IF(COUNTA(กรอกคะแนนตัวชี้วัด!O21),IF($B$4="","",IF(AL21&gt;=$B$4/2,"/","")),"")</f>
        <v/>
      </c>
      <c r="AN21" s="230" t="str">
        <f>IF(COUNTA(กรอกคะแนนตัวชี้วัด!O21),IF(AL21="","",IF(AM21="/","",IF(AM21=""," /"))),"")</f>
        <v/>
      </c>
      <c r="AO21" s="229" t="str">
        <f>IF(COUNTA(กรอกคะแนนตัวชี้วัด!P21),กรอกคะแนนตัวชี้วัด!P21," ")</f>
        <v xml:space="preserve"> </v>
      </c>
      <c r="AP21" s="230" t="str">
        <f>IF(COUNTA(กรอกคะแนนตัวชี้วัด!P21),IF($B$4="","",IF(AO21&gt;=$B$4/2,"/","")),"")</f>
        <v/>
      </c>
      <c r="AQ21" s="230" t="str">
        <f>IF(COUNTA(กรอกคะแนนตัวชี้วัด!P21),IF(AO21="","",IF(AP21="/","",IF(AP21=""," /"))),"")</f>
        <v/>
      </c>
      <c r="AR21" s="229" t="str">
        <f>IF(COUNTA(กรอกคะแนนตัวชี้วัด!Q21),กรอกคะแนนตัวชี้วัด!Q21," ")</f>
        <v xml:space="preserve"> </v>
      </c>
      <c r="AS21" s="230" t="str">
        <f>IF(COUNTA(กรอกคะแนนตัวชี้วัด!Q21),IF($B$4="","",IF(AR21&gt;=$B$4/2,"/","")),"")</f>
        <v/>
      </c>
      <c r="AT21" s="230" t="str">
        <f>IF(COUNTA(กรอกคะแนนตัวชี้วัด!Q21),IF(AR21="","",IF(AS21="/","",IF(AS21=""," /"))),"")</f>
        <v/>
      </c>
      <c r="AU21" s="229" t="str">
        <f>IF(COUNTA(กรอกคะแนนตัวชี้วัด!R21),กรอกคะแนนตัวชี้วัด!R21," ")</f>
        <v xml:space="preserve"> </v>
      </c>
      <c r="AV21" s="230" t="str">
        <f>IF(COUNTA(กรอกคะแนนตัวชี้วัด!R21),IF($B$4="","",IF(AU21&gt;=$B$4/2,"/","")),"")</f>
        <v/>
      </c>
      <c r="AW21" s="234" t="str">
        <f>IF(COUNTA(กรอกคะแนนตัวชี้วัด!R21),IF(AU21="","",IF(AV21="/","",IF(AV21=""," /"))),"")</f>
        <v/>
      </c>
      <c r="AX21" s="241" t="str">
        <f>IF(COUNTA(กรอกคะแนนตัวชี้วัด!S21),กรอกคะแนนตัวชี้วัด!S21," ")</f>
        <v xml:space="preserve"> </v>
      </c>
      <c r="AY21" s="230" t="str">
        <f>IF(COUNTA(กรอกคะแนนตัวชี้วัด!S21),IF($B$4="","",IF(AX21&gt;=$B$4/2,"/","")),"")</f>
        <v/>
      </c>
      <c r="AZ21" s="230" t="str">
        <f>IF(COUNTA(กรอกคะแนนตัวชี้วัด!S21),IF(AX21="","",IF(AY21="/","",IF(AY21=""," /"))),"")</f>
        <v/>
      </c>
      <c r="BA21" s="229" t="str">
        <f>IF(COUNTA(กรอกคะแนนตัวชี้วัด!T21),กรอกคะแนนตัวชี้วัด!T21," ")</f>
        <v xml:space="preserve"> </v>
      </c>
      <c r="BB21" s="230" t="str">
        <f>IF(COUNTA(กรอกคะแนนตัวชี้วัด!T21),IF($B$4="","",IF(BA21&gt;=$B$4/2,"/","")),"")</f>
        <v/>
      </c>
      <c r="BC21" s="230" t="str">
        <f>IF(COUNTA(กรอกคะแนนตัวชี้วัด!T21),IF(BA21="","",IF(BB21="/","",IF(BB21=""," /"))),"")</f>
        <v/>
      </c>
      <c r="BD21" s="229" t="str">
        <f>IF(COUNTA(กรอกคะแนนตัวชี้วัด!U21),กรอกคะแนนตัวชี้วัด!U21," ")</f>
        <v xml:space="preserve"> </v>
      </c>
      <c r="BE21" s="230" t="str">
        <f>IF(COUNTA(กรอกคะแนนตัวชี้วัด!U21),IF($B$4="","",IF(BD21&gt;=$B$4/2,"/","")),"")</f>
        <v/>
      </c>
      <c r="BF21" s="230" t="str">
        <f>IF(COUNTA(กรอกคะแนนตัวชี้วัด!U21),IF(BD21="","",IF(BE21="/","",IF(BE21=""," /"))),"")</f>
        <v/>
      </c>
      <c r="BG21" s="229" t="str">
        <f>IF(COUNTA(กรอกคะแนนตัวชี้วัด!V21),กรอกคะแนนตัวชี้วัด!V21," ")</f>
        <v xml:space="preserve"> </v>
      </c>
      <c r="BH21" s="230" t="str">
        <f>IF(COUNTA(กรอกคะแนนตัวชี้วัด!V21),IF($B$4="","",IF(BG21&gt;=$B$4/2,"/","")),"")</f>
        <v/>
      </c>
      <c r="BI21" s="234" t="str">
        <f>IF(COUNTA(กรอกคะแนนตัวชี้วัด!V21),IF(BG21="","",IF(BH21="/","",IF(BH21=""," /"))),"")</f>
        <v/>
      </c>
      <c r="BJ21" s="241" t="str">
        <f>IF(COUNTA(กรอกคะแนนตัวชี้วัด!W21),กรอกคะแนนตัวชี้วัด!W21," ")</f>
        <v xml:space="preserve"> </v>
      </c>
      <c r="BK21" s="230" t="str">
        <f>IF(COUNTA(กรอกคะแนนตัวชี้วัด!W21),IF($B$4="","",IF(BJ21&gt;=$B$4/2,"/","")),"")</f>
        <v/>
      </c>
      <c r="BL21" s="230" t="str">
        <f>IF(COUNTA(กรอกคะแนนตัวชี้วัด!W21),IF(BJ21="","",IF(BK21="/","",IF(BK21=""," /"))),"")</f>
        <v/>
      </c>
      <c r="BM21" s="229" t="str">
        <f>IF(COUNTA(กรอกคะแนนตัวชี้วัด!X21),กรอกคะแนนตัวชี้วัด!X21," ")</f>
        <v xml:space="preserve"> </v>
      </c>
      <c r="BN21" s="230" t="str">
        <f>IF(COUNTA(กรอกคะแนนตัวชี้วัด!X21),IF($B$4="","",IF(BM21&gt;=$B$4/2,"/","")),"")</f>
        <v/>
      </c>
      <c r="BO21" s="230" t="str">
        <f>IF(COUNTA(กรอกคะแนนตัวชี้วัด!X21),IF(BM21="","",IF(BN21="/","",IF(BN21=""," /"))),"")</f>
        <v/>
      </c>
      <c r="BP21" s="229" t="str">
        <f>IF(COUNTA(กรอกคะแนนตัวชี้วัด!Y21),กรอกคะแนนตัวชี้วัด!Y21," ")</f>
        <v xml:space="preserve"> </v>
      </c>
      <c r="BQ21" s="230" t="str">
        <f>IF(COUNTA(กรอกคะแนนตัวชี้วัด!Y21),IF($B$4="","",IF(BP21&gt;=$B$4/2,"/","")),"")</f>
        <v/>
      </c>
      <c r="BR21" s="230" t="str">
        <f>IF(COUNTA(กรอกคะแนนตัวชี้วัด!Y21),IF(BP21="","",IF(BQ21="/","",IF(BQ21=""," /"))),"")</f>
        <v/>
      </c>
      <c r="BS21" s="229" t="str">
        <f>IF(COUNTA(กรอกคะแนนตัวชี้วัด!Z21),กรอกคะแนนตัวชี้วัด!Z21," ")</f>
        <v xml:space="preserve"> </v>
      </c>
      <c r="BT21" s="230" t="str">
        <f>IF(COUNTA(กรอกคะแนนตัวชี้วัด!Z21),IF($B$4="","",IF(BS21&gt;=$B$4/2,"/","")),"")</f>
        <v/>
      </c>
      <c r="BU21" s="234" t="str">
        <f>IF(COUNTA(กรอกคะแนนตัวชี้วัด!Z21),IF(BS21="","",IF(BT21="/","",IF(BT21=""," /"))),"")</f>
        <v/>
      </c>
      <c r="BV21" s="241" t="str">
        <f>IF(COUNTA(กรอกคะแนนตัวชี้วัด!AA21),กรอกคะแนนตัวชี้วัด!AA21," ")</f>
        <v xml:space="preserve"> </v>
      </c>
      <c r="BW21" s="230" t="str">
        <f>IF(COUNTA(กรอกคะแนนตัวชี้วัด!AA21),IF($B$4="","",IF(BV21&gt;=$B$4/2,"/","")),"")</f>
        <v/>
      </c>
      <c r="BX21" s="230" t="str">
        <f>IF(COUNTA(กรอกคะแนนตัวชี้วัด!AA21),IF(BV21="","",IF(BW21="/","",IF(BW21=""," /"))),"")</f>
        <v/>
      </c>
      <c r="BY21" s="229" t="str">
        <f>IF(COUNTA(กรอกคะแนนตัวชี้วัด!AB21),กรอกคะแนนตัวชี้วัด!AB21," ")</f>
        <v xml:space="preserve"> </v>
      </c>
      <c r="BZ21" s="230" t="str">
        <f>IF(COUNTA(กรอกคะแนนตัวชี้วัด!AB21),IF($B$4="","",IF(BY21&gt;=$B$4/2,"/","")),"")</f>
        <v/>
      </c>
      <c r="CA21" s="230" t="str">
        <f>IF(COUNTA(กรอกคะแนนตัวชี้วัด!AB21),IF(BY21="","",IF(BZ21="/","",IF(BZ21=""," /"))),"")</f>
        <v/>
      </c>
      <c r="CB21" s="229" t="str">
        <f>IF(COUNTA(กรอกคะแนนตัวชี้วัด!AC21),กรอกคะแนนตัวชี้วัด!AC21," ")</f>
        <v xml:space="preserve"> </v>
      </c>
      <c r="CC21" s="230" t="str">
        <f>IF(COUNTA(กรอกคะแนนตัวชี้วัด!AC21),IF($B$4="","",IF(CB21&gt;=$B$4/2,"/","")),"")</f>
        <v/>
      </c>
      <c r="CD21" s="230" t="str">
        <f>IF(COUNTA(กรอกคะแนนตัวชี้วัด!AC21),IF(CB21="","",IF(CC21="/","",IF(CC21=""," /"))),"")</f>
        <v/>
      </c>
      <c r="CE21" s="229" t="str">
        <f>IF(COUNTA(กรอกคะแนนตัวชี้วัด!AD21),กรอกคะแนนตัวชี้วัด!AD21," ")</f>
        <v xml:space="preserve"> </v>
      </c>
      <c r="CF21" s="230" t="str">
        <f>IF(COUNTA(กรอกคะแนนตัวชี้วัด!AD21),IF($B$4="","",IF(CE21&gt;=$B$4/2,"/","")),"")</f>
        <v/>
      </c>
      <c r="CG21" s="234" t="str">
        <f>IF(COUNTA(กรอกคะแนนตัวชี้วัด!AD21),IF(CE21="","",IF(CF21="/","",IF(CF21=""," /"))),"")</f>
        <v/>
      </c>
      <c r="CH21" s="241" t="str">
        <f>IF(COUNTA(กรอกคะแนนตัวชี้วัด!AE21),กรอกคะแนนตัวชี้วัด!AE21," ")</f>
        <v xml:space="preserve"> </v>
      </c>
      <c r="CI21" s="230" t="str">
        <f>IF(COUNTA(กรอกคะแนนตัวชี้วัด!AE21),IF($B$4="","",IF(CH21&gt;=$B$4/2,"/","")),"")</f>
        <v/>
      </c>
      <c r="CJ21" s="230" t="str">
        <f>IF(COUNTA(กรอกคะแนนตัวชี้วัด!AE21),IF(CH21="","",IF(CI21="/","",IF(CI21=""," /"))),"")</f>
        <v/>
      </c>
      <c r="CK21" s="229" t="str">
        <f>IF(COUNTA(กรอกคะแนนตัวชี้วัด!AF21),กรอกคะแนนตัวชี้วัด!AF21," ")</f>
        <v xml:space="preserve"> </v>
      </c>
      <c r="CL21" s="230" t="str">
        <f>IF(COUNTA(กรอกคะแนนตัวชี้วัด!AF21),IF($B$4="","",IF(CK21&gt;=$B$4/2,"/","")),"")</f>
        <v/>
      </c>
      <c r="CM21" s="230" t="str">
        <f>IF(COUNTA(กรอกคะแนนตัวชี้วัด!AF21),IF(CK21="","",IF(CL21="/","",IF(CL21=""," /"))),"")</f>
        <v/>
      </c>
      <c r="CN21" s="229" t="str">
        <f>IF(COUNTA(กรอกคะแนนตัวชี้วัด!AG21),กรอกคะแนนตัวชี้วัด!AG21," ")</f>
        <v xml:space="preserve"> </v>
      </c>
      <c r="CO21" s="230" t="str">
        <f>IF(COUNTA(กรอกคะแนนตัวชี้วัด!AG21),IF($B$4="","",IF(CN21&gt;=$B$4/2,"/","")),"")</f>
        <v/>
      </c>
      <c r="CP21" s="230" t="str">
        <f>IF(COUNTA(กรอกคะแนนตัวชี้วัด!AG21),IF(CN21="","",IF(CO21="/","",IF(CO21=""," /"))),"")</f>
        <v/>
      </c>
      <c r="CQ21" s="229" t="str">
        <f>IF(COUNTA(กรอกคะแนนตัวชี้วัด!AH21),กรอกคะแนนตัวชี้วัด!AH21," ")</f>
        <v xml:space="preserve"> </v>
      </c>
      <c r="CR21" s="230" t="str">
        <f>IF(COUNTA(กรอกคะแนนตัวชี้วัด!AH21),IF($B$4="","",IF(CQ21&gt;=$B$4/2,"/","")),"")</f>
        <v/>
      </c>
      <c r="CS21" s="234" t="str">
        <f>IF(COUNTA(กรอกคะแนนตัวชี้วัด!AH21),IF(CQ21="","",IF(CR21="/","",IF(CR21=""," /"))),"")</f>
        <v/>
      </c>
      <c r="CT21" s="241" t="str">
        <f>IF(COUNTA(กรอกคะแนนตัวชี้วัด!AI21),กรอกคะแนนตัวชี้วัด!AI21," ")</f>
        <v xml:space="preserve"> </v>
      </c>
      <c r="CU21" s="230" t="str">
        <f>IF(COUNTA(กรอกคะแนนตัวชี้วัด!AI21),IF($B$4="","",IF(CT21&gt;=$B$4/2,"/","")),"")</f>
        <v/>
      </c>
      <c r="CV21" s="230" t="str">
        <f>IF(COUNTA(กรอกคะแนนตัวชี้วัด!AI21),IF(CT21="","",IF(CU21="/","",IF(CU21=""," /"))),"")</f>
        <v/>
      </c>
      <c r="CW21" s="229" t="str">
        <f>IF(COUNTA(กรอกคะแนนตัวชี้วัด!AJ21),กรอกคะแนนตัวชี้วัด!AJ21," ")</f>
        <v xml:space="preserve"> </v>
      </c>
      <c r="CX21" s="230" t="str">
        <f>IF(COUNTA(กรอกคะแนนตัวชี้วัด!AJ21),IF($B$4="","",IF(CW21&gt;=$B$4/2,"/","")),"")</f>
        <v/>
      </c>
      <c r="CY21" s="230" t="str">
        <f>IF(COUNTA(กรอกคะแนนตัวชี้วัด!AJ21),IF(CW21="","",IF(CX21="/","",IF(CX21=""," /"))),"")</f>
        <v/>
      </c>
      <c r="CZ21" s="229" t="str">
        <f>IF(COUNTA(กรอกคะแนนตัวชี้วัด!AK21),กรอกคะแนนตัวชี้วัด!AK21," ")</f>
        <v xml:space="preserve"> </v>
      </c>
      <c r="DA21" s="230" t="str">
        <f>IF(COUNTA(กรอกคะแนนตัวชี้วัด!AK21),IF($B$4="","",IF(CZ21&gt;=$B$4/2,"/","")),"")</f>
        <v/>
      </c>
      <c r="DB21" s="230" t="str">
        <f>IF(COUNTA(กรอกคะแนนตัวชี้วัด!AK21),IF(CZ21="","",IF(DA21="/","",IF(DA21=""," /"))),"")</f>
        <v/>
      </c>
      <c r="DC21" s="229" t="str">
        <f>IF(COUNTA(กรอกคะแนนตัวชี้วัด!AL21),กรอกคะแนนตัวชี้วัด!AL21," ")</f>
        <v xml:space="preserve"> </v>
      </c>
      <c r="DD21" s="230" t="str">
        <f>IF(COUNTA(กรอกคะแนนตัวชี้วัด!AL21),IF($B$4="","",IF(DC21&gt;=$B$4/2,"/","")),"")</f>
        <v/>
      </c>
      <c r="DE21" s="234" t="str">
        <f>IF(COUNTA(กรอกคะแนนตัวชี้วัด!AL21),IF(DC21="","",IF(DD21="/","",IF(DD21=""," /"))),"")</f>
        <v/>
      </c>
      <c r="DF21" s="241" t="str">
        <f>IF(COUNTA(กรอกคะแนนตัวชี้วัด!AM21),กรอกคะแนนตัวชี้วัด!AM21," ")</f>
        <v xml:space="preserve"> </v>
      </c>
      <c r="DG21" s="230" t="str">
        <f>IF(COUNTA(กรอกคะแนนตัวชี้วัด!AM21),IF($B$4="","",IF(DF21&gt;=$B$4/2,"/","")),"")</f>
        <v/>
      </c>
      <c r="DH21" s="230" t="str">
        <f>IF(COUNTA(กรอกคะแนนตัวชี้วัด!AM21),IF(DF21="","",IF(DG21="/","",IF(DG21=""," /"))),"")</f>
        <v/>
      </c>
      <c r="DI21" s="229" t="str">
        <f>IF(COUNTA(กรอกคะแนนตัวชี้วัด!AN21),กรอกคะแนนตัวชี้วัด!AN21," ")</f>
        <v xml:space="preserve"> </v>
      </c>
      <c r="DJ21" s="230" t="str">
        <f>IF(COUNTA(กรอกคะแนนตัวชี้วัด!AN21),IF($B$4="","",IF(DI21&gt;=$B$4/2,"/","")),"")</f>
        <v/>
      </c>
      <c r="DK21" s="230" t="str">
        <f>IF(COUNTA(กรอกคะแนนตัวชี้วัด!AN21),IF(DI21="","",IF(DJ21="/","",IF(DJ21=""," /"))),"")</f>
        <v/>
      </c>
      <c r="DL21" s="229" t="str">
        <f>IF(COUNTA(กรอกคะแนนตัวชี้วัด!AO21),กรอกคะแนนตัวชี้วัด!AO21," ")</f>
        <v xml:space="preserve"> </v>
      </c>
      <c r="DM21" s="230" t="str">
        <f>IF(COUNTA(กรอกคะแนนตัวชี้วัด!AO21),IF($B$4="","",IF(DL21&gt;=$B$4/2,"/","")),"")</f>
        <v/>
      </c>
      <c r="DN21" s="230" t="str">
        <f>IF(COUNTA(กรอกคะแนนตัวชี้วัด!AO21),IF(DL21="","",IF(DM21="/","",IF(DM21=""," /"))),"")</f>
        <v/>
      </c>
      <c r="DO21" s="229" t="str">
        <f>IF(COUNTA(กรอกคะแนนตัวชี้วัด!AP21),กรอกคะแนนตัวชี้วัด!AP21," ")</f>
        <v xml:space="preserve"> </v>
      </c>
      <c r="DP21" s="230" t="str">
        <f>IF(COUNTA(กรอกคะแนนตัวชี้วัด!AP21),IF($B$4="","",IF(DO21&gt;=$B$4/2,"/","")),"")</f>
        <v/>
      </c>
      <c r="DQ21" s="234" t="str">
        <f>IF(COUNTA(กรอกคะแนนตัวชี้วัด!AP21),IF(DO21="","",IF(DP21="/","",IF(DP21=""," /"))),"")</f>
        <v/>
      </c>
      <c r="DR21" s="241" t="str">
        <f>IF(COUNTA(กรอกคะแนนตัวชี้วัด!AQ21),กรอกคะแนนตัวชี้วัด!AQ21," ")</f>
        <v xml:space="preserve"> </v>
      </c>
      <c r="DS21" s="230" t="str">
        <f>IF(COUNTA(กรอกคะแนนตัวชี้วัด!AQ21),IF($B$4="","",IF(DR21&gt;=$B$4/2,"/","")),"")</f>
        <v/>
      </c>
      <c r="DT21" s="230" t="str">
        <f>IF(COUNTA(กรอกคะแนนตัวชี้วัด!AQ21),IF(DR21="","",IF(DS21="/","",IF(DS21=""," /"))),"")</f>
        <v/>
      </c>
      <c r="DU21" s="229" t="str">
        <f>IF(COUNTA(กรอกคะแนนตัวชี้วัด!AR21),กรอกคะแนนตัวชี้วัด!AR21," ")</f>
        <v xml:space="preserve"> </v>
      </c>
      <c r="DV21" s="230" t="str">
        <f>IF(COUNTA(กรอกคะแนนตัวชี้วัด!AR21),IF($B$4="","",IF(DU21&gt;=$B$4/2,"/","")),"")</f>
        <v/>
      </c>
      <c r="DW21" s="234" t="str">
        <f>IF(COUNTA(กรอกคะแนนตัวชี้วัด!AR21),IF(DU21="","",IF(DV21="/","",IF(DV21=""," /"))),"")</f>
        <v/>
      </c>
      <c r="DX21" s="247" t="str">
        <f>IF(COUNTA(ข้อมูล!E18),IF(COUNTIF(EC21:FS21,"/"),COUNTIF(EC21:FS21,"/"),""),"")</f>
        <v/>
      </c>
      <c r="DY21" s="230" t="str">
        <f>IF(COUNTA(ข้อมูล!E18),IF(DX21="","",IF(DX21&gt;=$DX$4/2,"/","")),"")</f>
        <v/>
      </c>
      <c r="DZ21" s="230" t="str">
        <f>IF(COUNTA(ข้อมูล!E18),IF(DX21="","/",IF(DY21="/","",IF(DY21=""," /"))),"")</f>
        <v/>
      </c>
      <c r="EA21" s="231"/>
      <c r="EB21" s="249"/>
      <c r="EC21" s="158" t="str">
        <f t="shared" si="0"/>
        <v/>
      </c>
      <c r="ED21" s="70" t="str">
        <f t="shared" si="1"/>
        <v/>
      </c>
      <c r="EE21" s="70" t="str">
        <f t="shared" si="2"/>
        <v/>
      </c>
      <c r="EF21" s="70" t="str">
        <f t="shared" si="3"/>
        <v/>
      </c>
      <c r="EG21" s="70" t="str">
        <f t="shared" si="4"/>
        <v/>
      </c>
      <c r="EH21" s="70" t="str">
        <f t="shared" si="5"/>
        <v/>
      </c>
      <c r="EI21" s="70" t="str">
        <f t="shared" si="6"/>
        <v/>
      </c>
      <c r="EJ21" s="70" t="str">
        <f t="shared" si="7"/>
        <v/>
      </c>
      <c r="EK21" s="70" t="str">
        <f t="shared" si="8"/>
        <v/>
      </c>
      <c r="EL21" s="70" t="str">
        <f t="shared" si="9"/>
        <v/>
      </c>
      <c r="EM21" s="70" t="str">
        <f t="shared" si="10"/>
        <v/>
      </c>
      <c r="EN21" s="70" t="str">
        <f t="shared" si="11"/>
        <v/>
      </c>
      <c r="EO21" s="70" t="str">
        <f t="shared" si="12"/>
        <v/>
      </c>
      <c r="EP21" s="70" t="str">
        <f t="shared" si="13"/>
        <v/>
      </c>
      <c r="EQ21" s="70" t="str">
        <f t="shared" si="14"/>
        <v/>
      </c>
      <c r="ER21" s="70" t="str">
        <f t="shared" si="15"/>
        <v/>
      </c>
      <c r="ES21" s="70" t="str">
        <f t="shared" si="16"/>
        <v/>
      </c>
      <c r="ET21" s="70" t="str">
        <f t="shared" si="17"/>
        <v/>
      </c>
      <c r="EU21" s="70" t="str">
        <f t="shared" si="18"/>
        <v/>
      </c>
      <c r="EV21" s="70" t="str">
        <f t="shared" si="19"/>
        <v/>
      </c>
      <c r="EW21" s="70" t="str">
        <f t="shared" si="20"/>
        <v/>
      </c>
      <c r="EX21" s="70" t="str">
        <f t="shared" si="21"/>
        <v/>
      </c>
      <c r="EY21" s="70" t="str">
        <f t="shared" si="22"/>
        <v/>
      </c>
      <c r="EZ21" s="70" t="str">
        <f t="shared" si="23"/>
        <v/>
      </c>
      <c r="FA21" s="70" t="str">
        <f t="shared" si="24"/>
        <v/>
      </c>
      <c r="FB21" s="70" t="str">
        <f t="shared" si="25"/>
        <v/>
      </c>
      <c r="FC21" s="70" t="str">
        <f t="shared" si="26"/>
        <v/>
      </c>
      <c r="FD21" s="70" t="str">
        <f t="shared" si="27"/>
        <v/>
      </c>
      <c r="FE21" s="70" t="str">
        <f t="shared" si="28"/>
        <v/>
      </c>
      <c r="FF21" s="70" t="str">
        <f t="shared" si="29"/>
        <v/>
      </c>
      <c r="FG21" s="70" t="str">
        <f t="shared" si="30"/>
        <v/>
      </c>
      <c r="FH21" s="70" t="str">
        <f t="shared" si="31"/>
        <v/>
      </c>
      <c r="FI21" s="70" t="str">
        <f t="shared" si="32"/>
        <v/>
      </c>
      <c r="FJ21" s="70" t="str">
        <f t="shared" si="33"/>
        <v/>
      </c>
      <c r="FK21" s="70" t="str">
        <f t="shared" si="34"/>
        <v/>
      </c>
      <c r="FL21" s="70" t="str">
        <f t="shared" si="35"/>
        <v/>
      </c>
      <c r="FM21" s="70" t="str">
        <f t="shared" si="36"/>
        <v/>
      </c>
      <c r="FN21" s="70" t="str">
        <f t="shared" si="37"/>
        <v/>
      </c>
      <c r="FO21" s="70" t="str">
        <f t="shared" si="38"/>
        <v/>
      </c>
      <c r="FP21" s="70" t="str">
        <f t="shared" si="39"/>
        <v/>
      </c>
      <c r="FQ21" s="70" t="str">
        <f t="shared" si="40"/>
        <v/>
      </c>
      <c r="FR21" s="70" t="str">
        <f t="shared" si="41"/>
        <v/>
      </c>
      <c r="FS21" s="70" t="e">
        <f>#REF!</f>
        <v>#REF!</v>
      </c>
      <c r="FT21" s="70"/>
      <c r="FU21" s="70">
        <f t="shared" si="42"/>
        <v>0</v>
      </c>
      <c r="FV21" s="69"/>
    </row>
    <row r="22" spans="1:178" s="67" customFormat="1" ht="16.5" customHeight="1" x14ac:dyDescent="0.35">
      <c r="A22" s="233">
        <f>IF(COUNTA(ข้อมูล!C19),ข้อมูล!C19," ")</f>
        <v>17</v>
      </c>
      <c r="B22" s="229" t="str">
        <f>IF(COUNTA(กรอกคะแนนตัวชี้วัด!C22),กรอกคะแนนตัวชี้วัด!C22," ")</f>
        <v xml:space="preserve"> </v>
      </c>
      <c r="C22" s="230" t="str">
        <f>IF(COUNTA(กรอกคะแนนตัวชี้วัด!C22),IF($B$4="","",IF(B22&gt;=$B$4/2,"/","")),"")</f>
        <v/>
      </c>
      <c r="D22" s="230" t="str">
        <f>IF(COUNTA(กรอกคะแนนตัวชี้วัด!C22),IF(B22="","",IF(C22="/","",IF(C22=""," /"))),"")</f>
        <v/>
      </c>
      <c r="E22" s="229" t="str">
        <f>IF(COUNTA(กรอกคะแนนตัวชี้วัด!D22),กรอกคะแนนตัวชี้วัด!D22," ")</f>
        <v xml:space="preserve"> </v>
      </c>
      <c r="F22" s="230" t="str">
        <f>IF(COUNTA(กรอกคะแนนตัวชี้วัด!D22),IF($B$4="","",IF(E22&gt;=$B$4/2,"/","")),"")</f>
        <v/>
      </c>
      <c r="G22" s="230" t="str">
        <f>IF(COUNTA(กรอกคะแนนตัวชี้วัด!D22),IF(E22="","",IF(F22="/","",IF(F22=""," /"))),"")</f>
        <v/>
      </c>
      <c r="H22" s="229" t="str">
        <f>IF(COUNTA(กรอกคะแนนตัวชี้วัด!E22),กรอกคะแนนตัวชี้วัด!E22," ")</f>
        <v xml:space="preserve"> </v>
      </c>
      <c r="I22" s="230" t="str">
        <f>IF(COUNTA(กรอกคะแนนตัวชี้วัด!E22),IF($B$4="","",IF(H22&gt;=$B$4/2,"/","")),"")</f>
        <v/>
      </c>
      <c r="J22" s="230" t="str">
        <f>IF(COUNTA(กรอกคะแนนตัวชี้วัด!E22),IF(H22="","",IF(I22="/","",IF(I22=""," /"))),"")</f>
        <v/>
      </c>
      <c r="K22" s="229" t="str">
        <f>IF(COUNTA(กรอกคะแนนตัวชี้วัด!F22),กรอกคะแนนตัวชี้วัด!F22," ")</f>
        <v xml:space="preserve"> </v>
      </c>
      <c r="L22" s="230" t="str">
        <f>IF(COUNTA(กรอกคะแนนตัวชี้วัด!F22),IF($B$4="","",IF(K22&gt;=$B$4/2,"/","")),"")</f>
        <v/>
      </c>
      <c r="M22" s="234" t="str">
        <f>IF(COUNTA(กรอกคะแนนตัวชี้วัด!F22),IF(K22="","",IF(L22="/","",IF(L22=""," /"))),"")</f>
        <v/>
      </c>
      <c r="N22" s="241" t="str">
        <f>IF(COUNTA(กรอกคะแนนตัวชี้วัด!G22),กรอกคะแนนตัวชี้วัด!G22," ")</f>
        <v xml:space="preserve"> </v>
      </c>
      <c r="O22" s="230" t="str">
        <f>IF(COUNTA(กรอกคะแนนตัวชี้วัด!G22),IF($B$4="","",IF(N22&gt;=$B$4/2,"/","")),"")</f>
        <v/>
      </c>
      <c r="P22" s="230" t="str">
        <f>IF(COUNTA(กรอกคะแนนตัวชี้วัด!G22),IF(N22="","",IF(O22="/","",IF(O22=""," /"))),"")</f>
        <v/>
      </c>
      <c r="Q22" s="229" t="str">
        <f>IF(COUNTA(กรอกคะแนนตัวชี้วัด!H22),กรอกคะแนนตัวชี้วัด!H22," ")</f>
        <v xml:space="preserve"> </v>
      </c>
      <c r="R22" s="230" t="str">
        <f>IF(COUNTA(กรอกคะแนนตัวชี้วัด!H22),IF($B$4="","",IF(Q22&gt;=$B$4/2,"/","")),"")</f>
        <v/>
      </c>
      <c r="S22" s="230" t="str">
        <f>IF(COUNTA(กรอกคะแนนตัวชี้วัด!H22),IF(Q22="","",IF(R22="/","",IF(R22=""," /"))),"")</f>
        <v/>
      </c>
      <c r="T22" s="229" t="str">
        <f>IF(COUNTA(กรอกคะแนนตัวชี้วัด!I22),กรอกคะแนนตัวชี้วัด!I22," ")</f>
        <v xml:space="preserve"> </v>
      </c>
      <c r="U22" s="230" t="str">
        <f>IF(COUNTA(กรอกคะแนนตัวชี้วัด!I22),IF($B$4="","",IF(T22&gt;=$B$4/2,"/","")),"")</f>
        <v/>
      </c>
      <c r="V22" s="230" t="str">
        <f>IF(COUNTA(กรอกคะแนนตัวชี้วัด!I22),IF(T22="","",IF(U22="/","",IF(U22=""," /"))),"")</f>
        <v/>
      </c>
      <c r="W22" s="229" t="str">
        <f>IF(COUNTA(กรอกคะแนนตัวชี้วัด!J22),กรอกคะแนนตัวชี้วัด!J22," ")</f>
        <v xml:space="preserve"> </v>
      </c>
      <c r="X22" s="230" t="str">
        <f>IF(COUNTA(กรอกคะแนนตัวชี้วัด!J22),IF($B$4="","",IF(W22&gt;=$B$4/2,"/","")),"")</f>
        <v/>
      </c>
      <c r="Y22" s="234" t="str">
        <f>IF(COUNTA(กรอกคะแนนตัวชี้วัด!J22),IF(W22="","",IF(X22="/","",IF(X22=""," /"))),"")</f>
        <v/>
      </c>
      <c r="Z22" s="241" t="str">
        <f>IF(COUNTA(กรอกคะแนนตัวชี้วัด!K22),กรอกคะแนนตัวชี้วัด!K22," ")</f>
        <v xml:space="preserve"> </v>
      </c>
      <c r="AA22" s="230" t="str">
        <f>IF(COUNTA(กรอกคะแนนตัวชี้วัด!K22),IF($B$4="","",IF(Z22&gt;=$B$4/2,"/","")),"")</f>
        <v/>
      </c>
      <c r="AB22" s="230" t="str">
        <f>IF(COUNTA(กรอกคะแนนตัวชี้วัด!K22),IF(Z22="","",IF(AA22="/","",IF(AA22=""," /"))),"")</f>
        <v/>
      </c>
      <c r="AC22" s="229" t="str">
        <f>IF(COUNTA(กรอกคะแนนตัวชี้วัด!L22),กรอกคะแนนตัวชี้วัด!L22," ")</f>
        <v xml:space="preserve"> </v>
      </c>
      <c r="AD22" s="230" t="str">
        <f>IF(COUNTA(กรอกคะแนนตัวชี้วัด!L22),IF($B$4="","",IF(AC22&gt;=$B$4/2,"/","")),"")</f>
        <v/>
      </c>
      <c r="AE22" s="230" t="str">
        <f>IF(COUNTA(กรอกคะแนนตัวชี้วัด!L22),IF(AC22="","",IF(AD22="/","",IF(AD22=""," /"))),"")</f>
        <v/>
      </c>
      <c r="AF22" s="229" t="str">
        <f>IF(COUNTA(กรอกคะแนนตัวชี้วัด!M22),กรอกคะแนนตัวชี้วัด!M22," ")</f>
        <v xml:space="preserve"> </v>
      </c>
      <c r="AG22" s="230" t="str">
        <f>IF(COUNTA(กรอกคะแนนตัวชี้วัด!M22),IF($B$4="","",IF(AF22&gt;=$B$4/2,"/","")),"")</f>
        <v/>
      </c>
      <c r="AH22" s="230" t="str">
        <f>IF(COUNTA(กรอกคะแนนตัวชี้วัด!M22),IF(AF22="","",IF(AG22="/","",IF(AG22=""," /"))),"")</f>
        <v/>
      </c>
      <c r="AI22" s="229" t="str">
        <f>IF(COUNTA(กรอกคะแนนตัวชี้วัด!N22),กรอกคะแนนตัวชี้วัด!N22," ")</f>
        <v xml:space="preserve"> </v>
      </c>
      <c r="AJ22" s="230" t="str">
        <f>IF(COUNTA(กรอกคะแนนตัวชี้วัด!N22),IF($B$4="","",IF(AI22&gt;=$B$4/2,"/","")),"")</f>
        <v/>
      </c>
      <c r="AK22" s="234" t="str">
        <f>IF(COUNTA(กรอกคะแนนตัวชี้วัด!N22),IF(AI22="","",IF(AJ22="/","",IF(AJ22=""," /"))),"")</f>
        <v/>
      </c>
      <c r="AL22" s="241" t="str">
        <f>IF(COUNTA(กรอกคะแนนตัวชี้วัด!O22),กรอกคะแนนตัวชี้วัด!O22," ")</f>
        <v xml:space="preserve"> </v>
      </c>
      <c r="AM22" s="230" t="str">
        <f>IF(COUNTA(กรอกคะแนนตัวชี้วัด!O22),IF($B$4="","",IF(AL22&gt;=$B$4/2,"/","")),"")</f>
        <v/>
      </c>
      <c r="AN22" s="230" t="str">
        <f>IF(COUNTA(กรอกคะแนนตัวชี้วัด!O22),IF(AL22="","",IF(AM22="/","",IF(AM22=""," /"))),"")</f>
        <v/>
      </c>
      <c r="AO22" s="229" t="str">
        <f>IF(COUNTA(กรอกคะแนนตัวชี้วัด!P22),กรอกคะแนนตัวชี้วัด!P22," ")</f>
        <v xml:space="preserve"> </v>
      </c>
      <c r="AP22" s="230" t="str">
        <f>IF(COUNTA(กรอกคะแนนตัวชี้วัด!P22),IF($B$4="","",IF(AO22&gt;=$B$4/2,"/","")),"")</f>
        <v/>
      </c>
      <c r="AQ22" s="230" t="str">
        <f>IF(COUNTA(กรอกคะแนนตัวชี้วัด!P22),IF(AO22="","",IF(AP22="/","",IF(AP22=""," /"))),"")</f>
        <v/>
      </c>
      <c r="AR22" s="229" t="str">
        <f>IF(COUNTA(กรอกคะแนนตัวชี้วัด!Q22),กรอกคะแนนตัวชี้วัด!Q22," ")</f>
        <v xml:space="preserve"> </v>
      </c>
      <c r="AS22" s="230" t="str">
        <f>IF(COUNTA(กรอกคะแนนตัวชี้วัด!Q22),IF($B$4="","",IF(AR22&gt;=$B$4/2,"/","")),"")</f>
        <v/>
      </c>
      <c r="AT22" s="230" t="str">
        <f>IF(COUNTA(กรอกคะแนนตัวชี้วัด!Q22),IF(AR22="","",IF(AS22="/","",IF(AS22=""," /"))),"")</f>
        <v/>
      </c>
      <c r="AU22" s="229" t="str">
        <f>IF(COUNTA(กรอกคะแนนตัวชี้วัด!R22),กรอกคะแนนตัวชี้วัด!R22," ")</f>
        <v xml:space="preserve"> </v>
      </c>
      <c r="AV22" s="230" t="str">
        <f>IF(COUNTA(กรอกคะแนนตัวชี้วัด!R22),IF($B$4="","",IF(AU22&gt;=$B$4/2,"/","")),"")</f>
        <v/>
      </c>
      <c r="AW22" s="234" t="str">
        <f>IF(COUNTA(กรอกคะแนนตัวชี้วัด!R22),IF(AU22="","",IF(AV22="/","",IF(AV22=""," /"))),"")</f>
        <v/>
      </c>
      <c r="AX22" s="241" t="str">
        <f>IF(COUNTA(กรอกคะแนนตัวชี้วัด!S22),กรอกคะแนนตัวชี้วัด!S22," ")</f>
        <v xml:space="preserve"> </v>
      </c>
      <c r="AY22" s="230" t="str">
        <f>IF(COUNTA(กรอกคะแนนตัวชี้วัด!S22),IF($B$4="","",IF(AX22&gt;=$B$4/2,"/","")),"")</f>
        <v/>
      </c>
      <c r="AZ22" s="230" t="str">
        <f>IF(COUNTA(กรอกคะแนนตัวชี้วัด!S22),IF(AX22="","",IF(AY22="/","",IF(AY22=""," /"))),"")</f>
        <v/>
      </c>
      <c r="BA22" s="229" t="str">
        <f>IF(COUNTA(กรอกคะแนนตัวชี้วัด!T22),กรอกคะแนนตัวชี้วัด!T22," ")</f>
        <v xml:space="preserve"> </v>
      </c>
      <c r="BB22" s="230" t="str">
        <f>IF(COUNTA(กรอกคะแนนตัวชี้วัด!T22),IF($B$4="","",IF(BA22&gt;=$B$4/2,"/","")),"")</f>
        <v/>
      </c>
      <c r="BC22" s="230" t="str">
        <f>IF(COUNTA(กรอกคะแนนตัวชี้วัด!T22),IF(BA22="","",IF(BB22="/","",IF(BB22=""," /"))),"")</f>
        <v/>
      </c>
      <c r="BD22" s="229" t="str">
        <f>IF(COUNTA(กรอกคะแนนตัวชี้วัด!U22),กรอกคะแนนตัวชี้วัด!U22," ")</f>
        <v xml:space="preserve"> </v>
      </c>
      <c r="BE22" s="230" t="str">
        <f>IF(COUNTA(กรอกคะแนนตัวชี้วัด!U22),IF($B$4="","",IF(BD22&gt;=$B$4/2,"/","")),"")</f>
        <v/>
      </c>
      <c r="BF22" s="230" t="str">
        <f>IF(COUNTA(กรอกคะแนนตัวชี้วัด!U22),IF(BD22="","",IF(BE22="/","",IF(BE22=""," /"))),"")</f>
        <v/>
      </c>
      <c r="BG22" s="229" t="str">
        <f>IF(COUNTA(กรอกคะแนนตัวชี้วัด!V22),กรอกคะแนนตัวชี้วัด!V22," ")</f>
        <v xml:space="preserve"> </v>
      </c>
      <c r="BH22" s="230" t="str">
        <f>IF(COUNTA(กรอกคะแนนตัวชี้วัด!V22),IF($B$4="","",IF(BG22&gt;=$B$4/2,"/","")),"")</f>
        <v/>
      </c>
      <c r="BI22" s="234" t="str">
        <f>IF(COUNTA(กรอกคะแนนตัวชี้วัด!V22),IF(BG22="","",IF(BH22="/","",IF(BH22=""," /"))),"")</f>
        <v/>
      </c>
      <c r="BJ22" s="241" t="str">
        <f>IF(COUNTA(กรอกคะแนนตัวชี้วัด!W22),กรอกคะแนนตัวชี้วัด!W22," ")</f>
        <v xml:space="preserve"> </v>
      </c>
      <c r="BK22" s="230" t="str">
        <f>IF(COUNTA(กรอกคะแนนตัวชี้วัด!W22),IF($B$4="","",IF(BJ22&gt;=$B$4/2,"/","")),"")</f>
        <v/>
      </c>
      <c r="BL22" s="230" t="str">
        <f>IF(COUNTA(กรอกคะแนนตัวชี้วัด!W22),IF(BJ22="","",IF(BK22="/","",IF(BK22=""," /"))),"")</f>
        <v/>
      </c>
      <c r="BM22" s="229" t="str">
        <f>IF(COUNTA(กรอกคะแนนตัวชี้วัด!X22),กรอกคะแนนตัวชี้วัด!X22," ")</f>
        <v xml:space="preserve"> </v>
      </c>
      <c r="BN22" s="230" t="str">
        <f>IF(COUNTA(กรอกคะแนนตัวชี้วัด!X22),IF($B$4="","",IF(BM22&gt;=$B$4/2,"/","")),"")</f>
        <v/>
      </c>
      <c r="BO22" s="230" t="str">
        <f>IF(COUNTA(กรอกคะแนนตัวชี้วัด!X22),IF(BM22="","",IF(BN22="/","",IF(BN22=""," /"))),"")</f>
        <v/>
      </c>
      <c r="BP22" s="229" t="str">
        <f>IF(COUNTA(กรอกคะแนนตัวชี้วัด!Y22),กรอกคะแนนตัวชี้วัด!Y22," ")</f>
        <v xml:space="preserve"> </v>
      </c>
      <c r="BQ22" s="230" t="str">
        <f>IF(COUNTA(กรอกคะแนนตัวชี้วัด!Y22),IF($B$4="","",IF(BP22&gt;=$B$4/2,"/","")),"")</f>
        <v/>
      </c>
      <c r="BR22" s="230" t="str">
        <f>IF(COUNTA(กรอกคะแนนตัวชี้วัด!Y22),IF(BP22="","",IF(BQ22="/","",IF(BQ22=""," /"))),"")</f>
        <v/>
      </c>
      <c r="BS22" s="229" t="str">
        <f>IF(COUNTA(กรอกคะแนนตัวชี้วัด!Z22),กรอกคะแนนตัวชี้วัด!Z22," ")</f>
        <v xml:space="preserve"> </v>
      </c>
      <c r="BT22" s="230" t="str">
        <f>IF(COUNTA(กรอกคะแนนตัวชี้วัด!Z22),IF($B$4="","",IF(BS22&gt;=$B$4/2,"/","")),"")</f>
        <v/>
      </c>
      <c r="BU22" s="234" t="str">
        <f>IF(COUNTA(กรอกคะแนนตัวชี้วัด!Z22),IF(BS22="","",IF(BT22="/","",IF(BT22=""," /"))),"")</f>
        <v/>
      </c>
      <c r="BV22" s="241" t="str">
        <f>IF(COUNTA(กรอกคะแนนตัวชี้วัด!AA22),กรอกคะแนนตัวชี้วัด!AA22," ")</f>
        <v xml:space="preserve"> </v>
      </c>
      <c r="BW22" s="230" t="str">
        <f>IF(COUNTA(กรอกคะแนนตัวชี้วัด!AA22),IF($B$4="","",IF(BV22&gt;=$B$4/2,"/","")),"")</f>
        <v/>
      </c>
      <c r="BX22" s="230" t="str">
        <f>IF(COUNTA(กรอกคะแนนตัวชี้วัด!AA22),IF(BV22="","",IF(BW22="/","",IF(BW22=""," /"))),"")</f>
        <v/>
      </c>
      <c r="BY22" s="229" t="str">
        <f>IF(COUNTA(กรอกคะแนนตัวชี้วัด!AB22),กรอกคะแนนตัวชี้วัด!AB22," ")</f>
        <v xml:space="preserve"> </v>
      </c>
      <c r="BZ22" s="230" t="str">
        <f>IF(COUNTA(กรอกคะแนนตัวชี้วัด!AB22),IF($B$4="","",IF(BY22&gt;=$B$4/2,"/","")),"")</f>
        <v/>
      </c>
      <c r="CA22" s="230" t="str">
        <f>IF(COUNTA(กรอกคะแนนตัวชี้วัด!AB22),IF(BY22="","",IF(BZ22="/","",IF(BZ22=""," /"))),"")</f>
        <v/>
      </c>
      <c r="CB22" s="229" t="str">
        <f>IF(COUNTA(กรอกคะแนนตัวชี้วัด!AC22),กรอกคะแนนตัวชี้วัด!AC22," ")</f>
        <v xml:space="preserve"> </v>
      </c>
      <c r="CC22" s="230" t="str">
        <f>IF(COUNTA(กรอกคะแนนตัวชี้วัด!AC22),IF($B$4="","",IF(CB22&gt;=$B$4/2,"/","")),"")</f>
        <v/>
      </c>
      <c r="CD22" s="230" t="str">
        <f>IF(COUNTA(กรอกคะแนนตัวชี้วัด!AC22),IF(CB22="","",IF(CC22="/","",IF(CC22=""," /"))),"")</f>
        <v/>
      </c>
      <c r="CE22" s="229" t="str">
        <f>IF(COUNTA(กรอกคะแนนตัวชี้วัด!AD22),กรอกคะแนนตัวชี้วัด!AD22," ")</f>
        <v xml:space="preserve"> </v>
      </c>
      <c r="CF22" s="230" t="str">
        <f>IF(COUNTA(กรอกคะแนนตัวชี้วัด!AD22),IF($B$4="","",IF(CE22&gt;=$B$4/2,"/","")),"")</f>
        <v/>
      </c>
      <c r="CG22" s="234" t="str">
        <f>IF(COUNTA(กรอกคะแนนตัวชี้วัด!AD22),IF(CE22="","",IF(CF22="/","",IF(CF22=""," /"))),"")</f>
        <v/>
      </c>
      <c r="CH22" s="241" t="str">
        <f>IF(COUNTA(กรอกคะแนนตัวชี้วัด!AE22),กรอกคะแนนตัวชี้วัด!AE22," ")</f>
        <v xml:space="preserve"> </v>
      </c>
      <c r="CI22" s="230" t="str">
        <f>IF(COUNTA(กรอกคะแนนตัวชี้วัด!AE22),IF($B$4="","",IF(CH22&gt;=$B$4/2,"/","")),"")</f>
        <v/>
      </c>
      <c r="CJ22" s="230" t="str">
        <f>IF(COUNTA(กรอกคะแนนตัวชี้วัด!AE22),IF(CH22="","",IF(CI22="/","",IF(CI22=""," /"))),"")</f>
        <v/>
      </c>
      <c r="CK22" s="229" t="str">
        <f>IF(COUNTA(กรอกคะแนนตัวชี้วัด!AF22),กรอกคะแนนตัวชี้วัด!AF22," ")</f>
        <v xml:space="preserve"> </v>
      </c>
      <c r="CL22" s="230" t="str">
        <f>IF(COUNTA(กรอกคะแนนตัวชี้วัด!AF22),IF($B$4="","",IF(CK22&gt;=$B$4/2,"/","")),"")</f>
        <v/>
      </c>
      <c r="CM22" s="230" t="str">
        <f>IF(COUNTA(กรอกคะแนนตัวชี้วัด!AF22),IF(CK22="","",IF(CL22="/","",IF(CL22=""," /"))),"")</f>
        <v/>
      </c>
      <c r="CN22" s="229" t="str">
        <f>IF(COUNTA(กรอกคะแนนตัวชี้วัด!AG22),กรอกคะแนนตัวชี้วัด!AG22," ")</f>
        <v xml:space="preserve"> </v>
      </c>
      <c r="CO22" s="230" t="str">
        <f>IF(COUNTA(กรอกคะแนนตัวชี้วัด!AG22),IF($B$4="","",IF(CN22&gt;=$B$4/2,"/","")),"")</f>
        <v/>
      </c>
      <c r="CP22" s="230" t="str">
        <f>IF(COUNTA(กรอกคะแนนตัวชี้วัด!AG22),IF(CN22="","",IF(CO22="/","",IF(CO22=""," /"))),"")</f>
        <v/>
      </c>
      <c r="CQ22" s="229" t="str">
        <f>IF(COUNTA(กรอกคะแนนตัวชี้วัด!AH22),กรอกคะแนนตัวชี้วัด!AH22," ")</f>
        <v xml:space="preserve"> </v>
      </c>
      <c r="CR22" s="230" t="str">
        <f>IF(COUNTA(กรอกคะแนนตัวชี้วัด!AH22),IF($B$4="","",IF(CQ22&gt;=$B$4/2,"/","")),"")</f>
        <v/>
      </c>
      <c r="CS22" s="234" t="str">
        <f>IF(COUNTA(กรอกคะแนนตัวชี้วัด!AH22),IF(CQ22="","",IF(CR22="/","",IF(CR22=""," /"))),"")</f>
        <v/>
      </c>
      <c r="CT22" s="241" t="str">
        <f>IF(COUNTA(กรอกคะแนนตัวชี้วัด!AI22),กรอกคะแนนตัวชี้วัด!AI22," ")</f>
        <v xml:space="preserve"> </v>
      </c>
      <c r="CU22" s="230" t="str">
        <f>IF(COUNTA(กรอกคะแนนตัวชี้วัด!AI22),IF($B$4="","",IF(CT22&gt;=$B$4/2,"/","")),"")</f>
        <v/>
      </c>
      <c r="CV22" s="230" t="str">
        <f>IF(COUNTA(กรอกคะแนนตัวชี้วัด!AI22),IF(CT22="","",IF(CU22="/","",IF(CU22=""," /"))),"")</f>
        <v/>
      </c>
      <c r="CW22" s="229" t="str">
        <f>IF(COUNTA(กรอกคะแนนตัวชี้วัด!AJ22),กรอกคะแนนตัวชี้วัด!AJ22," ")</f>
        <v xml:space="preserve"> </v>
      </c>
      <c r="CX22" s="230" t="str">
        <f>IF(COUNTA(กรอกคะแนนตัวชี้วัด!AJ22),IF($B$4="","",IF(CW22&gt;=$B$4/2,"/","")),"")</f>
        <v/>
      </c>
      <c r="CY22" s="230" t="str">
        <f>IF(COUNTA(กรอกคะแนนตัวชี้วัด!AJ22),IF(CW22="","",IF(CX22="/","",IF(CX22=""," /"))),"")</f>
        <v/>
      </c>
      <c r="CZ22" s="229" t="str">
        <f>IF(COUNTA(กรอกคะแนนตัวชี้วัด!AK22),กรอกคะแนนตัวชี้วัด!AK22," ")</f>
        <v xml:space="preserve"> </v>
      </c>
      <c r="DA22" s="230" t="str">
        <f>IF(COUNTA(กรอกคะแนนตัวชี้วัด!AK22),IF($B$4="","",IF(CZ22&gt;=$B$4/2,"/","")),"")</f>
        <v/>
      </c>
      <c r="DB22" s="230" t="str">
        <f>IF(COUNTA(กรอกคะแนนตัวชี้วัด!AK22),IF(CZ22="","",IF(DA22="/","",IF(DA22=""," /"))),"")</f>
        <v/>
      </c>
      <c r="DC22" s="229" t="str">
        <f>IF(COUNTA(กรอกคะแนนตัวชี้วัด!AL22),กรอกคะแนนตัวชี้วัด!AL22," ")</f>
        <v xml:space="preserve"> </v>
      </c>
      <c r="DD22" s="230" t="str">
        <f>IF(COUNTA(กรอกคะแนนตัวชี้วัด!AL22),IF($B$4="","",IF(DC22&gt;=$B$4/2,"/","")),"")</f>
        <v/>
      </c>
      <c r="DE22" s="234" t="str">
        <f>IF(COUNTA(กรอกคะแนนตัวชี้วัด!AL22),IF(DC22="","",IF(DD22="/","",IF(DD22=""," /"))),"")</f>
        <v/>
      </c>
      <c r="DF22" s="241" t="str">
        <f>IF(COUNTA(กรอกคะแนนตัวชี้วัด!AM22),กรอกคะแนนตัวชี้วัด!AM22," ")</f>
        <v xml:space="preserve"> </v>
      </c>
      <c r="DG22" s="230" t="str">
        <f>IF(COUNTA(กรอกคะแนนตัวชี้วัด!AM22),IF($B$4="","",IF(DF22&gt;=$B$4/2,"/","")),"")</f>
        <v/>
      </c>
      <c r="DH22" s="230" t="str">
        <f>IF(COUNTA(กรอกคะแนนตัวชี้วัด!AM22),IF(DF22="","",IF(DG22="/","",IF(DG22=""," /"))),"")</f>
        <v/>
      </c>
      <c r="DI22" s="229" t="str">
        <f>IF(COUNTA(กรอกคะแนนตัวชี้วัด!AN22),กรอกคะแนนตัวชี้วัด!AN22," ")</f>
        <v xml:space="preserve"> </v>
      </c>
      <c r="DJ22" s="230" t="str">
        <f>IF(COUNTA(กรอกคะแนนตัวชี้วัด!AN22),IF($B$4="","",IF(DI22&gt;=$B$4/2,"/","")),"")</f>
        <v/>
      </c>
      <c r="DK22" s="230" t="str">
        <f>IF(COUNTA(กรอกคะแนนตัวชี้วัด!AN22),IF(DI22="","",IF(DJ22="/","",IF(DJ22=""," /"))),"")</f>
        <v/>
      </c>
      <c r="DL22" s="229" t="str">
        <f>IF(COUNTA(กรอกคะแนนตัวชี้วัด!AO22),กรอกคะแนนตัวชี้วัด!AO22," ")</f>
        <v xml:space="preserve"> </v>
      </c>
      <c r="DM22" s="230" t="str">
        <f>IF(COUNTA(กรอกคะแนนตัวชี้วัด!AO22),IF($B$4="","",IF(DL22&gt;=$B$4/2,"/","")),"")</f>
        <v/>
      </c>
      <c r="DN22" s="230" t="str">
        <f>IF(COUNTA(กรอกคะแนนตัวชี้วัด!AO22),IF(DL22="","",IF(DM22="/","",IF(DM22=""," /"))),"")</f>
        <v/>
      </c>
      <c r="DO22" s="229" t="str">
        <f>IF(COUNTA(กรอกคะแนนตัวชี้วัด!AP22),กรอกคะแนนตัวชี้วัด!AP22," ")</f>
        <v xml:space="preserve"> </v>
      </c>
      <c r="DP22" s="230" t="str">
        <f>IF(COUNTA(กรอกคะแนนตัวชี้วัด!AP22),IF($B$4="","",IF(DO22&gt;=$B$4/2,"/","")),"")</f>
        <v/>
      </c>
      <c r="DQ22" s="234" t="str">
        <f>IF(COUNTA(กรอกคะแนนตัวชี้วัด!AP22),IF(DO22="","",IF(DP22="/","",IF(DP22=""," /"))),"")</f>
        <v/>
      </c>
      <c r="DR22" s="241" t="str">
        <f>IF(COUNTA(กรอกคะแนนตัวชี้วัด!AQ22),กรอกคะแนนตัวชี้วัด!AQ22," ")</f>
        <v xml:space="preserve"> </v>
      </c>
      <c r="DS22" s="230" t="str">
        <f>IF(COUNTA(กรอกคะแนนตัวชี้วัด!AQ22),IF($B$4="","",IF(DR22&gt;=$B$4/2,"/","")),"")</f>
        <v/>
      </c>
      <c r="DT22" s="230" t="str">
        <f>IF(COUNTA(กรอกคะแนนตัวชี้วัด!AQ22),IF(DR22="","",IF(DS22="/","",IF(DS22=""," /"))),"")</f>
        <v/>
      </c>
      <c r="DU22" s="229" t="str">
        <f>IF(COUNTA(กรอกคะแนนตัวชี้วัด!AR22),กรอกคะแนนตัวชี้วัด!AR22," ")</f>
        <v xml:space="preserve"> </v>
      </c>
      <c r="DV22" s="230" t="str">
        <f>IF(COUNTA(กรอกคะแนนตัวชี้วัด!AR22),IF($B$4="","",IF(DU22&gt;=$B$4/2,"/","")),"")</f>
        <v/>
      </c>
      <c r="DW22" s="234" t="str">
        <f>IF(COUNTA(กรอกคะแนนตัวชี้วัด!AR22),IF(DU22="","",IF(DV22="/","",IF(DV22=""," /"))),"")</f>
        <v/>
      </c>
      <c r="DX22" s="247" t="str">
        <f>IF(COUNTA(ข้อมูล!E19),IF(COUNTIF(EC22:FS22,"/"),COUNTIF(EC22:FS22,"/"),""),"")</f>
        <v/>
      </c>
      <c r="DY22" s="230" t="str">
        <f>IF(COUNTA(ข้อมูล!E19),IF(DX22="","",IF(DX22&gt;=$DX$4/2,"/","")),"")</f>
        <v/>
      </c>
      <c r="DZ22" s="230" t="str">
        <f>IF(COUNTA(ข้อมูล!E19),IF(DX22="","/",IF(DY22="/","",IF(DY22=""," /"))),"")</f>
        <v/>
      </c>
      <c r="EA22" s="231"/>
      <c r="EB22" s="249"/>
      <c r="EC22" s="158" t="str">
        <f t="shared" si="0"/>
        <v/>
      </c>
      <c r="ED22" s="70" t="str">
        <f t="shared" si="1"/>
        <v/>
      </c>
      <c r="EE22" s="70" t="str">
        <f t="shared" si="2"/>
        <v/>
      </c>
      <c r="EF22" s="70" t="str">
        <f t="shared" si="3"/>
        <v/>
      </c>
      <c r="EG22" s="70" t="str">
        <f t="shared" si="4"/>
        <v/>
      </c>
      <c r="EH22" s="70" t="str">
        <f t="shared" si="5"/>
        <v/>
      </c>
      <c r="EI22" s="70" t="str">
        <f t="shared" si="6"/>
        <v/>
      </c>
      <c r="EJ22" s="70" t="str">
        <f t="shared" si="7"/>
        <v/>
      </c>
      <c r="EK22" s="70" t="str">
        <f t="shared" si="8"/>
        <v/>
      </c>
      <c r="EL22" s="70" t="str">
        <f t="shared" si="9"/>
        <v/>
      </c>
      <c r="EM22" s="70" t="str">
        <f t="shared" si="10"/>
        <v/>
      </c>
      <c r="EN22" s="70" t="str">
        <f t="shared" si="11"/>
        <v/>
      </c>
      <c r="EO22" s="70" t="str">
        <f t="shared" si="12"/>
        <v/>
      </c>
      <c r="EP22" s="70" t="str">
        <f t="shared" si="13"/>
        <v/>
      </c>
      <c r="EQ22" s="70" t="str">
        <f t="shared" si="14"/>
        <v/>
      </c>
      <c r="ER22" s="70" t="str">
        <f t="shared" si="15"/>
        <v/>
      </c>
      <c r="ES22" s="70" t="str">
        <f t="shared" si="16"/>
        <v/>
      </c>
      <c r="ET22" s="70" t="str">
        <f t="shared" si="17"/>
        <v/>
      </c>
      <c r="EU22" s="70" t="str">
        <f t="shared" si="18"/>
        <v/>
      </c>
      <c r="EV22" s="70" t="str">
        <f t="shared" si="19"/>
        <v/>
      </c>
      <c r="EW22" s="70" t="str">
        <f t="shared" si="20"/>
        <v/>
      </c>
      <c r="EX22" s="70" t="str">
        <f t="shared" si="21"/>
        <v/>
      </c>
      <c r="EY22" s="70" t="str">
        <f t="shared" si="22"/>
        <v/>
      </c>
      <c r="EZ22" s="70" t="str">
        <f t="shared" si="23"/>
        <v/>
      </c>
      <c r="FA22" s="70" t="str">
        <f t="shared" si="24"/>
        <v/>
      </c>
      <c r="FB22" s="70" t="str">
        <f t="shared" si="25"/>
        <v/>
      </c>
      <c r="FC22" s="70" t="str">
        <f t="shared" si="26"/>
        <v/>
      </c>
      <c r="FD22" s="70" t="str">
        <f t="shared" si="27"/>
        <v/>
      </c>
      <c r="FE22" s="70" t="str">
        <f t="shared" si="28"/>
        <v/>
      </c>
      <c r="FF22" s="70" t="str">
        <f t="shared" si="29"/>
        <v/>
      </c>
      <c r="FG22" s="70" t="str">
        <f t="shared" si="30"/>
        <v/>
      </c>
      <c r="FH22" s="70" t="str">
        <f t="shared" si="31"/>
        <v/>
      </c>
      <c r="FI22" s="70" t="str">
        <f t="shared" si="32"/>
        <v/>
      </c>
      <c r="FJ22" s="70" t="str">
        <f t="shared" si="33"/>
        <v/>
      </c>
      <c r="FK22" s="70" t="str">
        <f t="shared" si="34"/>
        <v/>
      </c>
      <c r="FL22" s="70" t="str">
        <f t="shared" si="35"/>
        <v/>
      </c>
      <c r="FM22" s="70" t="str">
        <f t="shared" si="36"/>
        <v/>
      </c>
      <c r="FN22" s="70" t="str">
        <f t="shared" si="37"/>
        <v/>
      </c>
      <c r="FO22" s="70" t="str">
        <f t="shared" si="38"/>
        <v/>
      </c>
      <c r="FP22" s="70" t="str">
        <f t="shared" si="39"/>
        <v/>
      </c>
      <c r="FQ22" s="70" t="str">
        <f t="shared" si="40"/>
        <v/>
      </c>
      <c r="FR22" s="70" t="str">
        <f t="shared" si="41"/>
        <v/>
      </c>
      <c r="FS22" s="70" t="e">
        <f>#REF!</f>
        <v>#REF!</v>
      </c>
      <c r="FT22" s="70"/>
      <c r="FU22" s="70">
        <f t="shared" si="42"/>
        <v>0</v>
      </c>
      <c r="FV22" s="69"/>
    </row>
    <row r="23" spans="1:178" s="67" customFormat="1" ht="16.5" customHeight="1" x14ac:dyDescent="0.35">
      <c r="A23" s="233">
        <f>IF(COUNTA(ข้อมูล!C20),ข้อมูล!C20," ")</f>
        <v>18</v>
      </c>
      <c r="B23" s="229" t="str">
        <f>IF(COUNTA(กรอกคะแนนตัวชี้วัด!C23),กรอกคะแนนตัวชี้วัด!C23," ")</f>
        <v xml:space="preserve"> </v>
      </c>
      <c r="C23" s="230" t="str">
        <f>IF(COUNTA(กรอกคะแนนตัวชี้วัด!C23),IF($B$4="","",IF(B23&gt;=$B$4/2,"/","")),"")</f>
        <v/>
      </c>
      <c r="D23" s="230" t="str">
        <f>IF(COUNTA(กรอกคะแนนตัวชี้วัด!C23),IF(B23="","",IF(C23="/","",IF(C23=""," /"))),"")</f>
        <v/>
      </c>
      <c r="E23" s="229" t="str">
        <f>IF(COUNTA(กรอกคะแนนตัวชี้วัด!D23),กรอกคะแนนตัวชี้วัด!D23," ")</f>
        <v xml:space="preserve"> </v>
      </c>
      <c r="F23" s="230" t="str">
        <f>IF(COUNTA(กรอกคะแนนตัวชี้วัด!D23),IF($B$4="","",IF(E23&gt;=$B$4/2,"/","")),"")</f>
        <v/>
      </c>
      <c r="G23" s="230" t="str">
        <f>IF(COUNTA(กรอกคะแนนตัวชี้วัด!D23),IF(E23="","",IF(F23="/","",IF(F23=""," /"))),"")</f>
        <v/>
      </c>
      <c r="H23" s="229" t="str">
        <f>IF(COUNTA(กรอกคะแนนตัวชี้วัด!E23),กรอกคะแนนตัวชี้วัด!E23," ")</f>
        <v xml:space="preserve"> </v>
      </c>
      <c r="I23" s="230" t="str">
        <f>IF(COUNTA(กรอกคะแนนตัวชี้วัด!E23),IF($B$4="","",IF(H23&gt;=$B$4/2,"/","")),"")</f>
        <v/>
      </c>
      <c r="J23" s="230" t="str">
        <f>IF(COUNTA(กรอกคะแนนตัวชี้วัด!E23),IF(H23="","",IF(I23="/","",IF(I23=""," /"))),"")</f>
        <v/>
      </c>
      <c r="K23" s="229" t="str">
        <f>IF(COUNTA(กรอกคะแนนตัวชี้วัด!F23),กรอกคะแนนตัวชี้วัด!F23," ")</f>
        <v xml:space="preserve"> </v>
      </c>
      <c r="L23" s="230" t="str">
        <f>IF(COUNTA(กรอกคะแนนตัวชี้วัด!F23),IF($B$4="","",IF(K23&gt;=$B$4/2,"/","")),"")</f>
        <v/>
      </c>
      <c r="M23" s="234" t="str">
        <f>IF(COUNTA(กรอกคะแนนตัวชี้วัด!F23),IF(K23="","",IF(L23="/","",IF(L23=""," /"))),"")</f>
        <v/>
      </c>
      <c r="N23" s="241" t="str">
        <f>IF(COUNTA(กรอกคะแนนตัวชี้วัด!G23),กรอกคะแนนตัวชี้วัด!G23," ")</f>
        <v xml:space="preserve"> </v>
      </c>
      <c r="O23" s="230" t="str">
        <f>IF(COUNTA(กรอกคะแนนตัวชี้วัด!G23),IF($B$4="","",IF(N23&gt;=$B$4/2,"/","")),"")</f>
        <v/>
      </c>
      <c r="P23" s="230" t="str">
        <f>IF(COUNTA(กรอกคะแนนตัวชี้วัด!G23),IF(N23="","",IF(O23="/","",IF(O23=""," /"))),"")</f>
        <v/>
      </c>
      <c r="Q23" s="229" t="str">
        <f>IF(COUNTA(กรอกคะแนนตัวชี้วัด!H23),กรอกคะแนนตัวชี้วัด!H23," ")</f>
        <v xml:space="preserve"> </v>
      </c>
      <c r="R23" s="230" t="str">
        <f>IF(COUNTA(กรอกคะแนนตัวชี้วัด!H23),IF($B$4="","",IF(Q23&gt;=$B$4/2,"/","")),"")</f>
        <v/>
      </c>
      <c r="S23" s="230" t="str">
        <f>IF(COUNTA(กรอกคะแนนตัวชี้วัด!H23),IF(Q23="","",IF(R23="/","",IF(R23=""," /"))),"")</f>
        <v/>
      </c>
      <c r="T23" s="229" t="str">
        <f>IF(COUNTA(กรอกคะแนนตัวชี้วัด!I23),กรอกคะแนนตัวชี้วัด!I23," ")</f>
        <v xml:space="preserve"> </v>
      </c>
      <c r="U23" s="230" t="str">
        <f>IF(COUNTA(กรอกคะแนนตัวชี้วัด!I23),IF($B$4="","",IF(T23&gt;=$B$4/2,"/","")),"")</f>
        <v/>
      </c>
      <c r="V23" s="230" t="str">
        <f>IF(COUNTA(กรอกคะแนนตัวชี้วัด!I23),IF(T23="","",IF(U23="/","",IF(U23=""," /"))),"")</f>
        <v/>
      </c>
      <c r="W23" s="229" t="str">
        <f>IF(COUNTA(กรอกคะแนนตัวชี้วัด!J23),กรอกคะแนนตัวชี้วัด!J23," ")</f>
        <v xml:space="preserve"> </v>
      </c>
      <c r="X23" s="230" t="str">
        <f>IF(COUNTA(กรอกคะแนนตัวชี้วัด!J23),IF($B$4="","",IF(W23&gt;=$B$4/2,"/","")),"")</f>
        <v/>
      </c>
      <c r="Y23" s="234" t="str">
        <f>IF(COUNTA(กรอกคะแนนตัวชี้วัด!J23),IF(W23="","",IF(X23="/","",IF(X23=""," /"))),"")</f>
        <v/>
      </c>
      <c r="Z23" s="241" t="str">
        <f>IF(COUNTA(กรอกคะแนนตัวชี้วัด!K23),กรอกคะแนนตัวชี้วัด!K23," ")</f>
        <v xml:space="preserve"> </v>
      </c>
      <c r="AA23" s="230" t="str">
        <f>IF(COUNTA(กรอกคะแนนตัวชี้วัด!K23),IF($B$4="","",IF(Z23&gt;=$B$4/2,"/","")),"")</f>
        <v/>
      </c>
      <c r="AB23" s="230" t="str">
        <f>IF(COUNTA(กรอกคะแนนตัวชี้วัด!K23),IF(Z23="","",IF(AA23="/","",IF(AA23=""," /"))),"")</f>
        <v/>
      </c>
      <c r="AC23" s="229" t="str">
        <f>IF(COUNTA(กรอกคะแนนตัวชี้วัด!L23),กรอกคะแนนตัวชี้วัด!L23," ")</f>
        <v xml:space="preserve"> </v>
      </c>
      <c r="AD23" s="230" t="str">
        <f>IF(COUNTA(กรอกคะแนนตัวชี้วัด!L23),IF($B$4="","",IF(AC23&gt;=$B$4/2,"/","")),"")</f>
        <v/>
      </c>
      <c r="AE23" s="230" t="str">
        <f>IF(COUNTA(กรอกคะแนนตัวชี้วัด!L23),IF(AC23="","",IF(AD23="/","",IF(AD23=""," /"))),"")</f>
        <v/>
      </c>
      <c r="AF23" s="229" t="str">
        <f>IF(COUNTA(กรอกคะแนนตัวชี้วัด!M23),กรอกคะแนนตัวชี้วัด!M23," ")</f>
        <v xml:space="preserve"> </v>
      </c>
      <c r="AG23" s="230" t="str">
        <f>IF(COUNTA(กรอกคะแนนตัวชี้วัด!M23),IF($B$4="","",IF(AF23&gt;=$B$4/2,"/","")),"")</f>
        <v/>
      </c>
      <c r="AH23" s="230" t="str">
        <f>IF(COUNTA(กรอกคะแนนตัวชี้วัด!M23),IF(AF23="","",IF(AG23="/","",IF(AG23=""," /"))),"")</f>
        <v/>
      </c>
      <c r="AI23" s="229" t="str">
        <f>IF(COUNTA(กรอกคะแนนตัวชี้วัด!N23),กรอกคะแนนตัวชี้วัด!N23," ")</f>
        <v xml:space="preserve"> </v>
      </c>
      <c r="AJ23" s="230" t="str">
        <f>IF(COUNTA(กรอกคะแนนตัวชี้วัด!N23),IF($B$4="","",IF(AI23&gt;=$B$4/2,"/","")),"")</f>
        <v/>
      </c>
      <c r="AK23" s="234" t="str">
        <f>IF(COUNTA(กรอกคะแนนตัวชี้วัด!N23),IF(AI23="","",IF(AJ23="/","",IF(AJ23=""," /"))),"")</f>
        <v/>
      </c>
      <c r="AL23" s="241" t="str">
        <f>IF(COUNTA(กรอกคะแนนตัวชี้วัด!O23),กรอกคะแนนตัวชี้วัด!O23," ")</f>
        <v xml:space="preserve"> </v>
      </c>
      <c r="AM23" s="230" t="str">
        <f>IF(COUNTA(กรอกคะแนนตัวชี้วัด!O23),IF($B$4="","",IF(AL23&gt;=$B$4/2,"/","")),"")</f>
        <v/>
      </c>
      <c r="AN23" s="230" t="str">
        <f>IF(COUNTA(กรอกคะแนนตัวชี้วัด!O23),IF(AL23="","",IF(AM23="/","",IF(AM23=""," /"))),"")</f>
        <v/>
      </c>
      <c r="AO23" s="229" t="str">
        <f>IF(COUNTA(กรอกคะแนนตัวชี้วัด!P23),กรอกคะแนนตัวชี้วัด!P23," ")</f>
        <v xml:space="preserve"> </v>
      </c>
      <c r="AP23" s="230" t="str">
        <f>IF(COUNTA(กรอกคะแนนตัวชี้วัด!P23),IF($B$4="","",IF(AO23&gt;=$B$4/2,"/","")),"")</f>
        <v/>
      </c>
      <c r="AQ23" s="230" t="str">
        <f>IF(COUNTA(กรอกคะแนนตัวชี้วัด!P23),IF(AO23="","",IF(AP23="/","",IF(AP23=""," /"))),"")</f>
        <v/>
      </c>
      <c r="AR23" s="229" t="str">
        <f>IF(COUNTA(กรอกคะแนนตัวชี้วัด!Q23),กรอกคะแนนตัวชี้วัด!Q23," ")</f>
        <v xml:space="preserve"> </v>
      </c>
      <c r="AS23" s="230" t="str">
        <f>IF(COUNTA(กรอกคะแนนตัวชี้วัด!Q23),IF($B$4="","",IF(AR23&gt;=$B$4/2,"/","")),"")</f>
        <v/>
      </c>
      <c r="AT23" s="230" t="str">
        <f>IF(COUNTA(กรอกคะแนนตัวชี้วัด!Q23),IF(AR23="","",IF(AS23="/","",IF(AS23=""," /"))),"")</f>
        <v/>
      </c>
      <c r="AU23" s="229" t="str">
        <f>IF(COUNTA(กรอกคะแนนตัวชี้วัด!R23),กรอกคะแนนตัวชี้วัด!R23," ")</f>
        <v xml:space="preserve"> </v>
      </c>
      <c r="AV23" s="230" t="str">
        <f>IF(COUNTA(กรอกคะแนนตัวชี้วัด!R23),IF($B$4="","",IF(AU23&gt;=$B$4/2,"/","")),"")</f>
        <v/>
      </c>
      <c r="AW23" s="234" t="str">
        <f>IF(COUNTA(กรอกคะแนนตัวชี้วัด!R23),IF(AU23="","",IF(AV23="/","",IF(AV23=""," /"))),"")</f>
        <v/>
      </c>
      <c r="AX23" s="241" t="str">
        <f>IF(COUNTA(กรอกคะแนนตัวชี้วัด!S23),กรอกคะแนนตัวชี้วัด!S23," ")</f>
        <v xml:space="preserve"> </v>
      </c>
      <c r="AY23" s="230" t="str">
        <f>IF(COUNTA(กรอกคะแนนตัวชี้วัด!S23),IF($B$4="","",IF(AX23&gt;=$B$4/2,"/","")),"")</f>
        <v/>
      </c>
      <c r="AZ23" s="230" t="str">
        <f>IF(COUNTA(กรอกคะแนนตัวชี้วัด!S23),IF(AX23="","",IF(AY23="/","",IF(AY23=""," /"))),"")</f>
        <v/>
      </c>
      <c r="BA23" s="229" t="str">
        <f>IF(COUNTA(กรอกคะแนนตัวชี้วัด!T23),กรอกคะแนนตัวชี้วัด!T23," ")</f>
        <v xml:space="preserve"> </v>
      </c>
      <c r="BB23" s="230" t="str">
        <f>IF(COUNTA(กรอกคะแนนตัวชี้วัด!T23),IF($B$4="","",IF(BA23&gt;=$B$4/2,"/","")),"")</f>
        <v/>
      </c>
      <c r="BC23" s="230" t="str">
        <f>IF(COUNTA(กรอกคะแนนตัวชี้วัด!T23),IF(BA23="","",IF(BB23="/","",IF(BB23=""," /"))),"")</f>
        <v/>
      </c>
      <c r="BD23" s="229" t="str">
        <f>IF(COUNTA(กรอกคะแนนตัวชี้วัด!U23),กรอกคะแนนตัวชี้วัด!U23," ")</f>
        <v xml:space="preserve"> </v>
      </c>
      <c r="BE23" s="230" t="str">
        <f>IF(COUNTA(กรอกคะแนนตัวชี้วัด!U23),IF($B$4="","",IF(BD23&gt;=$B$4/2,"/","")),"")</f>
        <v/>
      </c>
      <c r="BF23" s="230" t="str">
        <f>IF(COUNTA(กรอกคะแนนตัวชี้วัด!U23),IF(BD23="","",IF(BE23="/","",IF(BE23=""," /"))),"")</f>
        <v/>
      </c>
      <c r="BG23" s="229" t="str">
        <f>IF(COUNTA(กรอกคะแนนตัวชี้วัด!V23),กรอกคะแนนตัวชี้วัด!V23," ")</f>
        <v xml:space="preserve"> </v>
      </c>
      <c r="BH23" s="230" t="str">
        <f>IF(COUNTA(กรอกคะแนนตัวชี้วัด!V23),IF($B$4="","",IF(BG23&gt;=$B$4/2,"/","")),"")</f>
        <v/>
      </c>
      <c r="BI23" s="234" t="str">
        <f>IF(COUNTA(กรอกคะแนนตัวชี้วัด!V23),IF(BG23="","",IF(BH23="/","",IF(BH23=""," /"))),"")</f>
        <v/>
      </c>
      <c r="BJ23" s="241" t="str">
        <f>IF(COUNTA(กรอกคะแนนตัวชี้วัด!W23),กรอกคะแนนตัวชี้วัด!W23," ")</f>
        <v xml:space="preserve"> </v>
      </c>
      <c r="BK23" s="230" t="str">
        <f>IF(COUNTA(กรอกคะแนนตัวชี้วัด!W23),IF($B$4="","",IF(BJ23&gt;=$B$4/2,"/","")),"")</f>
        <v/>
      </c>
      <c r="BL23" s="230" t="str">
        <f>IF(COUNTA(กรอกคะแนนตัวชี้วัด!W23),IF(BJ23="","",IF(BK23="/","",IF(BK23=""," /"))),"")</f>
        <v/>
      </c>
      <c r="BM23" s="229" t="str">
        <f>IF(COUNTA(กรอกคะแนนตัวชี้วัด!X23),กรอกคะแนนตัวชี้วัด!X23," ")</f>
        <v xml:space="preserve"> </v>
      </c>
      <c r="BN23" s="230" t="str">
        <f>IF(COUNTA(กรอกคะแนนตัวชี้วัด!X23),IF($B$4="","",IF(BM23&gt;=$B$4/2,"/","")),"")</f>
        <v/>
      </c>
      <c r="BO23" s="230" t="str">
        <f>IF(COUNTA(กรอกคะแนนตัวชี้วัด!X23),IF(BM23="","",IF(BN23="/","",IF(BN23=""," /"))),"")</f>
        <v/>
      </c>
      <c r="BP23" s="229" t="str">
        <f>IF(COUNTA(กรอกคะแนนตัวชี้วัด!Y23),กรอกคะแนนตัวชี้วัด!Y23," ")</f>
        <v xml:space="preserve"> </v>
      </c>
      <c r="BQ23" s="230" t="str">
        <f>IF(COUNTA(กรอกคะแนนตัวชี้วัด!Y23),IF($B$4="","",IF(BP23&gt;=$B$4/2,"/","")),"")</f>
        <v/>
      </c>
      <c r="BR23" s="230" t="str">
        <f>IF(COUNTA(กรอกคะแนนตัวชี้วัด!Y23),IF(BP23="","",IF(BQ23="/","",IF(BQ23=""," /"))),"")</f>
        <v/>
      </c>
      <c r="BS23" s="229" t="str">
        <f>IF(COUNTA(กรอกคะแนนตัวชี้วัด!Z23),กรอกคะแนนตัวชี้วัด!Z23," ")</f>
        <v xml:space="preserve"> </v>
      </c>
      <c r="BT23" s="230" t="str">
        <f>IF(COUNTA(กรอกคะแนนตัวชี้วัด!Z23),IF($B$4="","",IF(BS23&gt;=$B$4/2,"/","")),"")</f>
        <v/>
      </c>
      <c r="BU23" s="234" t="str">
        <f>IF(COUNTA(กรอกคะแนนตัวชี้วัด!Z23),IF(BS23="","",IF(BT23="/","",IF(BT23=""," /"))),"")</f>
        <v/>
      </c>
      <c r="BV23" s="241" t="str">
        <f>IF(COUNTA(กรอกคะแนนตัวชี้วัด!AA23),กรอกคะแนนตัวชี้วัด!AA23," ")</f>
        <v xml:space="preserve"> </v>
      </c>
      <c r="BW23" s="230" t="str">
        <f>IF(COUNTA(กรอกคะแนนตัวชี้วัด!AA23),IF($B$4="","",IF(BV23&gt;=$B$4/2,"/","")),"")</f>
        <v/>
      </c>
      <c r="BX23" s="230" t="str">
        <f>IF(COUNTA(กรอกคะแนนตัวชี้วัด!AA23),IF(BV23="","",IF(BW23="/","",IF(BW23=""," /"))),"")</f>
        <v/>
      </c>
      <c r="BY23" s="229" t="str">
        <f>IF(COUNTA(กรอกคะแนนตัวชี้วัด!AB23),กรอกคะแนนตัวชี้วัด!AB23," ")</f>
        <v xml:space="preserve"> </v>
      </c>
      <c r="BZ23" s="230" t="str">
        <f>IF(COUNTA(กรอกคะแนนตัวชี้วัด!AB23),IF($B$4="","",IF(BY23&gt;=$B$4/2,"/","")),"")</f>
        <v/>
      </c>
      <c r="CA23" s="230" t="str">
        <f>IF(COUNTA(กรอกคะแนนตัวชี้วัด!AB23),IF(BY23="","",IF(BZ23="/","",IF(BZ23=""," /"))),"")</f>
        <v/>
      </c>
      <c r="CB23" s="229" t="str">
        <f>IF(COUNTA(กรอกคะแนนตัวชี้วัด!AC23),กรอกคะแนนตัวชี้วัด!AC23," ")</f>
        <v xml:space="preserve"> </v>
      </c>
      <c r="CC23" s="230" t="str">
        <f>IF(COUNTA(กรอกคะแนนตัวชี้วัด!AC23),IF($B$4="","",IF(CB23&gt;=$B$4/2,"/","")),"")</f>
        <v/>
      </c>
      <c r="CD23" s="230" t="str">
        <f>IF(COUNTA(กรอกคะแนนตัวชี้วัด!AC23),IF(CB23="","",IF(CC23="/","",IF(CC23=""," /"))),"")</f>
        <v/>
      </c>
      <c r="CE23" s="229" t="str">
        <f>IF(COUNTA(กรอกคะแนนตัวชี้วัด!AD23),กรอกคะแนนตัวชี้วัด!AD23," ")</f>
        <v xml:space="preserve"> </v>
      </c>
      <c r="CF23" s="230" t="str">
        <f>IF(COUNTA(กรอกคะแนนตัวชี้วัด!AD23),IF($B$4="","",IF(CE23&gt;=$B$4/2,"/","")),"")</f>
        <v/>
      </c>
      <c r="CG23" s="234" t="str">
        <f>IF(COUNTA(กรอกคะแนนตัวชี้วัด!AD23),IF(CE23="","",IF(CF23="/","",IF(CF23=""," /"))),"")</f>
        <v/>
      </c>
      <c r="CH23" s="241" t="str">
        <f>IF(COUNTA(กรอกคะแนนตัวชี้วัด!AE23),กรอกคะแนนตัวชี้วัด!AE23," ")</f>
        <v xml:space="preserve"> </v>
      </c>
      <c r="CI23" s="230" t="str">
        <f>IF(COUNTA(กรอกคะแนนตัวชี้วัด!AE23),IF($B$4="","",IF(CH23&gt;=$B$4/2,"/","")),"")</f>
        <v/>
      </c>
      <c r="CJ23" s="230" t="str">
        <f>IF(COUNTA(กรอกคะแนนตัวชี้วัด!AE23),IF(CH23="","",IF(CI23="/","",IF(CI23=""," /"))),"")</f>
        <v/>
      </c>
      <c r="CK23" s="229" t="str">
        <f>IF(COUNTA(กรอกคะแนนตัวชี้วัด!AF23),กรอกคะแนนตัวชี้วัด!AF23," ")</f>
        <v xml:space="preserve"> </v>
      </c>
      <c r="CL23" s="230" t="str">
        <f>IF(COUNTA(กรอกคะแนนตัวชี้วัด!AF23),IF($B$4="","",IF(CK23&gt;=$B$4/2,"/","")),"")</f>
        <v/>
      </c>
      <c r="CM23" s="230" t="str">
        <f>IF(COUNTA(กรอกคะแนนตัวชี้วัด!AF23),IF(CK23="","",IF(CL23="/","",IF(CL23=""," /"))),"")</f>
        <v/>
      </c>
      <c r="CN23" s="229" t="str">
        <f>IF(COUNTA(กรอกคะแนนตัวชี้วัด!AG23),กรอกคะแนนตัวชี้วัด!AG23," ")</f>
        <v xml:space="preserve"> </v>
      </c>
      <c r="CO23" s="230" t="str">
        <f>IF(COUNTA(กรอกคะแนนตัวชี้วัด!AG23),IF($B$4="","",IF(CN23&gt;=$B$4/2,"/","")),"")</f>
        <v/>
      </c>
      <c r="CP23" s="230" t="str">
        <f>IF(COUNTA(กรอกคะแนนตัวชี้วัด!AG23),IF(CN23="","",IF(CO23="/","",IF(CO23=""," /"))),"")</f>
        <v/>
      </c>
      <c r="CQ23" s="229" t="str">
        <f>IF(COUNTA(กรอกคะแนนตัวชี้วัด!AH23),กรอกคะแนนตัวชี้วัด!AH23," ")</f>
        <v xml:space="preserve"> </v>
      </c>
      <c r="CR23" s="230" t="str">
        <f>IF(COUNTA(กรอกคะแนนตัวชี้วัด!AH23),IF($B$4="","",IF(CQ23&gt;=$B$4/2,"/","")),"")</f>
        <v/>
      </c>
      <c r="CS23" s="234" t="str">
        <f>IF(COUNTA(กรอกคะแนนตัวชี้วัด!AH23),IF(CQ23="","",IF(CR23="/","",IF(CR23=""," /"))),"")</f>
        <v/>
      </c>
      <c r="CT23" s="241" t="str">
        <f>IF(COUNTA(กรอกคะแนนตัวชี้วัด!AI23),กรอกคะแนนตัวชี้วัด!AI23," ")</f>
        <v xml:space="preserve"> </v>
      </c>
      <c r="CU23" s="230" t="str">
        <f>IF(COUNTA(กรอกคะแนนตัวชี้วัด!AI23),IF($B$4="","",IF(CT23&gt;=$B$4/2,"/","")),"")</f>
        <v/>
      </c>
      <c r="CV23" s="230" t="str">
        <f>IF(COUNTA(กรอกคะแนนตัวชี้วัด!AI23),IF(CT23="","",IF(CU23="/","",IF(CU23=""," /"))),"")</f>
        <v/>
      </c>
      <c r="CW23" s="229" t="str">
        <f>IF(COUNTA(กรอกคะแนนตัวชี้วัด!AJ23),กรอกคะแนนตัวชี้วัด!AJ23," ")</f>
        <v xml:space="preserve"> </v>
      </c>
      <c r="CX23" s="230" t="str">
        <f>IF(COUNTA(กรอกคะแนนตัวชี้วัด!AJ23),IF($B$4="","",IF(CW23&gt;=$B$4/2,"/","")),"")</f>
        <v/>
      </c>
      <c r="CY23" s="230" t="str">
        <f>IF(COUNTA(กรอกคะแนนตัวชี้วัด!AJ23),IF(CW23="","",IF(CX23="/","",IF(CX23=""," /"))),"")</f>
        <v/>
      </c>
      <c r="CZ23" s="229" t="str">
        <f>IF(COUNTA(กรอกคะแนนตัวชี้วัด!AK23),กรอกคะแนนตัวชี้วัด!AK23," ")</f>
        <v xml:space="preserve"> </v>
      </c>
      <c r="DA23" s="230" t="str">
        <f>IF(COUNTA(กรอกคะแนนตัวชี้วัด!AK23),IF($B$4="","",IF(CZ23&gt;=$B$4/2,"/","")),"")</f>
        <v/>
      </c>
      <c r="DB23" s="230" t="str">
        <f>IF(COUNTA(กรอกคะแนนตัวชี้วัด!AK23),IF(CZ23="","",IF(DA23="/","",IF(DA23=""," /"))),"")</f>
        <v/>
      </c>
      <c r="DC23" s="229" t="str">
        <f>IF(COUNTA(กรอกคะแนนตัวชี้วัด!AL23),กรอกคะแนนตัวชี้วัด!AL23," ")</f>
        <v xml:space="preserve"> </v>
      </c>
      <c r="DD23" s="230" t="str">
        <f>IF(COUNTA(กรอกคะแนนตัวชี้วัด!AL23),IF($B$4="","",IF(DC23&gt;=$B$4/2,"/","")),"")</f>
        <v/>
      </c>
      <c r="DE23" s="234" t="str">
        <f>IF(COUNTA(กรอกคะแนนตัวชี้วัด!AL23),IF(DC23="","",IF(DD23="/","",IF(DD23=""," /"))),"")</f>
        <v/>
      </c>
      <c r="DF23" s="241" t="str">
        <f>IF(COUNTA(กรอกคะแนนตัวชี้วัด!AM23),กรอกคะแนนตัวชี้วัด!AM23," ")</f>
        <v xml:space="preserve"> </v>
      </c>
      <c r="DG23" s="230" t="str">
        <f>IF(COUNTA(กรอกคะแนนตัวชี้วัด!AM23),IF($B$4="","",IF(DF23&gt;=$B$4/2,"/","")),"")</f>
        <v/>
      </c>
      <c r="DH23" s="230" t="str">
        <f>IF(COUNTA(กรอกคะแนนตัวชี้วัด!AM23),IF(DF23="","",IF(DG23="/","",IF(DG23=""," /"))),"")</f>
        <v/>
      </c>
      <c r="DI23" s="229" t="str">
        <f>IF(COUNTA(กรอกคะแนนตัวชี้วัด!AN23),กรอกคะแนนตัวชี้วัด!AN23," ")</f>
        <v xml:space="preserve"> </v>
      </c>
      <c r="DJ23" s="230" t="str">
        <f>IF(COUNTA(กรอกคะแนนตัวชี้วัด!AN23),IF($B$4="","",IF(DI23&gt;=$B$4/2,"/","")),"")</f>
        <v/>
      </c>
      <c r="DK23" s="230" t="str">
        <f>IF(COUNTA(กรอกคะแนนตัวชี้วัด!AN23),IF(DI23="","",IF(DJ23="/","",IF(DJ23=""," /"))),"")</f>
        <v/>
      </c>
      <c r="DL23" s="229" t="str">
        <f>IF(COUNTA(กรอกคะแนนตัวชี้วัด!AO23),กรอกคะแนนตัวชี้วัด!AO23," ")</f>
        <v xml:space="preserve"> </v>
      </c>
      <c r="DM23" s="230" t="str">
        <f>IF(COUNTA(กรอกคะแนนตัวชี้วัด!AO23),IF($B$4="","",IF(DL23&gt;=$B$4/2,"/","")),"")</f>
        <v/>
      </c>
      <c r="DN23" s="230" t="str">
        <f>IF(COUNTA(กรอกคะแนนตัวชี้วัด!AO23),IF(DL23="","",IF(DM23="/","",IF(DM23=""," /"))),"")</f>
        <v/>
      </c>
      <c r="DO23" s="229" t="str">
        <f>IF(COUNTA(กรอกคะแนนตัวชี้วัด!AP23),กรอกคะแนนตัวชี้วัด!AP23," ")</f>
        <v xml:space="preserve"> </v>
      </c>
      <c r="DP23" s="230" t="str">
        <f>IF(COUNTA(กรอกคะแนนตัวชี้วัด!AP23),IF($B$4="","",IF(DO23&gt;=$B$4/2,"/","")),"")</f>
        <v/>
      </c>
      <c r="DQ23" s="234" t="str">
        <f>IF(COUNTA(กรอกคะแนนตัวชี้วัด!AP23),IF(DO23="","",IF(DP23="/","",IF(DP23=""," /"))),"")</f>
        <v/>
      </c>
      <c r="DR23" s="241" t="str">
        <f>IF(COUNTA(กรอกคะแนนตัวชี้วัด!AQ23),กรอกคะแนนตัวชี้วัด!AQ23," ")</f>
        <v xml:space="preserve"> </v>
      </c>
      <c r="DS23" s="230" t="str">
        <f>IF(COUNTA(กรอกคะแนนตัวชี้วัด!AQ23),IF($B$4="","",IF(DR23&gt;=$B$4/2,"/","")),"")</f>
        <v/>
      </c>
      <c r="DT23" s="230" t="str">
        <f>IF(COUNTA(กรอกคะแนนตัวชี้วัด!AQ23),IF(DR23="","",IF(DS23="/","",IF(DS23=""," /"))),"")</f>
        <v/>
      </c>
      <c r="DU23" s="229" t="str">
        <f>IF(COUNTA(กรอกคะแนนตัวชี้วัด!AR23),กรอกคะแนนตัวชี้วัด!AR23," ")</f>
        <v xml:space="preserve"> </v>
      </c>
      <c r="DV23" s="230" t="str">
        <f>IF(COUNTA(กรอกคะแนนตัวชี้วัด!AR23),IF($B$4="","",IF(DU23&gt;=$B$4/2,"/","")),"")</f>
        <v/>
      </c>
      <c r="DW23" s="234" t="str">
        <f>IF(COUNTA(กรอกคะแนนตัวชี้วัด!AR23),IF(DU23="","",IF(DV23="/","",IF(DV23=""," /"))),"")</f>
        <v/>
      </c>
      <c r="DX23" s="247" t="str">
        <f>IF(COUNTA(ข้อมูล!E20),IF(COUNTIF(EC23:FS23,"/"),COUNTIF(EC23:FS23,"/"),""),"")</f>
        <v/>
      </c>
      <c r="DY23" s="230" t="str">
        <f>IF(COUNTA(ข้อมูล!E20),IF(DX23="","",IF(DX23&gt;=$DX$4/2,"/","")),"")</f>
        <v/>
      </c>
      <c r="DZ23" s="230" t="str">
        <f>IF(COUNTA(ข้อมูล!E20),IF(DX23="","/",IF(DY23="/","",IF(DY23=""," /"))),"")</f>
        <v/>
      </c>
      <c r="EA23" s="231"/>
      <c r="EB23" s="249"/>
      <c r="EC23" s="158" t="str">
        <f t="shared" si="0"/>
        <v/>
      </c>
      <c r="ED23" s="70" t="str">
        <f t="shared" si="1"/>
        <v/>
      </c>
      <c r="EE23" s="70" t="str">
        <f t="shared" si="2"/>
        <v/>
      </c>
      <c r="EF23" s="70" t="str">
        <f t="shared" si="3"/>
        <v/>
      </c>
      <c r="EG23" s="70" t="str">
        <f t="shared" si="4"/>
        <v/>
      </c>
      <c r="EH23" s="70" t="str">
        <f t="shared" si="5"/>
        <v/>
      </c>
      <c r="EI23" s="70" t="str">
        <f t="shared" si="6"/>
        <v/>
      </c>
      <c r="EJ23" s="70" t="str">
        <f t="shared" si="7"/>
        <v/>
      </c>
      <c r="EK23" s="70" t="str">
        <f t="shared" si="8"/>
        <v/>
      </c>
      <c r="EL23" s="70" t="str">
        <f t="shared" si="9"/>
        <v/>
      </c>
      <c r="EM23" s="70" t="str">
        <f t="shared" si="10"/>
        <v/>
      </c>
      <c r="EN23" s="70" t="str">
        <f t="shared" si="11"/>
        <v/>
      </c>
      <c r="EO23" s="70" t="str">
        <f t="shared" si="12"/>
        <v/>
      </c>
      <c r="EP23" s="70" t="str">
        <f t="shared" si="13"/>
        <v/>
      </c>
      <c r="EQ23" s="70" t="str">
        <f t="shared" si="14"/>
        <v/>
      </c>
      <c r="ER23" s="70" t="str">
        <f t="shared" si="15"/>
        <v/>
      </c>
      <c r="ES23" s="70" t="str">
        <f t="shared" si="16"/>
        <v/>
      </c>
      <c r="ET23" s="70" t="str">
        <f t="shared" si="17"/>
        <v/>
      </c>
      <c r="EU23" s="70" t="str">
        <f t="shared" si="18"/>
        <v/>
      </c>
      <c r="EV23" s="70" t="str">
        <f t="shared" si="19"/>
        <v/>
      </c>
      <c r="EW23" s="70" t="str">
        <f t="shared" si="20"/>
        <v/>
      </c>
      <c r="EX23" s="70" t="str">
        <f t="shared" si="21"/>
        <v/>
      </c>
      <c r="EY23" s="70" t="str">
        <f t="shared" si="22"/>
        <v/>
      </c>
      <c r="EZ23" s="70" t="str">
        <f t="shared" si="23"/>
        <v/>
      </c>
      <c r="FA23" s="70" t="str">
        <f t="shared" si="24"/>
        <v/>
      </c>
      <c r="FB23" s="70" t="str">
        <f t="shared" si="25"/>
        <v/>
      </c>
      <c r="FC23" s="70" t="str">
        <f t="shared" si="26"/>
        <v/>
      </c>
      <c r="FD23" s="70" t="str">
        <f t="shared" si="27"/>
        <v/>
      </c>
      <c r="FE23" s="70" t="str">
        <f t="shared" si="28"/>
        <v/>
      </c>
      <c r="FF23" s="70" t="str">
        <f t="shared" si="29"/>
        <v/>
      </c>
      <c r="FG23" s="70" t="str">
        <f t="shared" si="30"/>
        <v/>
      </c>
      <c r="FH23" s="70" t="str">
        <f t="shared" si="31"/>
        <v/>
      </c>
      <c r="FI23" s="70" t="str">
        <f t="shared" si="32"/>
        <v/>
      </c>
      <c r="FJ23" s="70" t="str">
        <f t="shared" si="33"/>
        <v/>
      </c>
      <c r="FK23" s="70" t="str">
        <f t="shared" si="34"/>
        <v/>
      </c>
      <c r="FL23" s="70" t="str">
        <f t="shared" si="35"/>
        <v/>
      </c>
      <c r="FM23" s="70" t="str">
        <f t="shared" si="36"/>
        <v/>
      </c>
      <c r="FN23" s="70" t="str">
        <f t="shared" si="37"/>
        <v/>
      </c>
      <c r="FO23" s="70" t="str">
        <f t="shared" si="38"/>
        <v/>
      </c>
      <c r="FP23" s="70" t="str">
        <f t="shared" si="39"/>
        <v/>
      </c>
      <c r="FQ23" s="70" t="str">
        <f t="shared" si="40"/>
        <v/>
      </c>
      <c r="FR23" s="70" t="str">
        <f t="shared" si="41"/>
        <v/>
      </c>
      <c r="FS23" s="70" t="e">
        <f>#REF!</f>
        <v>#REF!</v>
      </c>
      <c r="FT23" s="70"/>
      <c r="FU23" s="70">
        <f t="shared" si="42"/>
        <v>0</v>
      </c>
      <c r="FV23" s="69"/>
    </row>
    <row r="24" spans="1:178" s="67" customFormat="1" ht="16.5" customHeight="1" x14ac:dyDescent="0.35">
      <c r="A24" s="233">
        <f>IF(COUNTA(ข้อมูล!C21),ข้อมูล!C21," ")</f>
        <v>19</v>
      </c>
      <c r="B24" s="229" t="str">
        <f>IF(COUNTA(กรอกคะแนนตัวชี้วัด!C24),กรอกคะแนนตัวชี้วัด!C24," ")</f>
        <v xml:space="preserve"> </v>
      </c>
      <c r="C24" s="230" t="str">
        <f>IF(COUNTA(กรอกคะแนนตัวชี้วัด!C24),IF($B$4="","",IF(B24&gt;=$B$4/2,"/","")),"")</f>
        <v/>
      </c>
      <c r="D24" s="230" t="str">
        <f>IF(COUNTA(กรอกคะแนนตัวชี้วัด!C24),IF(B24="","",IF(C24="/","",IF(C24=""," /"))),"")</f>
        <v/>
      </c>
      <c r="E24" s="229" t="str">
        <f>IF(COUNTA(กรอกคะแนนตัวชี้วัด!D24),กรอกคะแนนตัวชี้วัด!D24," ")</f>
        <v xml:space="preserve"> </v>
      </c>
      <c r="F24" s="230" t="str">
        <f>IF(COUNTA(กรอกคะแนนตัวชี้วัด!D24),IF($B$4="","",IF(E24&gt;=$B$4/2,"/","")),"")</f>
        <v/>
      </c>
      <c r="G24" s="230" t="str">
        <f>IF(COUNTA(กรอกคะแนนตัวชี้วัด!D24),IF(E24="","",IF(F24="/","",IF(F24=""," /"))),"")</f>
        <v/>
      </c>
      <c r="H24" s="229" t="str">
        <f>IF(COUNTA(กรอกคะแนนตัวชี้วัด!E24),กรอกคะแนนตัวชี้วัด!E24," ")</f>
        <v xml:space="preserve"> </v>
      </c>
      <c r="I24" s="230" t="str">
        <f>IF(COUNTA(กรอกคะแนนตัวชี้วัด!E24),IF($B$4="","",IF(H24&gt;=$B$4/2,"/","")),"")</f>
        <v/>
      </c>
      <c r="J24" s="230" t="str">
        <f>IF(COUNTA(กรอกคะแนนตัวชี้วัด!E24),IF(H24="","",IF(I24="/","",IF(I24=""," /"))),"")</f>
        <v/>
      </c>
      <c r="K24" s="229" t="str">
        <f>IF(COUNTA(กรอกคะแนนตัวชี้วัด!F24),กรอกคะแนนตัวชี้วัด!F24," ")</f>
        <v xml:space="preserve"> </v>
      </c>
      <c r="L24" s="230" t="str">
        <f>IF(COUNTA(กรอกคะแนนตัวชี้วัด!F24),IF($B$4="","",IF(K24&gt;=$B$4/2,"/","")),"")</f>
        <v/>
      </c>
      <c r="M24" s="234" t="str">
        <f>IF(COUNTA(กรอกคะแนนตัวชี้วัด!F24),IF(K24="","",IF(L24="/","",IF(L24=""," /"))),"")</f>
        <v/>
      </c>
      <c r="N24" s="241" t="str">
        <f>IF(COUNTA(กรอกคะแนนตัวชี้วัด!G24),กรอกคะแนนตัวชี้วัด!G24," ")</f>
        <v xml:space="preserve"> </v>
      </c>
      <c r="O24" s="230" t="str">
        <f>IF(COUNTA(กรอกคะแนนตัวชี้วัด!G24),IF($B$4="","",IF(N24&gt;=$B$4/2,"/","")),"")</f>
        <v/>
      </c>
      <c r="P24" s="230" t="str">
        <f>IF(COUNTA(กรอกคะแนนตัวชี้วัด!G24),IF(N24="","",IF(O24="/","",IF(O24=""," /"))),"")</f>
        <v/>
      </c>
      <c r="Q24" s="229" t="str">
        <f>IF(COUNTA(กรอกคะแนนตัวชี้วัด!H24),กรอกคะแนนตัวชี้วัด!H24," ")</f>
        <v xml:space="preserve"> </v>
      </c>
      <c r="R24" s="230" t="str">
        <f>IF(COUNTA(กรอกคะแนนตัวชี้วัด!H24),IF($B$4="","",IF(Q24&gt;=$B$4/2,"/","")),"")</f>
        <v/>
      </c>
      <c r="S24" s="230" t="str">
        <f>IF(COUNTA(กรอกคะแนนตัวชี้วัด!H24),IF(Q24="","",IF(R24="/","",IF(R24=""," /"))),"")</f>
        <v/>
      </c>
      <c r="T24" s="229" t="str">
        <f>IF(COUNTA(กรอกคะแนนตัวชี้วัด!I24),กรอกคะแนนตัวชี้วัด!I24," ")</f>
        <v xml:space="preserve"> </v>
      </c>
      <c r="U24" s="230" t="str">
        <f>IF(COUNTA(กรอกคะแนนตัวชี้วัด!I24),IF($B$4="","",IF(T24&gt;=$B$4/2,"/","")),"")</f>
        <v/>
      </c>
      <c r="V24" s="230" t="str">
        <f>IF(COUNTA(กรอกคะแนนตัวชี้วัด!I24),IF(T24="","",IF(U24="/","",IF(U24=""," /"))),"")</f>
        <v/>
      </c>
      <c r="W24" s="229" t="str">
        <f>IF(COUNTA(กรอกคะแนนตัวชี้วัด!J24),กรอกคะแนนตัวชี้วัด!J24," ")</f>
        <v xml:space="preserve"> </v>
      </c>
      <c r="X24" s="230" t="str">
        <f>IF(COUNTA(กรอกคะแนนตัวชี้วัด!J24),IF($B$4="","",IF(W24&gt;=$B$4/2,"/","")),"")</f>
        <v/>
      </c>
      <c r="Y24" s="234" t="str">
        <f>IF(COUNTA(กรอกคะแนนตัวชี้วัด!J24),IF(W24="","",IF(X24="/","",IF(X24=""," /"))),"")</f>
        <v/>
      </c>
      <c r="Z24" s="241" t="str">
        <f>IF(COUNTA(กรอกคะแนนตัวชี้วัด!K24),กรอกคะแนนตัวชี้วัด!K24," ")</f>
        <v xml:space="preserve"> </v>
      </c>
      <c r="AA24" s="230" t="str">
        <f>IF(COUNTA(กรอกคะแนนตัวชี้วัด!K24),IF($B$4="","",IF(Z24&gt;=$B$4/2,"/","")),"")</f>
        <v/>
      </c>
      <c r="AB24" s="230" t="str">
        <f>IF(COUNTA(กรอกคะแนนตัวชี้วัด!K24),IF(Z24="","",IF(AA24="/","",IF(AA24=""," /"))),"")</f>
        <v/>
      </c>
      <c r="AC24" s="229" t="str">
        <f>IF(COUNTA(กรอกคะแนนตัวชี้วัด!L24),กรอกคะแนนตัวชี้วัด!L24," ")</f>
        <v xml:space="preserve"> </v>
      </c>
      <c r="AD24" s="230" t="str">
        <f>IF(COUNTA(กรอกคะแนนตัวชี้วัด!L24),IF($B$4="","",IF(AC24&gt;=$B$4/2,"/","")),"")</f>
        <v/>
      </c>
      <c r="AE24" s="230" t="str">
        <f>IF(COUNTA(กรอกคะแนนตัวชี้วัด!L24),IF(AC24="","",IF(AD24="/","",IF(AD24=""," /"))),"")</f>
        <v/>
      </c>
      <c r="AF24" s="229" t="str">
        <f>IF(COUNTA(กรอกคะแนนตัวชี้วัด!M24),กรอกคะแนนตัวชี้วัด!M24," ")</f>
        <v xml:space="preserve"> </v>
      </c>
      <c r="AG24" s="230" t="str">
        <f>IF(COUNTA(กรอกคะแนนตัวชี้วัด!M24),IF($B$4="","",IF(AF24&gt;=$B$4/2,"/","")),"")</f>
        <v/>
      </c>
      <c r="AH24" s="230" t="str">
        <f>IF(COUNTA(กรอกคะแนนตัวชี้วัด!M24),IF(AF24="","",IF(AG24="/","",IF(AG24=""," /"))),"")</f>
        <v/>
      </c>
      <c r="AI24" s="229" t="str">
        <f>IF(COUNTA(กรอกคะแนนตัวชี้วัด!N24),กรอกคะแนนตัวชี้วัด!N24," ")</f>
        <v xml:space="preserve"> </v>
      </c>
      <c r="AJ24" s="230" t="str">
        <f>IF(COUNTA(กรอกคะแนนตัวชี้วัด!N24),IF($B$4="","",IF(AI24&gt;=$B$4/2,"/","")),"")</f>
        <v/>
      </c>
      <c r="AK24" s="234" t="str">
        <f>IF(COUNTA(กรอกคะแนนตัวชี้วัด!N24),IF(AI24="","",IF(AJ24="/","",IF(AJ24=""," /"))),"")</f>
        <v/>
      </c>
      <c r="AL24" s="241" t="str">
        <f>IF(COUNTA(กรอกคะแนนตัวชี้วัด!O24),กรอกคะแนนตัวชี้วัด!O24," ")</f>
        <v xml:space="preserve"> </v>
      </c>
      <c r="AM24" s="230" t="str">
        <f>IF(COUNTA(กรอกคะแนนตัวชี้วัด!O24),IF($B$4="","",IF(AL24&gt;=$B$4/2,"/","")),"")</f>
        <v/>
      </c>
      <c r="AN24" s="230" t="str">
        <f>IF(COUNTA(กรอกคะแนนตัวชี้วัด!O24),IF(AL24="","",IF(AM24="/","",IF(AM24=""," /"))),"")</f>
        <v/>
      </c>
      <c r="AO24" s="229" t="str">
        <f>IF(COUNTA(กรอกคะแนนตัวชี้วัด!P24),กรอกคะแนนตัวชี้วัด!P24," ")</f>
        <v xml:space="preserve"> </v>
      </c>
      <c r="AP24" s="230" t="str">
        <f>IF(COUNTA(กรอกคะแนนตัวชี้วัด!P24),IF($B$4="","",IF(AO24&gt;=$B$4/2,"/","")),"")</f>
        <v/>
      </c>
      <c r="AQ24" s="230" t="str">
        <f>IF(COUNTA(กรอกคะแนนตัวชี้วัด!P24),IF(AO24="","",IF(AP24="/","",IF(AP24=""," /"))),"")</f>
        <v/>
      </c>
      <c r="AR24" s="229" t="str">
        <f>IF(COUNTA(กรอกคะแนนตัวชี้วัด!Q24),กรอกคะแนนตัวชี้วัด!Q24," ")</f>
        <v xml:space="preserve"> </v>
      </c>
      <c r="AS24" s="230" t="str">
        <f>IF(COUNTA(กรอกคะแนนตัวชี้วัด!Q24),IF($B$4="","",IF(AR24&gt;=$B$4/2,"/","")),"")</f>
        <v/>
      </c>
      <c r="AT24" s="230" t="str">
        <f>IF(COUNTA(กรอกคะแนนตัวชี้วัด!Q24),IF(AR24="","",IF(AS24="/","",IF(AS24=""," /"))),"")</f>
        <v/>
      </c>
      <c r="AU24" s="229" t="str">
        <f>IF(COUNTA(กรอกคะแนนตัวชี้วัด!R24),กรอกคะแนนตัวชี้วัด!R24," ")</f>
        <v xml:space="preserve"> </v>
      </c>
      <c r="AV24" s="230" t="str">
        <f>IF(COUNTA(กรอกคะแนนตัวชี้วัด!R24),IF($B$4="","",IF(AU24&gt;=$B$4/2,"/","")),"")</f>
        <v/>
      </c>
      <c r="AW24" s="234" t="str">
        <f>IF(COUNTA(กรอกคะแนนตัวชี้วัด!R24),IF(AU24="","",IF(AV24="/","",IF(AV24=""," /"))),"")</f>
        <v/>
      </c>
      <c r="AX24" s="241" t="str">
        <f>IF(COUNTA(กรอกคะแนนตัวชี้วัด!S24),กรอกคะแนนตัวชี้วัด!S24," ")</f>
        <v xml:space="preserve"> </v>
      </c>
      <c r="AY24" s="230" t="str">
        <f>IF(COUNTA(กรอกคะแนนตัวชี้วัด!S24),IF($B$4="","",IF(AX24&gt;=$B$4/2,"/","")),"")</f>
        <v/>
      </c>
      <c r="AZ24" s="230" t="str">
        <f>IF(COUNTA(กรอกคะแนนตัวชี้วัด!S24),IF(AX24="","",IF(AY24="/","",IF(AY24=""," /"))),"")</f>
        <v/>
      </c>
      <c r="BA24" s="229" t="str">
        <f>IF(COUNTA(กรอกคะแนนตัวชี้วัด!T24),กรอกคะแนนตัวชี้วัด!T24," ")</f>
        <v xml:space="preserve"> </v>
      </c>
      <c r="BB24" s="230" t="str">
        <f>IF(COUNTA(กรอกคะแนนตัวชี้วัด!T24),IF($B$4="","",IF(BA24&gt;=$B$4/2,"/","")),"")</f>
        <v/>
      </c>
      <c r="BC24" s="230" t="str">
        <f>IF(COUNTA(กรอกคะแนนตัวชี้วัด!T24),IF(BA24="","",IF(BB24="/","",IF(BB24=""," /"))),"")</f>
        <v/>
      </c>
      <c r="BD24" s="229" t="str">
        <f>IF(COUNTA(กรอกคะแนนตัวชี้วัด!U24),กรอกคะแนนตัวชี้วัด!U24," ")</f>
        <v xml:space="preserve"> </v>
      </c>
      <c r="BE24" s="230" t="str">
        <f>IF(COUNTA(กรอกคะแนนตัวชี้วัด!U24),IF($B$4="","",IF(BD24&gt;=$B$4/2,"/","")),"")</f>
        <v/>
      </c>
      <c r="BF24" s="230" t="str">
        <f>IF(COUNTA(กรอกคะแนนตัวชี้วัด!U24),IF(BD24="","",IF(BE24="/","",IF(BE24=""," /"))),"")</f>
        <v/>
      </c>
      <c r="BG24" s="229" t="str">
        <f>IF(COUNTA(กรอกคะแนนตัวชี้วัด!V24),กรอกคะแนนตัวชี้วัด!V24," ")</f>
        <v xml:space="preserve"> </v>
      </c>
      <c r="BH24" s="230" t="str">
        <f>IF(COUNTA(กรอกคะแนนตัวชี้วัด!V24),IF($B$4="","",IF(BG24&gt;=$B$4/2,"/","")),"")</f>
        <v/>
      </c>
      <c r="BI24" s="234" t="str">
        <f>IF(COUNTA(กรอกคะแนนตัวชี้วัด!V24),IF(BG24="","",IF(BH24="/","",IF(BH24=""," /"))),"")</f>
        <v/>
      </c>
      <c r="BJ24" s="241" t="str">
        <f>IF(COUNTA(กรอกคะแนนตัวชี้วัด!W24),กรอกคะแนนตัวชี้วัด!W24," ")</f>
        <v xml:space="preserve"> </v>
      </c>
      <c r="BK24" s="230" t="str">
        <f>IF(COUNTA(กรอกคะแนนตัวชี้วัด!W24),IF($B$4="","",IF(BJ24&gt;=$B$4/2,"/","")),"")</f>
        <v/>
      </c>
      <c r="BL24" s="230" t="str">
        <f>IF(COUNTA(กรอกคะแนนตัวชี้วัด!W24),IF(BJ24="","",IF(BK24="/","",IF(BK24=""," /"))),"")</f>
        <v/>
      </c>
      <c r="BM24" s="229" t="str">
        <f>IF(COUNTA(กรอกคะแนนตัวชี้วัด!X24),กรอกคะแนนตัวชี้วัด!X24," ")</f>
        <v xml:space="preserve"> </v>
      </c>
      <c r="BN24" s="230" t="str">
        <f>IF(COUNTA(กรอกคะแนนตัวชี้วัด!X24),IF($B$4="","",IF(BM24&gt;=$B$4/2,"/","")),"")</f>
        <v/>
      </c>
      <c r="BO24" s="230" t="str">
        <f>IF(COUNTA(กรอกคะแนนตัวชี้วัด!X24),IF(BM24="","",IF(BN24="/","",IF(BN24=""," /"))),"")</f>
        <v/>
      </c>
      <c r="BP24" s="229" t="str">
        <f>IF(COUNTA(กรอกคะแนนตัวชี้วัด!Y24),กรอกคะแนนตัวชี้วัด!Y24," ")</f>
        <v xml:space="preserve"> </v>
      </c>
      <c r="BQ24" s="230" t="str">
        <f>IF(COUNTA(กรอกคะแนนตัวชี้วัด!Y24),IF($B$4="","",IF(BP24&gt;=$B$4/2,"/","")),"")</f>
        <v/>
      </c>
      <c r="BR24" s="230" t="str">
        <f>IF(COUNTA(กรอกคะแนนตัวชี้วัด!Y24),IF(BP24="","",IF(BQ24="/","",IF(BQ24=""," /"))),"")</f>
        <v/>
      </c>
      <c r="BS24" s="229" t="str">
        <f>IF(COUNTA(กรอกคะแนนตัวชี้วัด!Z24),กรอกคะแนนตัวชี้วัด!Z24," ")</f>
        <v xml:space="preserve"> </v>
      </c>
      <c r="BT24" s="230" t="str">
        <f>IF(COUNTA(กรอกคะแนนตัวชี้วัด!Z24),IF($B$4="","",IF(BS24&gt;=$B$4/2,"/","")),"")</f>
        <v/>
      </c>
      <c r="BU24" s="234" t="str">
        <f>IF(COUNTA(กรอกคะแนนตัวชี้วัด!Z24),IF(BS24="","",IF(BT24="/","",IF(BT24=""," /"))),"")</f>
        <v/>
      </c>
      <c r="BV24" s="241" t="str">
        <f>IF(COUNTA(กรอกคะแนนตัวชี้วัด!AA24),กรอกคะแนนตัวชี้วัด!AA24," ")</f>
        <v xml:space="preserve"> </v>
      </c>
      <c r="BW24" s="230" t="str">
        <f>IF(COUNTA(กรอกคะแนนตัวชี้วัด!AA24),IF($B$4="","",IF(BV24&gt;=$B$4/2,"/","")),"")</f>
        <v/>
      </c>
      <c r="BX24" s="230" t="str">
        <f>IF(COUNTA(กรอกคะแนนตัวชี้วัด!AA24),IF(BV24="","",IF(BW24="/","",IF(BW24=""," /"))),"")</f>
        <v/>
      </c>
      <c r="BY24" s="229" t="str">
        <f>IF(COUNTA(กรอกคะแนนตัวชี้วัด!AB24),กรอกคะแนนตัวชี้วัด!AB24," ")</f>
        <v xml:space="preserve"> </v>
      </c>
      <c r="BZ24" s="230" t="str">
        <f>IF(COUNTA(กรอกคะแนนตัวชี้วัด!AB24),IF($B$4="","",IF(BY24&gt;=$B$4/2,"/","")),"")</f>
        <v/>
      </c>
      <c r="CA24" s="230" t="str">
        <f>IF(COUNTA(กรอกคะแนนตัวชี้วัด!AB24),IF(BY24="","",IF(BZ24="/","",IF(BZ24=""," /"))),"")</f>
        <v/>
      </c>
      <c r="CB24" s="229" t="str">
        <f>IF(COUNTA(กรอกคะแนนตัวชี้วัด!AC24),กรอกคะแนนตัวชี้วัด!AC24," ")</f>
        <v xml:space="preserve"> </v>
      </c>
      <c r="CC24" s="230" t="str">
        <f>IF(COUNTA(กรอกคะแนนตัวชี้วัด!AC24),IF($B$4="","",IF(CB24&gt;=$B$4/2,"/","")),"")</f>
        <v/>
      </c>
      <c r="CD24" s="230" t="str">
        <f>IF(COUNTA(กรอกคะแนนตัวชี้วัด!AC24),IF(CB24="","",IF(CC24="/","",IF(CC24=""," /"))),"")</f>
        <v/>
      </c>
      <c r="CE24" s="229" t="str">
        <f>IF(COUNTA(กรอกคะแนนตัวชี้วัด!AD24),กรอกคะแนนตัวชี้วัด!AD24," ")</f>
        <v xml:space="preserve"> </v>
      </c>
      <c r="CF24" s="230" t="str">
        <f>IF(COUNTA(กรอกคะแนนตัวชี้วัด!AD24),IF($B$4="","",IF(CE24&gt;=$B$4/2,"/","")),"")</f>
        <v/>
      </c>
      <c r="CG24" s="234" t="str">
        <f>IF(COUNTA(กรอกคะแนนตัวชี้วัด!AD24),IF(CE24="","",IF(CF24="/","",IF(CF24=""," /"))),"")</f>
        <v/>
      </c>
      <c r="CH24" s="241" t="str">
        <f>IF(COUNTA(กรอกคะแนนตัวชี้วัด!AE24),กรอกคะแนนตัวชี้วัด!AE24," ")</f>
        <v xml:space="preserve"> </v>
      </c>
      <c r="CI24" s="230" t="str">
        <f>IF(COUNTA(กรอกคะแนนตัวชี้วัด!AE24),IF($B$4="","",IF(CH24&gt;=$B$4/2,"/","")),"")</f>
        <v/>
      </c>
      <c r="CJ24" s="230" t="str">
        <f>IF(COUNTA(กรอกคะแนนตัวชี้วัด!AE24),IF(CH24="","",IF(CI24="/","",IF(CI24=""," /"))),"")</f>
        <v/>
      </c>
      <c r="CK24" s="229" t="str">
        <f>IF(COUNTA(กรอกคะแนนตัวชี้วัด!AF24),กรอกคะแนนตัวชี้วัด!AF24," ")</f>
        <v xml:space="preserve"> </v>
      </c>
      <c r="CL24" s="230" t="str">
        <f>IF(COUNTA(กรอกคะแนนตัวชี้วัด!AF24),IF($B$4="","",IF(CK24&gt;=$B$4/2,"/","")),"")</f>
        <v/>
      </c>
      <c r="CM24" s="230" t="str">
        <f>IF(COUNTA(กรอกคะแนนตัวชี้วัด!AF24),IF(CK24="","",IF(CL24="/","",IF(CL24=""," /"))),"")</f>
        <v/>
      </c>
      <c r="CN24" s="229" t="str">
        <f>IF(COUNTA(กรอกคะแนนตัวชี้วัด!AG24),กรอกคะแนนตัวชี้วัด!AG24," ")</f>
        <v xml:space="preserve"> </v>
      </c>
      <c r="CO24" s="230" t="str">
        <f>IF(COUNTA(กรอกคะแนนตัวชี้วัด!AG24),IF($B$4="","",IF(CN24&gt;=$B$4/2,"/","")),"")</f>
        <v/>
      </c>
      <c r="CP24" s="230" t="str">
        <f>IF(COUNTA(กรอกคะแนนตัวชี้วัด!AG24),IF(CN24="","",IF(CO24="/","",IF(CO24=""," /"))),"")</f>
        <v/>
      </c>
      <c r="CQ24" s="229" t="str">
        <f>IF(COUNTA(กรอกคะแนนตัวชี้วัด!AH24),กรอกคะแนนตัวชี้วัด!AH24," ")</f>
        <v xml:space="preserve"> </v>
      </c>
      <c r="CR24" s="230" t="str">
        <f>IF(COUNTA(กรอกคะแนนตัวชี้วัด!AH24),IF($B$4="","",IF(CQ24&gt;=$B$4/2,"/","")),"")</f>
        <v/>
      </c>
      <c r="CS24" s="234" t="str">
        <f>IF(COUNTA(กรอกคะแนนตัวชี้วัด!AH24),IF(CQ24="","",IF(CR24="/","",IF(CR24=""," /"))),"")</f>
        <v/>
      </c>
      <c r="CT24" s="241" t="str">
        <f>IF(COUNTA(กรอกคะแนนตัวชี้วัด!AI24),กรอกคะแนนตัวชี้วัด!AI24," ")</f>
        <v xml:space="preserve"> </v>
      </c>
      <c r="CU24" s="230" t="str">
        <f>IF(COUNTA(กรอกคะแนนตัวชี้วัด!AI24),IF($B$4="","",IF(CT24&gt;=$B$4/2,"/","")),"")</f>
        <v/>
      </c>
      <c r="CV24" s="230" t="str">
        <f>IF(COUNTA(กรอกคะแนนตัวชี้วัด!AI24),IF(CT24="","",IF(CU24="/","",IF(CU24=""," /"))),"")</f>
        <v/>
      </c>
      <c r="CW24" s="229" t="str">
        <f>IF(COUNTA(กรอกคะแนนตัวชี้วัด!AJ24),กรอกคะแนนตัวชี้วัด!AJ24," ")</f>
        <v xml:space="preserve"> </v>
      </c>
      <c r="CX24" s="230" t="str">
        <f>IF(COUNTA(กรอกคะแนนตัวชี้วัด!AJ24),IF($B$4="","",IF(CW24&gt;=$B$4/2,"/","")),"")</f>
        <v/>
      </c>
      <c r="CY24" s="230" t="str">
        <f>IF(COUNTA(กรอกคะแนนตัวชี้วัด!AJ24),IF(CW24="","",IF(CX24="/","",IF(CX24=""," /"))),"")</f>
        <v/>
      </c>
      <c r="CZ24" s="229" t="str">
        <f>IF(COUNTA(กรอกคะแนนตัวชี้วัด!AK24),กรอกคะแนนตัวชี้วัด!AK24," ")</f>
        <v xml:space="preserve"> </v>
      </c>
      <c r="DA24" s="230" t="str">
        <f>IF(COUNTA(กรอกคะแนนตัวชี้วัด!AK24),IF($B$4="","",IF(CZ24&gt;=$B$4/2,"/","")),"")</f>
        <v/>
      </c>
      <c r="DB24" s="230" t="str">
        <f>IF(COUNTA(กรอกคะแนนตัวชี้วัด!AK24),IF(CZ24="","",IF(DA24="/","",IF(DA24=""," /"))),"")</f>
        <v/>
      </c>
      <c r="DC24" s="229" t="str">
        <f>IF(COUNTA(กรอกคะแนนตัวชี้วัด!AL24),กรอกคะแนนตัวชี้วัด!AL24," ")</f>
        <v xml:space="preserve"> </v>
      </c>
      <c r="DD24" s="230" t="str">
        <f>IF(COUNTA(กรอกคะแนนตัวชี้วัด!AL24),IF($B$4="","",IF(DC24&gt;=$B$4/2,"/","")),"")</f>
        <v/>
      </c>
      <c r="DE24" s="234" t="str">
        <f>IF(COUNTA(กรอกคะแนนตัวชี้วัด!AL24),IF(DC24="","",IF(DD24="/","",IF(DD24=""," /"))),"")</f>
        <v/>
      </c>
      <c r="DF24" s="241" t="str">
        <f>IF(COUNTA(กรอกคะแนนตัวชี้วัด!AM24),กรอกคะแนนตัวชี้วัด!AM24," ")</f>
        <v xml:space="preserve"> </v>
      </c>
      <c r="DG24" s="230" t="str">
        <f>IF(COUNTA(กรอกคะแนนตัวชี้วัด!AM24),IF($B$4="","",IF(DF24&gt;=$B$4/2,"/","")),"")</f>
        <v/>
      </c>
      <c r="DH24" s="230" t="str">
        <f>IF(COUNTA(กรอกคะแนนตัวชี้วัด!AM24),IF(DF24="","",IF(DG24="/","",IF(DG24=""," /"))),"")</f>
        <v/>
      </c>
      <c r="DI24" s="229" t="str">
        <f>IF(COUNTA(กรอกคะแนนตัวชี้วัด!AN24),กรอกคะแนนตัวชี้วัด!AN24," ")</f>
        <v xml:space="preserve"> </v>
      </c>
      <c r="DJ24" s="230" t="str">
        <f>IF(COUNTA(กรอกคะแนนตัวชี้วัด!AN24),IF($B$4="","",IF(DI24&gt;=$B$4/2,"/","")),"")</f>
        <v/>
      </c>
      <c r="DK24" s="230" t="str">
        <f>IF(COUNTA(กรอกคะแนนตัวชี้วัด!AN24),IF(DI24="","",IF(DJ24="/","",IF(DJ24=""," /"))),"")</f>
        <v/>
      </c>
      <c r="DL24" s="229" t="str">
        <f>IF(COUNTA(กรอกคะแนนตัวชี้วัด!AO24),กรอกคะแนนตัวชี้วัด!AO24," ")</f>
        <v xml:space="preserve"> </v>
      </c>
      <c r="DM24" s="230" t="str">
        <f>IF(COUNTA(กรอกคะแนนตัวชี้วัด!AO24),IF($B$4="","",IF(DL24&gt;=$B$4/2,"/","")),"")</f>
        <v/>
      </c>
      <c r="DN24" s="230" t="str">
        <f>IF(COUNTA(กรอกคะแนนตัวชี้วัด!AO24),IF(DL24="","",IF(DM24="/","",IF(DM24=""," /"))),"")</f>
        <v/>
      </c>
      <c r="DO24" s="229" t="str">
        <f>IF(COUNTA(กรอกคะแนนตัวชี้วัด!AP24),กรอกคะแนนตัวชี้วัด!AP24," ")</f>
        <v xml:space="preserve"> </v>
      </c>
      <c r="DP24" s="230" t="str">
        <f>IF(COUNTA(กรอกคะแนนตัวชี้วัด!AP24),IF($B$4="","",IF(DO24&gt;=$B$4/2,"/","")),"")</f>
        <v/>
      </c>
      <c r="DQ24" s="234" t="str">
        <f>IF(COUNTA(กรอกคะแนนตัวชี้วัด!AP24),IF(DO24="","",IF(DP24="/","",IF(DP24=""," /"))),"")</f>
        <v/>
      </c>
      <c r="DR24" s="241" t="str">
        <f>IF(COUNTA(กรอกคะแนนตัวชี้วัด!AQ24),กรอกคะแนนตัวชี้วัด!AQ24," ")</f>
        <v xml:space="preserve"> </v>
      </c>
      <c r="DS24" s="230" t="str">
        <f>IF(COUNTA(กรอกคะแนนตัวชี้วัด!AQ24),IF($B$4="","",IF(DR24&gt;=$B$4/2,"/","")),"")</f>
        <v/>
      </c>
      <c r="DT24" s="230" t="str">
        <f>IF(COUNTA(กรอกคะแนนตัวชี้วัด!AQ24),IF(DR24="","",IF(DS24="/","",IF(DS24=""," /"))),"")</f>
        <v/>
      </c>
      <c r="DU24" s="229" t="str">
        <f>IF(COUNTA(กรอกคะแนนตัวชี้วัด!AR24),กรอกคะแนนตัวชี้วัด!AR24," ")</f>
        <v xml:space="preserve"> </v>
      </c>
      <c r="DV24" s="230" t="str">
        <f>IF(COUNTA(กรอกคะแนนตัวชี้วัด!AR24),IF($B$4="","",IF(DU24&gt;=$B$4/2,"/","")),"")</f>
        <v/>
      </c>
      <c r="DW24" s="234" t="str">
        <f>IF(COUNTA(กรอกคะแนนตัวชี้วัด!AR24),IF(DU24="","",IF(DV24="/","",IF(DV24=""," /"))),"")</f>
        <v/>
      </c>
      <c r="DX24" s="247" t="str">
        <f>IF(COUNTA(ข้อมูล!E21),IF(COUNTIF(EC24:FS24,"/"),COUNTIF(EC24:FS24,"/"),""),"")</f>
        <v/>
      </c>
      <c r="DY24" s="230" t="str">
        <f>IF(COUNTA(ข้อมูล!E21),IF(DX24="","",IF(DX24&gt;=$DX$4/2,"/","")),"")</f>
        <v/>
      </c>
      <c r="DZ24" s="230" t="str">
        <f>IF(COUNTA(ข้อมูล!E21),IF(DX24="","/",IF(DY24="/","",IF(DY24=""," /"))),"")</f>
        <v/>
      </c>
      <c r="EA24" s="231"/>
      <c r="EB24" s="249"/>
      <c r="EC24" s="158" t="str">
        <f t="shared" si="0"/>
        <v/>
      </c>
      <c r="ED24" s="70" t="str">
        <f t="shared" si="1"/>
        <v/>
      </c>
      <c r="EE24" s="70" t="str">
        <f t="shared" si="2"/>
        <v/>
      </c>
      <c r="EF24" s="70" t="str">
        <f t="shared" si="3"/>
        <v/>
      </c>
      <c r="EG24" s="70" t="str">
        <f t="shared" si="4"/>
        <v/>
      </c>
      <c r="EH24" s="70" t="str">
        <f t="shared" si="5"/>
        <v/>
      </c>
      <c r="EI24" s="70" t="str">
        <f t="shared" si="6"/>
        <v/>
      </c>
      <c r="EJ24" s="70" t="str">
        <f t="shared" si="7"/>
        <v/>
      </c>
      <c r="EK24" s="70" t="str">
        <f t="shared" si="8"/>
        <v/>
      </c>
      <c r="EL24" s="70" t="str">
        <f t="shared" si="9"/>
        <v/>
      </c>
      <c r="EM24" s="70" t="str">
        <f t="shared" si="10"/>
        <v/>
      </c>
      <c r="EN24" s="70" t="str">
        <f t="shared" si="11"/>
        <v/>
      </c>
      <c r="EO24" s="70" t="str">
        <f t="shared" si="12"/>
        <v/>
      </c>
      <c r="EP24" s="70" t="str">
        <f t="shared" si="13"/>
        <v/>
      </c>
      <c r="EQ24" s="70" t="str">
        <f t="shared" si="14"/>
        <v/>
      </c>
      <c r="ER24" s="70" t="str">
        <f t="shared" si="15"/>
        <v/>
      </c>
      <c r="ES24" s="70" t="str">
        <f t="shared" si="16"/>
        <v/>
      </c>
      <c r="ET24" s="70" t="str">
        <f t="shared" si="17"/>
        <v/>
      </c>
      <c r="EU24" s="70" t="str">
        <f t="shared" si="18"/>
        <v/>
      </c>
      <c r="EV24" s="70" t="str">
        <f t="shared" si="19"/>
        <v/>
      </c>
      <c r="EW24" s="70" t="str">
        <f t="shared" si="20"/>
        <v/>
      </c>
      <c r="EX24" s="70" t="str">
        <f t="shared" si="21"/>
        <v/>
      </c>
      <c r="EY24" s="70" t="str">
        <f t="shared" si="22"/>
        <v/>
      </c>
      <c r="EZ24" s="70" t="str">
        <f t="shared" si="23"/>
        <v/>
      </c>
      <c r="FA24" s="70" t="str">
        <f t="shared" si="24"/>
        <v/>
      </c>
      <c r="FB24" s="70" t="str">
        <f t="shared" si="25"/>
        <v/>
      </c>
      <c r="FC24" s="70" t="str">
        <f t="shared" si="26"/>
        <v/>
      </c>
      <c r="FD24" s="70" t="str">
        <f t="shared" si="27"/>
        <v/>
      </c>
      <c r="FE24" s="70" t="str">
        <f t="shared" si="28"/>
        <v/>
      </c>
      <c r="FF24" s="70" t="str">
        <f t="shared" si="29"/>
        <v/>
      </c>
      <c r="FG24" s="70" t="str">
        <f t="shared" si="30"/>
        <v/>
      </c>
      <c r="FH24" s="70" t="str">
        <f t="shared" si="31"/>
        <v/>
      </c>
      <c r="FI24" s="70" t="str">
        <f t="shared" si="32"/>
        <v/>
      </c>
      <c r="FJ24" s="70" t="str">
        <f t="shared" si="33"/>
        <v/>
      </c>
      <c r="FK24" s="70" t="str">
        <f t="shared" si="34"/>
        <v/>
      </c>
      <c r="FL24" s="70" t="str">
        <f t="shared" si="35"/>
        <v/>
      </c>
      <c r="FM24" s="70" t="str">
        <f t="shared" si="36"/>
        <v/>
      </c>
      <c r="FN24" s="70" t="str">
        <f t="shared" si="37"/>
        <v/>
      </c>
      <c r="FO24" s="70" t="str">
        <f t="shared" si="38"/>
        <v/>
      </c>
      <c r="FP24" s="70" t="str">
        <f t="shared" si="39"/>
        <v/>
      </c>
      <c r="FQ24" s="70" t="str">
        <f t="shared" si="40"/>
        <v/>
      </c>
      <c r="FR24" s="70" t="str">
        <f t="shared" si="41"/>
        <v/>
      </c>
      <c r="FS24" s="70" t="e">
        <f>#REF!</f>
        <v>#REF!</v>
      </c>
      <c r="FT24" s="70"/>
      <c r="FU24" s="70">
        <f t="shared" si="42"/>
        <v>0</v>
      </c>
      <c r="FV24" s="69"/>
    </row>
    <row r="25" spans="1:178" s="67" customFormat="1" ht="16.5" customHeight="1" x14ac:dyDescent="0.35">
      <c r="A25" s="233">
        <f>IF(COUNTA(ข้อมูล!C22),ข้อมูล!C22," ")</f>
        <v>20</v>
      </c>
      <c r="B25" s="229" t="str">
        <f>IF(COUNTA(กรอกคะแนนตัวชี้วัด!C25),กรอกคะแนนตัวชี้วัด!C25," ")</f>
        <v xml:space="preserve"> </v>
      </c>
      <c r="C25" s="230" t="str">
        <f>IF(COUNTA(กรอกคะแนนตัวชี้วัด!C25),IF($B$4="","",IF(B25&gt;=$B$4/2,"/","")),"")</f>
        <v/>
      </c>
      <c r="D25" s="230" t="str">
        <f>IF(COUNTA(กรอกคะแนนตัวชี้วัด!C25),IF(B25="","",IF(C25="/","",IF(C25=""," /"))),"")</f>
        <v/>
      </c>
      <c r="E25" s="229" t="str">
        <f>IF(COUNTA(กรอกคะแนนตัวชี้วัด!D25),กรอกคะแนนตัวชี้วัด!D25," ")</f>
        <v xml:space="preserve"> </v>
      </c>
      <c r="F25" s="230" t="str">
        <f>IF(COUNTA(กรอกคะแนนตัวชี้วัด!D25),IF($B$4="","",IF(E25&gt;=$B$4/2,"/","")),"")</f>
        <v/>
      </c>
      <c r="G25" s="230" t="str">
        <f>IF(COUNTA(กรอกคะแนนตัวชี้วัด!D25),IF(E25="","",IF(F25="/","",IF(F25=""," /"))),"")</f>
        <v/>
      </c>
      <c r="H25" s="229" t="str">
        <f>IF(COUNTA(กรอกคะแนนตัวชี้วัด!E25),กรอกคะแนนตัวชี้วัด!E25," ")</f>
        <v xml:space="preserve"> </v>
      </c>
      <c r="I25" s="230" t="str">
        <f>IF(COUNTA(กรอกคะแนนตัวชี้วัด!E25),IF($B$4="","",IF(H25&gt;=$B$4/2,"/","")),"")</f>
        <v/>
      </c>
      <c r="J25" s="230" t="str">
        <f>IF(COUNTA(กรอกคะแนนตัวชี้วัด!E25),IF(H25="","",IF(I25="/","",IF(I25=""," /"))),"")</f>
        <v/>
      </c>
      <c r="K25" s="229" t="str">
        <f>IF(COUNTA(กรอกคะแนนตัวชี้วัด!F25),กรอกคะแนนตัวชี้วัด!F25," ")</f>
        <v xml:space="preserve"> </v>
      </c>
      <c r="L25" s="230" t="str">
        <f>IF(COUNTA(กรอกคะแนนตัวชี้วัด!F25),IF($B$4="","",IF(K25&gt;=$B$4/2,"/","")),"")</f>
        <v/>
      </c>
      <c r="M25" s="234" t="str">
        <f>IF(COUNTA(กรอกคะแนนตัวชี้วัด!F25),IF(K25="","",IF(L25="/","",IF(L25=""," /"))),"")</f>
        <v/>
      </c>
      <c r="N25" s="241" t="str">
        <f>IF(COUNTA(กรอกคะแนนตัวชี้วัด!G25),กรอกคะแนนตัวชี้วัด!G25," ")</f>
        <v xml:space="preserve"> </v>
      </c>
      <c r="O25" s="230" t="str">
        <f>IF(COUNTA(กรอกคะแนนตัวชี้วัด!G25),IF($B$4="","",IF(N25&gt;=$B$4/2,"/","")),"")</f>
        <v/>
      </c>
      <c r="P25" s="230" t="str">
        <f>IF(COUNTA(กรอกคะแนนตัวชี้วัด!G25),IF(N25="","",IF(O25="/","",IF(O25=""," /"))),"")</f>
        <v/>
      </c>
      <c r="Q25" s="229" t="str">
        <f>IF(COUNTA(กรอกคะแนนตัวชี้วัด!H25),กรอกคะแนนตัวชี้วัด!H25," ")</f>
        <v xml:space="preserve"> </v>
      </c>
      <c r="R25" s="230" t="str">
        <f>IF(COUNTA(กรอกคะแนนตัวชี้วัด!H25),IF($B$4="","",IF(Q25&gt;=$B$4/2,"/","")),"")</f>
        <v/>
      </c>
      <c r="S25" s="230" t="str">
        <f>IF(COUNTA(กรอกคะแนนตัวชี้วัด!H25),IF(Q25="","",IF(R25="/","",IF(R25=""," /"))),"")</f>
        <v/>
      </c>
      <c r="T25" s="229" t="str">
        <f>IF(COUNTA(กรอกคะแนนตัวชี้วัด!I25),กรอกคะแนนตัวชี้วัด!I25," ")</f>
        <v xml:space="preserve"> </v>
      </c>
      <c r="U25" s="230" t="str">
        <f>IF(COUNTA(กรอกคะแนนตัวชี้วัด!I25),IF($B$4="","",IF(T25&gt;=$B$4/2,"/","")),"")</f>
        <v/>
      </c>
      <c r="V25" s="230" t="str">
        <f>IF(COUNTA(กรอกคะแนนตัวชี้วัด!I25),IF(T25="","",IF(U25="/","",IF(U25=""," /"))),"")</f>
        <v/>
      </c>
      <c r="W25" s="229" t="str">
        <f>IF(COUNTA(กรอกคะแนนตัวชี้วัด!J25),กรอกคะแนนตัวชี้วัด!J25," ")</f>
        <v xml:space="preserve"> </v>
      </c>
      <c r="X25" s="230" t="str">
        <f>IF(COUNTA(กรอกคะแนนตัวชี้วัด!J25),IF($B$4="","",IF(W25&gt;=$B$4/2,"/","")),"")</f>
        <v/>
      </c>
      <c r="Y25" s="234" t="str">
        <f>IF(COUNTA(กรอกคะแนนตัวชี้วัด!J25),IF(W25="","",IF(X25="/","",IF(X25=""," /"))),"")</f>
        <v/>
      </c>
      <c r="Z25" s="241" t="str">
        <f>IF(COUNTA(กรอกคะแนนตัวชี้วัด!K25),กรอกคะแนนตัวชี้วัด!K25," ")</f>
        <v xml:space="preserve"> </v>
      </c>
      <c r="AA25" s="230" t="str">
        <f>IF(COUNTA(กรอกคะแนนตัวชี้วัด!K25),IF($B$4="","",IF(Z25&gt;=$B$4/2,"/","")),"")</f>
        <v/>
      </c>
      <c r="AB25" s="230" t="str">
        <f>IF(COUNTA(กรอกคะแนนตัวชี้วัด!K25),IF(Z25="","",IF(AA25="/","",IF(AA25=""," /"))),"")</f>
        <v/>
      </c>
      <c r="AC25" s="229" t="str">
        <f>IF(COUNTA(กรอกคะแนนตัวชี้วัด!L25),กรอกคะแนนตัวชี้วัด!L25," ")</f>
        <v xml:space="preserve"> </v>
      </c>
      <c r="AD25" s="230" t="str">
        <f>IF(COUNTA(กรอกคะแนนตัวชี้วัด!L25),IF($B$4="","",IF(AC25&gt;=$B$4/2,"/","")),"")</f>
        <v/>
      </c>
      <c r="AE25" s="230" t="str">
        <f>IF(COUNTA(กรอกคะแนนตัวชี้วัด!L25),IF(AC25="","",IF(AD25="/","",IF(AD25=""," /"))),"")</f>
        <v/>
      </c>
      <c r="AF25" s="229" t="str">
        <f>IF(COUNTA(กรอกคะแนนตัวชี้วัด!M25),กรอกคะแนนตัวชี้วัด!M25," ")</f>
        <v xml:space="preserve"> </v>
      </c>
      <c r="AG25" s="230" t="str">
        <f>IF(COUNTA(กรอกคะแนนตัวชี้วัด!M25),IF($B$4="","",IF(AF25&gt;=$B$4/2,"/","")),"")</f>
        <v/>
      </c>
      <c r="AH25" s="230" t="str">
        <f>IF(COUNTA(กรอกคะแนนตัวชี้วัด!M25),IF(AF25="","",IF(AG25="/","",IF(AG25=""," /"))),"")</f>
        <v/>
      </c>
      <c r="AI25" s="229" t="str">
        <f>IF(COUNTA(กรอกคะแนนตัวชี้วัด!N25),กรอกคะแนนตัวชี้วัด!N25," ")</f>
        <v xml:space="preserve"> </v>
      </c>
      <c r="AJ25" s="230" t="str">
        <f>IF(COUNTA(กรอกคะแนนตัวชี้วัด!N25),IF($B$4="","",IF(AI25&gt;=$B$4/2,"/","")),"")</f>
        <v/>
      </c>
      <c r="AK25" s="234" t="str">
        <f>IF(COUNTA(กรอกคะแนนตัวชี้วัด!N25),IF(AI25="","",IF(AJ25="/","",IF(AJ25=""," /"))),"")</f>
        <v/>
      </c>
      <c r="AL25" s="241" t="str">
        <f>IF(COUNTA(กรอกคะแนนตัวชี้วัด!O25),กรอกคะแนนตัวชี้วัด!O25," ")</f>
        <v xml:space="preserve"> </v>
      </c>
      <c r="AM25" s="230" t="str">
        <f>IF(COUNTA(กรอกคะแนนตัวชี้วัด!O25),IF($B$4="","",IF(AL25&gt;=$B$4/2,"/","")),"")</f>
        <v/>
      </c>
      <c r="AN25" s="230" t="str">
        <f>IF(COUNTA(กรอกคะแนนตัวชี้วัด!O25),IF(AL25="","",IF(AM25="/","",IF(AM25=""," /"))),"")</f>
        <v/>
      </c>
      <c r="AO25" s="229" t="str">
        <f>IF(COUNTA(กรอกคะแนนตัวชี้วัด!P25),กรอกคะแนนตัวชี้วัด!P25," ")</f>
        <v xml:space="preserve"> </v>
      </c>
      <c r="AP25" s="230" t="str">
        <f>IF(COUNTA(กรอกคะแนนตัวชี้วัด!P25),IF($B$4="","",IF(AO25&gt;=$B$4/2,"/","")),"")</f>
        <v/>
      </c>
      <c r="AQ25" s="230" t="str">
        <f>IF(COUNTA(กรอกคะแนนตัวชี้วัด!P25),IF(AO25="","",IF(AP25="/","",IF(AP25=""," /"))),"")</f>
        <v/>
      </c>
      <c r="AR25" s="229" t="str">
        <f>IF(COUNTA(กรอกคะแนนตัวชี้วัด!Q25),กรอกคะแนนตัวชี้วัด!Q25," ")</f>
        <v xml:space="preserve"> </v>
      </c>
      <c r="AS25" s="230" t="str">
        <f>IF(COUNTA(กรอกคะแนนตัวชี้วัด!Q25),IF($B$4="","",IF(AR25&gt;=$B$4/2,"/","")),"")</f>
        <v/>
      </c>
      <c r="AT25" s="230" t="str">
        <f>IF(COUNTA(กรอกคะแนนตัวชี้วัด!Q25),IF(AR25="","",IF(AS25="/","",IF(AS25=""," /"))),"")</f>
        <v/>
      </c>
      <c r="AU25" s="229" t="str">
        <f>IF(COUNTA(กรอกคะแนนตัวชี้วัด!R25),กรอกคะแนนตัวชี้วัด!R25," ")</f>
        <v xml:space="preserve"> </v>
      </c>
      <c r="AV25" s="230" t="str">
        <f>IF(COUNTA(กรอกคะแนนตัวชี้วัด!R25),IF($B$4="","",IF(AU25&gt;=$B$4/2,"/","")),"")</f>
        <v/>
      </c>
      <c r="AW25" s="234" t="str">
        <f>IF(COUNTA(กรอกคะแนนตัวชี้วัด!R25),IF(AU25="","",IF(AV25="/","",IF(AV25=""," /"))),"")</f>
        <v/>
      </c>
      <c r="AX25" s="241" t="str">
        <f>IF(COUNTA(กรอกคะแนนตัวชี้วัด!S25),กรอกคะแนนตัวชี้วัด!S25," ")</f>
        <v xml:space="preserve"> </v>
      </c>
      <c r="AY25" s="230" t="str">
        <f>IF(COUNTA(กรอกคะแนนตัวชี้วัด!S25),IF($B$4="","",IF(AX25&gt;=$B$4/2,"/","")),"")</f>
        <v/>
      </c>
      <c r="AZ25" s="230" t="str">
        <f>IF(COUNTA(กรอกคะแนนตัวชี้วัด!S25),IF(AX25="","",IF(AY25="/","",IF(AY25=""," /"))),"")</f>
        <v/>
      </c>
      <c r="BA25" s="229" t="str">
        <f>IF(COUNTA(กรอกคะแนนตัวชี้วัด!T25),กรอกคะแนนตัวชี้วัด!T25," ")</f>
        <v xml:space="preserve"> </v>
      </c>
      <c r="BB25" s="230" t="str">
        <f>IF(COUNTA(กรอกคะแนนตัวชี้วัด!T25),IF($B$4="","",IF(BA25&gt;=$B$4/2,"/","")),"")</f>
        <v/>
      </c>
      <c r="BC25" s="230" t="str">
        <f>IF(COUNTA(กรอกคะแนนตัวชี้วัด!T25),IF(BA25="","",IF(BB25="/","",IF(BB25=""," /"))),"")</f>
        <v/>
      </c>
      <c r="BD25" s="229" t="str">
        <f>IF(COUNTA(กรอกคะแนนตัวชี้วัด!U25),กรอกคะแนนตัวชี้วัด!U25," ")</f>
        <v xml:space="preserve"> </v>
      </c>
      <c r="BE25" s="230" t="str">
        <f>IF(COUNTA(กรอกคะแนนตัวชี้วัด!U25),IF($B$4="","",IF(BD25&gt;=$B$4/2,"/","")),"")</f>
        <v/>
      </c>
      <c r="BF25" s="230" t="str">
        <f>IF(COUNTA(กรอกคะแนนตัวชี้วัด!U25),IF(BD25="","",IF(BE25="/","",IF(BE25=""," /"))),"")</f>
        <v/>
      </c>
      <c r="BG25" s="229" t="str">
        <f>IF(COUNTA(กรอกคะแนนตัวชี้วัด!V25),กรอกคะแนนตัวชี้วัด!V25," ")</f>
        <v xml:space="preserve"> </v>
      </c>
      <c r="BH25" s="230" t="str">
        <f>IF(COUNTA(กรอกคะแนนตัวชี้วัด!V25),IF($B$4="","",IF(BG25&gt;=$B$4/2,"/","")),"")</f>
        <v/>
      </c>
      <c r="BI25" s="234" t="str">
        <f>IF(COUNTA(กรอกคะแนนตัวชี้วัด!V25),IF(BG25="","",IF(BH25="/","",IF(BH25=""," /"))),"")</f>
        <v/>
      </c>
      <c r="BJ25" s="241" t="str">
        <f>IF(COUNTA(กรอกคะแนนตัวชี้วัด!W25),กรอกคะแนนตัวชี้วัด!W25," ")</f>
        <v xml:space="preserve"> </v>
      </c>
      <c r="BK25" s="230" t="str">
        <f>IF(COUNTA(กรอกคะแนนตัวชี้วัด!W25),IF($B$4="","",IF(BJ25&gt;=$B$4/2,"/","")),"")</f>
        <v/>
      </c>
      <c r="BL25" s="230" t="str">
        <f>IF(COUNTA(กรอกคะแนนตัวชี้วัด!W25),IF(BJ25="","",IF(BK25="/","",IF(BK25=""," /"))),"")</f>
        <v/>
      </c>
      <c r="BM25" s="229" t="str">
        <f>IF(COUNTA(กรอกคะแนนตัวชี้วัด!X25),กรอกคะแนนตัวชี้วัด!X25," ")</f>
        <v xml:space="preserve"> </v>
      </c>
      <c r="BN25" s="230" t="str">
        <f>IF(COUNTA(กรอกคะแนนตัวชี้วัด!X25),IF($B$4="","",IF(BM25&gt;=$B$4/2,"/","")),"")</f>
        <v/>
      </c>
      <c r="BO25" s="230" t="str">
        <f>IF(COUNTA(กรอกคะแนนตัวชี้วัด!X25),IF(BM25="","",IF(BN25="/","",IF(BN25=""," /"))),"")</f>
        <v/>
      </c>
      <c r="BP25" s="229" t="str">
        <f>IF(COUNTA(กรอกคะแนนตัวชี้วัด!Y25),กรอกคะแนนตัวชี้วัด!Y25," ")</f>
        <v xml:space="preserve"> </v>
      </c>
      <c r="BQ25" s="230" t="str">
        <f>IF(COUNTA(กรอกคะแนนตัวชี้วัด!Y25),IF($B$4="","",IF(BP25&gt;=$B$4/2,"/","")),"")</f>
        <v/>
      </c>
      <c r="BR25" s="230" t="str">
        <f>IF(COUNTA(กรอกคะแนนตัวชี้วัด!Y25),IF(BP25="","",IF(BQ25="/","",IF(BQ25=""," /"))),"")</f>
        <v/>
      </c>
      <c r="BS25" s="229" t="str">
        <f>IF(COUNTA(กรอกคะแนนตัวชี้วัด!Z25),กรอกคะแนนตัวชี้วัด!Z25," ")</f>
        <v xml:space="preserve"> </v>
      </c>
      <c r="BT25" s="230" t="str">
        <f>IF(COUNTA(กรอกคะแนนตัวชี้วัด!Z25),IF($B$4="","",IF(BS25&gt;=$B$4/2,"/","")),"")</f>
        <v/>
      </c>
      <c r="BU25" s="234" t="str">
        <f>IF(COUNTA(กรอกคะแนนตัวชี้วัด!Z25),IF(BS25="","",IF(BT25="/","",IF(BT25=""," /"))),"")</f>
        <v/>
      </c>
      <c r="BV25" s="241" t="str">
        <f>IF(COUNTA(กรอกคะแนนตัวชี้วัด!AA25),กรอกคะแนนตัวชี้วัด!AA25," ")</f>
        <v xml:space="preserve"> </v>
      </c>
      <c r="BW25" s="230" t="str">
        <f>IF(COUNTA(กรอกคะแนนตัวชี้วัด!AA25),IF($B$4="","",IF(BV25&gt;=$B$4/2,"/","")),"")</f>
        <v/>
      </c>
      <c r="BX25" s="230" t="str">
        <f>IF(COUNTA(กรอกคะแนนตัวชี้วัด!AA25),IF(BV25="","",IF(BW25="/","",IF(BW25=""," /"))),"")</f>
        <v/>
      </c>
      <c r="BY25" s="229" t="str">
        <f>IF(COUNTA(กรอกคะแนนตัวชี้วัด!AB25),กรอกคะแนนตัวชี้วัด!AB25," ")</f>
        <v xml:space="preserve"> </v>
      </c>
      <c r="BZ25" s="230" t="str">
        <f>IF(COUNTA(กรอกคะแนนตัวชี้วัด!AB25),IF($B$4="","",IF(BY25&gt;=$B$4/2,"/","")),"")</f>
        <v/>
      </c>
      <c r="CA25" s="230" t="str">
        <f>IF(COUNTA(กรอกคะแนนตัวชี้วัด!AB25),IF(BY25="","",IF(BZ25="/","",IF(BZ25=""," /"))),"")</f>
        <v/>
      </c>
      <c r="CB25" s="229" t="str">
        <f>IF(COUNTA(กรอกคะแนนตัวชี้วัด!AC25),กรอกคะแนนตัวชี้วัด!AC25," ")</f>
        <v xml:space="preserve"> </v>
      </c>
      <c r="CC25" s="230" t="str">
        <f>IF(COUNTA(กรอกคะแนนตัวชี้วัด!AC25),IF($B$4="","",IF(CB25&gt;=$B$4/2,"/","")),"")</f>
        <v/>
      </c>
      <c r="CD25" s="230" t="str">
        <f>IF(COUNTA(กรอกคะแนนตัวชี้วัด!AC25),IF(CB25="","",IF(CC25="/","",IF(CC25=""," /"))),"")</f>
        <v/>
      </c>
      <c r="CE25" s="229" t="str">
        <f>IF(COUNTA(กรอกคะแนนตัวชี้วัด!AD25),กรอกคะแนนตัวชี้วัด!AD25," ")</f>
        <v xml:space="preserve"> </v>
      </c>
      <c r="CF25" s="230" t="str">
        <f>IF(COUNTA(กรอกคะแนนตัวชี้วัด!AD25),IF($B$4="","",IF(CE25&gt;=$B$4/2,"/","")),"")</f>
        <v/>
      </c>
      <c r="CG25" s="234" t="str">
        <f>IF(COUNTA(กรอกคะแนนตัวชี้วัด!AD25),IF(CE25="","",IF(CF25="/","",IF(CF25=""," /"))),"")</f>
        <v/>
      </c>
      <c r="CH25" s="241" t="str">
        <f>IF(COUNTA(กรอกคะแนนตัวชี้วัด!AE25),กรอกคะแนนตัวชี้วัด!AE25," ")</f>
        <v xml:space="preserve"> </v>
      </c>
      <c r="CI25" s="230" t="str">
        <f>IF(COUNTA(กรอกคะแนนตัวชี้วัด!AE25),IF($B$4="","",IF(CH25&gt;=$B$4/2,"/","")),"")</f>
        <v/>
      </c>
      <c r="CJ25" s="230" t="str">
        <f>IF(COUNTA(กรอกคะแนนตัวชี้วัด!AE25),IF(CH25="","",IF(CI25="/","",IF(CI25=""," /"))),"")</f>
        <v/>
      </c>
      <c r="CK25" s="229" t="str">
        <f>IF(COUNTA(กรอกคะแนนตัวชี้วัด!AF25),กรอกคะแนนตัวชี้วัด!AF25," ")</f>
        <v xml:space="preserve"> </v>
      </c>
      <c r="CL25" s="230" t="str">
        <f>IF(COUNTA(กรอกคะแนนตัวชี้วัด!AF25),IF($B$4="","",IF(CK25&gt;=$B$4/2,"/","")),"")</f>
        <v/>
      </c>
      <c r="CM25" s="230" t="str">
        <f>IF(COUNTA(กรอกคะแนนตัวชี้วัด!AF25),IF(CK25="","",IF(CL25="/","",IF(CL25=""," /"))),"")</f>
        <v/>
      </c>
      <c r="CN25" s="229" t="str">
        <f>IF(COUNTA(กรอกคะแนนตัวชี้วัด!AG25),กรอกคะแนนตัวชี้วัด!AG25," ")</f>
        <v xml:space="preserve"> </v>
      </c>
      <c r="CO25" s="230" t="str">
        <f>IF(COUNTA(กรอกคะแนนตัวชี้วัด!AG25),IF($B$4="","",IF(CN25&gt;=$B$4/2,"/","")),"")</f>
        <v/>
      </c>
      <c r="CP25" s="230" t="str">
        <f>IF(COUNTA(กรอกคะแนนตัวชี้วัด!AG25),IF(CN25="","",IF(CO25="/","",IF(CO25=""," /"))),"")</f>
        <v/>
      </c>
      <c r="CQ25" s="229" t="str">
        <f>IF(COUNTA(กรอกคะแนนตัวชี้วัด!AH25),กรอกคะแนนตัวชี้วัด!AH25," ")</f>
        <v xml:space="preserve"> </v>
      </c>
      <c r="CR25" s="230" t="str">
        <f>IF(COUNTA(กรอกคะแนนตัวชี้วัด!AH25),IF($B$4="","",IF(CQ25&gt;=$B$4/2,"/","")),"")</f>
        <v/>
      </c>
      <c r="CS25" s="234" t="str">
        <f>IF(COUNTA(กรอกคะแนนตัวชี้วัด!AH25),IF(CQ25="","",IF(CR25="/","",IF(CR25=""," /"))),"")</f>
        <v/>
      </c>
      <c r="CT25" s="241" t="str">
        <f>IF(COUNTA(กรอกคะแนนตัวชี้วัด!AI25),กรอกคะแนนตัวชี้วัด!AI25," ")</f>
        <v xml:space="preserve"> </v>
      </c>
      <c r="CU25" s="230" t="str">
        <f>IF(COUNTA(กรอกคะแนนตัวชี้วัด!AI25),IF($B$4="","",IF(CT25&gt;=$B$4/2,"/","")),"")</f>
        <v/>
      </c>
      <c r="CV25" s="230" t="str">
        <f>IF(COUNTA(กรอกคะแนนตัวชี้วัด!AI25),IF(CT25="","",IF(CU25="/","",IF(CU25=""," /"))),"")</f>
        <v/>
      </c>
      <c r="CW25" s="229" t="str">
        <f>IF(COUNTA(กรอกคะแนนตัวชี้วัด!AJ25),กรอกคะแนนตัวชี้วัด!AJ25," ")</f>
        <v xml:space="preserve"> </v>
      </c>
      <c r="CX25" s="230" t="str">
        <f>IF(COUNTA(กรอกคะแนนตัวชี้วัด!AJ25),IF($B$4="","",IF(CW25&gt;=$B$4/2,"/","")),"")</f>
        <v/>
      </c>
      <c r="CY25" s="230" t="str">
        <f>IF(COUNTA(กรอกคะแนนตัวชี้วัด!AJ25),IF(CW25="","",IF(CX25="/","",IF(CX25=""," /"))),"")</f>
        <v/>
      </c>
      <c r="CZ25" s="229" t="str">
        <f>IF(COUNTA(กรอกคะแนนตัวชี้วัด!AK25),กรอกคะแนนตัวชี้วัด!AK25," ")</f>
        <v xml:space="preserve"> </v>
      </c>
      <c r="DA25" s="230" t="str">
        <f>IF(COUNTA(กรอกคะแนนตัวชี้วัด!AK25),IF($B$4="","",IF(CZ25&gt;=$B$4/2,"/","")),"")</f>
        <v/>
      </c>
      <c r="DB25" s="230" t="str">
        <f>IF(COUNTA(กรอกคะแนนตัวชี้วัด!AK25),IF(CZ25="","",IF(DA25="/","",IF(DA25=""," /"))),"")</f>
        <v/>
      </c>
      <c r="DC25" s="229" t="str">
        <f>IF(COUNTA(กรอกคะแนนตัวชี้วัด!AL25),กรอกคะแนนตัวชี้วัด!AL25," ")</f>
        <v xml:space="preserve"> </v>
      </c>
      <c r="DD25" s="230" t="str">
        <f>IF(COUNTA(กรอกคะแนนตัวชี้วัด!AL25),IF($B$4="","",IF(DC25&gt;=$B$4/2,"/","")),"")</f>
        <v/>
      </c>
      <c r="DE25" s="234" t="str">
        <f>IF(COUNTA(กรอกคะแนนตัวชี้วัด!AL25),IF(DC25="","",IF(DD25="/","",IF(DD25=""," /"))),"")</f>
        <v/>
      </c>
      <c r="DF25" s="241" t="str">
        <f>IF(COUNTA(กรอกคะแนนตัวชี้วัด!AM25),กรอกคะแนนตัวชี้วัด!AM25," ")</f>
        <v xml:space="preserve"> </v>
      </c>
      <c r="DG25" s="230" t="str">
        <f>IF(COUNTA(กรอกคะแนนตัวชี้วัด!AM25),IF($B$4="","",IF(DF25&gt;=$B$4/2,"/","")),"")</f>
        <v/>
      </c>
      <c r="DH25" s="230" t="str">
        <f>IF(COUNTA(กรอกคะแนนตัวชี้วัด!AM25),IF(DF25="","",IF(DG25="/","",IF(DG25=""," /"))),"")</f>
        <v/>
      </c>
      <c r="DI25" s="229" t="str">
        <f>IF(COUNTA(กรอกคะแนนตัวชี้วัด!AN25),กรอกคะแนนตัวชี้วัด!AN25," ")</f>
        <v xml:space="preserve"> </v>
      </c>
      <c r="DJ25" s="230" t="str">
        <f>IF(COUNTA(กรอกคะแนนตัวชี้วัด!AN25),IF($B$4="","",IF(DI25&gt;=$B$4/2,"/","")),"")</f>
        <v/>
      </c>
      <c r="DK25" s="230" t="str">
        <f>IF(COUNTA(กรอกคะแนนตัวชี้วัด!AN25),IF(DI25="","",IF(DJ25="/","",IF(DJ25=""," /"))),"")</f>
        <v/>
      </c>
      <c r="DL25" s="229" t="str">
        <f>IF(COUNTA(กรอกคะแนนตัวชี้วัด!AO25),กรอกคะแนนตัวชี้วัด!AO25," ")</f>
        <v xml:space="preserve"> </v>
      </c>
      <c r="DM25" s="230" t="str">
        <f>IF(COUNTA(กรอกคะแนนตัวชี้วัด!AO25),IF($B$4="","",IF(DL25&gt;=$B$4/2,"/","")),"")</f>
        <v/>
      </c>
      <c r="DN25" s="230" t="str">
        <f>IF(COUNTA(กรอกคะแนนตัวชี้วัด!AO25),IF(DL25="","",IF(DM25="/","",IF(DM25=""," /"))),"")</f>
        <v/>
      </c>
      <c r="DO25" s="229" t="str">
        <f>IF(COUNTA(กรอกคะแนนตัวชี้วัด!AP25),กรอกคะแนนตัวชี้วัด!AP25," ")</f>
        <v xml:space="preserve"> </v>
      </c>
      <c r="DP25" s="230" t="str">
        <f>IF(COUNTA(กรอกคะแนนตัวชี้วัด!AP25),IF($B$4="","",IF(DO25&gt;=$B$4/2,"/","")),"")</f>
        <v/>
      </c>
      <c r="DQ25" s="234" t="str">
        <f>IF(COUNTA(กรอกคะแนนตัวชี้วัด!AP25),IF(DO25="","",IF(DP25="/","",IF(DP25=""," /"))),"")</f>
        <v/>
      </c>
      <c r="DR25" s="241" t="str">
        <f>IF(COUNTA(กรอกคะแนนตัวชี้วัด!AQ25),กรอกคะแนนตัวชี้วัด!AQ25," ")</f>
        <v xml:space="preserve"> </v>
      </c>
      <c r="DS25" s="230" t="str">
        <f>IF(COUNTA(กรอกคะแนนตัวชี้วัด!AQ25),IF($B$4="","",IF(DR25&gt;=$B$4/2,"/","")),"")</f>
        <v/>
      </c>
      <c r="DT25" s="230" t="str">
        <f>IF(COUNTA(กรอกคะแนนตัวชี้วัด!AQ25),IF(DR25="","",IF(DS25="/","",IF(DS25=""," /"))),"")</f>
        <v/>
      </c>
      <c r="DU25" s="229" t="str">
        <f>IF(COUNTA(กรอกคะแนนตัวชี้วัด!AR25),กรอกคะแนนตัวชี้วัด!AR25," ")</f>
        <v xml:space="preserve"> </v>
      </c>
      <c r="DV25" s="230" t="str">
        <f>IF(COUNTA(กรอกคะแนนตัวชี้วัด!AR25),IF($B$4="","",IF(DU25&gt;=$B$4/2,"/","")),"")</f>
        <v/>
      </c>
      <c r="DW25" s="234" t="str">
        <f>IF(COUNTA(กรอกคะแนนตัวชี้วัด!AR25),IF(DU25="","",IF(DV25="/","",IF(DV25=""," /"))),"")</f>
        <v/>
      </c>
      <c r="DX25" s="247" t="str">
        <f>IF(COUNTA(ข้อมูล!E43),IF(COUNTIF(EC25:FS25,"/"),COUNTIF(EC25:FS25,"/"),""),"")</f>
        <v/>
      </c>
      <c r="DY25" s="230" t="str">
        <f>IF(COUNTA(ข้อมูล!E43),IF(DX25="","",IF(DX25&gt;=$DX$4/2,"/","")),"")</f>
        <v/>
      </c>
      <c r="DZ25" s="230" t="str">
        <f>IF(COUNTA(ข้อมูล!E43),IF(DX25="","/",IF(DY25="/","",IF(DY25=""," /"))),"")</f>
        <v/>
      </c>
      <c r="EA25" s="231"/>
      <c r="EB25" s="249"/>
      <c r="EC25" s="158" t="str">
        <f t="shared" si="0"/>
        <v/>
      </c>
      <c r="ED25" s="70" t="str">
        <f t="shared" si="1"/>
        <v/>
      </c>
      <c r="EE25" s="70" t="str">
        <f t="shared" si="2"/>
        <v/>
      </c>
      <c r="EF25" s="70" t="str">
        <f t="shared" si="3"/>
        <v/>
      </c>
      <c r="EG25" s="70" t="str">
        <f t="shared" si="4"/>
        <v/>
      </c>
      <c r="EH25" s="70" t="str">
        <f t="shared" si="5"/>
        <v/>
      </c>
      <c r="EI25" s="70" t="str">
        <f t="shared" si="6"/>
        <v/>
      </c>
      <c r="EJ25" s="70" t="str">
        <f t="shared" si="7"/>
        <v/>
      </c>
      <c r="EK25" s="70" t="str">
        <f t="shared" si="8"/>
        <v/>
      </c>
      <c r="EL25" s="70" t="str">
        <f t="shared" si="9"/>
        <v/>
      </c>
      <c r="EM25" s="70" t="str">
        <f t="shared" si="10"/>
        <v/>
      </c>
      <c r="EN25" s="70" t="str">
        <f t="shared" si="11"/>
        <v/>
      </c>
      <c r="EO25" s="70" t="str">
        <f t="shared" si="12"/>
        <v/>
      </c>
      <c r="EP25" s="70" t="str">
        <f t="shared" si="13"/>
        <v/>
      </c>
      <c r="EQ25" s="70" t="str">
        <f t="shared" si="14"/>
        <v/>
      </c>
      <c r="ER25" s="70" t="str">
        <f t="shared" si="15"/>
        <v/>
      </c>
      <c r="ES25" s="70" t="str">
        <f t="shared" si="16"/>
        <v/>
      </c>
      <c r="ET25" s="70" t="str">
        <f t="shared" si="17"/>
        <v/>
      </c>
      <c r="EU25" s="70" t="str">
        <f t="shared" si="18"/>
        <v/>
      </c>
      <c r="EV25" s="70" t="str">
        <f t="shared" si="19"/>
        <v/>
      </c>
      <c r="EW25" s="70" t="str">
        <f t="shared" si="20"/>
        <v/>
      </c>
      <c r="EX25" s="70" t="str">
        <f t="shared" si="21"/>
        <v/>
      </c>
      <c r="EY25" s="70" t="str">
        <f t="shared" si="22"/>
        <v/>
      </c>
      <c r="EZ25" s="70" t="str">
        <f t="shared" si="23"/>
        <v/>
      </c>
      <c r="FA25" s="70" t="str">
        <f t="shared" si="24"/>
        <v/>
      </c>
      <c r="FB25" s="70" t="str">
        <f t="shared" si="25"/>
        <v/>
      </c>
      <c r="FC25" s="70" t="str">
        <f t="shared" si="26"/>
        <v/>
      </c>
      <c r="FD25" s="70" t="str">
        <f t="shared" si="27"/>
        <v/>
      </c>
      <c r="FE25" s="70" t="str">
        <f t="shared" si="28"/>
        <v/>
      </c>
      <c r="FF25" s="70" t="str">
        <f t="shared" si="29"/>
        <v/>
      </c>
      <c r="FG25" s="70" t="str">
        <f t="shared" si="30"/>
        <v/>
      </c>
      <c r="FH25" s="70" t="str">
        <f t="shared" si="31"/>
        <v/>
      </c>
      <c r="FI25" s="70" t="str">
        <f t="shared" si="32"/>
        <v/>
      </c>
      <c r="FJ25" s="70" t="str">
        <f t="shared" si="33"/>
        <v/>
      </c>
      <c r="FK25" s="70" t="str">
        <f t="shared" si="34"/>
        <v/>
      </c>
      <c r="FL25" s="70" t="str">
        <f t="shared" si="35"/>
        <v/>
      </c>
      <c r="FM25" s="70" t="str">
        <f t="shared" si="36"/>
        <v/>
      </c>
      <c r="FN25" s="70" t="str">
        <f t="shared" si="37"/>
        <v/>
      </c>
      <c r="FO25" s="70" t="str">
        <f t="shared" si="38"/>
        <v/>
      </c>
      <c r="FP25" s="70" t="str">
        <f t="shared" si="39"/>
        <v/>
      </c>
      <c r="FQ25" s="70" t="str">
        <f t="shared" si="40"/>
        <v/>
      </c>
      <c r="FR25" s="70" t="str">
        <f t="shared" si="41"/>
        <v/>
      </c>
      <c r="FS25" s="70" t="e">
        <f>#REF!</f>
        <v>#REF!</v>
      </c>
      <c r="FT25" s="70"/>
      <c r="FU25" s="70">
        <f t="shared" si="42"/>
        <v>0</v>
      </c>
      <c r="FV25" s="69"/>
    </row>
    <row r="26" spans="1:178" s="67" customFormat="1" ht="16.5" customHeight="1" x14ac:dyDescent="0.35">
      <c r="A26" s="233">
        <f>IF(COUNTA(ข้อมูล!C23),ข้อมูล!C23," ")</f>
        <v>21</v>
      </c>
      <c r="B26" s="229" t="str">
        <f>IF(COUNTA(กรอกคะแนนตัวชี้วัด!C26),กรอกคะแนนตัวชี้วัด!C26," ")</f>
        <v xml:space="preserve"> </v>
      </c>
      <c r="C26" s="230" t="str">
        <f>IF(COUNTA(กรอกคะแนนตัวชี้วัด!C26),IF($B$4="","",IF(B26&gt;=$B$4/2,"/","")),"")</f>
        <v/>
      </c>
      <c r="D26" s="230" t="str">
        <f>IF(COUNTA(กรอกคะแนนตัวชี้วัด!C26),IF(B26="","",IF(C26="/","",IF(C26=""," /"))),"")</f>
        <v/>
      </c>
      <c r="E26" s="229" t="str">
        <f>IF(COUNTA(กรอกคะแนนตัวชี้วัด!D26),กรอกคะแนนตัวชี้วัด!D26," ")</f>
        <v xml:space="preserve"> </v>
      </c>
      <c r="F26" s="230" t="str">
        <f>IF(COUNTA(กรอกคะแนนตัวชี้วัด!D26),IF($B$4="","",IF(E26&gt;=$B$4/2,"/","")),"")</f>
        <v/>
      </c>
      <c r="G26" s="230" t="str">
        <f>IF(COUNTA(กรอกคะแนนตัวชี้วัด!D26),IF(E26="","",IF(F26="/","",IF(F26=""," /"))),"")</f>
        <v/>
      </c>
      <c r="H26" s="229" t="str">
        <f>IF(COUNTA(กรอกคะแนนตัวชี้วัด!E26),กรอกคะแนนตัวชี้วัด!E26," ")</f>
        <v xml:space="preserve"> </v>
      </c>
      <c r="I26" s="230" t="str">
        <f>IF(COUNTA(กรอกคะแนนตัวชี้วัด!E26),IF($B$4="","",IF(H26&gt;=$B$4/2,"/","")),"")</f>
        <v/>
      </c>
      <c r="J26" s="230" t="str">
        <f>IF(COUNTA(กรอกคะแนนตัวชี้วัด!E26),IF(H26="","",IF(I26="/","",IF(I26=""," /"))),"")</f>
        <v/>
      </c>
      <c r="K26" s="229" t="str">
        <f>IF(COUNTA(กรอกคะแนนตัวชี้วัด!F26),กรอกคะแนนตัวชี้วัด!F26," ")</f>
        <v xml:space="preserve"> </v>
      </c>
      <c r="L26" s="230" t="str">
        <f>IF(COUNTA(กรอกคะแนนตัวชี้วัด!F26),IF($B$4="","",IF(K26&gt;=$B$4/2,"/","")),"")</f>
        <v/>
      </c>
      <c r="M26" s="234" t="str">
        <f>IF(COUNTA(กรอกคะแนนตัวชี้วัด!F26),IF(K26="","",IF(L26="/","",IF(L26=""," /"))),"")</f>
        <v/>
      </c>
      <c r="N26" s="241" t="str">
        <f>IF(COUNTA(กรอกคะแนนตัวชี้วัด!G26),กรอกคะแนนตัวชี้วัด!G26," ")</f>
        <v xml:space="preserve"> </v>
      </c>
      <c r="O26" s="230" t="str">
        <f>IF(COUNTA(กรอกคะแนนตัวชี้วัด!G26),IF($B$4="","",IF(N26&gt;=$B$4/2,"/","")),"")</f>
        <v/>
      </c>
      <c r="P26" s="230" t="str">
        <f>IF(COUNTA(กรอกคะแนนตัวชี้วัด!G26),IF(N26="","",IF(O26="/","",IF(O26=""," /"))),"")</f>
        <v/>
      </c>
      <c r="Q26" s="229" t="str">
        <f>IF(COUNTA(กรอกคะแนนตัวชี้วัด!H26),กรอกคะแนนตัวชี้วัด!H26," ")</f>
        <v xml:space="preserve"> </v>
      </c>
      <c r="R26" s="230" t="str">
        <f>IF(COUNTA(กรอกคะแนนตัวชี้วัด!H26),IF($B$4="","",IF(Q26&gt;=$B$4/2,"/","")),"")</f>
        <v/>
      </c>
      <c r="S26" s="230" t="str">
        <f>IF(COUNTA(กรอกคะแนนตัวชี้วัด!H26),IF(Q26="","",IF(R26="/","",IF(R26=""," /"))),"")</f>
        <v/>
      </c>
      <c r="T26" s="229" t="str">
        <f>IF(COUNTA(กรอกคะแนนตัวชี้วัด!I26),กรอกคะแนนตัวชี้วัด!I26," ")</f>
        <v xml:space="preserve"> </v>
      </c>
      <c r="U26" s="230" t="str">
        <f>IF(COUNTA(กรอกคะแนนตัวชี้วัด!I26),IF($B$4="","",IF(T26&gt;=$B$4/2,"/","")),"")</f>
        <v/>
      </c>
      <c r="V26" s="230" t="str">
        <f>IF(COUNTA(กรอกคะแนนตัวชี้วัด!I26),IF(T26="","",IF(U26="/","",IF(U26=""," /"))),"")</f>
        <v/>
      </c>
      <c r="W26" s="229" t="str">
        <f>IF(COUNTA(กรอกคะแนนตัวชี้วัด!J26),กรอกคะแนนตัวชี้วัด!J26," ")</f>
        <v xml:space="preserve"> </v>
      </c>
      <c r="X26" s="230" t="str">
        <f>IF(COUNTA(กรอกคะแนนตัวชี้วัด!J26),IF($B$4="","",IF(W26&gt;=$B$4/2,"/","")),"")</f>
        <v/>
      </c>
      <c r="Y26" s="234" t="str">
        <f>IF(COUNTA(กรอกคะแนนตัวชี้วัด!J26),IF(W26="","",IF(X26="/","",IF(X26=""," /"))),"")</f>
        <v/>
      </c>
      <c r="Z26" s="241" t="str">
        <f>IF(COUNTA(กรอกคะแนนตัวชี้วัด!K26),กรอกคะแนนตัวชี้วัด!K26," ")</f>
        <v xml:space="preserve"> </v>
      </c>
      <c r="AA26" s="230" t="str">
        <f>IF(COUNTA(กรอกคะแนนตัวชี้วัด!K26),IF($B$4="","",IF(Z26&gt;=$B$4/2,"/","")),"")</f>
        <v/>
      </c>
      <c r="AB26" s="230" t="str">
        <f>IF(COUNTA(กรอกคะแนนตัวชี้วัด!K26),IF(Z26="","",IF(AA26="/","",IF(AA26=""," /"))),"")</f>
        <v/>
      </c>
      <c r="AC26" s="229" t="str">
        <f>IF(COUNTA(กรอกคะแนนตัวชี้วัด!L26),กรอกคะแนนตัวชี้วัด!L26," ")</f>
        <v xml:space="preserve"> </v>
      </c>
      <c r="AD26" s="230" t="str">
        <f>IF(COUNTA(กรอกคะแนนตัวชี้วัด!L26),IF($B$4="","",IF(AC26&gt;=$B$4/2,"/","")),"")</f>
        <v/>
      </c>
      <c r="AE26" s="230" t="str">
        <f>IF(COUNTA(กรอกคะแนนตัวชี้วัด!L26),IF(AC26="","",IF(AD26="/","",IF(AD26=""," /"))),"")</f>
        <v/>
      </c>
      <c r="AF26" s="229" t="str">
        <f>IF(COUNTA(กรอกคะแนนตัวชี้วัด!M26),กรอกคะแนนตัวชี้วัด!M26," ")</f>
        <v xml:space="preserve"> </v>
      </c>
      <c r="AG26" s="230" t="str">
        <f>IF(COUNTA(กรอกคะแนนตัวชี้วัด!M26),IF($B$4="","",IF(AF26&gt;=$B$4/2,"/","")),"")</f>
        <v/>
      </c>
      <c r="AH26" s="230" t="str">
        <f>IF(COUNTA(กรอกคะแนนตัวชี้วัด!M26),IF(AF26="","",IF(AG26="/","",IF(AG26=""," /"))),"")</f>
        <v/>
      </c>
      <c r="AI26" s="229" t="str">
        <f>IF(COUNTA(กรอกคะแนนตัวชี้วัด!N26),กรอกคะแนนตัวชี้วัด!N26," ")</f>
        <v xml:space="preserve"> </v>
      </c>
      <c r="AJ26" s="230" t="str">
        <f>IF(COUNTA(กรอกคะแนนตัวชี้วัด!N26),IF($B$4="","",IF(AI26&gt;=$B$4/2,"/","")),"")</f>
        <v/>
      </c>
      <c r="AK26" s="234" t="str">
        <f>IF(COUNTA(กรอกคะแนนตัวชี้วัด!N26),IF(AI26="","",IF(AJ26="/","",IF(AJ26=""," /"))),"")</f>
        <v/>
      </c>
      <c r="AL26" s="241" t="str">
        <f>IF(COUNTA(กรอกคะแนนตัวชี้วัด!O26),กรอกคะแนนตัวชี้วัด!O26," ")</f>
        <v xml:space="preserve"> </v>
      </c>
      <c r="AM26" s="230" t="str">
        <f>IF(COUNTA(กรอกคะแนนตัวชี้วัด!O26),IF($B$4="","",IF(AL26&gt;=$B$4/2,"/","")),"")</f>
        <v/>
      </c>
      <c r="AN26" s="230" t="str">
        <f>IF(COUNTA(กรอกคะแนนตัวชี้วัด!O26),IF(AL26="","",IF(AM26="/","",IF(AM26=""," /"))),"")</f>
        <v/>
      </c>
      <c r="AO26" s="229" t="str">
        <f>IF(COUNTA(กรอกคะแนนตัวชี้วัด!P26),กรอกคะแนนตัวชี้วัด!P26," ")</f>
        <v xml:space="preserve"> </v>
      </c>
      <c r="AP26" s="230" t="str">
        <f>IF(COUNTA(กรอกคะแนนตัวชี้วัด!P26),IF($B$4="","",IF(AO26&gt;=$B$4/2,"/","")),"")</f>
        <v/>
      </c>
      <c r="AQ26" s="230" t="str">
        <f>IF(COUNTA(กรอกคะแนนตัวชี้วัด!P26),IF(AO26="","",IF(AP26="/","",IF(AP26=""," /"))),"")</f>
        <v/>
      </c>
      <c r="AR26" s="229" t="str">
        <f>IF(COUNTA(กรอกคะแนนตัวชี้วัด!Q26),กรอกคะแนนตัวชี้วัด!Q26," ")</f>
        <v xml:space="preserve"> </v>
      </c>
      <c r="AS26" s="230" t="str">
        <f>IF(COUNTA(กรอกคะแนนตัวชี้วัด!Q26),IF($B$4="","",IF(AR26&gt;=$B$4/2,"/","")),"")</f>
        <v/>
      </c>
      <c r="AT26" s="230" t="str">
        <f>IF(COUNTA(กรอกคะแนนตัวชี้วัด!Q26),IF(AR26="","",IF(AS26="/","",IF(AS26=""," /"))),"")</f>
        <v/>
      </c>
      <c r="AU26" s="229" t="str">
        <f>IF(COUNTA(กรอกคะแนนตัวชี้วัด!R26),กรอกคะแนนตัวชี้วัด!R26," ")</f>
        <v xml:space="preserve"> </v>
      </c>
      <c r="AV26" s="230" t="str">
        <f>IF(COUNTA(กรอกคะแนนตัวชี้วัด!R26),IF($B$4="","",IF(AU26&gt;=$B$4/2,"/","")),"")</f>
        <v/>
      </c>
      <c r="AW26" s="234" t="str">
        <f>IF(COUNTA(กรอกคะแนนตัวชี้วัด!R26),IF(AU26="","",IF(AV26="/","",IF(AV26=""," /"))),"")</f>
        <v/>
      </c>
      <c r="AX26" s="241" t="str">
        <f>IF(COUNTA(กรอกคะแนนตัวชี้วัด!S26),กรอกคะแนนตัวชี้วัด!S26," ")</f>
        <v xml:space="preserve"> </v>
      </c>
      <c r="AY26" s="230" t="str">
        <f>IF(COUNTA(กรอกคะแนนตัวชี้วัด!S26),IF($B$4="","",IF(AX26&gt;=$B$4/2,"/","")),"")</f>
        <v/>
      </c>
      <c r="AZ26" s="230" t="str">
        <f>IF(COUNTA(กรอกคะแนนตัวชี้วัด!S26),IF(AX26="","",IF(AY26="/","",IF(AY26=""," /"))),"")</f>
        <v/>
      </c>
      <c r="BA26" s="229" t="str">
        <f>IF(COUNTA(กรอกคะแนนตัวชี้วัด!T26),กรอกคะแนนตัวชี้วัด!T26," ")</f>
        <v xml:space="preserve"> </v>
      </c>
      <c r="BB26" s="230" t="str">
        <f>IF(COUNTA(กรอกคะแนนตัวชี้วัด!T26),IF($B$4="","",IF(BA26&gt;=$B$4/2,"/","")),"")</f>
        <v/>
      </c>
      <c r="BC26" s="230" t="str">
        <f>IF(COUNTA(กรอกคะแนนตัวชี้วัด!T26),IF(BA26="","",IF(BB26="/","",IF(BB26=""," /"))),"")</f>
        <v/>
      </c>
      <c r="BD26" s="229" t="str">
        <f>IF(COUNTA(กรอกคะแนนตัวชี้วัด!U26),กรอกคะแนนตัวชี้วัด!U26," ")</f>
        <v xml:space="preserve"> </v>
      </c>
      <c r="BE26" s="230" t="str">
        <f>IF(COUNTA(กรอกคะแนนตัวชี้วัด!U26),IF($B$4="","",IF(BD26&gt;=$B$4/2,"/","")),"")</f>
        <v/>
      </c>
      <c r="BF26" s="230" t="str">
        <f>IF(COUNTA(กรอกคะแนนตัวชี้วัด!U26),IF(BD26="","",IF(BE26="/","",IF(BE26=""," /"))),"")</f>
        <v/>
      </c>
      <c r="BG26" s="229" t="str">
        <f>IF(COUNTA(กรอกคะแนนตัวชี้วัด!V26),กรอกคะแนนตัวชี้วัด!V26," ")</f>
        <v xml:space="preserve"> </v>
      </c>
      <c r="BH26" s="230" t="str">
        <f>IF(COUNTA(กรอกคะแนนตัวชี้วัด!V26),IF($B$4="","",IF(BG26&gt;=$B$4/2,"/","")),"")</f>
        <v/>
      </c>
      <c r="BI26" s="234" t="str">
        <f>IF(COUNTA(กรอกคะแนนตัวชี้วัด!V26),IF(BG26="","",IF(BH26="/","",IF(BH26=""," /"))),"")</f>
        <v/>
      </c>
      <c r="BJ26" s="241" t="str">
        <f>IF(COUNTA(กรอกคะแนนตัวชี้วัด!W26),กรอกคะแนนตัวชี้วัด!W26," ")</f>
        <v xml:space="preserve"> </v>
      </c>
      <c r="BK26" s="230" t="str">
        <f>IF(COUNTA(กรอกคะแนนตัวชี้วัด!W26),IF($B$4="","",IF(BJ26&gt;=$B$4/2,"/","")),"")</f>
        <v/>
      </c>
      <c r="BL26" s="230" t="str">
        <f>IF(COUNTA(กรอกคะแนนตัวชี้วัด!W26),IF(BJ26="","",IF(BK26="/","",IF(BK26=""," /"))),"")</f>
        <v/>
      </c>
      <c r="BM26" s="229" t="str">
        <f>IF(COUNTA(กรอกคะแนนตัวชี้วัด!X26),กรอกคะแนนตัวชี้วัด!X26," ")</f>
        <v xml:space="preserve"> </v>
      </c>
      <c r="BN26" s="230" t="str">
        <f>IF(COUNTA(กรอกคะแนนตัวชี้วัด!X26),IF($B$4="","",IF(BM26&gt;=$B$4/2,"/","")),"")</f>
        <v/>
      </c>
      <c r="BO26" s="230" t="str">
        <f>IF(COUNTA(กรอกคะแนนตัวชี้วัด!X26),IF(BM26="","",IF(BN26="/","",IF(BN26=""," /"))),"")</f>
        <v/>
      </c>
      <c r="BP26" s="229" t="str">
        <f>IF(COUNTA(กรอกคะแนนตัวชี้วัด!Y26),กรอกคะแนนตัวชี้วัด!Y26," ")</f>
        <v xml:space="preserve"> </v>
      </c>
      <c r="BQ26" s="230" t="str">
        <f>IF(COUNTA(กรอกคะแนนตัวชี้วัด!Y26),IF($B$4="","",IF(BP26&gt;=$B$4/2,"/","")),"")</f>
        <v/>
      </c>
      <c r="BR26" s="230" t="str">
        <f>IF(COUNTA(กรอกคะแนนตัวชี้วัด!Y26),IF(BP26="","",IF(BQ26="/","",IF(BQ26=""," /"))),"")</f>
        <v/>
      </c>
      <c r="BS26" s="229" t="str">
        <f>IF(COUNTA(กรอกคะแนนตัวชี้วัด!Z26),กรอกคะแนนตัวชี้วัด!Z26," ")</f>
        <v xml:space="preserve"> </v>
      </c>
      <c r="BT26" s="230" t="str">
        <f>IF(COUNTA(กรอกคะแนนตัวชี้วัด!Z26),IF($B$4="","",IF(BS26&gt;=$B$4/2,"/","")),"")</f>
        <v/>
      </c>
      <c r="BU26" s="234" t="str">
        <f>IF(COUNTA(กรอกคะแนนตัวชี้วัด!Z26),IF(BS26="","",IF(BT26="/","",IF(BT26=""," /"))),"")</f>
        <v/>
      </c>
      <c r="BV26" s="241" t="str">
        <f>IF(COUNTA(กรอกคะแนนตัวชี้วัด!AA26),กรอกคะแนนตัวชี้วัด!AA26," ")</f>
        <v xml:space="preserve"> </v>
      </c>
      <c r="BW26" s="230" t="str">
        <f>IF(COUNTA(กรอกคะแนนตัวชี้วัด!AA26),IF($B$4="","",IF(BV26&gt;=$B$4/2,"/","")),"")</f>
        <v/>
      </c>
      <c r="BX26" s="230" t="str">
        <f>IF(COUNTA(กรอกคะแนนตัวชี้วัด!AA26),IF(BV26="","",IF(BW26="/","",IF(BW26=""," /"))),"")</f>
        <v/>
      </c>
      <c r="BY26" s="229" t="str">
        <f>IF(COUNTA(กรอกคะแนนตัวชี้วัด!AB26),กรอกคะแนนตัวชี้วัด!AB26," ")</f>
        <v xml:space="preserve"> </v>
      </c>
      <c r="BZ26" s="230" t="str">
        <f>IF(COUNTA(กรอกคะแนนตัวชี้วัด!AB26),IF($B$4="","",IF(BY26&gt;=$B$4/2,"/","")),"")</f>
        <v/>
      </c>
      <c r="CA26" s="230" t="str">
        <f>IF(COUNTA(กรอกคะแนนตัวชี้วัด!AB26),IF(BY26="","",IF(BZ26="/","",IF(BZ26=""," /"))),"")</f>
        <v/>
      </c>
      <c r="CB26" s="229" t="str">
        <f>IF(COUNTA(กรอกคะแนนตัวชี้วัด!AC26),กรอกคะแนนตัวชี้วัด!AC26," ")</f>
        <v xml:space="preserve"> </v>
      </c>
      <c r="CC26" s="230" t="str">
        <f>IF(COUNTA(กรอกคะแนนตัวชี้วัด!AC26),IF($B$4="","",IF(CB26&gt;=$B$4/2,"/","")),"")</f>
        <v/>
      </c>
      <c r="CD26" s="230" t="str">
        <f>IF(COUNTA(กรอกคะแนนตัวชี้วัด!AC26),IF(CB26="","",IF(CC26="/","",IF(CC26=""," /"))),"")</f>
        <v/>
      </c>
      <c r="CE26" s="229" t="str">
        <f>IF(COUNTA(กรอกคะแนนตัวชี้วัด!AD26),กรอกคะแนนตัวชี้วัด!AD26," ")</f>
        <v xml:space="preserve"> </v>
      </c>
      <c r="CF26" s="230" t="str">
        <f>IF(COUNTA(กรอกคะแนนตัวชี้วัด!AD26),IF($B$4="","",IF(CE26&gt;=$B$4/2,"/","")),"")</f>
        <v/>
      </c>
      <c r="CG26" s="234" t="str">
        <f>IF(COUNTA(กรอกคะแนนตัวชี้วัด!AD26),IF(CE26="","",IF(CF26="/","",IF(CF26=""," /"))),"")</f>
        <v/>
      </c>
      <c r="CH26" s="241" t="str">
        <f>IF(COUNTA(กรอกคะแนนตัวชี้วัด!AE26),กรอกคะแนนตัวชี้วัด!AE26," ")</f>
        <v xml:space="preserve"> </v>
      </c>
      <c r="CI26" s="230" t="str">
        <f>IF(COUNTA(กรอกคะแนนตัวชี้วัด!AE26),IF($B$4="","",IF(CH26&gt;=$B$4/2,"/","")),"")</f>
        <v/>
      </c>
      <c r="CJ26" s="230" t="str">
        <f>IF(COUNTA(กรอกคะแนนตัวชี้วัด!AE26),IF(CH26="","",IF(CI26="/","",IF(CI26=""," /"))),"")</f>
        <v/>
      </c>
      <c r="CK26" s="229" t="str">
        <f>IF(COUNTA(กรอกคะแนนตัวชี้วัด!AF26),กรอกคะแนนตัวชี้วัด!AF26," ")</f>
        <v xml:space="preserve"> </v>
      </c>
      <c r="CL26" s="230" t="str">
        <f>IF(COUNTA(กรอกคะแนนตัวชี้วัด!AF26),IF($B$4="","",IF(CK26&gt;=$B$4/2,"/","")),"")</f>
        <v/>
      </c>
      <c r="CM26" s="230" t="str">
        <f>IF(COUNTA(กรอกคะแนนตัวชี้วัด!AF26),IF(CK26="","",IF(CL26="/","",IF(CL26=""," /"))),"")</f>
        <v/>
      </c>
      <c r="CN26" s="229" t="str">
        <f>IF(COUNTA(กรอกคะแนนตัวชี้วัด!AG26),กรอกคะแนนตัวชี้วัด!AG26," ")</f>
        <v xml:space="preserve"> </v>
      </c>
      <c r="CO26" s="230" t="str">
        <f>IF(COUNTA(กรอกคะแนนตัวชี้วัด!AG26),IF($B$4="","",IF(CN26&gt;=$B$4/2,"/","")),"")</f>
        <v/>
      </c>
      <c r="CP26" s="230" t="str">
        <f>IF(COUNTA(กรอกคะแนนตัวชี้วัด!AG26),IF(CN26="","",IF(CO26="/","",IF(CO26=""," /"))),"")</f>
        <v/>
      </c>
      <c r="CQ26" s="229" t="str">
        <f>IF(COUNTA(กรอกคะแนนตัวชี้วัด!AH26),กรอกคะแนนตัวชี้วัด!AH26," ")</f>
        <v xml:space="preserve"> </v>
      </c>
      <c r="CR26" s="230" t="str">
        <f>IF(COUNTA(กรอกคะแนนตัวชี้วัด!AH26),IF($B$4="","",IF(CQ26&gt;=$B$4/2,"/","")),"")</f>
        <v/>
      </c>
      <c r="CS26" s="234" t="str">
        <f>IF(COUNTA(กรอกคะแนนตัวชี้วัด!AH26),IF(CQ26="","",IF(CR26="/","",IF(CR26=""," /"))),"")</f>
        <v/>
      </c>
      <c r="CT26" s="241" t="str">
        <f>IF(COUNTA(กรอกคะแนนตัวชี้วัด!AI26),กรอกคะแนนตัวชี้วัด!AI26," ")</f>
        <v xml:space="preserve"> </v>
      </c>
      <c r="CU26" s="230" t="str">
        <f>IF(COUNTA(กรอกคะแนนตัวชี้วัด!AI26),IF($B$4="","",IF(CT26&gt;=$B$4/2,"/","")),"")</f>
        <v/>
      </c>
      <c r="CV26" s="230" t="str">
        <f>IF(COUNTA(กรอกคะแนนตัวชี้วัด!AI26),IF(CT26="","",IF(CU26="/","",IF(CU26=""," /"))),"")</f>
        <v/>
      </c>
      <c r="CW26" s="229" t="str">
        <f>IF(COUNTA(กรอกคะแนนตัวชี้วัด!AJ26),กรอกคะแนนตัวชี้วัด!AJ26," ")</f>
        <v xml:space="preserve"> </v>
      </c>
      <c r="CX26" s="230" t="str">
        <f>IF(COUNTA(กรอกคะแนนตัวชี้วัด!AJ26),IF($B$4="","",IF(CW26&gt;=$B$4/2,"/","")),"")</f>
        <v/>
      </c>
      <c r="CY26" s="230" t="str">
        <f>IF(COUNTA(กรอกคะแนนตัวชี้วัด!AJ26),IF(CW26="","",IF(CX26="/","",IF(CX26=""," /"))),"")</f>
        <v/>
      </c>
      <c r="CZ26" s="229" t="str">
        <f>IF(COUNTA(กรอกคะแนนตัวชี้วัด!AK26),กรอกคะแนนตัวชี้วัด!AK26," ")</f>
        <v xml:space="preserve"> </v>
      </c>
      <c r="DA26" s="230" t="str">
        <f>IF(COUNTA(กรอกคะแนนตัวชี้วัด!AK26),IF($B$4="","",IF(CZ26&gt;=$B$4/2,"/","")),"")</f>
        <v/>
      </c>
      <c r="DB26" s="230" t="str">
        <f>IF(COUNTA(กรอกคะแนนตัวชี้วัด!AK26),IF(CZ26="","",IF(DA26="/","",IF(DA26=""," /"))),"")</f>
        <v/>
      </c>
      <c r="DC26" s="229" t="str">
        <f>IF(COUNTA(กรอกคะแนนตัวชี้วัด!AL26),กรอกคะแนนตัวชี้วัด!AL26," ")</f>
        <v xml:space="preserve"> </v>
      </c>
      <c r="DD26" s="230" t="str">
        <f>IF(COUNTA(กรอกคะแนนตัวชี้วัด!AL26),IF($B$4="","",IF(DC26&gt;=$B$4/2,"/","")),"")</f>
        <v/>
      </c>
      <c r="DE26" s="234" t="str">
        <f>IF(COUNTA(กรอกคะแนนตัวชี้วัด!AL26),IF(DC26="","",IF(DD26="/","",IF(DD26=""," /"))),"")</f>
        <v/>
      </c>
      <c r="DF26" s="241" t="str">
        <f>IF(COUNTA(กรอกคะแนนตัวชี้วัด!AM26),กรอกคะแนนตัวชี้วัด!AM26," ")</f>
        <v xml:space="preserve"> </v>
      </c>
      <c r="DG26" s="230" t="str">
        <f>IF(COUNTA(กรอกคะแนนตัวชี้วัด!AM26),IF($B$4="","",IF(DF26&gt;=$B$4/2,"/","")),"")</f>
        <v/>
      </c>
      <c r="DH26" s="230" t="str">
        <f>IF(COUNTA(กรอกคะแนนตัวชี้วัด!AM26),IF(DF26="","",IF(DG26="/","",IF(DG26=""," /"))),"")</f>
        <v/>
      </c>
      <c r="DI26" s="229" t="str">
        <f>IF(COUNTA(กรอกคะแนนตัวชี้วัด!AN26),กรอกคะแนนตัวชี้วัด!AN26," ")</f>
        <v xml:space="preserve"> </v>
      </c>
      <c r="DJ26" s="230" t="str">
        <f>IF(COUNTA(กรอกคะแนนตัวชี้วัด!AN26),IF($B$4="","",IF(DI26&gt;=$B$4/2,"/","")),"")</f>
        <v/>
      </c>
      <c r="DK26" s="230" t="str">
        <f>IF(COUNTA(กรอกคะแนนตัวชี้วัด!AN26),IF(DI26="","",IF(DJ26="/","",IF(DJ26=""," /"))),"")</f>
        <v/>
      </c>
      <c r="DL26" s="229" t="str">
        <f>IF(COUNTA(กรอกคะแนนตัวชี้วัด!AO26),กรอกคะแนนตัวชี้วัด!AO26," ")</f>
        <v xml:space="preserve"> </v>
      </c>
      <c r="DM26" s="230" t="str">
        <f>IF(COUNTA(กรอกคะแนนตัวชี้วัด!AO26),IF($B$4="","",IF(DL26&gt;=$B$4/2,"/","")),"")</f>
        <v/>
      </c>
      <c r="DN26" s="230" t="str">
        <f>IF(COUNTA(กรอกคะแนนตัวชี้วัด!AO26),IF(DL26="","",IF(DM26="/","",IF(DM26=""," /"))),"")</f>
        <v/>
      </c>
      <c r="DO26" s="229" t="str">
        <f>IF(COUNTA(กรอกคะแนนตัวชี้วัด!AP26),กรอกคะแนนตัวชี้วัด!AP26," ")</f>
        <v xml:space="preserve"> </v>
      </c>
      <c r="DP26" s="230" t="str">
        <f>IF(COUNTA(กรอกคะแนนตัวชี้วัด!AP26),IF($B$4="","",IF(DO26&gt;=$B$4/2,"/","")),"")</f>
        <v/>
      </c>
      <c r="DQ26" s="234" t="str">
        <f>IF(COUNTA(กรอกคะแนนตัวชี้วัด!AP26),IF(DO26="","",IF(DP26="/","",IF(DP26=""," /"))),"")</f>
        <v/>
      </c>
      <c r="DR26" s="241" t="str">
        <f>IF(COUNTA(กรอกคะแนนตัวชี้วัด!AQ26),กรอกคะแนนตัวชี้วัด!AQ26," ")</f>
        <v xml:space="preserve"> </v>
      </c>
      <c r="DS26" s="230" t="str">
        <f>IF(COUNTA(กรอกคะแนนตัวชี้วัด!AQ26),IF($B$4="","",IF(DR26&gt;=$B$4/2,"/","")),"")</f>
        <v/>
      </c>
      <c r="DT26" s="230" t="str">
        <f>IF(COUNTA(กรอกคะแนนตัวชี้วัด!AQ26),IF(DR26="","",IF(DS26="/","",IF(DS26=""," /"))),"")</f>
        <v/>
      </c>
      <c r="DU26" s="229" t="str">
        <f>IF(COUNTA(กรอกคะแนนตัวชี้วัด!AR26),กรอกคะแนนตัวชี้วัด!AR26," ")</f>
        <v xml:space="preserve"> </v>
      </c>
      <c r="DV26" s="230" t="str">
        <f>IF(COUNTA(กรอกคะแนนตัวชี้วัด!AR26),IF($B$4="","",IF(DU26&gt;=$B$4/2,"/","")),"")</f>
        <v/>
      </c>
      <c r="DW26" s="234" t="str">
        <f>IF(COUNTA(กรอกคะแนนตัวชี้วัด!AR26),IF(DU26="","",IF(DV26="/","",IF(DV26=""," /"))),"")</f>
        <v/>
      </c>
      <c r="DX26" s="247" t="str">
        <f>IF(COUNTA(ข้อมูล!E44),IF(COUNTIF(EC26:FS26,"/"),COUNTIF(EC26:FS26,"/"),""),"")</f>
        <v/>
      </c>
      <c r="DY26" s="230" t="str">
        <f>IF(COUNTA(ข้อมูล!E44),IF(DX26="","",IF(DX26&gt;=$DX$4/2,"/","")),"")</f>
        <v/>
      </c>
      <c r="DZ26" s="230" t="str">
        <f>IF(COUNTA(ข้อมูล!E44),IF(DX26="","/",IF(DY26="/","",IF(DY26=""," /"))),"")</f>
        <v/>
      </c>
      <c r="EA26" s="231"/>
      <c r="EB26" s="249"/>
      <c r="EC26" s="158" t="str">
        <f t="shared" si="0"/>
        <v/>
      </c>
      <c r="ED26" s="70" t="str">
        <f t="shared" si="1"/>
        <v/>
      </c>
      <c r="EE26" s="70" t="str">
        <f t="shared" si="2"/>
        <v/>
      </c>
      <c r="EF26" s="70" t="str">
        <f t="shared" si="3"/>
        <v/>
      </c>
      <c r="EG26" s="70" t="str">
        <f t="shared" si="4"/>
        <v/>
      </c>
      <c r="EH26" s="70" t="str">
        <f t="shared" si="5"/>
        <v/>
      </c>
      <c r="EI26" s="70" t="str">
        <f t="shared" si="6"/>
        <v/>
      </c>
      <c r="EJ26" s="70" t="str">
        <f t="shared" si="7"/>
        <v/>
      </c>
      <c r="EK26" s="70" t="str">
        <f t="shared" si="8"/>
        <v/>
      </c>
      <c r="EL26" s="70" t="str">
        <f t="shared" si="9"/>
        <v/>
      </c>
      <c r="EM26" s="70" t="str">
        <f t="shared" si="10"/>
        <v/>
      </c>
      <c r="EN26" s="70" t="str">
        <f t="shared" si="11"/>
        <v/>
      </c>
      <c r="EO26" s="70" t="str">
        <f t="shared" si="12"/>
        <v/>
      </c>
      <c r="EP26" s="70" t="str">
        <f t="shared" si="13"/>
        <v/>
      </c>
      <c r="EQ26" s="70" t="str">
        <f t="shared" si="14"/>
        <v/>
      </c>
      <c r="ER26" s="70" t="str">
        <f t="shared" si="15"/>
        <v/>
      </c>
      <c r="ES26" s="70" t="str">
        <f t="shared" si="16"/>
        <v/>
      </c>
      <c r="ET26" s="70" t="str">
        <f t="shared" si="17"/>
        <v/>
      </c>
      <c r="EU26" s="70" t="str">
        <f t="shared" si="18"/>
        <v/>
      </c>
      <c r="EV26" s="70" t="str">
        <f t="shared" si="19"/>
        <v/>
      </c>
      <c r="EW26" s="70" t="str">
        <f t="shared" si="20"/>
        <v/>
      </c>
      <c r="EX26" s="70" t="str">
        <f t="shared" si="21"/>
        <v/>
      </c>
      <c r="EY26" s="70" t="str">
        <f t="shared" si="22"/>
        <v/>
      </c>
      <c r="EZ26" s="70" t="str">
        <f t="shared" si="23"/>
        <v/>
      </c>
      <c r="FA26" s="70" t="str">
        <f t="shared" si="24"/>
        <v/>
      </c>
      <c r="FB26" s="70" t="str">
        <f t="shared" si="25"/>
        <v/>
      </c>
      <c r="FC26" s="70" t="str">
        <f t="shared" si="26"/>
        <v/>
      </c>
      <c r="FD26" s="70" t="str">
        <f t="shared" si="27"/>
        <v/>
      </c>
      <c r="FE26" s="70" t="str">
        <f t="shared" si="28"/>
        <v/>
      </c>
      <c r="FF26" s="70" t="str">
        <f t="shared" si="29"/>
        <v/>
      </c>
      <c r="FG26" s="70" t="str">
        <f t="shared" si="30"/>
        <v/>
      </c>
      <c r="FH26" s="70" t="str">
        <f t="shared" si="31"/>
        <v/>
      </c>
      <c r="FI26" s="70" t="str">
        <f t="shared" si="32"/>
        <v/>
      </c>
      <c r="FJ26" s="70" t="str">
        <f t="shared" si="33"/>
        <v/>
      </c>
      <c r="FK26" s="70" t="str">
        <f t="shared" si="34"/>
        <v/>
      </c>
      <c r="FL26" s="70" t="str">
        <f t="shared" si="35"/>
        <v/>
      </c>
      <c r="FM26" s="70" t="str">
        <f t="shared" si="36"/>
        <v/>
      </c>
      <c r="FN26" s="70" t="str">
        <f t="shared" si="37"/>
        <v/>
      </c>
      <c r="FO26" s="70" t="str">
        <f t="shared" si="38"/>
        <v/>
      </c>
      <c r="FP26" s="70" t="str">
        <f t="shared" si="39"/>
        <v/>
      </c>
      <c r="FQ26" s="70" t="str">
        <f t="shared" si="40"/>
        <v/>
      </c>
      <c r="FR26" s="70" t="str">
        <f t="shared" si="41"/>
        <v/>
      </c>
      <c r="FS26" s="70" t="e">
        <f>#REF!</f>
        <v>#REF!</v>
      </c>
      <c r="FT26" s="70"/>
      <c r="FU26" s="70">
        <f t="shared" si="42"/>
        <v>0</v>
      </c>
      <c r="FV26" s="69"/>
    </row>
    <row r="27" spans="1:178" s="67" customFormat="1" ht="16.5" customHeight="1" x14ac:dyDescent="0.35">
      <c r="A27" s="233">
        <f>IF(COUNTA(ข้อมูล!C24),ข้อมูล!C24," ")</f>
        <v>22</v>
      </c>
      <c r="B27" s="229" t="str">
        <f>IF(COUNTA(กรอกคะแนนตัวชี้วัด!C27),กรอกคะแนนตัวชี้วัด!C27," ")</f>
        <v xml:space="preserve"> </v>
      </c>
      <c r="C27" s="230" t="str">
        <f>IF(COUNTA(กรอกคะแนนตัวชี้วัด!C27),IF($B$4="","",IF(B27&gt;=$B$4/2,"/","")),"")</f>
        <v/>
      </c>
      <c r="D27" s="230" t="str">
        <f>IF(COUNTA(กรอกคะแนนตัวชี้วัด!C27),IF(B27="","",IF(C27="/","",IF(C27=""," /"))),"")</f>
        <v/>
      </c>
      <c r="E27" s="229" t="str">
        <f>IF(COUNTA(กรอกคะแนนตัวชี้วัด!D27),กรอกคะแนนตัวชี้วัด!D27," ")</f>
        <v xml:space="preserve"> </v>
      </c>
      <c r="F27" s="230" t="str">
        <f>IF(COUNTA(กรอกคะแนนตัวชี้วัด!D27),IF($B$4="","",IF(E27&gt;=$B$4/2,"/","")),"")</f>
        <v/>
      </c>
      <c r="G27" s="230" t="str">
        <f>IF(COUNTA(กรอกคะแนนตัวชี้วัด!D27),IF(E27="","",IF(F27="/","",IF(F27=""," /"))),"")</f>
        <v/>
      </c>
      <c r="H27" s="229" t="str">
        <f>IF(COUNTA(กรอกคะแนนตัวชี้วัด!E27),กรอกคะแนนตัวชี้วัด!E27," ")</f>
        <v xml:space="preserve"> </v>
      </c>
      <c r="I27" s="230" t="str">
        <f>IF(COUNTA(กรอกคะแนนตัวชี้วัด!E27),IF($B$4="","",IF(H27&gt;=$B$4/2,"/","")),"")</f>
        <v/>
      </c>
      <c r="J27" s="230" t="str">
        <f>IF(COUNTA(กรอกคะแนนตัวชี้วัด!E27),IF(H27="","",IF(I27="/","",IF(I27=""," /"))),"")</f>
        <v/>
      </c>
      <c r="K27" s="229" t="str">
        <f>IF(COUNTA(กรอกคะแนนตัวชี้วัด!F27),กรอกคะแนนตัวชี้วัด!F27," ")</f>
        <v xml:space="preserve"> </v>
      </c>
      <c r="L27" s="230" t="str">
        <f>IF(COUNTA(กรอกคะแนนตัวชี้วัด!F27),IF($B$4="","",IF(K27&gt;=$B$4/2,"/","")),"")</f>
        <v/>
      </c>
      <c r="M27" s="234" t="str">
        <f>IF(COUNTA(กรอกคะแนนตัวชี้วัด!F27),IF(K27="","",IF(L27="/","",IF(L27=""," /"))),"")</f>
        <v/>
      </c>
      <c r="N27" s="241" t="str">
        <f>IF(COUNTA(กรอกคะแนนตัวชี้วัด!G27),กรอกคะแนนตัวชี้วัด!G27," ")</f>
        <v xml:space="preserve"> </v>
      </c>
      <c r="O27" s="230" t="str">
        <f>IF(COUNTA(กรอกคะแนนตัวชี้วัด!G27),IF($B$4="","",IF(N27&gt;=$B$4/2,"/","")),"")</f>
        <v/>
      </c>
      <c r="P27" s="230" t="str">
        <f>IF(COUNTA(กรอกคะแนนตัวชี้วัด!G27),IF(N27="","",IF(O27="/","",IF(O27=""," /"))),"")</f>
        <v/>
      </c>
      <c r="Q27" s="229" t="str">
        <f>IF(COUNTA(กรอกคะแนนตัวชี้วัด!H27),กรอกคะแนนตัวชี้วัด!H27," ")</f>
        <v xml:space="preserve"> </v>
      </c>
      <c r="R27" s="230" t="str">
        <f>IF(COUNTA(กรอกคะแนนตัวชี้วัด!H27),IF($B$4="","",IF(Q27&gt;=$B$4/2,"/","")),"")</f>
        <v/>
      </c>
      <c r="S27" s="230" t="str">
        <f>IF(COUNTA(กรอกคะแนนตัวชี้วัด!H27),IF(Q27="","",IF(R27="/","",IF(R27=""," /"))),"")</f>
        <v/>
      </c>
      <c r="T27" s="229" t="str">
        <f>IF(COUNTA(กรอกคะแนนตัวชี้วัด!I27),กรอกคะแนนตัวชี้วัด!I27," ")</f>
        <v xml:space="preserve"> </v>
      </c>
      <c r="U27" s="230" t="str">
        <f>IF(COUNTA(กรอกคะแนนตัวชี้วัด!I27),IF($B$4="","",IF(T27&gt;=$B$4/2,"/","")),"")</f>
        <v/>
      </c>
      <c r="V27" s="230" t="str">
        <f>IF(COUNTA(กรอกคะแนนตัวชี้วัด!I27),IF(T27="","",IF(U27="/","",IF(U27=""," /"))),"")</f>
        <v/>
      </c>
      <c r="W27" s="229" t="str">
        <f>IF(COUNTA(กรอกคะแนนตัวชี้วัด!J27),กรอกคะแนนตัวชี้วัด!J27," ")</f>
        <v xml:space="preserve"> </v>
      </c>
      <c r="X27" s="230" t="str">
        <f>IF(COUNTA(กรอกคะแนนตัวชี้วัด!J27),IF($B$4="","",IF(W27&gt;=$B$4/2,"/","")),"")</f>
        <v/>
      </c>
      <c r="Y27" s="234" t="str">
        <f>IF(COUNTA(กรอกคะแนนตัวชี้วัด!J27),IF(W27="","",IF(X27="/","",IF(X27=""," /"))),"")</f>
        <v/>
      </c>
      <c r="Z27" s="241" t="str">
        <f>IF(COUNTA(กรอกคะแนนตัวชี้วัด!K27),กรอกคะแนนตัวชี้วัด!K27," ")</f>
        <v xml:space="preserve"> </v>
      </c>
      <c r="AA27" s="230" t="str">
        <f>IF(COUNTA(กรอกคะแนนตัวชี้วัด!K27),IF($B$4="","",IF(Z27&gt;=$B$4/2,"/","")),"")</f>
        <v/>
      </c>
      <c r="AB27" s="230" t="str">
        <f>IF(COUNTA(กรอกคะแนนตัวชี้วัด!K27),IF(Z27="","",IF(AA27="/","",IF(AA27=""," /"))),"")</f>
        <v/>
      </c>
      <c r="AC27" s="229" t="str">
        <f>IF(COUNTA(กรอกคะแนนตัวชี้วัด!L27),กรอกคะแนนตัวชี้วัด!L27," ")</f>
        <v xml:space="preserve"> </v>
      </c>
      <c r="AD27" s="230" t="str">
        <f>IF(COUNTA(กรอกคะแนนตัวชี้วัด!L27),IF($B$4="","",IF(AC27&gt;=$B$4/2,"/","")),"")</f>
        <v/>
      </c>
      <c r="AE27" s="230" t="str">
        <f>IF(COUNTA(กรอกคะแนนตัวชี้วัด!L27),IF(AC27="","",IF(AD27="/","",IF(AD27=""," /"))),"")</f>
        <v/>
      </c>
      <c r="AF27" s="229" t="str">
        <f>IF(COUNTA(กรอกคะแนนตัวชี้วัด!M27),กรอกคะแนนตัวชี้วัด!M27," ")</f>
        <v xml:space="preserve"> </v>
      </c>
      <c r="AG27" s="230" t="str">
        <f>IF(COUNTA(กรอกคะแนนตัวชี้วัด!M27),IF($B$4="","",IF(AF27&gt;=$B$4/2,"/","")),"")</f>
        <v/>
      </c>
      <c r="AH27" s="230" t="str">
        <f>IF(COUNTA(กรอกคะแนนตัวชี้วัด!M27),IF(AF27="","",IF(AG27="/","",IF(AG27=""," /"))),"")</f>
        <v/>
      </c>
      <c r="AI27" s="229" t="str">
        <f>IF(COUNTA(กรอกคะแนนตัวชี้วัด!N27),กรอกคะแนนตัวชี้วัด!N27," ")</f>
        <v xml:space="preserve"> </v>
      </c>
      <c r="AJ27" s="230" t="str">
        <f>IF(COUNTA(กรอกคะแนนตัวชี้วัด!N27),IF($B$4="","",IF(AI27&gt;=$B$4/2,"/","")),"")</f>
        <v/>
      </c>
      <c r="AK27" s="234" t="str">
        <f>IF(COUNTA(กรอกคะแนนตัวชี้วัด!N27),IF(AI27="","",IF(AJ27="/","",IF(AJ27=""," /"))),"")</f>
        <v/>
      </c>
      <c r="AL27" s="241" t="str">
        <f>IF(COUNTA(กรอกคะแนนตัวชี้วัด!O27),กรอกคะแนนตัวชี้วัด!O27," ")</f>
        <v xml:space="preserve"> </v>
      </c>
      <c r="AM27" s="230" t="str">
        <f>IF(COUNTA(กรอกคะแนนตัวชี้วัด!O27),IF($B$4="","",IF(AL27&gt;=$B$4/2,"/","")),"")</f>
        <v/>
      </c>
      <c r="AN27" s="230" t="str">
        <f>IF(COUNTA(กรอกคะแนนตัวชี้วัด!O27),IF(AL27="","",IF(AM27="/","",IF(AM27=""," /"))),"")</f>
        <v/>
      </c>
      <c r="AO27" s="229" t="str">
        <f>IF(COUNTA(กรอกคะแนนตัวชี้วัด!P27),กรอกคะแนนตัวชี้วัด!P27," ")</f>
        <v xml:space="preserve"> </v>
      </c>
      <c r="AP27" s="230" t="str">
        <f>IF(COUNTA(กรอกคะแนนตัวชี้วัด!P27),IF($B$4="","",IF(AO27&gt;=$B$4/2,"/","")),"")</f>
        <v/>
      </c>
      <c r="AQ27" s="230" t="str">
        <f>IF(COUNTA(กรอกคะแนนตัวชี้วัด!P27),IF(AO27="","",IF(AP27="/","",IF(AP27=""," /"))),"")</f>
        <v/>
      </c>
      <c r="AR27" s="229" t="str">
        <f>IF(COUNTA(กรอกคะแนนตัวชี้วัด!Q27),กรอกคะแนนตัวชี้วัด!Q27," ")</f>
        <v xml:space="preserve"> </v>
      </c>
      <c r="AS27" s="230" t="str">
        <f>IF(COUNTA(กรอกคะแนนตัวชี้วัด!Q27),IF($B$4="","",IF(AR27&gt;=$B$4/2,"/","")),"")</f>
        <v/>
      </c>
      <c r="AT27" s="230" t="str">
        <f>IF(COUNTA(กรอกคะแนนตัวชี้วัด!Q27),IF(AR27="","",IF(AS27="/","",IF(AS27=""," /"))),"")</f>
        <v/>
      </c>
      <c r="AU27" s="229" t="str">
        <f>IF(COUNTA(กรอกคะแนนตัวชี้วัด!R27),กรอกคะแนนตัวชี้วัด!R27," ")</f>
        <v xml:space="preserve"> </v>
      </c>
      <c r="AV27" s="230" t="str">
        <f>IF(COUNTA(กรอกคะแนนตัวชี้วัด!R27),IF($B$4="","",IF(AU27&gt;=$B$4/2,"/","")),"")</f>
        <v/>
      </c>
      <c r="AW27" s="234" t="str">
        <f>IF(COUNTA(กรอกคะแนนตัวชี้วัด!R27),IF(AU27="","",IF(AV27="/","",IF(AV27=""," /"))),"")</f>
        <v/>
      </c>
      <c r="AX27" s="241" t="str">
        <f>IF(COUNTA(กรอกคะแนนตัวชี้วัด!S27),กรอกคะแนนตัวชี้วัด!S27," ")</f>
        <v xml:space="preserve"> </v>
      </c>
      <c r="AY27" s="230" t="str">
        <f>IF(COUNTA(กรอกคะแนนตัวชี้วัด!S27),IF($B$4="","",IF(AX27&gt;=$B$4/2,"/","")),"")</f>
        <v/>
      </c>
      <c r="AZ27" s="230" t="str">
        <f>IF(COUNTA(กรอกคะแนนตัวชี้วัด!S27),IF(AX27="","",IF(AY27="/","",IF(AY27=""," /"))),"")</f>
        <v/>
      </c>
      <c r="BA27" s="229" t="str">
        <f>IF(COUNTA(กรอกคะแนนตัวชี้วัด!T27),กรอกคะแนนตัวชี้วัด!T27," ")</f>
        <v xml:space="preserve"> </v>
      </c>
      <c r="BB27" s="230" t="str">
        <f>IF(COUNTA(กรอกคะแนนตัวชี้วัด!T27),IF($B$4="","",IF(BA27&gt;=$B$4/2,"/","")),"")</f>
        <v/>
      </c>
      <c r="BC27" s="230" t="str">
        <f>IF(COUNTA(กรอกคะแนนตัวชี้วัด!T27),IF(BA27="","",IF(BB27="/","",IF(BB27=""," /"))),"")</f>
        <v/>
      </c>
      <c r="BD27" s="229" t="str">
        <f>IF(COUNTA(กรอกคะแนนตัวชี้วัด!U27),กรอกคะแนนตัวชี้วัด!U27," ")</f>
        <v xml:space="preserve"> </v>
      </c>
      <c r="BE27" s="230" t="str">
        <f>IF(COUNTA(กรอกคะแนนตัวชี้วัด!U27),IF($B$4="","",IF(BD27&gt;=$B$4/2,"/","")),"")</f>
        <v/>
      </c>
      <c r="BF27" s="230" t="str">
        <f>IF(COUNTA(กรอกคะแนนตัวชี้วัด!U27),IF(BD27="","",IF(BE27="/","",IF(BE27=""," /"))),"")</f>
        <v/>
      </c>
      <c r="BG27" s="229" t="str">
        <f>IF(COUNTA(กรอกคะแนนตัวชี้วัด!V27),กรอกคะแนนตัวชี้วัด!V27," ")</f>
        <v xml:space="preserve"> </v>
      </c>
      <c r="BH27" s="230" t="str">
        <f>IF(COUNTA(กรอกคะแนนตัวชี้วัด!V27),IF($B$4="","",IF(BG27&gt;=$B$4/2,"/","")),"")</f>
        <v/>
      </c>
      <c r="BI27" s="234" t="str">
        <f>IF(COUNTA(กรอกคะแนนตัวชี้วัด!V27),IF(BG27="","",IF(BH27="/","",IF(BH27=""," /"))),"")</f>
        <v/>
      </c>
      <c r="BJ27" s="241" t="str">
        <f>IF(COUNTA(กรอกคะแนนตัวชี้วัด!W27),กรอกคะแนนตัวชี้วัด!W27," ")</f>
        <v xml:space="preserve"> </v>
      </c>
      <c r="BK27" s="230" t="str">
        <f>IF(COUNTA(กรอกคะแนนตัวชี้วัด!W27),IF($B$4="","",IF(BJ27&gt;=$B$4/2,"/","")),"")</f>
        <v/>
      </c>
      <c r="BL27" s="230" t="str">
        <f>IF(COUNTA(กรอกคะแนนตัวชี้วัด!W27),IF(BJ27="","",IF(BK27="/","",IF(BK27=""," /"))),"")</f>
        <v/>
      </c>
      <c r="BM27" s="229" t="str">
        <f>IF(COUNTA(กรอกคะแนนตัวชี้วัด!X27),กรอกคะแนนตัวชี้วัด!X27," ")</f>
        <v xml:space="preserve"> </v>
      </c>
      <c r="BN27" s="230" t="str">
        <f>IF(COUNTA(กรอกคะแนนตัวชี้วัด!X27),IF($B$4="","",IF(BM27&gt;=$B$4/2,"/","")),"")</f>
        <v/>
      </c>
      <c r="BO27" s="230" t="str">
        <f>IF(COUNTA(กรอกคะแนนตัวชี้วัด!X27),IF(BM27="","",IF(BN27="/","",IF(BN27=""," /"))),"")</f>
        <v/>
      </c>
      <c r="BP27" s="229" t="str">
        <f>IF(COUNTA(กรอกคะแนนตัวชี้วัด!Y27),กรอกคะแนนตัวชี้วัด!Y27," ")</f>
        <v xml:space="preserve"> </v>
      </c>
      <c r="BQ27" s="230" t="str">
        <f>IF(COUNTA(กรอกคะแนนตัวชี้วัด!Y27),IF($B$4="","",IF(BP27&gt;=$B$4/2,"/","")),"")</f>
        <v/>
      </c>
      <c r="BR27" s="230" t="str">
        <f>IF(COUNTA(กรอกคะแนนตัวชี้วัด!Y27),IF(BP27="","",IF(BQ27="/","",IF(BQ27=""," /"))),"")</f>
        <v/>
      </c>
      <c r="BS27" s="229" t="str">
        <f>IF(COUNTA(กรอกคะแนนตัวชี้วัด!Z27),กรอกคะแนนตัวชี้วัด!Z27," ")</f>
        <v xml:space="preserve"> </v>
      </c>
      <c r="BT27" s="230" t="str">
        <f>IF(COUNTA(กรอกคะแนนตัวชี้วัด!Z27),IF($B$4="","",IF(BS27&gt;=$B$4/2,"/","")),"")</f>
        <v/>
      </c>
      <c r="BU27" s="234" t="str">
        <f>IF(COUNTA(กรอกคะแนนตัวชี้วัด!Z27),IF(BS27="","",IF(BT27="/","",IF(BT27=""," /"))),"")</f>
        <v/>
      </c>
      <c r="BV27" s="241" t="str">
        <f>IF(COUNTA(กรอกคะแนนตัวชี้วัด!AA27),กรอกคะแนนตัวชี้วัด!AA27," ")</f>
        <v xml:space="preserve"> </v>
      </c>
      <c r="BW27" s="230" t="str">
        <f>IF(COUNTA(กรอกคะแนนตัวชี้วัด!AA27),IF($B$4="","",IF(BV27&gt;=$B$4/2,"/","")),"")</f>
        <v/>
      </c>
      <c r="BX27" s="230" t="str">
        <f>IF(COUNTA(กรอกคะแนนตัวชี้วัด!AA27),IF(BV27="","",IF(BW27="/","",IF(BW27=""," /"))),"")</f>
        <v/>
      </c>
      <c r="BY27" s="229" t="str">
        <f>IF(COUNTA(กรอกคะแนนตัวชี้วัด!AB27),กรอกคะแนนตัวชี้วัด!AB27," ")</f>
        <v xml:space="preserve"> </v>
      </c>
      <c r="BZ27" s="230" t="str">
        <f>IF(COUNTA(กรอกคะแนนตัวชี้วัด!AB27),IF($B$4="","",IF(BY27&gt;=$B$4/2,"/","")),"")</f>
        <v/>
      </c>
      <c r="CA27" s="230" t="str">
        <f>IF(COUNTA(กรอกคะแนนตัวชี้วัด!AB27),IF(BY27="","",IF(BZ27="/","",IF(BZ27=""," /"))),"")</f>
        <v/>
      </c>
      <c r="CB27" s="229" t="str">
        <f>IF(COUNTA(กรอกคะแนนตัวชี้วัด!AC27),กรอกคะแนนตัวชี้วัด!AC27," ")</f>
        <v xml:space="preserve"> </v>
      </c>
      <c r="CC27" s="230" t="str">
        <f>IF(COUNTA(กรอกคะแนนตัวชี้วัด!AC27),IF($B$4="","",IF(CB27&gt;=$B$4/2,"/","")),"")</f>
        <v/>
      </c>
      <c r="CD27" s="230" t="str">
        <f>IF(COUNTA(กรอกคะแนนตัวชี้วัด!AC27),IF(CB27="","",IF(CC27="/","",IF(CC27=""," /"))),"")</f>
        <v/>
      </c>
      <c r="CE27" s="229" t="str">
        <f>IF(COUNTA(กรอกคะแนนตัวชี้วัด!AD27),กรอกคะแนนตัวชี้วัด!AD27," ")</f>
        <v xml:space="preserve"> </v>
      </c>
      <c r="CF27" s="230" t="str">
        <f>IF(COUNTA(กรอกคะแนนตัวชี้วัด!AD27),IF($B$4="","",IF(CE27&gt;=$B$4/2,"/","")),"")</f>
        <v/>
      </c>
      <c r="CG27" s="234" t="str">
        <f>IF(COUNTA(กรอกคะแนนตัวชี้วัด!AD27),IF(CE27="","",IF(CF27="/","",IF(CF27=""," /"))),"")</f>
        <v/>
      </c>
      <c r="CH27" s="241" t="str">
        <f>IF(COUNTA(กรอกคะแนนตัวชี้วัด!AE27),กรอกคะแนนตัวชี้วัด!AE27," ")</f>
        <v xml:space="preserve"> </v>
      </c>
      <c r="CI27" s="230" t="str">
        <f>IF(COUNTA(กรอกคะแนนตัวชี้วัด!AE27),IF($B$4="","",IF(CH27&gt;=$B$4/2,"/","")),"")</f>
        <v/>
      </c>
      <c r="CJ27" s="230" t="str">
        <f>IF(COUNTA(กรอกคะแนนตัวชี้วัด!AE27),IF(CH27="","",IF(CI27="/","",IF(CI27=""," /"))),"")</f>
        <v/>
      </c>
      <c r="CK27" s="229" t="str">
        <f>IF(COUNTA(กรอกคะแนนตัวชี้วัด!AF27),กรอกคะแนนตัวชี้วัด!AF27," ")</f>
        <v xml:space="preserve"> </v>
      </c>
      <c r="CL27" s="230" t="str">
        <f>IF(COUNTA(กรอกคะแนนตัวชี้วัด!AF27),IF($B$4="","",IF(CK27&gt;=$B$4/2,"/","")),"")</f>
        <v/>
      </c>
      <c r="CM27" s="230" t="str">
        <f>IF(COUNTA(กรอกคะแนนตัวชี้วัด!AF27),IF(CK27="","",IF(CL27="/","",IF(CL27=""," /"))),"")</f>
        <v/>
      </c>
      <c r="CN27" s="229" t="str">
        <f>IF(COUNTA(กรอกคะแนนตัวชี้วัด!AG27),กรอกคะแนนตัวชี้วัด!AG27," ")</f>
        <v xml:space="preserve"> </v>
      </c>
      <c r="CO27" s="230" t="str">
        <f>IF(COUNTA(กรอกคะแนนตัวชี้วัด!AG27),IF($B$4="","",IF(CN27&gt;=$B$4/2,"/","")),"")</f>
        <v/>
      </c>
      <c r="CP27" s="230" t="str">
        <f>IF(COUNTA(กรอกคะแนนตัวชี้วัด!AG27),IF(CN27="","",IF(CO27="/","",IF(CO27=""," /"))),"")</f>
        <v/>
      </c>
      <c r="CQ27" s="229" t="str">
        <f>IF(COUNTA(กรอกคะแนนตัวชี้วัด!AH27),กรอกคะแนนตัวชี้วัด!AH27," ")</f>
        <v xml:space="preserve"> </v>
      </c>
      <c r="CR27" s="230" t="str">
        <f>IF(COUNTA(กรอกคะแนนตัวชี้วัด!AH27),IF($B$4="","",IF(CQ27&gt;=$B$4/2,"/","")),"")</f>
        <v/>
      </c>
      <c r="CS27" s="234" t="str">
        <f>IF(COUNTA(กรอกคะแนนตัวชี้วัด!AH27),IF(CQ27="","",IF(CR27="/","",IF(CR27=""," /"))),"")</f>
        <v/>
      </c>
      <c r="CT27" s="241" t="str">
        <f>IF(COUNTA(กรอกคะแนนตัวชี้วัด!AI27),กรอกคะแนนตัวชี้วัด!AI27," ")</f>
        <v xml:space="preserve"> </v>
      </c>
      <c r="CU27" s="230" t="str">
        <f>IF(COUNTA(กรอกคะแนนตัวชี้วัด!AI27),IF($B$4="","",IF(CT27&gt;=$B$4/2,"/","")),"")</f>
        <v/>
      </c>
      <c r="CV27" s="230" t="str">
        <f>IF(COUNTA(กรอกคะแนนตัวชี้วัด!AI27),IF(CT27="","",IF(CU27="/","",IF(CU27=""," /"))),"")</f>
        <v/>
      </c>
      <c r="CW27" s="229" t="str">
        <f>IF(COUNTA(กรอกคะแนนตัวชี้วัด!AJ27),กรอกคะแนนตัวชี้วัด!AJ27," ")</f>
        <v xml:space="preserve"> </v>
      </c>
      <c r="CX27" s="230" t="str">
        <f>IF(COUNTA(กรอกคะแนนตัวชี้วัด!AJ27),IF($B$4="","",IF(CW27&gt;=$B$4/2,"/","")),"")</f>
        <v/>
      </c>
      <c r="CY27" s="230" t="str">
        <f>IF(COUNTA(กรอกคะแนนตัวชี้วัด!AJ27),IF(CW27="","",IF(CX27="/","",IF(CX27=""," /"))),"")</f>
        <v/>
      </c>
      <c r="CZ27" s="229" t="str">
        <f>IF(COUNTA(กรอกคะแนนตัวชี้วัด!AK27),กรอกคะแนนตัวชี้วัด!AK27," ")</f>
        <v xml:space="preserve"> </v>
      </c>
      <c r="DA27" s="230" t="str">
        <f>IF(COUNTA(กรอกคะแนนตัวชี้วัด!AK27),IF($B$4="","",IF(CZ27&gt;=$B$4/2,"/","")),"")</f>
        <v/>
      </c>
      <c r="DB27" s="230" t="str">
        <f>IF(COUNTA(กรอกคะแนนตัวชี้วัด!AK27),IF(CZ27="","",IF(DA27="/","",IF(DA27=""," /"))),"")</f>
        <v/>
      </c>
      <c r="DC27" s="229" t="str">
        <f>IF(COUNTA(กรอกคะแนนตัวชี้วัด!AL27),กรอกคะแนนตัวชี้วัด!AL27," ")</f>
        <v xml:space="preserve"> </v>
      </c>
      <c r="DD27" s="230" t="str">
        <f>IF(COUNTA(กรอกคะแนนตัวชี้วัด!AL27),IF($B$4="","",IF(DC27&gt;=$B$4/2,"/","")),"")</f>
        <v/>
      </c>
      <c r="DE27" s="234" t="str">
        <f>IF(COUNTA(กรอกคะแนนตัวชี้วัด!AL27),IF(DC27="","",IF(DD27="/","",IF(DD27=""," /"))),"")</f>
        <v/>
      </c>
      <c r="DF27" s="241" t="str">
        <f>IF(COUNTA(กรอกคะแนนตัวชี้วัด!AM27),กรอกคะแนนตัวชี้วัด!AM27," ")</f>
        <v xml:space="preserve"> </v>
      </c>
      <c r="DG27" s="230" t="str">
        <f>IF(COUNTA(กรอกคะแนนตัวชี้วัด!AM27),IF($B$4="","",IF(DF27&gt;=$B$4/2,"/","")),"")</f>
        <v/>
      </c>
      <c r="DH27" s="230" t="str">
        <f>IF(COUNTA(กรอกคะแนนตัวชี้วัด!AM27),IF(DF27="","",IF(DG27="/","",IF(DG27=""," /"))),"")</f>
        <v/>
      </c>
      <c r="DI27" s="229" t="str">
        <f>IF(COUNTA(กรอกคะแนนตัวชี้วัด!AN27),กรอกคะแนนตัวชี้วัด!AN27," ")</f>
        <v xml:space="preserve"> </v>
      </c>
      <c r="DJ27" s="230" t="str">
        <f>IF(COUNTA(กรอกคะแนนตัวชี้วัด!AN27),IF($B$4="","",IF(DI27&gt;=$B$4/2,"/","")),"")</f>
        <v/>
      </c>
      <c r="DK27" s="230" t="str">
        <f>IF(COUNTA(กรอกคะแนนตัวชี้วัด!AN27),IF(DI27="","",IF(DJ27="/","",IF(DJ27=""," /"))),"")</f>
        <v/>
      </c>
      <c r="DL27" s="229" t="str">
        <f>IF(COUNTA(กรอกคะแนนตัวชี้วัด!AO27),กรอกคะแนนตัวชี้วัด!AO27," ")</f>
        <v xml:space="preserve"> </v>
      </c>
      <c r="DM27" s="230" t="str">
        <f>IF(COUNTA(กรอกคะแนนตัวชี้วัด!AO27),IF($B$4="","",IF(DL27&gt;=$B$4/2,"/","")),"")</f>
        <v/>
      </c>
      <c r="DN27" s="230" t="str">
        <f>IF(COUNTA(กรอกคะแนนตัวชี้วัด!AO27),IF(DL27="","",IF(DM27="/","",IF(DM27=""," /"))),"")</f>
        <v/>
      </c>
      <c r="DO27" s="229" t="str">
        <f>IF(COUNTA(กรอกคะแนนตัวชี้วัด!AP27),กรอกคะแนนตัวชี้วัด!AP27," ")</f>
        <v xml:space="preserve"> </v>
      </c>
      <c r="DP27" s="230" t="str">
        <f>IF(COUNTA(กรอกคะแนนตัวชี้วัด!AP27),IF($B$4="","",IF(DO27&gt;=$B$4/2,"/","")),"")</f>
        <v/>
      </c>
      <c r="DQ27" s="234" t="str">
        <f>IF(COUNTA(กรอกคะแนนตัวชี้วัด!AP27),IF(DO27="","",IF(DP27="/","",IF(DP27=""," /"))),"")</f>
        <v/>
      </c>
      <c r="DR27" s="241" t="str">
        <f>IF(COUNTA(กรอกคะแนนตัวชี้วัด!AQ27),กรอกคะแนนตัวชี้วัด!AQ27," ")</f>
        <v xml:space="preserve"> </v>
      </c>
      <c r="DS27" s="230" t="str">
        <f>IF(COUNTA(กรอกคะแนนตัวชี้วัด!AQ27),IF($B$4="","",IF(DR27&gt;=$B$4/2,"/","")),"")</f>
        <v/>
      </c>
      <c r="DT27" s="230" t="str">
        <f>IF(COUNTA(กรอกคะแนนตัวชี้วัด!AQ27),IF(DR27="","",IF(DS27="/","",IF(DS27=""," /"))),"")</f>
        <v/>
      </c>
      <c r="DU27" s="229" t="str">
        <f>IF(COUNTA(กรอกคะแนนตัวชี้วัด!AR27),กรอกคะแนนตัวชี้วัด!AR27," ")</f>
        <v xml:space="preserve"> </v>
      </c>
      <c r="DV27" s="230" t="str">
        <f>IF(COUNTA(กรอกคะแนนตัวชี้วัด!AR27),IF($B$4="","",IF(DU27&gt;=$B$4/2,"/","")),"")</f>
        <v/>
      </c>
      <c r="DW27" s="234" t="str">
        <f>IF(COUNTA(กรอกคะแนนตัวชี้วัด!AR27),IF(DU27="","",IF(DV27="/","",IF(DV27=""," /"))),"")</f>
        <v/>
      </c>
      <c r="DX27" s="247" t="str">
        <f>IF(COUNTA(ข้อมูล!E45),IF(COUNTIF(EC27:FS27,"/"),COUNTIF(EC27:FS27,"/"),""),"")</f>
        <v/>
      </c>
      <c r="DY27" s="230" t="str">
        <f>IF(COUNTA(ข้อมูล!E45),IF(DX27="","",IF(DX27&gt;=$DX$4/2,"/","")),"")</f>
        <v/>
      </c>
      <c r="DZ27" s="230" t="str">
        <f>IF(COUNTA(ข้อมูล!E45),IF(DX27="","/",IF(DY27="/","",IF(DY27=""," /"))),"")</f>
        <v/>
      </c>
      <c r="EA27" s="231"/>
      <c r="EB27" s="249"/>
      <c r="EC27" s="158" t="str">
        <f t="shared" si="0"/>
        <v/>
      </c>
      <c r="ED27" s="70" t="str">
        <f t="shared" si="1"/>
        <v/>
      </c>
      <c r="EE27" s="70" t="str">
        <f t="shared" si="2"/>
        <v/>
      </c>
      <c r="EF27" s="70" t="str">
        <f t="shared" si="3"/>
        <v/>
      </c>
      <c r="EG27" s="70" t="str">
        <f t="shared" si="4"/>
        <v/>
      </c>
      <c r="EH27" s="70" t="str">
        <f t="shared" si="5"/>
        <v/>
      </c>
      <c r="EI27" s="70" t="str">
        <f t="shared" si="6"/>
        <v/>
      </c>
      <c r="EJ27" s="70" t="str">
        <f t="shared" si="7"/>
        <v/>
      </c>
      <c r="EK27" s="70" t="str">
        <f t="shared" si="8"/>
        <v/>
      </c>
      <c r="EL27" s="70" t="str">
        <f t="shared" si="9"/>
        <v/>
      </c>
      <c r="EM27" s="70" t="str">
        <f t="shared" si="10"/>
        <v/>
      </c>
      <c r="EN27" s="70" t="str">
        <f t="shared" si="11"/>
        <v/>
      </c>
      <c r="EO27" s="70" t="str">
        <f t="shared" si="12"/>
        <v/>
      </c>
      <c r="EP27" s="70" t="str">
        <f t="shared" si="13"/>
        <v/>
      </c>
      <c r="EQ27" s="70" t="str">
        <f t="shared" si="14"/>
        <v/>
      </c>
      <c r="ER27" s="70" t="str">
        <f t="shared" si="15"/>
        <v/>
      </c>
      <c r="ES27" s="70" t="str">
        <f t="shared" si="16"/>
        <v/>
      </c>
      <c r="ET27" s="70" t="str">
        <f t="shared" si="17"/>
        <v/>
      </c>
      <c r="EU27" s="70" t="str">
        <f t="shared" si="18"/>
        <v/>
      </c>
      <c r="EV27" s="70" t="str">
        <f t="shared" si="19"/>
        <v/>
      </c>
      <c r="EW27" s="70" t="str">
        <f t="shared" si="20"/>
        <v/>
      </c>
      <c r="EX27" s="70" t="str">
        <f t="shared" si="21"/>
        <v/>
      </c>
      <c r="EY27" s="70" t="str">
        <f t="shared" si="22"/>
        <v/>
      </c>
      <c r="EZ27" s="70" t="str">
        <f t="shared" si="23"/>
        <v/>
      </c>
      <c r="FA27" s="70" t="str">
        <f t="shared" si="24"/>
        <v/>
      </c>
      <c r="FB27" s="70" t="str">
        <f t="shared" si="25"/>
        <v/>
      </c>
      <c r="FC27" s="70" t="str">
        <f t="shared" si="26"/>
        <v/>
      </c>
      <c r="FD27" s="70" t="str">
        <f t="shared" si="27"/>
        <v/>
      </c>
      <c r="FE27" s="70" t="str">
        <f t="shared" si="28"/>
        <v/>
      </c>
      <c r="FF27" s="70" t="str">
        <f t="shared" si="29"/>
        <v/>
      </c>
      <c r="FG27" s="70" t="str">
        <f t="shared" si="30"/>
        <v/>
      </c>
      <c r="FH27" s="70" t="str">
        <f t="shared" si="31"/>
        <v/>
      </c>
      <c r="FI27" s="70" t="str">
        <f t="shared" si="32"/>
        <v/>
      </c>
      <c r="FJ27" s="70" t="str">
        <f t="shared" si="33"/>
        <v/>
      </c>
      <c r="FK27" s="70" t="str">
        <f t="shared" si="34"/>
        <v/>
      </c>
      <c r="FL27" s="70" t="str">
        <f t="shared" si="35"/>
        <v/>
      </c>
      <c r="FM27" s="70" t="str">
        <f t="shared" si="36"/>
        <v/>
      </c>
      <c r="FN27" s="70" t="str">
        <f t="shared" si="37"/>
        <v/>
      </c>
      <c r="FO27" s="70" t="str">
        <f t="shared" si="38"/>
        <v/>
      </c>
      <c r="FP27" s="70" t="str">
        <f t="shared" si="39"/>
        <v/>
      </c>
      <c r="FQ27" s="70" t="str">
        <f t="shared" si="40"/>
        <v/>
      </c>
      <c r="FR27" s="70" t="str">
        <f t="shared" si="41"/>
        <v/>
      </c>
      <c r="FS27" s="70" t="e">
        <f>#REF!</f>
        <v>#REF!</v>
      </c>
      <c r="FT27" s="70"/>
      <c r="FU27" s="70">
        <f t="shared" si="42"/>
        <v>0</v>
      </c>
      <c r="FV27" s="69"/>
    </row>
    <row r="28" spans="1:178" s="67" customFormat="1" ht="16.5" customHeight="1" x14ac:dyDescent="0.35">
      <c r="A28" s="233">
        <f>IF(COUNTA(ข้อมูล!C25),ข้อมูล!C25," ")</f>
        <v>23</v>
      </c>
      <c r="B28" s="229" t="str">
        <f>IF(COUNTA(กรอกคะแนนตัวชี้วัด!C28),กรอกคะแนนตัวชี้วัด!C28," ")</f>
        <v xml:space="preserve"> </v>
      </c>
      <c r="C28" s="230" t="str">
        <f>IF(COUNTA(กรอกคะแนนตัวชี้วัด!C28),IF($B$4="","",IF(B28&gt;=$B$4/2,"/","")),"")</f>
        <v/>
      </c>
      <c r="D28" s="230" t="str">
        <f>IF(COUNTA(กรอกคะแนนตัวชี้วัด!C28),IF(B28="","",IF(C28="/","",IF(C28=""," /"))),"")</f>
        <v/>
      </c>
      <c r="E28" s="229" t="str">
        <f>IF(COUNTA(กรอกคะแนนตัวชี้วัด!D28),กรอกคะแนนตัวชี้วัด!D28," ")</f>
        <v xml:space="preserve"> </v>
      </c>
      <c r="F28" s="230" t="str">
        <f>IF(COUNTA(กรอกคะแนนตัวชี้วัด!D28),IF($B$4="","",IF(E28&gt;=$B$4/2,"/","")),"")</f>
        <v/>
      </c>
      <c r="G28" s="230" t="str">
        <f>IF(COUNTA(กรอกคะแนนตัวชี้วัด!D28),IF(E28="","",IF(F28="/","",IF(F28=""," /"))),"")</f>
        <v/>
      </c>
      <c r="H28" s="229" t="str">
        <f>IF(COUNTA(กรอกคะแนนตัวชี้วัด!E28),กรอกคะแนนตัวชี้วัด!E28," ")</f>
        <v xml:space="preserve"> </v>
      </c>
      <c r="I28" s="230" t="str">
        <f>IF(COUNTA(กรอกคะแนนตัวชี้วัด!E28),IF($B$4="","",IF(H28&gt;=$B$4/2,"/","")),"")</f>
        <v/>
      </c>
      <c r="J28" s="230" t="str">
        <f>IF(COUNTA(กรอกคะแนนตัวชี้วัด!E28),IF(H28="","",IF(I28="/","",IF(I28=""," /"))),"")</f>
        <v/>
      </c>
      <c r="K28" s="229" t="str">
        <f>IF(COUNTA(กรอกคะแนนตัวชี้วัด!F28),กรอกคะแนนตัวชี้วัด!F28," ")</f>
        <v xml:space="preserve"> </v>
      </c>
      <c r="L28" s="230" t="str">
        <f>IF(COUNTA(กรอกคะแนนตัวชี้วัด!F28),IF($B$4="","",IF(K28&gt;=$B$4/2,"/","")),"")</f>
        <v/>
      </c>
      <c r="M28" s="234" t="str">
        <f>IF(COUNTA(กรอกคะแนนตัวชี้วัด!F28),IF(K28="","",IF(L28="/","",IF(L28=""," /"))),"")</f>
        <v/>
      </c>
      <c r="N28" s="241" t="str">
        <f>IF(COUNTA(กรอกคะแนนตัวชี้วัด!G28),กรอกคะแนนตัวชี้วัด!G28," ")</f>
        <v xml:space="preserve"> </v>
      </c>
      <c r="O28" s="230" t="str">
        <f>IF(COUNTA(กรอกคะแนนตัวชี้วัด!G28),IF($B$4="","",IF(N28&gt;=$B$4/2,"/","")),"")</f>
        <v/>
      </c>
      <c r="P28" s="230" t="str">
        <f>IF(COUNTA(กรอกคะแนนตัวชี้วัด!G28),IF(N28="","",IF(O28="/","",IF(O28=""," /"))),"")</f>
        <v/>
      </c>
      <c r="Q28" s="229" t="str">
        <f>IF(COUNTA(กรอกคะแนนตัวชี้วัด!H28),กรอกคะแนนตัวชี้วัด!H28," ")</f>
        <v xml:space="preserve"> </v>
      </c>
      <c r="R28" s="230" t="str">
        <f>IF(COUNTA(กรอกคะแนนตัวชี้วัด!H28),IF($B$4="","",IF(Q28&gt;=$B$4/2,"/","")),"")</f>
        <v/>
      </c>
      <c r="S28" s="230" t="str">
        <f>IF(COUNTA(กรอกคะแนนตัวชี้วัด!H28),IF(Q28="","",IF(R28="/","",IF(R28=""," /"))),"")</f>
        <v/>
      </c>
      <c r="T28" s="229" t="str">
        <f>IF(COUNTA(กรอกคะแนนตัวชี้วัด!I28),กรอกคะแนนตัวชี้วัด!I28," ")</f>
        <v xml:space="preserve"> </v>
      </c>
      <c r="U28" s="230" t="str">
        <f>IF(COUNTA(กรอกคะแนนตัวชี้วัด!I28),IF($B$4="","",IF(T28&gt;=$B$4/2,"/","")),"")</f>
        <v/>
      </c>
      <c r="V28" s="230" t="str">
        <f>IF(COUNTA(กรอกคะแนนตัวชี้วัด!I28),IF(T28="","",IF(U28="/","",IF(U28=""," /"))),"")</f>
        <v/>
      </c>
      <c r="W28" s="229" t="str">
        <f>IF(COUNTA(กรอกคะแนนตัวชี้วัด!J28),กรอกคะแนนตัวชี้วัด!J28," ")</f>
        <v xml:space="preserve"> </v>
      </c>
      <c r="X28" s="230" t="str">
        <f>IF(COUNTA(กรอกคะแนนตัวชี้วัด!J28),IF($B$4="","",IF(W28&gt;=$B$4/2,"/","")),"")</f>
        <v/>
      </c>
      <c r="Y28" s="234" t="str">
        <f>IF(COUNTA(กรอกคะแนนตัวชี้วัด!J28),IF(W28="","",IF(X28="/","",IF(X28=""," /"))),"")</f>
        <v/>
      </c>
      <c r="Z28" s="241" t="str">
        <f>IF(COUNTA(กรอกคะแนนตัวชี้วัด!K28),กรอกคะแนนตัวชี้วัด!K28," ")</f>
        <v xml:space="preserve"> </v>
      </c>
      <c r="AA28" s="230" t="str">
        <f>IF(COUNTA(กรอกคะแนนตัวชี้วัด!K28),IF($B$4="","",IF(Z28&gt;=$B$4/2,"/","")),"")</f>
        <v/>
      </c>
      <c r="AB28" s="230" t="str">
        <f>IF(COUNTA(กรอกคะแนนตัวชี้วัด!K28),IF(Z28="","",IF(AA28="/","",IF(AA28=""," /"))),"")</f>
        <v/>
      </c>
      <c r="AC28" s="229" t="str">
        <f>IF(COUNTA(กรอกคะแนนตัวชี้วัด!L28),กรอกคะแนนตัวชี้วัด!L28," ")</f>
        <v xml:space="preserve"> </v>
      </c>
      <c r="AD28" s="230" t="str">
        <f>IF(COUNTA(กรอกคะแนนตัวชี้วัด!L28),IF($B$4="","",IF(AC28&gt;=$B$4/2,"/","")),"")</f>
        <v/>
      </c>
      <c r="AE28" s="230" t="str">
        <f>IF(COUNTA(กรอกคะแนนตัวชี้วัด!L28),IF(AC28="","",IF(AD28="/","",IF(AD28=""," /"))),"")</f>
        <v/>
      </c>
      <c r="AF28" s="229" t="str">
        <f>IF(COUNTA(กรอกคะแนนตัวชี้วัด!M28),กรอกคะแนนตัวชี้วัด!M28," ")</f>
        <v xml:space="preserve"> </v>
      </c>
      <c r="AG28" s="230" t="str">
        <f>IF(COUNTA(กรอกคะแนนตัวชี้วัด!M28),IF($B$4="","",IF(AF28&gt;=$B$4/2,"/","")),"")</f>
        <v/>
      </c>
      <c r="AH28" s="230" t="str">
        <f>IF(COUNTA(กรอกคะแนนตัวชี้วัด!M28),IF(AF28="","",IF(AG28="/","",IF(AG28=""," /"))),"")</f>
        <v/>
      </c>
      <c r="AI28" s="229" t="str">
        <f>IF(COUNTA(กรอกคะแนนตัวชี้วัด!N28),กรอกคะแนนตัวชี้วัด!N28," ")</f>
        <v xml:space="preserve"> </v>
      </c>
      <c r="AJ28" s="230" t="str">
        <f>IF(COUNTA(กรอกคะแนนตัวชี้วัด!N28),IF($B$4="","",IF(AI28&gt;=$B$4/2,"/","")),"")</f>
        <v/>
      </c>
      <c r="AK28" s="234" t="str">
        <f>IF(COUNTA(กรอกคะแนนตัวชี้วัด!N28),IF(AI28="","",IF(AJ28="/","",IF(AJ28=""," /"))),"")</f>
        <v/>
      </c>
      <c r="AL28" s="241" t="str">
        <f>IF(COUNTA(กรอกคะแนนตัวชี้วัด!O28),กรอกคะแนนตัวชี้วัด!O28," ")</f>
        <v xml:space="preserve"> </v>
      </c>
      <c r="AM28" s="230" t="str">
        <f>IF(COUNTA(กรอกคะแนนตัวชี้วัด!O28),IF($B$4="","",IF(AL28&gt;=$B$4/2,"/","")),"")</f>
        <v/>
      </c>
      <c r="AN28" s="230" t="str">
        <f>IF(COUNTA(กรอกคะแนนตัวชี้วัด!O28),IF(AL28="","",IF(AM28="/","",IF(AM28=""," /"))),"")</f>
        <v/>
      </c>
      <c r="AO28" s="229" t="str">
        <f>IF(COUNTA(กรอกคะแนนตัวชี้วัด!P28),กรอกคะแนนตัวชี้วัด!P28," ")</f>
        <v xml:space="preserve"> </v>
      </c>
      <c r="AP28" s="230" t="str">
        <f>IF(COUNTA(กรอกคะแนนตัวชี้วัด!P28),IF($B$4="","",IF(AO28&gt;=$B$4/2,"/","")),"")</f>
        <v/>
      </c>
      <c r="AQ28" s="230" t="str">
        <f>IF(COUNTA(กรอกคะแนนตัวชี้วัด!P28),IF(AO28="","",IF(AP28="/","",IF(AP28=""," /"))),"")</f>
        <v/>
      </c>
      <c r="AR28" s="229" t="str">
        <f>IF(COUNTA(กรอกคะแนนตัวชี้วัด!Q28),กรอกคะแนนตัวชี้วัด!Q28," ")</f>
        <v xml:space="preserve"> </v>
      </c>
      <c r="AS28" s="230" t="str">
        <f>IF(COUNTA(กรอกคะแนนตัวชี้วัด!Q28),IF($B$4="","",IF(AR28&gt;=$B$4/2,"/","")),"")</f>
        <v/>
      </c>
      <c r="AT28" s="230" t="str">
        <f>IF(COUNTA(กรอกคะแนนตัวชี้วัด!Q28),IF(AR28="","",IF(AS28="/","",IF(AS28=""," /"))),"")</f>
        <v/>
      </c>
      <c r="AU28" s="229" t="str">
        <f>IF(COUNTA(กรอกคะแนนตัวชี้วัด!R28),กรอกคะแนนตัวชี้วัด!R28," ")</f>
        <v xml:space="preserve"> </v>
      </c>
      <c r="AV28" s="230" t="str">
        <f>IF(COUNTA(กรอกคะแนนตัวชี้วัด!R28),IF($B$4="","",IF(AU28&gt;=$B$4/2,"/","")),"")</f>
        <v/>
      </c>
      <c r="AW28" s="234" t="str">
        <f>IF(COUNTA(กรอกคะแนนตัวชี้วัด!R28),IF(AU28="","",IF(AV28="/","",IF(AV28=""," /"))),"")</f>
        <v/>
      </c>
      <c r="AX28" s="241" t="str">
        <f>IF(COUNTA(กรอกคะแนนตัวชี้วัด!S28),กรอกคะแนนตัวชี้วัด!S28," ")</f>
        <v xml:space="preserve"> </v>
      </c>
      <c r="AY28" s="230" t="str">
        <f>IF(COUNTA(กรอกคะแนนตัวชี้วัด!S28),IF($B$4="","",IF(AX28&gt;=$B$4/2,"/","")),"")</f>
        <v/>
      </c>
      <c r="AZ28" s="230" t="str">
        <f>IF(COUNTA(กรอกคะแนนตัวชี้วัด!S28),IF(AX28="","",IF(AY28="/","",IF(AY28=""," /"))),"")</f>
        <v/>
      </c>
      <c r="BA28" s="229" t="str">
        <f>IF(COUNTA(กรอกคะแนนตัวชี้วัด!T28),กรอกคะแนนตัวชี้วัด!T28," ")</f>
        <v xml:space="preserve"> </v>
      </c>
      <c r="BB28" s="230" t="str">
        <f>IF(COUNTA(กรอกคะแนนตัวชี้วัด!T28),IF($B$4="","",IF(BA28&gt;=$B$4/2,"/","")),"")</f>
        <v/>
      </c>
      <c r="BC28" s="230" t="str">
        <f>IF(COUNTA(กรอกคะแนนตัวชี้วัด!T28),IF(BA28="","",IF(BB28="/","",IF(BB28=""," /"))),"")</f>
        <v/>
      </c>
      <c r="BD28" s="229" t="str">
        <f>IF(COUNTA(กรอกคะแนนตัวชี้วัด!U28),กรอกคะแนนตัวชี้วัด!U28," ")</f>
        <v xml:space="preserve"> </v>
      </c>
      <c r="BE28" s="230" t="str">
        <f>IF(COUNTA(กรอกคะแนนตัวชี้วัด!U28),IF($B$4="","",IF(BD28&gt;=$B$4/2,"/","")),"")</f>
        <v/>
      </c>
      <c r="BF28" s="230" t="str">
        <f>IF(COUNTA(กรอกคะแนนตัวชี้วัด!U28),IF(BD28="","",IF(BE28="/","",IF(BE28=""," /"))),"")</f>
        <v/>
      </c>
      <c r="BG28" s="229" t="str">
        <f>IF(COUNTA(กรอกคะแนนตัวชี้วัด!V28),กรอกคะแนนตัวชี้วัด!V28," ")</f>
        <v xml:space="preserve"> </v>
      </c>
      <c r="BH28" s="230" t="str">
        <f>IF(COUNTA(กรอกคะแนนตัวชี้วัด!V28),IF($B$4="","",IF(BG28&gt;=$B$4/2,"/","")),"")</f>
        <v/>
      </c>
      <c r="BI28" s="234" t="str">
        <f>IF(COUNTA(กรอกคะแนนตัวชี้วัด!V28),IF(BG28="","",IF(BH28="/","",IF(BH28=""," /"))),"")</f>
        <v/>
      </c>
      <c r="BJ28" s="241" t="str">
        <f>IF(COUNTA(กรอกคะแนนตัวชี้วัด!W28),กรอกคะแนนตัวชี้วัด!W28," ")</f>
        <v xml:space="preserve"> </v>
      </c>
      <c r="BK28" s="230" t="str">
        <f>IF(COUNTA(กรอกคะแนนตัวชี้วัด!W28),IF($B$4="","",IF(BJ28&gt;=$B$4/2,"/","")),"")</f>
        <v/>
      </c>
      <c r="BL28" s="230" t="str">
        <f>IF(COUNTA(กรอกคะแนนตัวชี้วัด!W28),IF(BJ28="","",IF(BK28="/","",IF(BK28=""," /"))),"")</f>
        <v/>
      </c>
      <c r="BM28" s="229" t="str">
        <f>IF(COUNTA(กรอกคะแนนตัวชี้วัด!X28),กรอกคะแนนตัวชี้วัด!X28," ")</f>
        <v xml:space="preserve"> </v>
      </c>
      <c r="BN28" s="230" t="str">
        <f>IF(COUNTA(กรอกคะแนนตัวชี้วัด!X28),IF($B$4="","",IF(BM28&gt;=$B$4/2,"/","")),"")</f>
        <v/>
      </c>
      <c r="BO28" s="230" t="str">
        <f>IF(COUNTA(กรอกคะแนนตัวชี้วัด!X28),IF(BM28="","",IF(BN28="/","",IF(BN28=""," /"))),"")</f>
        <v/>
      </c>
      <c r="BP28" s="229" t="str">
        <f>IF(COUNTA(กรอกคะแนนตัวชี้วัด!Y28),กรอกคะแนนตัวชี้วัด!Y28," ")</f>
        <v xml:space="preserve"> </v>
      </c>
      <c r="BQ28" s="230" t="str">
        <f>IF(COUNTA(กรอกคะแนนตัวชี้วัด!Y28),IF($B$4="","",IF(BP28&gt;=$B$4/2,"/","")),"")</f>
        <v/>
      </c>
      <c r="BR28" s="230" t="str">
        <f>IF(COUNTA(กรอกคะแนนตัวชี้วัด!Y28),IF(BP28="","",IF(BQ28="/","",IF(BQ28=""," /"))),"")</f>
        <v/>
      </c>
      <c r="BS28" s="229" t="str">
        <f>IF(COUNTA(กรอกคะแนนตัวชี้วัด!Z28),กรอกคะแนนตัวชี้วัด!Z28," ")</f>
        <v xml:space="preserve"> </v>
      </c>
      <c r="BT28" s="230" t="str">
        <f>IF(COUNTA(กรอกคะแนนตัวชี้วัด!Z28),IF($B$4="","",IF(BS28&gt;=$B$4/2,"/","")),"")</f>
        <v/>
      </c>
      <c r="BU28" s="234" t="str">
        <f>IF(COUNTA(กรอกคะแนนตัวชี้วัด!Z28),IF(BS28="","",IF(BT28="/","",IF(BT28=""," /"))),"")</f>
        <v/>
      </c>
      <c r="BV28" s="241" t="str">
        <f>IF(COUNTA(กรอกคะแนนตัวชี้วัด!AA28),กรอกคะแนนตัวชี้วัด!AA28," ")</f>
        <v xml:space="preserve"> </v>
      </c>
      <c r="BW28" s="230" t="str">
        <f>IF(COUNTA(กรอกคะแนนตัวชี้วัด!AA28),IF($B$4="","",IF(BV28&gt;=$B$4/2,"/","")),"")</f>
        <v/>
      </c>
      <c r="BX28" s="230" t="str">
        <f>IF(COUNTA(กรอกคะแนนตัวชี้วัด!AA28),IF(BV28="","",IF(BW28="/","",IF(BW28=""," /"))),"")</f>
        <v/>
      </c>
      <c r="BY28" s="229" t="str">
        <f>IF(COUNTA(กรอกคะแนนตัวชี้วัด!AB28),กรอกคะแนนตัวชี้วัด!AB28," ")</f>
        <v xml:space="preserve"> </v>
      </c>
      <c r="BZ28" s="230" t="str">
        <f>IF(COUNTA(กรอกคะแนนตัวชี้วัด!AB28),IF($B$4="","",IF(BY28&gt;=$B$4/2,"/","")),"")</f>
        <v/>
      </c>
      <c r="CA28" s="230" t="str">
        <f>IF(COUNTA(กรอกคะแนนตัวชี้วัด!AB28),IF(BY28="","",IF(BZ28="/","",IF(BZ28=""," /"))),"")</f>
        <v/>
      </c>
      <c r="CB28" s="229" t="str">
        <f>IF(COUNTA(กรอกคะแนนตัวชี้วัด!AC28),กรอกคะแนนตัวชี้วัด!AC28," ")</f>
        <v xml:space="preserve"> </v>
      </c>
      <c r="CC28" s="230" t="str">
        <f>IF(COUNTA(กรอกคะแนนตัวชี้วัด!AC28),IF($B$4="","",IF(CB28&gt;=$B$4/2,"/","")),"")</f>
        <v/>
      </c>
      <c r="CD28" s="230" t="str">
        <f>IF(COUNTA(กรอกคะแนนตัวชี้วัด!AC28),IF(CB28="","",IF(CC28="/","",IF(CC28=""," /"))),"")</f>
        <v/>
      </c>
      <c r="CE28" s="229" t="str">
        <f>IF(COUNTA(กรอกคะแนนตัวชี้วัด!AD28),กรอกคะแนนตัวชี้วัด!AD28," ")</f>
        <v xml:space="preserve"> </v>
      </c>
      <c r="CF28" s="230" t="str">
        <f>IF(COUNTA(กรอกคะแนนตัวชี้วัด!AD28),IF($B$4="","",IF(CE28&gt;=$B$4/2,"/","")),"")</f>
        <v/>
      </c>
      <c r="CG28" s="234" t="str">
        <f>IF(COUNTA(กรอกคะแนนตัวชี้วัด!AD28),IF(CE28="","",IF(CF28="/","",IF(CF28=""," /"))),"")</f>
        <v/>
      </c>
      <c r="CH28" s="241" t="str">
        <f>IF(COUNTA(กรอกคะแนนตัวชี้วัด!AE28),กรอกคะแนนตัวชี้วัด!AE28," ")</f>
        <v xml:space="preserve"> </v>
      </c>
      <c r="CI28" s="230" t="str">
        <f>IF(COUNTA(กรอกคะแนนตัวชี้วัด!AE28),IF($B$4="","",IF(CH28&gt;=$B$4/2,"/","")),"")</f>
        <v/>
      </c>
      <c r="CJ28" s="230" t="str">
        <f>IF(COUNTA(กรอกคะแนนตัวชี้วัด!AE28),IF(CH28="","",IF(CI28="/","",IF(CI28=""," /"))),"")</f>
        <v/>
      </c>
      <c r="CK28" s="229" t="str">
        <f>IF(COUNTA(กรอกคะแนนตัวชี้วัด!AF28),กรอกคะแนนตัวชี้วัด!AF28," ")</f>
        <v xml:space="preserve"> </v>
      </c>
      <c r="CL28" s="230" t="str">
        <f>IF(COUNTA(กรอกคะแนนตัวชี้วัด!AF28),IF($B$4="","",IF(CK28&gt;=$B$4/2,"/","")),"")</f>
        <v/>
      </c>
      <c r="CM28" s="230" t="str">
        <f>IF(COUNTA(กรอกคะแนนตัวชี้วัด!AF28),IF(CK28="","",IF(CL28="/","",IF(CL28=""," /"))),"")</f>
        <v/>
      </c>
      <c r="CN28" s="229" t="str">
        <f>IF(COUNTA(กรอกคะแนนตัวชี้วัด!AG28),กรอกคะแนนตัวชี้วัด!AG28," ")</f>
        <v xml:space="preserve"> </v>
      </c>
      <c r="CO28" s="230" t="str">
        <f>IF(COUNTA(กรอกคะแนนตัวชี้วัด!AG28),IF($B$4="","",IF(CN28&gt;=$B$4/2,"/","")),"")</f>
        <v/>
      </c>
      <c r="CP28" s="230" t="str">
        <f>IF(COUNTA(กรอกคะแนนตัวชี้วัด!AG28),IF(CN28="","",IF(CO28="/","",IF(CO28=""," /"))),"")</f>
        <v/>
      </c>
      <c r="CQ28" s="229" t="str">
        <f>IF(COUNTA(กรอกคะแนนตัวชี้วัด!AH28),กรอกคะแนนตัวชี้วัด!AH28," ")</f>
        <v xml:space="preserve"> </v>
      </c>
      <c r="CR28" s="230" t="str">
        <f>IF(COUNTA(กรอกคะแนนตัวชี้วัด!AH28),IF($B$4="","",IF(CQ28&gt;=$B$4/2,"/","")),"")</f>
        <v/>
      </c>
      <c r="CS28" s="234" t="str">
        <f>IF(COUNTA(กรอกคะแนนตัวชี้วัด!AH28),IF(CQ28="","",IF(CR28="/","",IF(CR28=""," /"))),"")</f>
        <v/>
      </c>
      <c r="CT28" s="241" t="str">
        <f>IF(COUNTA(กรอกคะแนนตัวชี้วัด!AI28),กรอกคะแนนตัวชี้วัด!AI28," ")</f>
        <v xml:space="preserve"> </v>
      </c>
      <c r="CU28" s="230" t="str">
        <f>IF(COUNTA(กรอกคะแนนตัวชี้วัด!AI28),IF($B$4="","",IF(CT28&gt;=$B$4/2,"/","")),"")</f>
        <v/>
      </c>
      <c r="CV28" s="230" t="str">
        <f>IF(COUNTA(กรอกคะแนนตัวชี้วัด!AI28),IF(CT28="","",IF(CU28="/","",IF(CU28=""," /"))),"")</f>
        <v/>
      </c>
      <c r="CW28" s="229" t="str">
        <f>IF(COUNTA(กรอกคะแนนตัวชี้วัด!AJ28),กรอกคะแนนตัวชี้วัด!AJ28," ")</f>
        <v xml:space="preserve"> </v>
      </c>
      <c r="CX28" s="230" t="str">
        <f>IF(COUNTA(กรอกคะแนนตัวชี้วัด!AJ28),IF($B$4="","",IF(CW28&gt;=$B$4/2,"/","")),"")</f>
        <v/>
      </c>
      <c r="CY28" s="230" t="str">
        <f>IF(COUNTA(กรอกคะแนนตัวชี้วัด!AJ28),IF(CW28="","",IF(CX28="/","",IF(CX28=""," /"))),"")</f>
        <v/>
      </c>
      <c r="CZ28" s="229" t="str">
        <f>IF(COUNTA(กรอกคะแนนตัวชี้วัด!AK28),กรอกคะแนนตัวชี้วัด!AK28," ")</f>
        <v xml:space="preserve"> </v>
      </c>
      <c r="DA28" s="230" t="str">
        <f>IF(COUNTA(กรอกคะแนนตัวชี้วัด!AK28),IF($B$4="","",IF(CZ28&gt;=$B$4/2,"/","")),"")</f>
        <v/>
      </c>
      <c r="DB28" s="230" t="str">
        <f>IF(COUNTA(กรอกคะแนนตัวชี้วัด!AK28),IF(CZ28="","",IF(DA28="/","",IF(DA28=""," /"))),"")</f>
        <v/>
      </c>
      <c r="DC28" s="229" t="str">
        <f>IF(COUNTA(กรอกคะแนนตัวชี้วัด!AL28),กรอกคะแนนตัวชี้วัด!AL28," ")</f>
        <v xml:space="preserve"> </v>
      </c>
      <c r="DD28" s="230" t="str">
        <f>IF(COUNTA(กรอกคะแนนตัวชี้วัด!AL28),IF($B$4="","",IF(DC28&gt;=$B$4/2,"/","")),"")</f>
        <v/>
      </c>
      <c r="DE28" s="234" t="str">
        <f>IF(COUNTA(กรอกคะแนนตัวชี้วัด!AL28),IF(DC28="","",IF(DD28="/","",IF(DD28=""," /"))),"")</f>
        <v/>
      </c>
      <c r="DF28" s="241" t="str">
        <f>IF(COUNTA(กรอกคะแนนตัวชี้วัด!AM28),กรอกคะแนนตัวชี้วัด!AM28," ")</f>
        <v xml:space="preserve"> </v>
      </c>
      <c r="DG28" s="230" t="str">
        <f>IF(COUNTA(กรอกคะแนนตัวชี้วัด!AM28),IF($B$4="","",IF(DF28&gt;=$B$4/2,"/","")),"")</f>
        <v/>
      </c>
      <c r="DH28" s="230" t="str">
        <f>IF(COUNTA(กรอกคะแนนตัวชี้วัด!AM28),IF(DF28="","",IF(DG28="/","",IF(DG28=""," /"))),"")</f>
        <v/>
      </c>
      <c r="DI28" s="229" t="str">
        <f>IF(COUNTA(กรอกคะแนนตัวชี้วัด!AN28),กรอกคะแนนตัวชี้วัด!AN28," ")</f>
        <v xml:space="preserve"> </v>
      </c>
      <c r="DJ28" s="230" t="str">
        <f>IF(COUNTA(กรอกคะแนนตัวชี้วัด!AN28),IF($B$4="","",IF(DI28&gt;=$B$4/2,"/","")),"")</f>
        <v/>
      </c>
      <c r="DK28" s="230" t="str">
        <f>IF(COUNTA(กรอกคะแนนตัวชี้วัด!AN28),IF(DI28="","",IF(DJ28="/","",IF(DJ28=""," /"))),"")</f>
        <v/>
      </c>
      <c r="DL28" s="229" t="str">
        <f>IF(COUNTA(กรอกคะแนนตัวชี้วัด!AO28),กรอกคะแนนตัวชี้วัด!AO28," ")</f>
        <v xml:space="preserve"> </v>
      </c>
      <c r="DM28" s="230" t="str">
        <f>IF(COUNTA(กรอกคะแนนตัวชี้วัด!AO28),IF($B$4="","",IF(DL28&gt;=$B$4/2,"/","")),"")</f>
        <v/>
      </c>
      <c r="DN28" s="230" t="str">
        <f>IF(COUNTA(กรอกคะแนนตัวชี้วัด!AO28),IF(DL28="","",IF(DM28="/","",IF(DM28=""," /"))),"")</f>
        <v/>
      </c>
      <c r="DO28" s="229" t="str">
        <f>IF(COUNTA(กรอกคะแนนตัวชี้วัด!AP28),กรอกคะแนนตัวชี้วัด!AP28," ")</f>
        <v xml:space="preserve"> </v>
      </c>
      <c r="DP28" s="230" t="str">
        <f>IF(COUNTA(กรอกคะแนนตัวชี้วัด!AP28),IF($B$4="","",IF(DO28&gt;=$B$4/2,"/","")),"")</f>
        <v/>
      </c>
      <c r="DQ28" s="234" t="str">
        <f>IF(COUNTA(กรอกคะแนนตัวชี้วัด!AP28),IF(DO28="","",IF(DP28="/","",IF(DP28=""," /"))),"")</f>
        <v/>
      </c>
      <c r="DR28" s="241" t="str">
        <f>IF(COUNTA(กรอกคะแนนตัวชี้วัด!AQ28),กรอกคะแนนตัวชี้วัด!AQ28," ")</f>
        <v xml:space="preserve"> </v>
      </c>
      <c r="DS28" s="230" t="str">
        <f>IF(COUNTA(กรอกคะแนนตัวชี้วัด!AQ28),IF($B$4="","",IF(DR28&gt;=$B$4/2,"/","")),"")</f>
        <v/>
      </c>
      <c r="DT28" s="230" t="str">
        <f>IF(COUNTA(กรอกคะแนนตัวชี้วัด!AQ28),IF(DR28="","",IF(DS28="/","",IF(DS28=""," /"))),"")</f>
        <v/>
      </c>
      <c r="DU28" s="229" t="str">
        <f>IF(COUNTA(กรอกคะแนนตัวชี้วัด!AR28),กรอกคะแนนตัวชี้วัด!AR28," ")</f>
        <v xml:space="preserve"> </v>
      </c>
      <c r="DV28" s="230" t="str">
        <f>IF(COUNTA(กรอกคะแนนตัวชี้วัด!AR28),IF($B$4="","",IF(DU28&gt;=$B$4/2,"/","")),"")</f>
        <v/>
      </c>
      <c r="DW28" s="234" t="str">
        <f>IF(COUNTA(กรอกคะแนนตัวชี้วัด!AR28),IF(DU28="","",IF(DV28="/","",IF(DV28=""," /"))),"")</f>
        <v/>
      </c>
      <c r="DX28" s="247" t="str">
        <f>IF(COUNTA(ข้อมูล!E46),IF(COUNTIF(EC28:FS28,"/"),COUNTIF(EC28:FS28,"/"),""),"")</f>
        <v/>
      </c>
      <c r="DY28" s="230" t="str">
        <f>IF(COUNTA(ข้อมูล!E46),IF(DX28="","",IF(DX28&gt;=$DX$4/2,"/","")),"")</f>
        <v/>
      </c>
      <c r="DZ28" s="230" t="str">
        <f>IF(COUNTA(ข้อมูล!E46),IF(DX28="","/",IF(DY28="/","",IF(DY28=""," /"))),"")</f>
        <v/>
      </c>
      <c r="EA28" s="231"/>
      <c r="EB28" s="249"/>
      <c r="EC28" s="158" t="str">
        <f t="shared" si="0"/>
        <v/>
      </c>
      <c r="ED28" s="70" t="str">
        <f t="shared" si="1"/>
        <v/>
      </c>
      <c r="EE28" s="70" t="str">
        <f t="shared" si="2"/>
        <v/>
      </c>
      <c r="EF28" s="70" t="str">
        <f t="shared" si="3"/>
        <v/>
      </c>
      <c r="EG28" s="70" t="str">
        <f t="shared" si="4"/>
        <v/>
      </c>
      <c r="EH28" s="70" t="str">
        <f t="shared" si="5"/>
        <v/>
      </c>
      <c r="EI28" s="70" t="str">
        <f t="shared" si="6"/>
        <v/>
      </c>
      <c r="EJ28" s="70" t="str">
        <f t="shared" si="7"/>
        <v/>
      </c>
      <c r="EK28" s="70" t="str">
        <f t="shared" si="8"/>
        <v/>
      </c>
      <c r="EL28" s="70" t="str">
        <f t="shared" si="9"/>
        <v/>
      </c>
      <c r="EM28" s="70" t="str">
        <f t="shared" si="10"/>
        <v/>
      </c>
      <c r="EN28" s="70" t="str">
        <f t="shared" si="11"/>
        <v/>
      </c>
      <c r="EO28" s="70" t="str">
        <f t="shared" si="12"/>
        <v/>
      </c>
      <c r="EP28" s="70" t="str">
        <f t="shared" si="13"/>
        <v/>
      </c>
      <c r="EQ28" s="70" t="str">
        <f t="shared" si="14"/>
        <v/>
      </c>
      <c r="ER28" s="70" t="str">
        <f t="shared" si="15"/>
        <v/>
      </c>
      <c r="ES28" s="70" t="str">
        <f t="shared" si="16"/>
        <v/>
      </c>
      <c r="ET28" s="70" t="str">
        <f t="shared" si="17"/>
        <v/>
      </c>
      <c r="EU28" s="70" t="str">
        <f t="shared" si="18"/>
        <v/>
      </c>
      <c r="EV28" s="70" t="str">
        <f t="shared" si="19"/>
        <v/>
      </c>
      <c r="EW28" s="70" t="str">
        <f t="shared" si="20"/>
        <v/>
      </c>
      <c r="EX28" s="70" t="str">
        <f t="shared" si="21"/>
        <v/>
      </c>
      <c r="EY28" s="70" t="str">
        <f t="shared" si="22"/>
        <v/>
      </c>
      <c r="EZ28" s="70" t="str">
        <f t="shared" si="23"/>
        <v/>
      </c>
      <c r="FA28" s="70" t="str">
        <f t="shared" si="24"/>
        <v/>
      </c>
      <c r="FB28" s="70" t="str">
        <f t="shared" si="25"/>
        <v/>
      </c>
      <c r="FC28" s="70" t="str">
        <f t="shared" si="26"/>
        <v/>
      </c>
      <c r="FD28" s="70" t="str">
        <f t="shared" si="27"/>
        <v/>
      </c>
      <c r="FE28" s="70" t="str">
        <f t="shared" si="28"/>
        <v/>
      </c>
      <c r="FF28" s="70" t="str">
        <f t="shared" si="29"/>
        <v/>
      </c>
      <c r="FG28" s="70" t="str">
        <f t="shared" si="30"/>
        <v/>
      </c>
      <c r="FH28" s="70" t="str">
        <f t="shared" si="31"/>
        <v/>
      </c>
      <c r="FI28" s="70" t="str">
        <f t="shared" si="32"/>
        <v/>
      </c>
      <c r="FJ28" s="70" t="str">
        <f t="shared" si="33"/>
        <v/>
      </c>
      <c r="FK28" s="70" t="str">
        <f t="shared" si="34"/>
        <v/>
      </c>
      <c r="FL28" s="70" t="str">
        <f t="shared" si="35"/>
        <v/>
      </c>
      <c r="FM28" s="70" t="str">
        <f t="shared" si="36"/>
        <v/>
      </c>
      <c r="FN28" s="70" t="str">
        <f t="shared" si="37"/>
        <v/>
      </c>
      <c r="FO28" s="70" t="str">
        <f t="shared" si="38"/>
        <v/>
      </c>
      <c r="FP28" s="70" t="str">
        <f t="shared" si="39"/>
        <v/>
      </c>
      <c r="FQ28" s="70" t="str">
        <f t="shared" si="40"/>
        <v/>
      </c>
      <c r="FR28" s="70" t="str">
        <f t="shared" si="41"/>
        <v/>
      </c>
      <c r="FS28" s="70" t="e">
        <f>#REF!</f>
        <v>#REF!</v>
      </c>
      <c r="FT28" s="70"/>
      <c r="FU28" s="70">
        <f t="shared" si="42"/>
        <v>0</v>
      </c>
      <c r="FV28" s="69"/>
    </row>
    <row r="29" spans="1:178" s="67" customFormat="1" ht="16.5" customHeight="1" x14ac:dyDescent="0.35">
      <c r="A29" s="233">
        <f>IF(COUNTA(ข้อมูล!C26),ข้อมูล!C26," ")</f>
        <v>24</v>
      </c>
      <c r="B29" s="229" t="str">
        <f>IF(COUNTA(กรอกคะแนนตัวชี้วัด!C29),กรอกคะแนนตัวชี้วัด!C29," ")</f>
        <v xml:space="preserve"> </v>
      </c>
      <c r="C29" s="230" t="str">
        <f>IF(COUNTA(กรอกคะแนนตัวชี้วัด!C29),IF($B$4="","",IF(B29&gt;=$B$4/2,"/","")),"")</f>
        <v/>
      </c>
      <c r="D29" s="230" t="str">
        <f>IF(COUNTA(กรอกคะแนนตัวชี้วัด!C29),IF(B29="","",IF(C29="/","",IF(C29=""," /"))),"")</f>
        <v/>
      </c>
      <c r="E29" s="229" t="str">
        <f>IF(COUNTA(กรอกคะแนนตัวชี้วัด!D29),กรอกคะแนนตัวชี้วัด!D29," ")</f>
        <v xml:space="preserve"> </v>
      </c>
      <c r="F29" s="230" t="str">
        <f>IF(COUNTA(กรอกคะแนนตัวชี้วัด!D29),IF($B$4="","",IF(E29&gt;=$B$4/2,"/","")),"")</f>
        <v/>
      </c>
      <c r="G29" s="230" t="str">
        <f>IF(COUNTA(กรอกคะแนนตัวชี้วัด!D29),IF(E29="","",IF(F29="/","",IF(F29=""," /"))),"")</f>
        <v/>
      </c>
      <c r="H29" s="229" t="str">
        <f>IF(COUNTA(กรอกคะแนนตัวชี้วัด!E29),กรอกคะแนนตัวชี้วัด!E29," ")</f>
        <v xml:space="preserve"> </v>
      </c>
      <c r="I29" s="230" t="str">
        <f>IF(COUNTA(กรอกคะแนนตัวชี้วัด!E29),IF($B$4="","",IF(H29&gt;=$B$4/2,"/","")),"")</f>
        <v/>
      </c>
      <c r="J29" s="230" t="str">
        <f>IF(COUNTA(กรอกคะแนนตัวชี้วัด!E29),IF(H29="","",IF(I29="/","",IF(I29=""," /"))),"")</f>
        <v/>
      </c>
      <c r="K29" s="229" t="str">
        <f>IF(COUNTA(กรอกคะแนนตัวชี้วัด!F29),กรอกคะแนนตัวชี้วัด!F29," ")</f>
        <v xml:space="preserve"> </v>
      </c>
      <c r="L29" s="230" t="str">
        <f>IF(COUNTA(กรอกคะแนนตัวชี้วัด!F29),IF($B$4="","",IF(K29&gt;=$B$4/2,"/","")),"")</f>
        <v/>
      </c>
      <c r="M29" s="234" t="str">
        <f>IF(COUNTA(กรอกคะแนนตัวชี้วัด!F29),IF(K29="","",IF(L29="/","",IF(L29=""," /"))),"")</f>
        <v/>
      </c>
      <c r="N29" s="241" t="str">
        <f>IF(COUNTA(กรอกคะแนนตัวชี้วัด!G29),กรอกคะแนนตัวชี้วัด!G29," ")</f>
        <v xml:space="preserve"> </v>
      </c>
      <c r="O29" s="230" t="str">
        <f>IF(COUNTA(กรอกคะแนนตัวชี้วัด!G29),IF($B$4="","",IF(N29&gt;=$B$4/2,"/","")),"")</f>
        <v/>
      </c>
      <c r="P29" s="230" t="str">
        <f>IF(COUNTA(กรอกคะแนนตัวชี้วัด!G29),IF(N29="","",IF(O29="/","",IF(O29=""," /"))),"")</f>
        <v/>
      </c>
      <c r="Q29" s="229" t="str">
        <f>IF(COUNTA(กรอกคะแนนตัวชี้วัด!H29),กรอกคะแนนตัวชี้วัด!H29," ")</f>
        <v xml:space="preserve"> </v>
      </c>
      <c r="R29" s="230" t="str">
        <f>IF(COUNTA(กรอกคะแนนตัวชี้วัด!H29),IF($B$4="","",IF(Q29&gt;=$B$4/2,"/","")),"")</f>
        <v/>
      </c>
      <c r="S29" s="230" t="str">
        <f>IF(COUNTA(กรอกคะแนนตัวชี้วัด!H29),IF(Q29="","",IF(R29="/","",IF(R29=""," /"))),"")</f>
        <v/>
      </c>
      <c r="T29" s="229" t="str">
        <f>IF(COUNTA(กรอกคะแนนตัวชี้วัด!I29),กรอกคะแนนตัวชี้วัด!I29," ")</f>
        <v xml:space="preserve"> </v>
      </c>
      <c r="U29" s="230" t="str">
        <f>IF(COUNTA(กรอกคะแนนตัวชี้วัด!I29),IF($B$4="","",IF(T29&gt;=$B$4/2,"/","")),"")</f>
        <v/>
      </c>
      <c r="V29" s="230" t="str">
        <f>IF(COUNTA(กรอกคะแนนตัวชี้วัด!I29),IF(T29="","",IF(U29="/","",IF(U29=""," /"))),"")</f>
        <v/>
      </c>
      <c r="W29" s="229" t="str">
        <f>IF(COUNTA(กรอกคะแนนตัวชี้วัด!J29),กรอกคะแนนตัวชี้วัด!J29," ")</f>
        <v xml:space="preserve"> </v>
      </c>
      <c r="X29" s="230" t="str">
        <f>IF(COUNTA(กรอกคะแนนตัวชี้วัด!J29),IF($B$4="","",IF(W29&gt;=$B$4/2,"/","")),"")</f>
        <v/>
      </c>
      <c r="Y29" s="234" t="str">
        <f>IF(COUNTA(กรอกคะแนนตัวชี้วัด!J29),IF(W29="","",IF(X29="/","",IF(X29=""," /"))),"")</f>
        <v/>
      </c>
      <c r="Z29" s="241" t="str">
        <f>IF(COUNTA(กรอกคะแนนตัวชี้วัด!K29),กรอกคะแนนตัวชี้วัด!K29," ")</f>
        <v xml:space="preserve"> </v>
      </c>
      <c r="AA29" s="230" t="str">
        <f>IF(COUNTA(กรอกคะแนนตัวชี้วัด!K29),IF($B$4="","",IF(Z29&gt;=$B$4/2,"/","")),"")</f>
        <v/>
      </c>
      <c r="AB29" s="230" t="str">
        <f>IF(COUNTA(กรอกคะแนนตัวชี้วัด!K29),IF(Z29="","",IF(AA29="/","",IF(AA29=""," /"))),"")</f>
        <v/>
      </c>
      <c r="AC29" s="229" t="str">
        <f>IF(COUNTA(กรอกคะแนนตัวชี้วัด!L29),กรอกคะแนนตัวชี้วัด!L29," ")</f>
        <v xml:space="preserve"> </v>
      </c>
      <c r="AD29" s="230" t="str">
        <f>IF(COUNTA(กรอกคะแนนตัวชี้วัด!L29),IF($B$4="","",IF(AC29&gt;=$B$4/2,"/","")),"")</f>
        <v/>
      </c>
      <c r="AE29" s="230" t="str">
        <f>IF(COUNTA(กรอกคะแนนตัวชี้วัด!L29),IF(AC29="","",IF(AD29="/","",IF(AD29=""," /"))),"")</f>
        <v/>
      </c>
      <c r="AF29" s="229" t="str">
        <f>IF(COUNTA(กรอกคะแนนตัวชี้วัด!M29),กรอกคะแนนตัวชี้วัด!M29," ")</f>
        <v xml:space="preserve"> </v>
      </c>
      <c r="AG29" s="230" t="str">
        <f>IF(COUNTA(กรอกคะแนนตัวชี้วัด!M29),IF($B$4="","",IF(AF29&gt;=$B$4/2,"/","")),"")</f>
        <v/>
      </c>
      <c r="AH29" s="230" t="str">
        <f>IF(COUNTA(กรอกคะแนนตัวชี้วัด!M29),IF(AF29="","",IF(AG29="/","",IF(AG29=""," /"))),"")</f>
        <v/>
      </c>
      <c r="AI29" s="229" t="str">
        <f>IF(COUNTA(กรอกคะแนนตัวชี้วัด!N29),กรอกคะแนนตัวชี้วัด!N29," ")</f>
        <v xml:space="preserve"> </v>
      </c>
      <c r="AJ29" s="230" t="str">
        <f>IF(COUNTA(กรอกคะแนนตัวชี้วัด!N29),IF($B$4="","",IF(AI29&gt;=$B$4/2,"/","")),"")</f>
        <v/>
      </c>
      <c r="AK29" s="234" t="str">
        <f>IF(COUNTA(กรอกคะแนนตัวชี้วัด!N29),IF(AI29="","",IF(AJ29="/","",IF(AJ29=""," /"))),"")</f>
        <v/>
      </c>
      <c r="AL29" s="241" t="str">
        <f>IF(COUNTA(กรอกคะแนนตัวชี้วัด!O29),กรอกคะแนนตัวชี้วัด!O29," ")</f>
        <v xml:space="preserve"> </v>
      </c>
      <c r="AM29" s="230" t="str">
        <f>IF(COUNTA(กรอกคะแนนตัวชี้วัด!O29),IF($B$4="","",IF(AL29&gt;=$B$4/2,"/","")),"")</f>
        <v/>
      </c>
      <c r="AN29" s="230" t="str">
        <f>IF(COUNTA(กรอกคะแนนตัวชี้วัด!O29),IF(AL29="","",IF(AM29="/","",IF(AM29=""," /"))),"")</f>
        <v/>
      </c>
      <c r="AO29" s="229" t="str">
        <f>IF(COUNTA(กรอกคะแนนตัวชี้วัด!P29),กรอกคะแนนตัวชี้วัด!P29," ")</f>
        <v xml:space="preserve"> </v>
      </c>
      <c r="AP29" s="230" t="str">
        <f>IF(COUNTA(กรอกคะแนนตัวชี้วัด!P29),IF($B$4="","",IF(AO29&gt;=$B$4/2,"/","")),"")</f>
        <v/>
      </c>
      <c r="AQ29" s="230" t="str">
        <f>IF(COUNTA(กรอกคะแนนตัวชี้วัด!P29),IF(AO29="","",IF(AP29="/","",IF(AP29=""," /"))),"")</f>
        <v/>
      </c>
      <c r="AR29" s="229" t="str">
        <f>IF(COUNTA(กรอกคะแนนตัวชี้วัด!Q29),กรอกคะแนนตัวชี้วัด!Q29," ")</f>
        <v xml:space="preserve"> </v>
      </c>
      <c r="AS29" s="230" t="str">
        <f>IF(COUNTA(กรอกคะแนนตัวชี้วัด!Q29),IF($B$4="","",IF(AR29&gt;=$B$4/2,"/","")),"")</f>
        <v/>
      </c>
      <c r="AT29" s="230" t="str">
        <f>IF(COUNTA(กรอกคะแนนตัวชี้วัด!Q29),IF(AR29="","",IF(AS29="/","",IF(AS29=""," /"))),"")</f>
        <v/>
      </c>
      <c r="AU29" s="229" t="str">
        <f>IF(COUNTA(กรอกคะแนนตัวชี้วัด!R29),กรอกคะแนนตัวชี้วัด!R29," ")</f>
        <v xml:space="preserve"> </v>
      </c>
      <c r="AV29" s="230" t="str">
        <f>IF(COUNTA(กรอกคะแนนตัวชี้วัด!R29),IF($B$4="","",IF(AU29&gt;=$B$4/2,"/","")),"")</f>
        <v/>
      </c>
      <c r="AW29" s="234" t="str">
        <f>IF(COUNTA(กรอกคะแนนตัวชี้วัด!R29),IF(AU29="","",IF(AV29="/","",IF(AV29=""," /"))),"")</f>
        <v/>
      </c>
      <c r="AX29" s="241" t="str">
        <f>IF(COUNTA(กรอกคะแนนตัวชี้วัด!S29),กรอกคะแนนตัวชี้วัด!S29," ")</f>
        <v xml:space="preserve"> </v>
      </c>
      <c r="AY29" s="230" t="str">
        <f>IF(COUNTA(กรอกคะแนนตัวชี้วัด!S29),IF($B$4="","",IF(AX29&gt;=$B$4/2,"/","")),"")</f>
        <v/>
      </c>
      <c r="AZ29" s="230" t="str">
        <f>IF(COUNTA(กรอกคะแนนตัวชี้วัด!S29),IF(AX29="","",IF(AY29="/","",IF(AY29=""," /"))),"")</f>
        <v/>
      </c>
      <c r="BA29" s="229" t="str">
        <f>IF(COUNTA(กรอกคะแนนตัวชี้วัด!T29),กรอกคะแนนตัวชี้วัด!T29," ")</f>
        <v xml:space="preserve"> </v>
      </c>
      <c r="BB29" s="230" t="str">
        <f>IF(COUNTA(กรอกคะแนนตัวชี้วัด!T29),IF($B$4="","",IF(BA29&gt;=$B$4/2,"/","")),"")</f>
        <v/>
      </c>
      <c r="BC29" s="230" t="str">
        <f>IF(COUNTA(กรอกคะแนนตัวชี้วัด!T29),IF(BA29="","",IF(BB29="/","",IF(BB29=""," /"))),"")</f>
        <v/>
      </c>
      <c r="BD29" s="229" t="str">
        <f>IF(COUNTA(กรอกคะแนนตัวชี้วัด!U29),กรอกคะแนนตัวชี้วัด!U29," ")</f>
        <v xml:space="preserve"> </v>
      </c>
      <c r="BE29" s="230" t="str">
        <f>IF(COUNTA(กรอกคะแนนตัวชี้วัด!U29),IF($B$4="","",IF(BD29&gt;=$B$4/2,"/","")),"")</f>
        <v/>
      </c>
      <c r="BF29" s="230" t="str">
        <f>IF(COUNTA(กรอกคะแนนตัวชี้วัด!U29),IF(BD29="","",IF(BE29="/","",IF(BE29=""," /"))),"")</f>
        <v/>
      </c>
      <c r="BG29" s="229" t="str">
        <f>IF(COUNTA(กรอกคะแนนตัวชี้วัด!V29),กรอกคะแนนตัวชี้วัด!V29," ")</f>
        <v xml:space="preserve"> </v>
      </c>
      <c r="BH29" s="230" t="str">
        <f>IF(COUNTA(กรอกคะแนนตัวชี้วัด!V29),IF($B$4="","",IF(BG29&gt;=$B$4/2,"/","")),"")</f>
        <v/>
      </c>
      <c r="BI29" s="234" t="str">
        <f>IF(COUNTA(กรอกคะแนนตัวชี้วัด!V29),IF(BG29="","",IF(BH29="/","",IF(BH29=""," /"))),"")</f>
        <v/>
      </c>
      <c r="BJ29" s="241" t="str">
        <f>IF(COUNTA(กรอกคะแนนตัวชี้วัด!W29),กรอกคะแนนตัวชี้วัด!W29," ")</f>
        <v xml:space="preserve"> </v>
      </c>
      <c r="BK29" s="230" t="str">
        <f>IF(COUNTA(กรอกคะแนนตัวชี้วัด!W29),IF($B$4="","",IF(BJ29&gt;=$B$4/2,"/","")),"")</f>
        <v/>
      </c>
      <c r="BL29" s="230" t="str">
        <f>IF(COUNTA(กรอกคะแนนตัวชี้วัด!W29),IF(BJ29="","",IF(BK29="/","",IF(BK29=""," /"))),"")</f>
        <v/>
      </c>
      <c r="BM29" s="229" t="str">
        <f>IF(COUNTA(กรอกคะแนนตัวชี้วัด!X29),กรอกคะแนนตัวชี้วัด!X29," ")</f>
        <v xml:space="preserve"> </v>
      </c>
      <c r="BN29" s="230" t="str">
        <f>IF(COUNTA(กรอกคะแนนตัวชี้วัด!X29),IF($B$4="","",IF(BM29&gt;=$B$4/2,"/","")),"")</f>
        <v/>
      </c>
      <c r="BO29" s="230" t="str">
        <f>IF(COUNTA(กรอกคะแนนตัวชี้วัด!X29),IF(BM29="","",IF(BN29="/","",IF(BN29=""," /"))),"")</f>
        <v/>
      </c>
      <c r="BP29" s="229" t="str">
        <f>IF(COUNTA(กรอกคะแนนตัวชี้วัด!Y29),กรอกคะแนนตัวชี้วัด!Y29," ")</f>
        <v xml:space="preserve"> </v>
      </c>
      <c r="BQ29" s="230" t="str">
        <f>IF(COUNTA(กรอกคะแนนตัวชี้วัด!Y29),IF($B$4="","",IF(BP29&gt;=$B$4/2,"/","")),"")</f>
        <v/>
      </c>
      <c r="BR29" s="230" t="str">
        <f>IF(COUNTA(กรอกคะแนนตัวชี้วัด!Y29),IF(BP29="","",IF(BQ29="/","",IF(BQ29=""," /"))),"")</f>
        <v/>
      </c>
      <c r="BS29" s="229" t="str">
        <f>IF(COUNTA(กรอกคะแนนตัวชี้วัด!Z29),กรอกคะแนนตัวชี้วัด!Z29," ")</f>
        <v xml:space="preserve"> </v>
      </c>
      <c r="BT29" s="230" t="str">
        <f>IF(COUNTA(กรอกคะแนนตัวชี้วัด!Z29),IF($B$4="","",IF(BS29&gt;=$B$4/2,"/","")),"")</f>
        <v/>
      </c>
      <c r="BU29" s="234" t="str">
        <f>IF(COUNTA(กรอกคะแนนตัวชี้วัด!Z29),IF(BS29="","",IF(BT29="/","",IF(BT29=""," /"))),"")</f>
        <v/>
      </c>
      <c r="BV29" s="241" t="str">
        <f>IF(COUNTA(กรอกคะแนนตัวชี้วัด!AA29),กรอกคะแนนตัวชี้วัด!AA29," ")</f>
        <v xml:space="preserve"> </v>
      </c>
      <c r="BW29" s="230" t="str">
        <f>IF(COUNTA(กรอกคะแนนตัวชี้วัด!AA29),IF($B$4="","",IF(BV29&gt;=$B$4/2,"/","")),"")</f>
        <v/>
      </c>
      <c r="BX29" s="230" t="str">
        <f>IF(COUNTA(กรอกคะแนนตัวชี้วัด!AA29),IF(BV29="","",IF(BW29="/","",IF(BW29=""," /"))),"")</f>
        <v/>
      </c>
      <c r="BY29" s="229" t="str">
        <f>IF(COUNTA(กรอกคะแนนตัวชี้วัด!AB29),กรอกคะแนนตัวชี้วัด!AB29," ")</f>
        <v xml:space="preserve"> </v>
      </c>
      <c r="BZ29" s="230" t="str">
        <f>IF(COUNTA(กรอกคะแนนตัวชี้วัด!AB29),IF($B$4="","",IF(BY29&gt;=$B$4/2,"/","")),"")</f>
        <v/>
      </c>
      <c r="CA29" s="230" t="str">
        <f>IF(COUNTA(กรอกคะแนนตัวชี้วัด!AB29),IF(BY29="","",IF(BZ29="/","",IF(BZ29=""," /"))),"")</f>
        <v/>
      </c>
      <c r="CB29" s="229" t="str">
        <f>IF(COUNTA(กรอกคะแนนตัวชี้วัด!AC29),กรอกคะแนนตัวชี้วัด!AC29," ")</f>
        <v xml:space="preserve"> </v>
      </c>
      <c r="CC29" s="230" t="str">
        <f>IF(COUNTA(กรอกคะแนนตัวชี้วัด!AC29),IF($B$4="","",IF(CB29&gt;=$B$4/2,"/","")),"")</f>
        <v/>
      </c>
      <c r="CD29" s="230" t="str">
        <f>IF(COUNTA(กรอกคะแนนตัวชี้วัด!AC29),IF(CB29="","",IF(CC29="/","",IF(CC29=""," /"))),"")</f>
        <v/>
      </c>
      <c r="CE29" s="229" t="str">
        <f>IF(COUNTA(กรอกคะแนนตัวชี้วัด!AD29),กรอกคะแนนตัวชี้วัด!AD29," ")</f>
        <v xml:space="preserve"> </v>
      </c>
      <c r="CF29" s="230" t="str">
        <f>IF(COUNTA(กรอกคะแนนตัวชี้วัด!AD29),IF($B$4="","",IF(CE29&gt;=$B$4/2,"/","")),"")</f>
        <v/>
      </c>
      <c r="CG29" s="234" t="str">
        <f>IF(COUNTA(กรอกคะแนนตัวชี้วัด!AD29),IF(CE29="","",IF(CF29="/","",IF(CF29=""," /"))),"")</f>
        <v/>
      </c>
      <c r="CH29" s="241" t="str">
        <f>IF(COUNTA(กรอกคะแนนตัวชี้วัด!AE29),กรอกคะแนนตัวชี้วัด!AE29," ")</f>
        <v xml:space="preserve"> </v>
      </c>
      <c r="CI29" s="230" t="str">
        <f>IF(COUNTA(กรอกคะแนนตัวชี้วัด!AE29),IF($B$4="","",IF(CH29&gt;=$B$4/2,"/","")),"")</f>
        <v/>
      </c>
      <c r="CJ29" s="230" t="str">
        <f>IF(COUNTA(กรอกคะแนนตัวชี้วัด!AE29),IF(CH29="","",IF(CI29="/","",IF(CI29=""," /"))),"")</f>
        <v/>
      </c>
      <c r="CK29" s="229" t="str">
        <f>IF(COUNTA(กรอกคะแนนตัวชี้วัด!AF29),กรอกคะแนนตัวชี้วัด!AF29," ")</f>
        <v xml:space="preserve"> </v>
      </c>
      <c r="CL29" s="230" t="str">
        <f>IF(COUNTA(กรอกคะแนนตัวชี้วัด!AF29),IF($B$4="","",IF(CK29&gt;=$B$4/2,"/","")),"")</f>
        <v/>
      </c>
      <c r="CM29" s="230" t="str">
        <f>IF(COUNTA(กรอกคะแนนตัวชี้วัด!AF29),IF(CK29="","",IF(CL29="/","",IF(CL29=""," /"))),"")</f>
        <v/>
      </c>
      <c r="CN29" s="229" t="str">
        <f>IF(COUNTA(กรอกคะแนนตัวชี้วัด!AG29),กรอกคะแนนตัวชี้วัด!AG29," ")</f>
        <v xml:space="preserve"> </v>
      </c>
      <c r="CO29" s="230" t="str">
        <f>IF(COUNTA(กรอกคะแนนตัวชี้วัด!AG29),IF($B$4="","",IF(CN29&gt;=$B$4/2,"/","")),"")</f>
        <v/>
      </c>
      <c r="CP29" s="230" t="str">
        <f>IF(COUNTA(กรอกคะแนนตัวชี้วัด!AG29),IF(CN29="","",IF(CO29="/","",IF(CO29=""," /"))),"")</f>
        <v/>
      </c>
      <c r="CQ29" s="229" t="str">
        <f>IF(COUNTA(กรอกคะแนนตัวชี้วัด!AH29),กรอกคะแนนตัวชี้วัด!AH29," ")</f>
        <v xml:space="preserve"> </v>
      </c>
      <c r="CR29" s="230" t="str">
        <f>IF(COUNTA(กรอกคะแนนตัวชี้วัด!AH29),IF($B$4="","",IF(CQ29&gt;=$B$4/2,"/","")),"")</f>
        <v/>
      </c>
      <c r="CS29" s="234" t="str">
        <f>IF(COUNTA(กรอกคะแนนตัวชี้วัด!AH29),IF(CQ29="","",IF(CR29="/","",IF(CR29=""," /"))),"")</f>
        <v/>
      </c>
      <c r="CT29" s="241" t="str">
        <f>IF(COUNTA(กรอกคะแนนตัวชี้วัด!AI29),กรอกคะแนนตัวชี้วัด!AI29," ")</f>
        <v xml:space="preserve"> </v>
      </c>
      <c r="CU29" s="230" t="str">
        <f>IF(COUNTA(กรอกคะแนนตัวชี้วัด!AI29),IF($B$4="","",IF(CT29&gt;=$B$4/2,"/","")),"")</f>
        <v/>
      </c>
      <c r="CV29" s="230" t="str">
        <f>IF(COUNTA(กรอกคะแนนตัวชี้วัด!AI29),IF(CT29="","",IF(CU29="/","",IF(CU29=""," /"))),"")</f>
        <v/>
      </c>
      <c r="CW29" s="229" t="str">
        <f>IF(COUNTA(กรอกคะแนนตัวชี้วัด!AJ29),กรอกคะแนนตัวชี้วัด!AJ29," ")</f>
        <v xml:space="preserve"> </v>
      </c>
      <c r="CX29" s="230" t="str">
        <f>IF(COUNTA(กรอกคะแนนตัวชี้วัด!AJ29),IF($B$4="","",IF(CW29&gt;=$B$4/2,"/","")),"")</f>
        <v/>
      </c>
      <c r="CY29" s="230" t="str">
        <f>IF(COUNTA(กรอกคะแนนตัวชี้วัด!AJ29),IF(CW29="","",IF(CX29="/","",IF(CX29=""," /"))),"")</f>
        <v/>
      </c>
      <c r="CZ29" s="229" t="str">
        <f>IF(COUNTA(กรอกคะแนนตัวชี้วัด!AK29),กรอกคะแนนตัวชี้วัด!AK29," ")</f>
        <v xml:space="preserve"> </v>
      </c>
      <c r="DA29" s="230" t="str">
        <f>IF(COUNTA(กรอกคะแนนตัวชี้วัด!AK29),IF($B$4="","",IF(CZ29&gt;=$B$4/2,"/","")),"")</f>
        <v/>
      </c>
      <c r="DB29" s="230" t="str">
        <f>IF(COUNTA(กรอกคะแนนตัวชี้วัด!AK29),IF(CZ29="","",IF(DA29="/","",IF(DA29=""," /"))),"")</f>
        <v/>
      </c>
      <c r="DC29" s="229" t="str">
        <f>IF(COUNTA(กรอกคะแนนตัวชี้วัด!AL29),กรอกคะแนนตัวชี้วัด!AL29," ")</f>
        <v xml:space="preserve"> </v>
      </c>
      <c r="DD29" s="230" t="str">
        <f>IF(COUNTA(กรอกคะแนนตัวชี้วัด!AL29),IF($B$4="","",IF(DC29&gt;=$B$4/2,"/","")),"")</f>
        <v/>
      </c>
      <c r="DE29" s="234" t="str">
        <f>IF(COUNTA(กรอกคะแนนตัวชี้วัด!AL29),IF(DC29="","",IF(DD29="/","",IF(DD29=""," /"))),"")</f>
        <v/>
      </c>
      <c r="DF29" s="241" t="str">
        <f>IF(COUNTA(กรอกคะแนนตัวชี้วัด!AM29),กรอกคะแนนตัวชี้วัด!AM29," ")</f>
        <v xml:space="preserve"> </v>
      </c>
      <c r="DG29" s="230" t="str">
        <f>IF(COUNTA(กรอกคะแนนตัวชี้วัด!AM29),IF($B$4="","",IF(DF29&gt;=$B$4/2,"/","")),"")</f>
        <v/>
      </c>
      <c r="DH29" s="230" t="str">
        <f>IF(COUNTA(กรอกคะแนนตัวชี้วัด!AM29),IF(DF29="","",IF(DG29="/","",IF(DG29=""," /"))),"")</f>
        <v/>
      </c>
      <c r="DI29" s="229" t="str">
        <f>IF(COUNTA(กรอกคะแนนตัวชี้วัด!AN29),กรอกคะแนนตัวชี้วัด!AN29," ")</f>
        <v xml:space="preserve"> </v>
      </c>
      <c r="DJ29" s="230" t="str">
        <f>IF(COUNTA(กรอกคะแนนตัวชี้วัด!AN29),IF($B$4="","",IF(DI29&gt;=$B$4/2,"/","")),"")</f>
        <v/>
      </c>
      <c r="DK29" s="230" t="str">
        <f>IF(COUNTA(กรอกคะแนนตัวชี้วัด!AN29),IF(DI29="","",IF(DJ29="/","",IF(DJ29=""," /"))),"")</f>
        <v/>
      </c>
      <c r="DL29" s="229" t="str">
        <f>IF(COUNTA(กรอกคะแนนตัวชี้วัด!AO29),กรอกคะแนนตัวชี้วัด!AO29," ")</f>
        <v xml:space="preserve"> </v>
      </c>
      <c r="DM29" s="230" t="str">
        <f>IF(COUNTA(กรอกคะแนนตัวชี้วัด!AO29),IF($B$4="","",IF(DL29&gt;=$B$4/2,"/","")),"")</f>
        <v/>
      </c>
      <c r="DN29" s="230" t="str">
        <f>IF(COUNTA(กรอกคะแนนตัวชี้วัด!AO29),IF(DL29="","",IF(DM29="/","",IF(DM29=""," /"))),"")</f>
        <v/>
      </c>
      <c r="DO29" s="229" t="str">
        <f>IF(COUNTA(กรอกคะแนนตัวชี้วัด!AP29),กรอกคะแนนตัวชี้วัด!AP29," ")</f>
        <v xml:space="preserve"> </v>
      </c>
      <c r="DP29" s="230" t="str">
        <f>IF(COUNTA(กรอกคะแนนตัวชี้วัด!AP29),IF($B$4="","",IF(DO29&gt;=$B$4/2,"/","")),"")</f>
        <v/>
      </c>
      <c r="DQ29" s="234" t="str">
        <f>IF(COUNTA(กรอกคะแนนตัวชี้วัด!AP29),IF(DO29="","",IF(DP29="/","",IF(DP29=""," /"))),"")</f>
        <v/>
      </c>
      <c r="DR29" s="241" t="str">
        <f>IF(COUNTA(กรอกคะแนนตัวชี้วัด!AQ29),กรอกคะแนนตัวชี้วัด!AQ29," ")</f>
        <v xml:space="preserve"> </v>
      </c>
      <c r="DS29" s="230" t="str">
        <f>IF(COUNTA(กรอกคะแนนตัวชี้วัด!AQ29),IF($B$4="","",IF(DR29&gt;=$B$4/2,"/","")),"")</f>
        <v/>
      </c>
      <c r="DT29" s="230" t="str">
        <f>IF(COUNTA(กรอกคะแนนตัวชี้วัด!AQ29),IF(DR29="","",IF(DS29="/","",IF(DS29=""," /"))),"")</f>
        <v/>
      </c>
      <c r="DU29" s="229" t="str">
        <f>IF(COUNTA(กรอกคะแนนตัวชี้วัด!AR29),กรอกคะแนนตัวชี้วัด!AR29," ")</f>
        <v xml:space="preserve"> </v>
      </c>
      <c r="DV29" s="230" t="str">
        <f>IF(COUNTA(กรอกคะแนนตัวชี้วัด!AR29),IF($B$4="","",IF(DU29&gt;=$B$4/2,"/","")),"")</f>
        <v/>
      </c>
      <c r="DW29" s="234" t="str">
        <f>IF(COUNTA(กรอกคะแนนตัวชี้วัด!AR29),IF(DU29="","",IF(DV29="/","",IF(DV29=""," /"))),"")</f>
        <v/>
      </c>
      <c r="DX29" s="247" t="str">
        <f>IF(COUNTA(ข้อมูล!E47),IF(COUNTIF(EC29:FS29,"/"),COUNTIF(EC29:FS29,"/"),""),"")</f>
        <v/>
      </c>
      <c r="DY29" s="230" t="str">
        <f>IF(COUNTA(ข้อมูล!E47),IF(DX29="","",IF(DX29&gt;=$DX$4/2,"/","")),"")</f>
        <v/>
      </c>
      <c r="DZ29" s="230" t="str">
        <f>IF(COUNTA(ข้อมูล!E47),IF(DX29="","/",IF(DY29="/","",IF(DY29=""," /"))),"")</f>
        <v/>
      </c>
      <c r="EA29" s="231"/>
      <c r="EB29" s="249"/>
      <c r="EC29" s="158" t="str">
        <f t="shared" si="0"/>
        <v/>
      </c>
      <c r="ED29" s="70" t="str">
        <f t="shared" si="1"/>
        <v/>
      </c>
      <c r="EE29" s="70" t="str">
        <f t="shared" si="2"/>
        <v/>
      </c>
      <c r="EF29" s="70" t="str">
        <f t="shared" si="3"/>
        <v/>
      </c>
      <c r="EG29" s="70" t="str">
        <f t="shared" si="4"/>
        <v/>
      </c>
      <c r="EH29" s="70" t="str">
        <f t="shared" si="5"/>
        <v/>
      </c>
      <c r="EI29" s="70" t="str">
        <f t="shared" si="6"/>
        <v/>
      </c>
      <c r="EJ29" s="70" t="str">
        <f t="shared" si="7"/>
        <v/>
      </c>
      <c r="EK29" s="70" t="str">
        <f t="shared" si="8"/>
        <v/>
      </c>
      <c r="EL29" s="70" t="str">
        <f t="shared" si="9"/>
        <v/>
      </c>
      <c r="EM29" s="70" t="str">
        <f t="shared" si="10"/>
        <v/>
      </c>
      <c r="EN29" s="70" t="str">
        <f t="shared" si="11"/>
        <v/>
      </c>
      <c r="EO29" s="70" t="str">
        <f t="shared" si="12"/>
        <v/>
      </c>
      <c r="EP29" s="70" t="str">
        <f t="shared" si="13"/>
        <v/>
      </c>
      <c r="EQ29" s="70" t="str">
        <f t="shared" si="14"/>
        <v/>
      </c>
      <c r="ER29" s="70" t="str">
        <f t="shared" si="15"/>
        <v/>
      </c>
      <c r="ES29" s="70" t="str">
        <f t="shared" si="16"/>
        <v/>
      </c>
      <c r="ET29" s="70" t="str">
        <f t="shared" si="17"/>
        <v/>
      </c>
      <c r="EU29" s="70" t="str">
        <f t="shared" si="18"/>
        <v/>
      </c>
      <c r="EV29" s="70" t="str">
        <f t="shared" si="19"/>
        <v/>
      </c>
      <c r="EW29" s="70" t="str">
        <f t="shared" si="20"/>
        <v/>
      </c>
      <c r="EX29" s="70" t="str">
        <f t="shared" si="21"/>
        <v/>
      </c>
      <c r="EY29" s="70" t="str">
        <f t="shared" si="22"/>
        <v/>
      </c>
      <c r="EZ29" s="70" t="str">
        <f t="shared" si="23"/>
        <v/>
      </c>
      <c r="FA29" s="70" t="str">
        <f t="shared" si="24"/>
        <v/>
      </c>
      <c r="FB29" s="70" t="str">
        <f t="shared" si="25"/>
        <v/>
      </c>
      <c r="FC29" s="70" t="str">
        <f t="shared" si="26"/>
        <v/>
      </c>
      <c r="FD29" s="70" t="str">
        <f t="shared" si="27"/>
        <v/>
      </c>
      <c r="FE29" s="70" t="str">
        <f t="shared" si="28"/>
        <v/>
      </c>
      <c r="FF29" s="70" t="str">
        <f t="shared" si="29"/>
        <v/>
      </c>
      <c r="FG29" s="70" t="str">
        <f t="shared" si="30"/>
        <v/>
      </c>
      <c r="FH29" s="70" t="str">
        <f t="shared" si="31"/>
        <v/>
      </c>
      <c r="FI29" s="70" t="str">
        <f t="shared" si="32"/>
        <v/>
      </c>
      <c r="FJ29" s="70" t="str">
        <f t="shared" si="33"/>
        <v/>
      </c>
      <c r="FK29" s="70" t="str">
        <f t="shared" si="34"/>
        <v/>
      </c>
      <c r="FL29" s="70" t="str">
        <f t="shared" si="35"/>
        <v/>
      </c>
      <c r="FM29" s="70" t="str">
        <f t="shared" si="36"/>
        <v/>
      </c>
      <c r="FN29" s="70" t="str">
        <f t="shared" si="37"/>
        <v/>
      </c>
      <c r="FO29" s="70" t="str">
        <f t="shared" si="38"/>
        <v/>
      </c>
      <c r="FP29" s="70" t="str">
        <f t="shared" si="39"/>
        <v/>
      </c>
      <c r="FQ29" s="70" t="str">
        <f t="shared" si="40"/>
        <v/>
      </c>
      <c r="FR29" s="70" t="str">
        <f t="shared" si="41"/>
        <v/>
      </c>
      <c r="FS29" s="70" t="e">
        <f>#REF!</f>
        <v>#REF!</v>
      </c>
      <c r="FT29" s="70"/>
      <c r="FU29" s="70">
        <f t="shared" si="42"/>
        <v>0</v>
      </c>
      <c r="FV29" s="69"/>
    </row>
    <row r="30" spans="1:178" s="67" customFormat="1" ht="16.5" customHeight="1" x14ac:dyDescent="0.35">
      <c r="A30" s="233">
        <f>IF(COUNTA(ข้อมูล!C27),ข้อมูล!C27," ")</f>
        <v>25</v>
      </c>
      <c r="B30" s="229" t="str">
        <f>IF(COUNTA(กรอกคะแนนตัวชี้วัด!C30),กรอกคะแนนตัวชี้วัด!C30," ")</f>
        <v xml:space="preserve"> </v>
      </c>
      <c r="C30" s="230" t="str">
        <f>IF(COUNTA(กรอกคะแนนตัวชี้วัด!C30),IF($B$4="","",IF(B30&gt;=$B$4/2,"/","")),"")</f>
        <v/>
      </c>
      <c r="D30" s="230" t="str">
        <f>IF(COUNTA(กรอกคะแนนตัวชี้วัด!C30),IF(B30="","",IF(C30="/","",IF(C30=""," /"))),"")</f>
        <v/>
      </c>
      <c r="E30" s="229" t="str">
        <f>IF(COUNTA(กรอกคะแนนตัวชี้วัด!D30),กรอกคะแนนตัวชี้วัด!D30," ")</f>
        <v xml:space="preserve"> </v>
      </c>
      <c r="F30" s="230" t="str">
        <f>IF(COUNTA(กรอกคะแนนตัวชี้วัด!D30),IF($B$4="","",IF(E30&gt;=$B$4/2,"/","")),"")</f>
        <v/>
      </c>
      <c r="G30" s="230" t="str">
        <f>IF(COUNTA(กรอกคะแนนตัวชี้วัด!D30),IF(E30="","",IF(F30="/","",IF(F30=""," /"))),"")</f>
        <v/>
      </c>
      <c r="H30" s="229" t="str">
        <f>IF(COUNTA(กรอกคะแนนตัวชี้วัด!E30),กรอกคะแนนตัวชี้วัด!E30," ")</f>
        <v xml:space="preserve"> </v>
      </c>
      <c r="I30" s="230" t="str">
        <f>IF(COUNTA(กรอกคะแนนตัวชี้วัด!E30),IF($B$4="","",IF(H30&gt;=$B$4/2,"/","")),"")</f>
        <v/>
      </c>
      <c r="J30" s="230" t="str">
        <f>IF(COUNTA(กรอกคะแนนตัวชี้วัด!E30),IF(H30="","",IF(I30="/","",IF(I30=""," /"))),"")</f>
        <v/>
      </c>
      <c r="K30" s="229" t="str">
        <f>IF(COUNTA(กรอกคะแนนตัวชี้วัด!F30),กรอกคะแนนตัวชี้วัด!F30," ")</f>
        <v xml:space="preserve"> </v>
      </c>
      <c r="L30" s="230" t="str">
        <f>IF(COUNTA(กรอกคะแนนตัวชี้วัด!F30),IF($B$4="","",IF(K30&gt;=$B$4/2,"/","")),"")</f>
        <v/>
      </c>
      <c r="M30" s="234" t="str">
        <f>IF(COUNTA(กรอกคะแนนตัวชี้วัด!F30),IF(K30="","",IF(L30="/","",IF(L30=""," /"))),"")</f>
        <v/>
      </c>
      <c r="N30" s="241" t="str">
        <f>IF(COUNTA(กรอกคะแนนตัวชี้วัด!G30),กรอกคะแนนตัวชี้วัด!G30," ")</f>
        <v xml:space="preserve"> </v>
      </c>
      <c r="O30" s="230" t="str">
        <f>IF(COUNTA(กรอกคะแนนตัวชี้วัด!G30),IF($B$4="","",IF(N30&gt;=$B$4/2,"/","")),"")</f>
        <v/>
      </c>
      <c r="P30" s="230" t="str">
        <f>IF(COUNTA(กรอกคะแนนตัวชี้วัด!G30),IF(N30="","",IF(O30="/","",IF(O30=""," /"))),"")</f>
        <v/>
      </c>
      <c r="Q30" s="229" t="str">
        <f>IF(COUNTA(กรอกคะแนนตัวชี้วัด!H30),กรอกคะแนนตัวชี้วัด!H30," ")</f>
        <v xml:space="preserve"> </v>
      </c>
      <c r="R30" s="230" t="str">
        <f>IF(COUNTA(กรอกคะแนนตัวชี้วัด!H30),IF($B$4="","",IF(Q30&gt;=$B$4/2,"/","")),"")</f>
        <v/>
      </c>
      <c r="S30" s="230" t="str">
        <f>IF(COUNTA(กรอกคะแนนตัวชี้วัด!H30),IF(Q30="","",IF(R30="/","",IF(R30=""," /"))),"")</f>
        <v/>
      </c>
      <c r="T30" s="229" t="str">
        <f>IF(COUNTA(กรอกคะแนนตัวชี้วัด!I30),กรอกคะแนนตัวชี้วัด!I30," ")</f>
        <v xml:space="preserve"> </v>
      </c>
      <c r="U30" s="230" t="str">
        <f>IF(COUNTA(กรอกคะแนนตัวชี้วัด!I30),IF($B$4="","",IF(T30&gt;=$B$4/2,"/","")),"")</f>
        <v/>
      </c>
      <c r="V30" s="230" t="str">
        <f>IF(COUNTA(กรอกคะแนนตัวชี้วัด!I30),IF(T30="","",IF(U30="/","",IF(U30=""," /"))),"")</f>
        <v/>
      </c>
      <c r="W30" s="229" t="str">
        <f>IF(COUNTA(กรอกคะแนนตัวชี้วัด!J30),กรอกคะแนนตัวชี้วัด!J30," ")</f>
        <v xml:space="preserve"> </v>
      </c>
      <c r="X30" s="230" t="str">
        <f>IF(COUNTA(กรอกคะแนนตัวชี้วัด!J30),IF($B$4="","",IF(W30&gt;=$B$4/2,"/","")),"")</f>
        <v/>
      </c>
      <c r="Y30" s="234" t="str">
        <f>IF(COUNTA(กรอกคะแนนตัวชี้วัด!J30),IF(W30="","",IF(X30="/","",IF(X30=""," /"))),"")</f>
        <v/>
      </c>
      <c r="Z30" s="241" t="str">
        <f>IF(COUNTA(กรอกคะแนนตัวชี้วัด!K30),กรอกคะแนนตัวชี้วัด!K30," ")</f>
        <v xml:space="preserve"> </v>
      </c>
      <c r="AA30" s="230" t="str">
        <f>IF(COUNTA(กรอกคะแนนตัวชี้วัด!K30),IF($B$4="","",IF(Z30&gt;=$B$4/2,"/","")),"")</f>
        <v/>
      </c>
      <c r="AB30" s="230" t="str">
        <f>IF(COUNTA(กรอกคะแนนตัวชี้วัด!K30),IF(Z30="","",IF(AA30="/","",IF(AA30=""," /"))),"")</f>
        <v/>
      </c>
      <c r="AC30" s="229" t="str">
        <f>IF(COUNTA(กรอกคะแนนตัวชี้วัด!L30),กรอกคะแนนตัวชี้วัด!L30," ")</f>
        <v xml:space="preserve"> </v>
      </c>
      <c r="AD30" s="230" t="str">
        <f>IF(COUNTA(กรอกคะแนนตัวชี้วัด!L30),IF($B$4="","",IF(AC30&gt;=$B$4/2,"/","")),"")</f>
        <v/>
      </c>
      <c r="AE30" s="230" t="str">
        <f>IF(COUNTA(กรอกคะแนนตัวชี้วัด!L30),IF(AC30="","",IF(AD30="/","",IF(AD30=""," /"))),"")</f>
        <v/>
      </c>
      <c r="AF30" s="229" t="str">
        <f>IF(COUNTA(กรอกคะแนนตัวชี้วัด!M30),กรอกคะแนนตัวชี้วัด!M30," ")</f>
        <v xml:space="preserve"> </v>
      </c>
      <c r="AG30" s="230" t="str">
        <f>IF(COUNTA(กรอกคะแนนตัวชี้วัด!M30),IF($B$4="","",IF(AF30&gt;=$B$4/2,"/","")),"")</f>
        <v/>
      </c>
      <c r="AH30" s="230" t="str">
        <f>IF(COUNTA(กรอกคะแนนตัวชี้วัด!M30),IF(AF30="","",IF(AG30="/","",IF(AG30=""," /"))),"")</f>
        <v/>
      </c>
      <c r="AI30" s="229" t="str">
        <f>IF(COUNTA(กรอกคะแนนตัวชี้วัด!N30),กรอกคะแนนตัวชี้วัด!N30," ")</f>
        <v xml:space="preserve"> </v>
      </c>
      <c r="AJ30" s="230" t="str">
        <f>IF(COUNTA(กรอกคะแนนตัวชี้วัด!N30),IF($B$4="","",IF(AI30&gt;=$B$4/2,"/","")),"")</f>
        <v/>
      </c>
      <c r="AK30" s="234" t="str">
        <f>IF(COUNTA(กรอกคะแนนตัวชี้วัด!N30),IF(AI30="","",IF(AJ30="/","",IF(AJ30=""," /"))),"")</f>
        <v/>
      </c>
      <c r="AL30" s="241" t="str">
        <f>IF(COUNTA(กรอกคะแนนตัวชี้วัด!O30),กรอกคะแนนตัวชี้วัด!O30," ")</f>
        <v xml:space="preserve"> </v>
      </c>
      <c r="AM30" s="230" t="str">
        <f>IF(COUNTA(กรอกคะแนนตัวชี้วัด!O30),IF($B$4="","",IF(AL30&gt;=$B$4/2,"/","")),"")</f>
        <v/>
      </c>
      <c r="AN30" s="230" t="str">
        <f>IF(COUNTA(กรอกคะแนนตัวชี้วัด!O30),IF(AL30="","",IF(AM30="/","",IF(AM30=""," /"))),"")</f>
        <v/>
      </c>
      <c r="AO30" s="229" t="str">
        <f>IF(COUNTA(กรอกคะแนนตัวชี้วัด!P30),กรอกคะแนนตัวชี้วัด!P30," ")</f>
        <v xml:space="preserve"> </v>
      </c>
      <c r="AP30" s="230" t="str">
        <f>IF(COUNTA(กรอกคะแนนตัวชี้วัด!P30),IF($B$4="","",IF(AO30&gt;=$B$4/2,"/","")),"")</f>
        <v/>
      </c>
      <c r="AQ30" s="230" t="str">
        <f>IF(COUNTA(กรอกคะแนนตัวชี้วัด!P30),IF(AO30="","",IF(AP30="/","",IF(AP30=""," /"))),"")</f>
        <v/>
      </c>
      <c r="AR30" s="229" t="str">
        <f>IF(COUNTA(กรอกคะแนนตัวชี้วัด!Q30),กรอกคะแนนตัวชี้วัด!Q30," ")</f>
        <v xml:space="preserve"> </v>
      </c>
      <c r="AS30" s="230" t="str">
        <f>IF(COUNTA(กรอกคะแนนตัวชี้วัด!Q30),IF($B$4="","",IF(AR30&gt;=$B$4/2,"/","")),"")</f>
        <v/>
      </c>
      <c r="AT30" s="230" t="str">
        <f>IF(COUNTA(กรอกคะแนนตัวชี้วัด!Q30),IF(AR30="","",IF(AS30="/","",IF(AS30=""," /"))),"")</f>
        <v/>
      </c>
      <c r="AU30" s="229" t="str">
        <f>IF(COUNTA(กรอกคะแนนตัวชี้วัด!R30),กรอกคะแนนตัวชี้วัด!R30," ")</f>
        <v xml:space="preserve"> </v>
      </c>
      <c r="AV30" s="230" t="str">
        <f>IF(COUNTA(กรอกคะแนนตัวชี้วัด!R30),IF($B$4="","",IF(AU30&gt;=$B$4/2,"/","")),"")</f>
        <v/>
      </c>
      <c r="AW30" s="234" t="str">
        <f>IF(COUNTA(กรอกคะแนนตัวชี้วัด!R30),IF(AU30="","",IF(AV30="/","",IF(AV30=""," /"))),"")</f>
        <v/>
      </c>
      <c r="AX30" s="241" t="str">
        <f>IF(COUNTA(กรอกคะแนนตัวชี้วัด!S30),กรอกคะแนนตัวชี้วัด!S30," ")</f>
        <v xml:space="preserve"> </v>
      </c>
      <c r="AY30" s="230" t="str">
        <f>IF(COUNTA(กรอกคะแนนตัวชี้วัด!S30),IF($B$4="","",IF(AX30&gt;=$B$4/2,"/","")),"")</f>
        <v/>
      </c>
      <c r="AZ30" s="230" t="str">
        <f>IF(COUNTA(กรอกคะแนนตัวชี้วัด!S30),IF(AX30="","",IF(AY30="/","",IF(AY30=""," /"))),"")</f>
        <v/>
      </c>
      <c r="BA30" s="229" t="str">
        <f>IF(COUNTA(กรอกคะแนนตัวชี้วัด!T30),กรอกคะแนนตัวชี้วัด!T30," ")</f>
        <v xml:space="preserve"> </v>
      </c>
      <c r="BB30" s="230" t="str">
        <f>IF(COUNTA(กรอกคะแนนตัวชี้วัด!T30),IF($B$4="","",IF(BA30&gt;=$B$4/2,"/","")),"")</f>
        <v/>
      </c>
      <c r="BC30" s="230" t="str">
        <f>IF(COUNTA(กรอกคะแนนตัวชี้วัด!T30),IF(BA30="","",IF(BB30="/","",IF(BB30=""," /"))),"")</f>
        <v/>
      </c>
      <c r="BD30" s="229" t="str">
        <f>IF(COUNTA(กรอกคะแนนตัวชี้วัด!U30),กรอกคะแนนตัวชี้วัด!U30," ")</f>
        <v xml:space="preserve"> </v>
      </c>
      <c r="BE30" s="230" t="str">
        <f>IF(COUNTA(กรอกคะแนนตัวชี้วัด!U30),IF($B$4="","",IF(BD30&gt;=$B$4/2,"/","")),"")</f>
        <v/>
      </c>
      <c r="BF30" s="230" t="str">
        <f>IF(COUNTA(กรอกคะแนนตัวชี้วัด!U30),IF(BD30="","",IF(BE30="/","",IF(BE30=""," /"))),"")</f>
        <v/>
      </c>
      <c r="BG30" s="229" t="str">
        <f>IF(COUNTA(กรอกคะแนนตัวชี้วัด!V30),กรอกคะแนนตัวชี้วัด!V30," ")</f>
        <v xml:space="preserve"> </v>
      </c>
      <c r="BH30" s="230" t="str">
        <f>IF(COUNTA(กรอกคะแนนตัวชี้วัด!V30),IF($B$4="","",IF(BG30&gt;=$B$4/2,"/","")),"")</f>
        <v/>
      </c>
      <c r="BI30" s="234" t="str">
        <f>IF(COUNTA(กรอกคะแนนตัวชี้วัด!V30),IF(BG30="","",IF(BH30="/","",IF(BH30=""," /"))),"")</f>
        <v/>
      </c>
      <c r="BJ30" s="241" t="str">
        <f>IF(COUNTA(กรอกคะแนนตัวชี้วัด!W30),กรอกคะแนนตัวชี้วัด!W30," ")</f>
        <v xml:space="preserve"> </v>
      </c>
      <c r="BK30" s="230" t="str">
        <f>IF(COUNTA(กรอกคะแนนตัวชี้วัด!W30),IF($B$4="","",IF(BJ30&gt;=$B$4/2,"/","")),"")</f>
        <v/>
      </c>
      <c r="BL30" s="230" t="str">
        <f>IF(COUNTA(กรอกคะแนนตัวชี้วัด!W30),IF(BJ30="","",IF(BK30="/","",IF(BK30=""," /"))),"")</f>
        <v/>
      </c>
      <c r="BM30" s="229" t="str">
        <f>IF(COUNTA(กรอกคะแนนตัวชี้วัด!X30),กรอกคะแนนตัวชี้วัด!X30," ")</f>
        <v xml:space="preserve"> </v>
      </c>
      <c r="BN30" s="230" t="str">
        <f>IF(COUNTA(กรอกคะแนนตัวชี้วัด!X30),IF($B$4="","",IF(BM30&gt;=$B$4/2,"/","")),"")</f>
        <v/>
      </c>
      <c r="BO30" s="230" t="str">
        <f>IF(COUNTA(กรอกคะแนนตัวชี้วัด!X30),IF(BM30="","",IF(BN30="/","",IF(BN30=""," /"))),"")</f>
        <v/>
      </c>
      <c r="BP30" s="229" t="str">
        <f>IF(COUNTA(กรอกคะแนนตัวชี้วัด!Y30),กรอกคะแนนตัวชี้วัด!Y30," ")</f>
        <v xml:space="preserve"> </v>
      </c>
      <c r="BQ30" s="230" t="str">
        <f>IF(COUNTA(กรอกคะแนนตัวชี้วัด!Y30),IF($B$4="","",IF(BP30&gt;=$B$4/2,"/","")),"")</f>
        <v/>
      </c>
      <c r="BR30" s="230" t="str">
        <f>IF(COUNTA(กรอกคะแนนตัวชี้วัด!Y30),IF(BP30="","",IF(BQ30="/","",IF(BQ30=""," /"))),"")</f>
        <v/>
      </c>
      <c r="BS30" s="229" t="str">
        <f>IF(COUNTA(กรอกคะแนนตัวชี้วัด!Z30),กรอกคะแนนตัวชี้วัด!Z30," ")</f>
        <v xml:space="preserve"> </v>
      </c>
      <c r="BT30" s="230" t="str">
        <f>IF(COUNTA(กรอกคะแนนตัวชี้วัด!Z30),IF($B$4="","",IF(BS30&gt;=$B$4/2,"/","")),"")</f>
        <v/>
      </c>
      <c r="BU30" s="234" t="str">
        <f>IF(COUNTA(กรอกคะแนนตัวชี้วัด!Z30),IF(BS30="","",IF(BT30="/","",IF(BT30=""," /"))),"")</f>
        <v/>
      </c>
      <c r="BV30" s="241" t="str">
        <f>IF(COUNTA(กรอกคะแนนตัวชี้วัด!AA30),กรอกคะแนนตัวชี้วัด!AA30," ")</f>
        <v xml:space="preserve"> </v>
      </c>
      <c r="BW30" s="230" t="str">
        <f>IF(COUNTA(กรอกคะแนนตัวชี้วัด!AA30),IF($B$4="","",IF(BV30&gt;=$B$4/2,"/","")),"")</f>
        <v/>
      </c>
      <c r="BX30" s="230" t="str">
        <f>IF(COUNTA(กรอกคะแนนตัวชี้วัด!AA30),IF(BV30="","",IF(BW30="/","",IF(BW30=""," /"))),"")</f>
        <v/>
      </c>
      <c r="BY30" s="229" t="str">
        <f>IF(COUNTA(กรอกคะแนนตัวชี้วัด!AB30),กรอกคะแนนตัวชี้วัด!AB30," ")</f>
        <v xml:space="preserve"> </v>
      </c>
      <c r="BZ30" s="230" t="str">
        <f>IF(COUNTA(กรอกคะแนนตัวชี้วัด!AB30),IF($B$4="","",IF(BY30&gt;=$B$4/2,"/","")),"")</f>
        <v/>
      </c>
      <c r="CA30" s="230" t="str">
        <f>IF(COUNTA(กรอกคะแนนตัวชี้วัด!AB30),IF(BY30="","",IF(BZ30="/","",IF(BZ30=""," /"))),"")</f>
        <v/>
      </c>
      <c r="CB30" s="229" t="str">
        <f>IF(COUNTA(กรอกคะแนนตัวชี้วัด!AC30),กรอกคะแนนตัวชี้วัด!AC30," ")</f>
        <v xml:space="preserve"> </v>
      </c>
      <c r="CC30" s="230" t="str">
        <f>IF(COUNTA(กรอกคะแนนตัวชี้วัด!AC30),IF($B$4="","",IF(CB30&gt;=$B$4/2,"/","")),"")</f>
        <v/>
      </c>
      <c r="CD30" s="230" t="str">
        <f>IF(COUNTA(กรอกคะแนนตัวชี้วัด!AC30),IF(CB30="","",IF(CC30="/","",IF(CC30=""," /"))),"")</f>
        <v/>
      </c>
      <c r="CE30" s="229" t="str">
        <f>IF(COUNTA(กรอกคะแนนตัวชี้วัด!AD30),กรอกคะแนนตัวชี้วัด!AD30," ")</f>
        <v xml:space="preserve"> </v>
      </c>
      <c r="CF30" s="230" t="str">
        <f>IF(COUNTA(กรอกคะแนนตัวชี้วัด!AD30),IF($B$4="","",IF(CE30&gt;=$B$4/2,"/","")),"")</f>
        <v/>
      </c>
      <c r="CG30" s="234" t="str">
        <f>IF(COUNTA(กรอกคะแนนตัวชี้วัด!AD30),IF(CE30="","",IF(CF30="/","",IF(CF30=""," /"))),"")</f>
        <v/>
      </c>
      <c r="CH30" s="241" t="str">
        <f>IF(COUNTA(กรอกคะแนนตัวชี้วัด!AE30),กรอกคะแนนตัวชี้วัด!AE30," ")</f>
        <v xml:space="preserve"> </v>
      </c>
      <c r="CI30" s="230" t="str">
        <f>IF(COUNTA(กรอกคะแนนตัวชี้วัด!AE30),IF($B$4="","",IF(CH30&gt;=$B$4/2,"/","")),"")</f>
        <v/>
      </c>
      <c r="CJ30" s="230" t="str">
        <f>IF(COUNTA(กรอกคะแนนตัวชี้วัด!AE30),IF(CH30="","",IF(CI30="/","",IF(CI30=""," /"))),"")</f>
        <v/>
      </c>
      <c r="CK30" s="229" t="str">
        <f>IF(COUNTA(กรอกคะแนนตัวชี้วัด!AF30),กรอกคะแนนตัวชี้วัด!AF30," ")</f>
        <v xml:space="preserve"> </v>
      </c>
      <c r="CL30" s="230" t="str">
        <f>IF(COUNTA(กรอกคะแนนตัวชี้วัด!AF30),IF($B$4="","",IF(CK30&gt;=$B$4/2,"/","")),"")</f>
        <v/>
      </c>
      <c r="CM30" s="230" t="str">
        <f>IF(COUNTA(กรอกคะแนนตัวชี้วัด!AF30),IF(CK30="","",IF(CL30="/","",IF(CL30=""," /"))),"")</f>
        <v/>
      </c>
      <c r="CN30" s="229" t="str">
        <f>IF(COUNTA(กรอกคะแนนตัวชี้วัด!AG30),กรอกคะแนนตัวชี้วัด!AG30," ")</f>
        <v xml:space="preserve"> </v>
      </c>
      <c r="CO30" s="230" t="str">
        <f>IF(COUNTA(กรอกคะแนนตัวชี้วัด!AG30),IF($B$4="","",IF(CN30&gt;=$B$4/2,"/","")),"")</f>
        <v/>
      </c>
      <c r="CP30" s="230" t="str">
        <f>IF(COUNTA(กรอกคะแนนตัวชี้วัด!AG30),IF(CN30="","",IF(CO30="/","",IF(CO30=""," /"))),"")</f>
        <v/>
      </c>
      <c r="CQ30" s="229" t="str">
        <f>IF(COUNTA(กรอกคะแนนตัวชี้วัด!AH30),กรอกคะแนนตัวชี้วัด!AH30," ")</f>
        <v xml:space="preserve"> </v>
      </c>
      <c r="CR30" s="230" t="str">
        <f>IF(COUNTA(กรอกคะแนนตัวชี้วัด!AH30),IF($B$4="","",IF(CQ30&gt;=$B$4/2,"/","")),"")</f>
        <v/>
      </c>
      <c r="CS30" s="234" t="str">
        <f>IF(COUNTA(กรอกคะแนนตัวชี้วัด!AH30),IF(CQ30="","",IF(CR30="/","",IF(CR30=""," /"))),"")</f>
        <v/>
      </c>
      <c r="CT30" s="241" t="str">
        <f>IF(COUNTA(กรอกคะแนนตัวชี้วัด!AI30),กรอกคะแนนตัวชี้วัด!AI30," ")</f>
        <v xml:space="preserve"> </v>
      </c>
      <c r="CU30" s="230" t="str">
        <f>IF(COUNTA(กรอกคะแนนตัวชี้วัด!AI30),IF($B$4="","",IF(CT30&gt;=$B$4/2,"/","")),"")</f>
        <v/>
      </c>
      <c r="CV30" s="230" t="str">
        <f>IF(COUNTA(กรอกคะแนนตัวชี้วัด!AI30),IF(CT30="","",IF(CU30="/","",IF(CU30=""," /"))),"")</f>
        <v/>
      </c>
      <c r="CW30" s="229" t="str">
        <f>IF(COUNTA(กรอกคะแนนตัวชี้วัด!AJ30),กรอกคะแนนตัวชี้วัด!AJ30," ")</f>
        <v xml:space="preserve"> </v>
      </c>
      <c r="CX30" s="230" t="str">
        <f>IF(COUNTA(กรอกคะแนนตัวชี้วัด!AJ30),IF($B$4="","",IF(CW30&gt;=$B$4/2,"/","")),"")</f>
        <v/>
      </c>
      <c r="CY30" s="230" t="str">
        <f>IF(COUNTA(กรอกคะแนนตัวชี้วัด!AJ30),IF(CW30="","",IF(CX30="/","",IF(CX30=""," /"))),"")</f>
        <v/>
      </c>
      <c r="CZ30" s="229" t="str">
        <f>IF(COUNTA(กรอกคะแนนตัวชี้วัด!AK30),กรอกคะแนนตัวชี้วัด!AK30," ")</f>
        <v xml:space="preserve"> </v>
      </c>
      <c r="DA30" s="230" t="str">
        <f>IF(COUNTA(กรอกคะแนนตัวชี้วัด!AK30),IF($B$4="","",IF(CZ30&gt;=$B$4/2,"/","")),"")</f>
        <v/>
      </c>
      <c r="DB30" s="230" t="str">
        <f>IF(COUNTA(กรอกคะแนนตัวชี้วัด!AK30),IF(CZ30="","",IF(DA30="/","",IF(DA30=""," /"))),"")</f>
        <v/>
      </c>
      <c r="DC30" s="229" t="str">
        <f>IF(COUNTA(กรอกคะแนนตัวชี้วัด!AL30),กรอกคะแนนตัวชี้วัด!AL30," ")</f>
        <v xml:space="preserve"> </v>
      </c>
      <c r="DD30" s="230" t="str">
        <f>IF(COUNTA(กรอกคะแนนตัวชี้วัด!AL30),IF($B$4="","",IF(DC30&gt;=$B$4/2,"/","")),"")</f>
        <v/>
      </c>
      <c r="DE30" s="234" t="str">
        <f>IF(COUNTA(กรอกคะแนนตัวชี้วัด!AL30),IF(DC30="","",IF(DD30="/","",IF(DD30=""," /"))),"")</f>
        <v/>
      </c>
      <c r="DF30" s="241" t="str">
        <f>IF(COUNTA(กรอกคะแนนตัวชี้วัด!AM30),กรอกคะแนนตัวชี้วัด!AM30," ")</f>
        <v xml:space="preserve"> </v>
      </c>
      <c r="DG30" s="230" t="str">
        <f>IF(COUNTA(กรอกคะแนนตัวชี้วัด!AM30),IF($B$4="","",IF(DF30&gt;=$B$4/2,"/","")),"")</f>
        <v/>
      </c>
      <c r="DH30" s="230" t="str">
        <f>IF(COUNTA(กรอกคะแนนตัวชี้วัด!AM30),IF(DF30="","",IF(DG30="/","",IF(DG30=""," /"))),"")</f>
        <v/>
      </c>
      <c r="DI30" s="229" t="str">
        <f>IF(COUNTA(กรอกคะแนนตัวชี้วัด!AN30),กรอกคะแนนตัวชี้วัด!AN30," ")</f>
        <v xml:space="preserve"> </v>
      </c>
      <c r="DJ30" s="230" t="str">
        <f>IF(COUNTA(กรอกคะแนนตัวชี้วัด!AN30),IF($B$4="","",IF(DI30&gt;=$B$4/2,"/","")),"")</f>
        <v/>
      </c>
      <c r="DK30" s="230" t="str">
        <f>IF(COUNTA(กรอกคะแนนตัวชี้วัด!AN30),IF(DI30="","",IF(DJ30="/","",IF(DJ30=""," /"))),"")</f>
        <v/>
      </c>
      <c r="DL30" s="229" t="str">
        <f>IF(COUNTA(กรอกคะแนนตัวชี้วัด!AO30),กรอกคะแนนตัวชี้วัด!AO30," ")</f>
        <v xml:space="preserve"> </v>
      </c>
      <c r="DM30" s="230" t="str">
        <f>IF(COUNTA(กรอกคะแนนตัวชี้วัด!AO30),IF($B$4="","",IF(DL30&gt;=$B$4/2,"/","")),"")</f>
        <v/>
      </c>
      <c r="DN30" s="230" t="str">
        <f>IF(COUNTA(กรอกคะแนนตัวชี้วัด!AO30),IF(DL30="","",IF(DM30="/","",IF(DM30=""," /"))),"")</f>
        <v/>
      </c>
      <c r="DO30" s="229" t="str">
        <f>IF(COUNTA(กรอกคะแนนตัวชี้วัด!AP30),กรอกคะแนนตัวชี้วัด!AP30," ")</f>
        <v xml:space="preserve"> </v>
      </c>
      <c r="DP30" s="230" t="str">
        <f>IF(COUNTA(กรอกคะแนนตัวชี้วัด!AP30),IF($B$4="","",IF(DO30&gt;=$B$4/2,"/","")),"")</f>
        <v/>
      </c>
      <c r="DQ30" s="234" t="str">
        <f>IF(COUNTA(กรอกคะแนนตัวชี้วัด!AP30),IF(DO30="","",IF(DP30="/","",IF(DP30=""," /"))),"")</f>
        <v/>
      </c>
      <c r="DR30" s="241" t="str">
        <f>IF(COUNTA(กรอกคะแนนตัวชี้วัด!AQ30),กรอกคะแนนตัวชี้วัด!AQ30," ")</f>
        <v xml:space="preserve"> </v>
      </c>
      <c r="DS30" s="230" t="str">
        <f>IF(COUNTA(กรอกคะแนนตัวชี้วัด!AQ30),IF($B$4="","",IF(DR30&gt;=$B$4/2,"/","")),"")</f>
        <v/>
      </c>
      <c r="DT30" s="230" t="str">
        <f>IF(COUNTA(กรอกคะแนนตัวชี้วัด!AQ30),IF(DR30="","",IF(DS30="/","",IF(DS30=""," /"))),"")</f>
        <v/>
      </c>
      <c r="DU30" s="229" t="str">
        <f>IF(COUNTA(กรอกคะแนนตัวชี้วัด!AR30),กรอกคะแนนตัวชี้วัด!AR30," ")</f>
        <v xml:space="preserve"> </v>
      </c>
      <c r="DV30" s="230" t="str">
        <f>IF(COUNTA(กรอกคะแนนตัวชี้วัด!AR30),IF($B$4="","",IF(DU30&gt;=$B$4/2,"/","")),"")</f>
        <v/>
      </c>
      <c r="DW30" s="234" t="str">
        <f>IF(COUNTA(กรอกคะแนนตัวชี้วัด!AR30),IF(DU30="","",IF(DV30="/","",IF(DV30=""," /"))),"")</f>
        <v/>
      </c>
      <c r="DX30" s="247" t="str">
        <f>IF(COUNTA(ข้อมูล!E48),IF(COUNTIF(EC30:FS30,"/"),COUNTIF(EC30:FS30,"/"),""),"")</f>
        <v/>
      </c>
      <c r="DY30" s="230" t="str">
        <f>IF(COUNTA(ข้อมูล!E48),IF(DX30="","",IF(DX30&gt;=$DX$4/2,"/","")),"")</f>
        <v/>
      </c>
      <c r="DZ30" s="230" t="str">
        <f>IF(COUNTA(ข้อมูล!E48),IF(DX30="","/",IF(DY30="/","",IF(DY30=""," /"))),"")</f>
        <v/>
      </c>
      <c r="EA30" s="231"/>
      <c r="EB30" s="249"/>
      <c r="EC30" s="158" t="str">
        <f t="shared" si="0"/>
        <v/>
      </c>
      <c r="ED30" s="70" t="str">
        <f t="shared" si="1"/>
        <v/>
      </c>
      <c r="EE30" s="70" t="str">
        <f t="shared" si="2"/>
        <v/>
      </c>
      <c r="EF30" s="70" t="str">
        <f t="shared" si="3"/>
        <v/>
      </c>
      <c r="EG30" s="70" t="str">
        <f t="shared" si="4"/>
        <v/>
      </c>
      <c r="EH30" s="70" t="str">
        <f t="shared" si="5"/>
        <v/>
      </c>
      <c r="EI30" s="70" t="str">
        <f t="shared" si="6"/>
        <v/>
      </c>
      <c r="EJ30" s="70" t="str">
        <f t="shared" si="7"/>
        <v/>
      </c>
      <c r="EK30" s="70" t="str">
        <f t="shared" si="8"/>
        <v/>
      </c>
      <c r="EL30" s="70" t="str">
        <f t="shared" si="9"/>
        <v/>
      </c>
      <c r="EM30" s="70" t="str">
        <f t="shared" si="10"/>
        <v/>
      </c>
      <c r="EN30" s="70" t="str">
        <f t="shared" si="11"/>
        <v/>
      </c>
      <c r="EO30" s="70" t="str">
        <f t="shared" si="12"/>
        <v/>
      </c>
      <c r="EP30" s="70" t="str">
        <f t="shared" si="13"/>
        <v/>
      </c>
      <c r="EQ30" s="70" t="str">
        <f t="shared" si="14"/>
        <v/>
      </c>
      <c r="ER30" s="70" t="str">
        <f t="shared" si="15"/>
        <v/>
      </c>
      <c r="ES30" s="70" t="str">
        <f t="shared" si="16"/>
        <v/>
      </c>
      <c r="ET30" s="70" t="str">
        <f t="shared" si="17"/>
        <v/>
      </c>
      <c r="EU30" s="70" t="str">
        <f t="shared" si="18"/>
        <v/>
      </c>
      <c r="EV30" s="70" t="str">
        <f t="shared" si="19"/>
        <v/>
      </c>
      <c r="EW30" s="70" t="str">
        <f t="shared" si="20"/>
        <v/>
      </c>
      <c r="EX30" s="70" t="str">
        <f t="shared" si="21"/>
        <v/>
      </c>
      <c r="EY30" s="70" t="str">
        <f t="shared" si="22"/>
        <v/>
      </c>
      <c r="EZ30" s="70" t="str">
        <f t="shared" si="23"/>
        <v/>
      </c>
      <c r="FA30" s="70" t="str">
        <f t="shared" si="24"/>
        <v/>
      </c>
      <c r="FB30" s="70" t="str">
        <f t="shared" si="25"/>
        <v/>
      </c>
      <c r="FC30" s="70" t="str">
        <f t="shared" si="26"/>
        <v/>
      </c>
      <c r="FD30" s="70" t="str">
        <f t="shared" si="27"/>
        <v/>
      </c>
      <c r="FE30" s="70" t="str">
        <f t="shared" si="28"/>
        <v/>
      </c>
      <c r="FF30" s="70" t="str">
        <f t="shared" si="29"/>
        <v/>
      </c>
      <c r="FG30" s="70" t="str">
        <f t="shared" si="30"/>
        <v/>
      </c>
      <c r="FH30" s="70" t="str">
        <f t="shared" si="31"/>
        <v/>
      </c>
      <c r="FI30" s="70" t="str">
        <f t="shared" si="32"/>
        <v/>
      </c>
      <c r="FJ30" s="70" t="str">
        <f t="shared" si="33"/>
        <v/>
      </c>
      <c r="FK30" s="70" t="str">
        <f t="shared" si="34"/>
        <v/>
      </c>
      <c r="FL30" s="70" t="str">
        <f t="shared" si="35"/>
        <v/>
      </c>
      <c r="FM30" s="70" t="str">
        <f t="shared" si="36"/>
        <v/>
      </c>
      <c r="FN30" s="70" t="str">
        <f t="shared" si="37"/>
        <v/>
      </c>
      <c r="FO30" s="70" t="str">
        <f t="shared" si="38"/>
        <v/>
      </c>
      <c r="FP30" s="70" t="str">
        <f t="shared" si="39"/>
        <v/>
      </c>
      <c r="FQ30" s="70" t="str">
        <f t="shared" si="40"/>
        <v/>
      </c>
      <c r="FR30" s="70" t="str">
        <f t="shared" si="41"/>
        <v/>
      </c>
      <c r="FS30" s="70" t="e">
        <f>#REF!</f>
        <v>#REF!</v>
      </c>
      <c r="FT30" s="70"/>
      <c r="FU30" s="70">
        <f t="shared" si="42"/>
        <v>0</v>
      </c>
      <c r="FV30" s="69"/>
    </row>
    <row r="31" spans="1:178" s="67" customFormat="1" ht="16.5" customHeight="1" x14ac:dyDescent="0.35">
      <c r="A31" s="233">
        <f>IF(COUNTA(ข้อมูล!C28),ข้อมูล!C28," ")</f>
        <v>26</v>
      </c>
      <c r="B31" s="229" t="str">
        <f>IF(COUNTA(กรอกคะแนนตัวชี้วัด!C31),กรอกคะแนนตัวชี้วัด!C31," ")</f>
        <v xml:space="preserve"> </v>
      </c>
      <c r="C31" s="230" t="str">
        <f>IF(COUNTA(กรอกคะแนนตัวชี้วัด!C31),IF($B$4="","",IF(B31&gt;=$B$4/2,"/","")),"")</f>
        <v/>
      </c>
      <c r="D31" s="230" t="str">
        <f>IF(COUNTA(กรอกคะแนนตัวชี้วัด!C31),IF(B31="","",IF(C31="/","",IF(C31=""," /"))),"")</f>
        <v/>
      </c>
      <c r="E31" s="229" t="str">
        <f>IF(COUNTA(กรอกคะแนนตัวชี้วัด!D31),กรอกคะแนนตัวชี้วัด!D31," ")</f>
        <v xml:space="preserve"> </v>
      </c>
      <c r="F31" s="230" t="str">
        <f>IF(COUNTA(กรอกคะแนนตัวชี้วัด!D31),IF($B$4="","",IF(E31&gt;=$B$4/2,"/","")),"")</f>
        <v/>
      </c>
      <c r="G31" s="230" t="str">
        <f>IF(COUNTA(กรอกคะแนนตัวชี้วัด!D31),IF(E31="","",IF(F31="/","",IF(F31=""," /"))),"")</f>
        <v/>
      </c>
      <c r="H31" s="229" t="str">
        <f>IF(COUNTA(กรอกคะแนนตัวชี้วัด!E31),กรอกคะแนนตัวชี้วัด!E31," ")</f>
        <v xml:space="preserve"> </v>
      </c>
      <c r="I31" s="230" t="str">
        <f>IF(COUNTA(กรอกคะแนนตัวชี้วัด!E31),IF($B$4="","",IF(H31&gt;=$B$4/2,"/","")),"")</f>
        <v/>
      </c>
      <c r="J31" s="230" t="str">
        <f>IF(COUNTA(กรอกคะแนนตัวชี้วัด!E31),IF(H31="","",IF(I31="/","",IF(I31=""," /"))),"")</f>
        <v/>
      </c>
      <c r="K31" s="229" t="str">
        <f>IF(COUNTA(กรอกคะแนนตัวชี้วัด!F31),กรอกคะแนนตัวชี้วัด!F31," ")</f>
        <v xml:space="preserve"> </v>
      </c>
      <c r="L31" s="230" t="str">
        <f>IF(COUNTA(กรอกคะแนนตัวชี้วัด!F31),IF($B$4="","",IF(K31&gt;=$B$4/2,"/","")),"")</f>
        <v/>
      </c>
      <c r="M31" s="234" t="str">
        <f>IF(COUNTA(กรอกคะแนนตัวชี้วัด!F31),IF(K31="","",IF(L31="/","",IF(L31=""," /"))),"")</f>
        <v/>
      </c>
      <c r="N31" s="241" t="str">
        <f>IF(COUNTA(กรอกคะแนนตัวชี้วัด!G31),กรอกคะแนนตัวชี้วัด!G31," ")</f>
        <v xml:space="preserve"> </v>
      </c>
      <c r="O31" s="230" t="str">
        <f>IF(COUNTA(กรอกคะแนนตัวชี้วัด!G31),IF($B$4="","",IF(N31&gt;=$B$4/2,"/","")),"")</f>
        <v/>
      </c>
      <c r="P31" s="230" t="str">
        <f>IF(COUNTA(กรอกคะแนนตัวชี้วัด!G31),IF(N31="","",IF(O31="/","",IF(O31=""," /"))),"")</f>
        <v/>
      </c>
      <c r="Q31" s="229" t="str">
        <f>IF(COUNTA(กรอกคะแนนตัวชี้วัด!H31),กรอกคะแนนตัวชี้วัด!H31," ")</f>
        <v xml:space="preserve"> </v>
      </c>
      <c r="R31" s="230" t="str">
        <f>IF(COUNTA(กรอกคะแนนตัวชี้วัด!H31),IF($B$4="","",IF(Q31&gt;=$B$4/2,"/","")),"")</f>
        <v/>
      </c>
      <c r="S31" s="230" t="str">
        <f>IF(COUNTA(กรอกคะแนนตัวชี้วัด!H31),IF(Q31="","",IF(R31="/","",IF(R31=""," /"))),"")</f>
        <v/>
      </c>
      <c r="T31" s="229" t="str">
        <f>IF(COUNTA(กรอกคะแนนตัวชี้วัด!I31),กรอกคะแนนตัวชี้วัด!I31," ")</f>
        <v xml:space="preserve"> </v>
      </c>
      <c r="U31" s="230" t="str">
        <f>IF(COUNTA(กรอกคะแนนตัวชี้วัด!I31),IF($B$4="","",IF(T31&gt;=$B$4/2,"/","")),"")</f>
        <v/>
      </c>
      <c r="V31" s="230" t="str">
        <f>IF(COUNTA(กรอกคะแนนตัวชี้วัด!I31),IF(T31="","",IF(U31="/","",IF(U31=""," /"))),"")</f>
        <v/>
      </c>
      <c r="W31" s="229" t="str">
        <f>IF(COUNTA(กรอกคะแนนตัวชี้วัด!J31),กรอกคะแนนตัวชี้วัด!J31," ")</f>
        <v xml:space="preserve"> </v>
      </c>
      <c r="X31" s="230" t="str">
        <f>IF(COUNTA(กรอกคะแนนตัวชี้วัด!J31),IF($B$4="","",IF(W31&gt;=$B$4/2,"/","")),"")</f>
        <v/>
      </c>
      <c r="Y31" s="234" t="str">
        <f>IF(COUNTA(กรอกคะแนนตัวชี้วัด!J31),IF(W31="","",IF(X31="/","",IF(X31=""," /"))),"")</f>
        <v/>
      </c>
      <c r="Z31" s="241" t="str">
        <f>IF(COUNTA(กรอกคะแนนตัวชี้วัด!K31),กรอกคะแนนตัวชี้วัด!K31," ")</f>
        <v xml:space="preserve"> </v>
      </c>
      <c r="AA31" s="230" t="str">
        <f>IF(COUNTA(กรอกคะแนนตัวชี้วัด!K31),IF($B$4="","",IF(Z31&gt;=$B$4/2,"/","")),"")</f>
        <v/>
      </c>
      <c r="AB31" s="230" t="str">
        <f>IF(COUNTA(กรอกคะแนนตัวชี้วัด!K31),IF(Z31="","",IF(AA31="/","",IF(AA31=""," /"))),"")</f>
        <v/>
      </c>
      <c r="AC31" s="229" t="str">
        <f>IF(COUNTA(กรอกคะแนนตัวชี้วัด!L31),กรอกคะแนนตัวชี้วัด!L31," ")</f>
        <v xml:space="preserve"> </v>
      </c>
      <c r="AD31" s="230" t="str">
        <f>IF(COUNTA(กรอกคะแนนตัวชี้วัด!L31),IF($B$4="","",IF(AC31&gt;=$B$4/2,"/","")),"")</f>
        <v/>
      </c>
      <c r="AE31" s="230" t="str">
        <f>IF(COUNTA(กรอกคะแนนตัวชี้วัด!L31),IF(AC31="","",IF(AD31="/","",IF(AD31=""," /"))),"")</f>
        <v/>
      </c>
      <c r="AF31" s="229" t="str">
        <f>IF(COUNTA(กรอกคะแนนตัวชี้วัด!M31),กรอกคะแนนตัวชี้วัด!M31," ")</f>
        <v xml:space="preserve"> </v>
      </c>
      <c r="AG31" s="230" t="str">
        <f>IF(COUNTA(กรอกคะแนนตัวชี้วัด!M31),IF($B$4="","",IF(AF31&gt;=$B$4/2,"/","")),"")</f>
        <v/>
      </c>
      <c r="AH31" s="230" t="str">
        <f>IF(COUNTA(กรอกคะแนนตัวชี้วัด!M31),IF(AF31="","",IF(AG31="/","",IF(AG31=""," /"))),"")</f>
        <v/>
      </c>
      <c r="AI31" s="229" t="str">
        <f>IF(COUNTA(กรอกคะแนนตัวชี้วัด!N31),กรอกคะแนนตัวชี้วัด!N31," ")</f>
        <v xml:space="preserve"> </v>
      </c>
      <c r="AJ31" s="230" t="str">
        <f>IF(COUNTA(กรอกคะแนนตัวชี้วัด!N31),IF($B$4="","",IF(AI31&gt;=$B$4/2,"/","")),"")</f>
        <v/>
      </c>
      <c r="AK31" s="234" t="str">
        <f>IF(COUNTA(กรอกคะแนนตัวชี้วัด!N31),IF(AI31="","",IF(AJ31="/","",IF(AJ31=""," /"))),"")</f>
        <v/>
      </c>
      <c r="AL31" s="241" t="str">
        <f>IF(COUNTA(กรอกคะแนนตัวชี้วัด!O31),กรอกคะแนนตัวชี้วัด!O31," ")</f>
        <v xml:space="preserve"> </v>
      </c>
      <c r="AM31" s="230" t="str">
        <f>IF(COUNTA(กรอกคะแนนตัวชี้วัด!O31),IF($B$4="","",IF(AL31&gt;=$B$4/2,"/","")),"")</f>
        <v/>
      </c>
      <c r="AN31" s="230" t="str">
        <f>IF(COUNTA(กรอกคะแนนตัวชี้วัด!O31),IF(AL31="","",IF(AM31="/","",IF(AM31=""," /"))),"")</f>
        <v/>
      </c>
      <c r="AO31" s="229" t="str">
        <f>IF(COUNTA(กรอกคะแนนตัวชี้วัด!P31),กรอกคะแนนตัวชี้วัด!P31," ")</f>
        <v xml:space="preserve"> </v>
      </c>
      <c r="AP31" s="230" t="str">
        <f>IF(COUNTA(กรอกคะแนนตัวชี้วัด!P31),IF($B$4="","",IF(AO31&gt;=$B$4/2,"/","")),"")</f>
        <v/>
      </c>
      <c r="AQ31" s="230" t="str">
        <f>IF(COUNTA(กรอกคะแนนตัวชี้วัด!P31),IF(AO31="","",IF(AP31="/","",IF(AP31=""," /"))),"")</f>
        <v/>
      </c>
      <c r="AR31" s="229" t="str">
        <f>IF(COUNTA(กรอกคะแนนตัวชี้วัด!Q31),กรอกคะแนนตัวชี้วัด!Q31," ")</f>
        <v xml:space="preserve"> </v>
      </c>
      <c r="AS31" s="230" t="str">
        <f>IF(COUNTA(กรอกคะแนนตัวชี้วัด!Q31),IF($B$4="","",IF(AR31&gt;=$B$4/2,"/","")),"")</f>
        <v/>
      </c>
      <c r="AT31" s="230" t="str">
        <f>IF(COUNTA(กรอกคะแนนตัวชี้วัด!Q31),IF(AR31="","",IF(AS31="/","",IF(AS31=""," /"))),"")</f>
        <v/>
      </c>
      <c r="AU31" s="229" t="str">
        <f>IF(COUNTA(กรอกคะแนนตัวชี้วัด!R31),กรอกคะแนนตัวชี้วัด!R31," ")</f>
        <v xml:space="preserve"> </v>
      </c>
      <c r="AV31" s="230" t="str">
        <f>IF(COUNTA(กรอกคะแนนตัวชี้วัด!R31),IF($B$4="","",IF(AU31&gt;=$B$4/2,"/","")),"")</f>
        <v/>
      </c>
      <c r="AW31" s="234" t="str">
        <f>IF(COUNTA(กรอกคะแนนตัวชี้วัด!R31),IF(AU31="","",IF(AV31="/","",IF(AV31=""," /"))),"")</f>
        <v/>
      </c>
      <c r="AX31" s="241" t="str">
        <f>IF(COUNTA(กรอกคะแนนตัวชี้วัด!S31),กรอกคะแนนตัวชี้วัด!S31," ")</f>
        <v xml:space="preserve"> </v>
      </c>
      <c r="AY31" s="230" t="str">
        <f>IF(COUNTA(กรอกคะแนนตัวชี้วัด!S31),IF($B$4="","",IF(AX31&gt;=$B$4/2,"/","")),"")</f>
        <v/>
      </c>
      <c r="AZ31" s="230" t="str">
        <f>IF(COUNTA(กรอกคะแนนตัวชี้วัด!S31),IF(AX31="","",IF(AY31="/","",IF(AY31=""," /"))),"")</f>
        <v/>
      </c>
      <c r="BA31" s="229" t="str">
        <f>IF(COUNTA(กรอกคะแนนตัวชี้วัด!T31),กรอกคะแนนตัวชี้วัด!T31," ")</f>
        <v xml:space="preserve"> </v>
      </c>
      <c r="BB31" s="230" t="str">
        <f>IF(COUNTA(กรอกคะแนนตัวชี้วัด!T31),IF($B$4="","",IF(BA31&gt;=$B$4/2,"/","")),"")</f>
        <v/>
      </c>
      <c r="BC31" s="230" t="str">
        <f>IF(COUNTA(กรอกคะแนนตัวชี้วัด!T31),IF(BA31="","",IF(BB31="/","",IF(BB31=""," /"))),"")</f>
        <v/>
      </c>
      <c r="BD31" s="229" t="str">
        <f>IF(COUNTA(กรอกคะแนนตัวชี้วัด!U31),กรอกคะแนนตัวชี้วัด!U31," ")</f>
        <v xml:space="preserve"> </v>
      </c>
      <c r="BE31" s="230" t="str">
        <f>IF(COUNTA(กรอกคะแนนตัวชี้วัด!U31),IF($B$4="","",IF(BD31&gt;=$B$4/2,"/","")),"")</f>
        <v/>
      </c>
      <c r="BF31" s="230" t="str">
        <f>IF(COUNTA(กรอกคะแนนตัวชี้วัด!U31),IF(BD31="","",IF(BE31="/","",IF(BE31=""," /"))),"")</f>
        <v/>
      </c>
      <c r="BG31" s="229" t="str">
        <f>IF(COUNTA(กรอกคะแนนตัวชี้วัด!V31),กรอกคะแนนตัวชี้วัด!V31," ")</f>
        <v xml:space="preserve"> </v>
      </c>
      <c r="BH31" s="230" t="str">
        <f>IF(COUNTA(กรอกคะแนนตัวชี้วัด!V31),IF($B$4="","",IF(BG31&gt;=$B$4/2,"/","")),"")</f>
        <v/>
      </c>
      <c r="BI31" s="234" t="str">
        <f>IF(COUNTA(กรอกคะแนนตัวชี้วัด!V31),IF(BG31="","",IF(BH31="/","",IF(BH31=""," /"))),"")</f>
        <v/>
      </c>
      <c r="BJ31" s="241" t="str">
        <f>IF(COUNTA(กรอกคะแนนตัวชี้วัด!W31),กรอกคะแนนตัวชี้วัด!W31," ")</f>
        <v xml:space="preserve"> </v>
      </c>
      <c r="BK31" s="230" t="str">
        <f>IF(COUNTA(กรอกคะแนนตัวชี้วัด!W31),IF($B$4="","",IF(BJ31&gt;=$B$4/2,"/","")),"")</f>
        <v/>
      </c>
      <c r="BL31" s="230" t="str">
        <f>IF(COUNTA(กรอกคะแนนตัวชี้วัด!W31),IF(BJ31="","",IF(BK31="/","",IF(BK31=""," /"))),"")</f>
        <v/>
      </c>
      <c r="BM31" s="229" t="str">
        <f>IF(COUNTA(กรอกคะแนนตัวชี้วัด!X31),กรอกคะแนนตัวชี้วัด!X31," ")</f>
        <v xml:space="preserve"> </v>
      </c>
      <c r="BN31" s="230" t="str">
        <f>IF(COUNTA(กรอกคะแนนตัวชี้วัด!X31),IF($B$4="","",IF(BM31&gt;=$B$4/2,"/","")),"")</f>
        <v/>
      </c>
      <c r="BO31" s="230" t="str">
        <f>IF(COUNTA(กรอกคะแนนตัวชี้วัด!X31),IF(BM31="","",IF(BN31="/","",IF(BN31=""," /"))),"")</f>
        <v/>
      </c>
      <c r="BP31" s="229" t="str">
        <f>IF(COUNTA(กรอกคะแนนตัวชี้วัด!Y31),กรอกคะแนนตัวชี้วัด!Y31," ")</f>
        <v xml:space="preserve"> </v>
      </c>
      <c r="BQ31" s="230" t="str">
        <f>IF(COUNTA(กรอกคะแนนตัวชี้วัด!Y31),IF($B$4="","",IF(BP31&gt;=$B$4/2,"/","")),"")</f>
        <v/>
      </c>
      <c r="BR31" s="230" t="str">
        <f>IF(COUNTA(กรอกคะแนนตัวชี้วัด!Y31),IF(BP31="","",IF(BQ31="/","",IF(BQ31=""," /"))),"")</f>
        <v/>
      </c>
      <c r="BS31" s="229" t="str">
        <f>IF(COUNTA(กรอกคะแนนตัวชี้วัด!Z31),กรอกคะแนนตัวชี้วัด!Z31," ")</f>
        <v xml:space="preserve"> </v>
      </c>
      <c r="BT31" s="230" t="str">
        <f>IF(COUNTA(กรอกคะแนนตัวชี้วัด!Z31),IF($B$4="","",IF(BS31&gt;=$B$4/2,"/","")),"")</f>
        <v/>
      </c>
      <c r="BU31" s="234" t="str">
        <f>IF(COUNTA(กรอกคะแนนตัวชี้วัด!Z31),IF(BS31="","",IF(BT31="/","",IF(BT31=""," /"))),"")</f>
        <v/>
      </c>
      <c r="BV31" s="241" t="str">
        <f>IF(COUNTA(กรอกคะแนนตัวชี้วัด!AA31),กรอกคะแนนตัวชี้วัด!AA31," ")</f>
        <v xml:space="preserve"> </v>
      </c>
      <c r="BW31" s="230" t="str">
        <f>IF(COUNTA(กรอกคะแนนตัวชี้วัด!AA31),IF($B$4="","",IF(BV31&gt;=$B$4/2,"/","")),"")</f>
        <v/>
      </c>
      <c r="BX31" s="230" t="str">
        <f>IF(COUNTA(กรอกคะแนนตัวชี้วัด!AA31),IF(BV31="","",IF(BW31="/","",IF(BW31=""," /"))),"")</f>
        <v/>
      </c>
      <c r="BY31" s="229" t="str">
        <f>IF(COUNTA(กรอกคะแนนตัวชี้วัด!AB31),กรอกคะแนนตัวชี้วัด!AB31," ")</f>
        <v xml:space="preserve"> </v>
      </c>
      <c r="BZ31" s="230" t="str">
        <f>IF(COUNTA(กรอกคะแนนตัวชี้วัด!AB31),IF($B$4="","",IF(BY31&gt;=$B$4/2,"/","")),"")</f>
        <v/>
      </c>
      <c r="CA31" s="230" t="str">
        <f>IF(COUNTA(กรอกคะแนนตัวชี้วัด!AB31),IF(BY31="","",IF(BZ31="/","",IF(BZ31=""," /"))),"")</f>
        <v/>
      </c>
      <c r="CB31" s="229" t="str">
        <f>IF(COUNTA(กรอกคะแนนตัวชี้วัด!AC31),กรอกคะแนนตัวชี้วัด!AC31," ")</f>
        <v xml:space="preserve"> </v>
      </c>
      <c r="CC31" s="230" t="str">
        <f>IF(COUNTA(กรอกคะแนนตัวชี้วัด!AC31),IF($B$4="","",IF(CB31&gt;=$B$4/2,"/","")),"")</f>
        <v/>
      </c>
      <c r="CD31" s="230" t="str">
        <f>IF(COUNTA(กรอกคะแนนตัวชี้วัด!AC31),IF(CB31="","",IF(CC31="/","",IF(CC31=""," /"))),"")</f>
        <v/>
      </c>
      <c r="CE31" s="229" t="str">
        <f>IF(COUNTA(กรอกคะแนนตัวชี้วัด!AD31),กรอกคะแนนตัวชี้วัด!AD31," ")</f>
        <v xml:space="preserve"> </v>
      </c>
      <c r="CF31" s="230" t="str">
        <f>IF(COUNTA(กรอกคะแนนตัวชี้วัด!AD31),IF($B$4="","",IF(CE31&gt;=$B$4/2,"/","")),"")</f>
        <v/>
      </c>
      <c r="CG31" s="234" t="str">
        <f>IF(COUNTA(กรอกคะแนนตัวชี้วัด!AD31),IF(CE31="","",IF(CF31="/","",IF(CF31=""," /"))),"")</f>
        <v/>
      </c>
      <c r="CH31" s="241" t="str">
        <f>IF(COUNTA(กรอกคะแนนตัวชี้วัด!AE31),กรอกคะแนนตัวชี้วัด!AE31," ")</f>
        <v xml:space="preserve"> </v>
      </c>
      <c r="CI31" s="230" t="str">
        <f>IF(COUNTA(กรอกคะแนนตัวชี้วัด!AE31),IF($B$4="","",IF(CH31&gt;=$B$4/2,"/","")),"")</f>
        <v/>
      </c>
      <c r="CJ31" s="230" t="str">
        <f>IF(COUNTA(กรอกคะแนนตัวชี้วัด!AE31),IF(CH31="","",IF(CI31="/","",IF(CI31=""," /"))),"")</f>
        <v/>
      </c>
      <c r="CK31" s="229" t="str">
        <f>IF(COUNTA(กรอกคะแนนตัวชี้วัด!AF31),กรอกคะแนนตัวชี้วัด!AF31," ")</f>
        <v xml:space="preserve"> </v>
      </c>
      <c r="CL31" s="230" t="str">
        <f>IF(COUNTA(กรอกคะแนนตัวชี้วัด!AF31),IF($B$4="","",IF(CK31&gt;=$B$4/2,"/","")),"")</f>
        <v/>
      </c>
      <c r="CM31" s="230" t="str">
        <f>IF(COUNTA(กรอกคะแนนตัวชี้วัด!AF31),IF(CK31="","",IF(CL31="/","",IF(CL31=""," /"))),"")</f>
        <v/>
      </c>
      <c r="CN31" s="229" t="str">
        <f>IF(COUNTA(กรอกคะแนนตัวชี้วัด!AG31),กรอกคะแนนตัวชี้วัด!AG31," ")</f>
        <v xml:space="preserve"> </v>
      </c>
      <c r="CO31" s="230" t="str">
        <f>IF(COUNTA(กรอกคะแนนตัวชี้วัด!AG31),IF($B$4="","",IF(CN31&gt;=$B$4/2,"/","")),"")</f>
        <v/>
      </c>
      <c r="CP31" s="230" t="str">
        <f>IF(COUNTA(กรอกคะแนนตัวชี้วัด!AG31),IF(CN31="","",IF(CO31="/","",IF(CO31=""," /"))),"")</f>
        <v/>
      </c>
      <c r="CQ31" s="229" t="str">
        <f>IF(COUNTA(กรอกคะแนนตัวชี้วัด!AH31),กรอกคะแนนตัวชี้วัด!AH31," ")</f>
        <v xml:space="preserve"> </v>
      </c>
      <c r="CR31" s="230" t="str">
        <f>IF(COUNTA(กรอกคะแนนตัวชี้วัด!AH31),IF($B$4="","",IF(CQ31&gt;=$B$4/2,"/","")),"")</f>
        <v/>
      </c>
      <c r="CS31" s="234" t="str">
        <f>IF(COUNTA(กรอกคะแนนตัวชี้วัด!AH31),IF(CQ31="","",IF(CR31="/","",IF(CR31=""," /"))),"")</f>
        <v/>
      </c>
      <c r="CT31" s="241" t="str">
        <f>IF(COUNTA(กรอกคะแนนตัวชี้วัด!AI31),กรอกคะแนนตัวชี้วัด!AI31," ")</f>
        <v xml:space="preserve"> </v>
      </c>
      <c r="CU31" s="230" t="str">
        <f>IF(COUNTA(กรอกคะแนนตัวชี้วัด!AI31),IF($B$4="","",IF(CT31&gt;=$B$4/2,"/","")),"")</f>
        <v/>
      </c>
      <c r="CV31" s="230" t="str">
        <f>IF(COUNTA(กรอกคะแนนตัวชี้วัด!AI31),IF(CT31="","",IF(CU31="/","",IF(CU31=""," /"))),"")</f>
        <v/>
      </c>
      <c r="CW31" s="229" t="str">
        <f>IF(COUNTA(กรอกคะแนนตัวชี้วัด!AJ31),กรอกคะแนนตัวชี้วัด!AJ31," ")</f>
        <v xml:space="preserve"> </v>
      </c>
      <c r="CX31" s="230" t="str">
        <f>IF(COUNTA(กรอกคะแนนตัวชี้วัด!AJ31),IF($B$4="","",IF(CW31&gt;=$B$4/2,"/","")),"")</f>
        <v/>
      </c>
      <c r="CY31" s="230" t="str">
        <f>IF(COUNTA(กรอกคะแนนตัวชี้วัด!AJ31),IF(CW31="","",IF(CX31="/","",IF(CX31=""," /"))),"")</f>
        <v/>
      </c>
      <c r="CZ31" s="229" t="str">
        <f>IF(COUNTA(กรอกคะแนนตัวชี้วัด!AK31),กรอกคะแนนตัวชี้วัด!AK31," ")</f>
        <v xml:space="preserve"> </v>
      </c>
      <c r="DA31" s="230" t="str">
        <f>IF(COUNTA(กรอกคะแนนตัวชี้วัด!AK31),IF($B$4="","",IF(CZ31&gt;=$B$4/2,"/","")),"")</f>
        <v/>
      </c>
      <c r="DB31" s="230" t="str">
        <f>IF(COUNTA(กรอกคะแนนตัวชี้วัด!AK31),IF(CZ31="","",IF(DA31="/","",IF(DA31=""," /"))),"")</f>
        <v/>
      </c>
      <c r="DC31" s="229" t="str">
        <f>IF(COUNTA(กรอกคะแนนตัวชี้วัด!AL31),กรอกคะแนนตัวชี้วัด!AL31," ")</f>
        <v xml:space="preserve"> </v>
      </c>
      <c r="DD31" s="230" t="str">
        <f>IF(COUNTA(กรอกคะแนนตัวชี้วัด!AL31),IF($B$4="","",IF(DC31&gt;=$B$4/2,"/","")),"")</f>
        <v/>
      </c>
      <c r="DE31" s="234" t="str">
        <f>IF(COUNTA(กรอกคะแนนตัวชี้วัด!AL31),IF(DC31="","",IF(DD31="/","",IF(DD31=""," /"))),"")</f>
        <v/>
      </c>
      <c r="DF31" s="241" t="str">
        <f>IF(COUNTA(กรอกคะแนนตัวชี้วัด!AM31),กรอกคะแนนตัวชี้วัด!AM31," ")</f>
        <v xml:space="preserve"> </v>
      </c>
      <c r="DG31" s="230" t="str">
        <f>IF(COUNTA(กรอกคะแนนตัวชี้วัด!AM31),IF($B$4="","",IF(DF31&gt;=$B$4/2,"/","")),"")</f>
        <v/>
      </c>
      <c r="DH31" s="230" t="str">
        <f>IF(COUNTA(กรอกคะแนนตัวชี้วัด!AM31),IF(DF31="","",IF(DG31="/","",IF(DG31=""," /"))),"")</f>
        <v/>
      </c>
      <c r="DI31" s="229" t="str">
        <f>IF(COUNTA(กรอกคะแนนตัวชี้วัด!AN31),กรอกคะแนนตัวชี้วัด!AN31," ")</f>
        <v xml:space="preserve"> </v>
      </c>
      <c r="DJ31" s="230" t="str">
        <f>IF(COUNTA(กรอกคะแนนตัวชี้วัด!AN31),IF($B$4="","",IF(DI31&gt;=$B$4/2,"/","")),"")</f>
        <v/>
      </c>
      <c r="DK31" s="230" t="str">
        <f>IF(COUNTA(กรอกคะแนนตัวชี้วัด!AN31),IF(DI31="","",IF(DJ31="/","",IF(DJ31=""," /"))),"")</f>
        <v/>
      </c>
      <c r="DL31" s="229" t="str">
        <f>IF(COUNTA(กรอกคะแนนตัวชี้วัด!AO31),กรอกคะแนนตัวชี้วัด!AO31," ")</f>
        <v xml:space="preserve"> </v>
      </c>
      <c r="DM31" s="230" t="str">
        <f>IF(COUNTA(กรอกคะแนนตัวชี้วัด!AO31),IF($B$4="","",IF(DL31&gt;=$B$4/2,"/","")),"")</f>
        <v/>
      </c>
      <c r="DN31" s="230" t="str">
        <f>IF(COUNTA(กรอกคะแนนตัวชี้วัด!AO31),IF(DL31="","",IF(DM31="/","",IF(DM31=""," /"))),"")</f>
        <v/>
      </c>
      <c r="DO31" s="229" t="str">
        <f>IF(COUNTA(กรอกคะแนนตัวชี้วัด!AP31),กรอกคะแนนตัวชี้วัด!AP31," ")</f>
        <v xml:space="preserve"> </v>
      </c>
      <c r="DP31" s="230" t="str">
        <f>IF(COUNTA(กรอกคะแนนตัวชี้วัด!AP31),IF($B$4="","",IF(DO31&gt;=$B$4/2,"/","")),"")</f>
        <v/>
      </c>
      <c r="DQ31" s="234" t="str">
        <f>IF(COUNTA(กรอกคะแนนตัวชี้วัด!AP31),IF(DO31="","",IF(DP31="/","",IF(DP31=""," /"))),"")</f>
        <v/>
      </c>
      <c r="DR31" s="241" t="str">
        <f>IF(COUNTA(กรอกคะแนนตัวชี้วัด!AQ31),กรอกคะแนนตัวชี้วัด!AQ31," ")</f>
        <v xml:space="preserve"> </v>
      </c>
      <c r="DS31" s="230" t="str">
        <f>IF(COUNTA(กรอกคะแนนตัวชี้วัด!AQ31),IF($B$4="","",IF(DR31&gt;=$B$4/2,"/","")),"")</f>
        <v/>
      </c>
      <c r="DT31" s="230" t="str">
        <f>IF(COUNTA(กรอกคะแนนตัวชี้วัด!AQ31),IF(DR31="","",IF(DS31="/","",IF(DS31=""," /"))),"")</f>
        <v/>
      </c>
      <c r="DU31" s="229" t="str">
        <f>IF(COUNTA(กรอกคะแนนตัวชี้วัด!AR31),กรอกคะแนนตัวชี้วัด!AR31," ")</f>
        <v xml:space="preserve"> </v>
      </c>
      <c r="DV31" s="230" t="str">
        <f>IF(COUNTA(กรอกคะแนนตัวชี้วัด!AR31),IF($B$4="","",IF(DU31&gt;=$B$4/2,"/","")),"")</f>
        <v/>
      </c>
      <c r="DW31" s="234" t="str">
        <f>IF(COUNTA(กรอกคะแนนตัวชี้วัด!AR31),IF(DU31="","",IF(DV31="/","",IF(DV31=""," /"))),"")</f>
        <v/>
      </c>
      <c r="DX31" s="247" t="str">
        <f>IF(COUNTA(ข้อมูล!E49),IF(COUNTIF(EC31:FS31,"/"),COUNTIF(EC31:FS31,"/"),""),"")</f>
        <v/>
      </c>
      <c r="DY31" s="230" t="str">
        <f>IF(COUNTA(ข้อมูล!E49),IF(DX31="","",IF(DX31&gt;=$DX$4/2,"/","")),"")</f>
        <v/>
      </c>
      <c r="DZ31" s="230" t="str">
        <f>IF(COUNTA(ข้อมูล!E49),IF(DX31="","/",IF(DY31="/","",IF(DY31=""," /"))),"")</f>
        <v/>
      </c>
      <c r="EA31" s="231"/>
      <c r="EB31" s="249"/>
      <c r="EC31" s="158" t="str">
        <f t="shared" si="0"/>
        <v/>
      </c>
      <c r="ED31" s="70" t="str">
        <f t="shared" si="1"/>
        <v/>
      </c>
      <c r="EE31" s="70" t="str">
        <f t="shared" si="2"/>
        <v/>
      </c>
      <c r="EF31" s="70" t="str">
        <f t="shared" si="3"/>
        <v/>
      </c>
      <c r="EG31" s="70" t="str">
        <f t="shared" si="4"/>
        <v/>
      </c>
      <c r="EH31" s="70" t="str">
        <f t="shared" si="5"/>
        <v/>
      </c>
      <c r="EI31" s="70" t="str">
        <f t="shared" si="6"/>
        <v/>
      </c>
      <c r="EJ31" s="70" t="str">
        <f t="shared" si="7"/>
        <v/>
      </c>
      <c r="EK31" s="70" t="str">
        <f t="shared" si="8"/>
        <v/>
      </c>
      <c r="EL31" s="70" t="str">
        <f t="shared" si="9"/>
        <v/>
      </c>
      <c r="EM31" s="70" t="str">
        <f t="shared" si="10"/>
        <v/>
      </c>
      <c r="EN31" s="70" t="str">
        <f t="shared" si="11"/>
        <v/>
      </c>
      <c r="EO31" s="70" t="str">
        <f t="shared" si="12"/>
        <v/>
      </c>
      <c r="EP31" s="70" t="str">
        <f t="shared" si="13"/>
        <v/>
      </c>
      <c r="EQ31" s="70" t="str">
        <f t="shared" si="14"/>
        <v/>
      </c>
      <c r="ER31" s="70" t="str">
        <f t="shared" si="15"/>
        <v/>
      </c>
      <c r="ES31" s="70" t="str">
        <f t="shared" si="16"/>
        <v/>
      </c>
      <c r="ET31" s="70" t="str">
        <f t="shared" si="17"/>
        <v/>
      </c>
      <c r="EU31" s="70" t="str">
        <f t="shared" si="18"/>
        <v/>
      </c>
      <c r="EV31" s="70" t="str">
        <f t="shared" si="19"/>
        <v/>
      </c>
      <c r="EW31" s="70" t="str">
        <f t="shared" si="20"/>
        <v/>
      </c>
      <c r="EX31" s="70" t="str">
        <f t="shared" si="21"/>
        <v/>
      </c>
      <c r="EY31" s="70" t="str">
        <f t="shared" si="22"/>
        <v/>
      </c>
      <c r="EZ31" s="70" t="str">
        <f t="shared" si="23"/>
        <v/>
      </c>
      <c r="FA31" s="70" t="str">
        <f t="shared" si="24"/>
        <v/>
      </c>
      <c r="FB31" s="70" t="str">
        <f t="shared" si="25"/>
        <v/>
      </c>
      <c r="FC31" s="70" t="str">
        <f t="shared" si="26"/>
        <v/>
      </c>
      <c r="FD31" s="70" t="str">
        <f t="shared" si="27"/>
        <v/>
      </c>
      <c r="FE31" s="70" t="str">
        <f t="shared" si="28"/>
        <v/>
      </c>
      <c r="FF31" s="70" t="str">
        <f t="shared" si="29"/>
        <v/>
      </c>
      <c r="FG31" s="70" t="str">
        <f t="shared" si="30"/>
        <v/>
      </c>
      <c r="FH31" s="70" t="str">
        <f t="shared" si="31"/>
        <v/>
      </c>
      <c r="FI31" s="70" t="str">
        <f t="shared" si="32"/>
        <v/>
      </c>
      <c r="FJ31" s="70" t="str">
        <f t="shared" si="33"/>
        <v/>
      </c>
      <c r="FK31" s="70" t="str">
        <f t="shared" si="34"/>
        <v/>
      </c>
      <c r="FL31" s="70" t="str">
        <f t="shared" si="35"/>
        <v/>
      </c>
      <c r="FM31" s="70" t="str">
        <f t="shared" si="36"/>
        <v/>
      </c>
      <c r="FN31" s="70" t="str">
        <f t="shared" si="37"/>
        <v/>
      </c>
      <c r="FO31" s="70" t="str">
        <f t="shared" si="38"/>
        <v/>
      </c>
      <c r="FP31" s="70" t="str">
        <f t="shared" si="39"/>
        <v/>
      </c>
      <c r="FQ31" s="70" t="str">
        <f t="shared" si="40"/>
        <v/>
      </c>
      <c r="FR31" s="70" t="str">
        <f t="shared" si="41"/>
        <v/>
      </c>
      <c r="FS31" s="70" t="e">
        <f>#REF!</f>
        <v>#REF!</v>
      </c>
      <c r="FT31" s="70"/>
      <c r="FU31" s="70">
        <f t="shared" si="42"/>
        <v>0</v>
      </c>
      <c r="FV31" s="69"/>
    </row>
    <row r="32" spans="1:178" s="67" customFormat="1" ht="16.5" customHeight="1" x14ac:dyDescent="0.35">
      <c r="A32" s="233">
        <f>IF(COUNTA(ข้อมูล!C29),ข้อมูล!C29," ")</f>
        <v>27</v>
      </c>
      <c r="B32" s="229" t="str">
        <f>IF(COUNTA(กรอกคะแนนตัวชี้วัด!C32),กรอกคะแนนตัวชี้วัด!C32," ")</f>
        <v xml:space="preserve"> </v>
      </c>
      <c r="C32" s="230" t="str">
        <f>IF(COUNTA(กรอกคะแนนตัวชี้วัด!C32),IF($B$4="","",IF(B32&gt;=$B$4/2,"/","")),"")</f>
        <v/>
      </c>
      <c r="D32" s="230" t="str">
        <f>IF(COUNTA(กรอกคะแนนตัวชี้วัด!C32),IF(B32="","",IF(C32="/","",IF(C32=""," /"))),"")</f>
        <v/>
      </c>
      <c r="E32" s="229" t="str">
        <f>IF(COUNTA(กรอกคะแนนตัวชี้วัด!D32),กรอกคะแนนตัวชี้วัด!D32," ")</f>
        <v xml:space="preserve"> </v>
      </c>
      <c r="F32" s="230" t="str">
        <f>IF(COUNTA(กรอกคะแนนตัวชี้วัด!D32),IF($B$4="","",IF(E32&gt;=$B$4/2,"/","")),"")</f>
        <v/>
      </c>
      <c r="G32" s="230" t="str">
        <f>IF(COUNTA(กรอกคะแนนตัวชี้วัด!D32),IF(E32="","",IF(F32="/","",IF(F32=""," /"))),"")</f>
        <v/>
      </c>
      <c r="H32" s="229" t="str">
        <f>IF(COUNTA(กรอกคะแนนตัวชี้วัด!E32),กรอกคะแนนตัวชี้วัด!E32," ")</f>
        <v xml:space="preserve"> </v>
      </c>
      <c r="I32" s="230" t="str">
        <f>IF(COUNTA(กรอกคะแนนตัวชี้วัด!E32),IF($B$4="","",IF(H32&gt;=$B$4/2,"/","")),"")</f>
        <v/>
      </c>
      <c r="J32" s="230" t="str">
        <f>IF(COUNTA(กรอกคะแนนตัวชี้วัด!E32),IF(H32="","",IF(I32="/","",IF(I32=""," /"))),"")</f>
        <v/>
      </c>
      <c r="K32" s="229" t="str">
        <f>IF(COUNTA(กรอกคะแนนตัวชี้วัด!F32),กรอกคะแนนตัวชี้วัด!F32," ")</f>
        <v xml:space="preserve"> </v>
      </c>
      <c r="L32" s="230" t="str">
        <f>IF(COUNTA(กรอกคะแนนตัวชี้วัด!F32),IF($B$4="","",IF(K32&gt;=$B$4/2,"/","")),"")</f>
        <v/>
      </c>
      <c r="M32" s="234" t="str">
        <f>IF(COUNTA(กรอกคะแนนตัวชี้วัด!F32),IF(K32="","",IF(L32="/","",IF(L32=""," /"))),"")</f>
        <v/>
      </c>
      <c r="N32" s="241" t="str">
        <f>IF(COUNTA(กรอกคะแนนตัวชี้วัด!G32),กรอกคะแนนตัวชี้วัด!G32," ")</f>
        <v xml:space="preserve"> </v>
      </c>
      <c r="O32" s="230" t="str">
        <f>IF(COUNTA(กรอกคะแนนตัวชี้วัด!G32),IF($B$4="","",IF(N32&gt;=$B$4/2,"/","")),"")</f>
        <v/>
      </c>
      <c r="P32" s="230" t="str">
        <f>IF(COUNTA(กรอกคะแนนตัวชี้วัด!G32),IF(N32="","",IF(O32="/","",IF(O32=""," /"))),"")</f>
        <v/>
      </c>
      <c r="Q32" s="229" t="str">
        <f>IF(COUNTA(กรอกคะแนนตัวชี้วัด!H32),กรอกคะแนนตัวชี้วัด!H32," ")</f>
        <v xml:space="preserve"> </v>
      </c>
      <c r="R32" s="230" t="str">
        <f>IF(COUNTA(กรอกคะแนนตัวชี้วัด!H32),IF($B$4="","",IF(Q32&gt;=$B$4/2,"/","")),"")</f>
        <v/>
      </c>
      <c r="S32" s="230" t="str">
        <f>IF(COUNTA(กรอกคะแนนตัวชี้วัด!H32),IF(Q32="","",IF(R32="/","",IF(R32=""," /"))),"")</f>
        <v/>
      </c>
      <c r="T32" s="229" t="str">
        <f>IF(COUNTA(กรอกคะแนนตัวชี้วัด!I32),กรอกคะแนนตัวชี้วัด!I32," ")</f>
        <v xml:space="preserve"> </v>
      </c>
      <c r="U32" s="230" t="str">
        <f>IF(COUNTA(กรอกคะแนนตัวชี้วัด!I32),IF($B$4="","",IF(T32&gt;=$B$4/2,"/","")),"")</f>
        <v/>
      </c>
      <c r="V32" s="230" t="str">
        <f>IF(COUNTA(กรอกคะแนนตัวชี้วัด!I32),IF(T32="","",IF(U32="/","",IF(U32=""," /"))),"")</f>
        <v/>
      </c>
      <c r="W32" s="229" t="str">
        <f>IF(COUNTA(กรอกคะแนนตัวชี้วัด!J32),กรอกคะแนนตัวชี้วัด!J32," ")</f>
        <v xml:space="preserve"> </v>
      </c>
      <c r="X32" s="230" t="str">
        <f>IF(COUNTA(กรอกคะแนนตัวชี้วัด!J32),IF($B$4="","",IF(W32&gt;=$B$4/2,"/","")),"")</f>
        <v/>
      </c>
      <c r="Y32" s="234" t="str">
        <f>IF(COUNTA(กรอกคะแนนตัวชี้วัด!J32),IF(W32="","",IF(X32="/","",IF(X32=""," /"))),"")</f>
        <v/>
      </c>
      <c r="Z32" s="241" t="str">
        <f>IF(COUNTA(กรอกคะแนนตัวชี้วัด!K32),กรอกคะแนนตัวชี้วัด!K32," ")</f>
        <v xml:space="preserve"> </v>
      </c>
      <c r="AA32" s="230" t="str">
        <f>IF(COUNTA(กรอกคะแนนตัวชี้วัด!K32),IF($B$4="","",IF(Z32&gt;=$B$4/2,"/","")),"")</f>
        <v/>
      </c>
      <c r="AB32" s="230" t="str">
        <f>IF(COUNTA(กรอกคะแนนตัวชี้วัด!K32),IF(Z32="","",IF(AA32="/","",IF(AA32=""," /"))),"")</f>
        <v/>
      </c>
      <c r="AC32" s="229" t="str">
        <f>IF(COUNTA(กรอกคะแนนตัวชี้วัด!L32),กรอกคะแนนตัวชี้วัด!L32," ")</f>
        <v xml:space="preserve"> </v>
      </c>
      <c r="AD32" s="230" t="str">
        <f>IF(COUNTA(กรอกคะแนนตัวชี้วัด!L32),IF($B$4="","",IF(AC32&gt;=$B$4/2,"/","")),"")</f>
        <v/>
      </c>
      <c r="AE32" s="230" t="str">
        <f>IF(COUNTA(กรอกคะแนนตัวชี้วัด!L32),IF(AC32="","",IF(AD32="/","",IF(AD32=""," /"))),"")</f>
        <v/>
      </c>
      <c r="AF32" s="229" t="str">
        <f>IF(COUNTA(กรอกคะแนนตัวชี้วัด!M32),กรอกคะแนนตัวชี้วัด!M32," ")</f>
        <v xml:space="preserve"> </v>
      </c>
      <c r="AG32" s="230" t="str">
        <f>IF(COUNTA(กรอกคะแนนตัวชี้วัด!M32),IF($B$4="","",IF(AF32&gt;=$B$4/2,"/","")),"")</f>
        <v/>
      </c>
      <c r="AH32" s="230" t="str">
        <f>IF(COUNTA(กรอกคะแนนตัวชี้วัด!M32),IF(AF32="","",IF(AG32="/","",IF(AG32=""," /"))),"")</f>
        <v/>
      </c>
      <c r="AI32" s="229" t="str">
        <f>IF(COUNTA(กรอกคะแนนตัวชี้วัด!N32),กรอกคะแนนตัวชี้วัด!N32," ")</f>
        <v xml:space="preserve"> </v>
      </c>
      <c r="AJ32" s="230" t="str">
        <f>IF(COUNTA(กรอกคะแนนตัวชี้วัด!N32),IF($B$4="","",IF(AI32&gt;=$B$4/2,"/","")),"")</f>
        <v/>
      </c>
      <c r="AK32" s="234" t="str">
        <f>IF(COUNTA(กรอกคะแนนตัวชี้วัด!N32),IF(AI32="","",IF(AJ32="/","",IF(AJ32=""," /"))),"")</f>
        <v/>
      </c>
      <c r="AL32" s="241" t="str">
        <f>IF(COUNTA(กรอกคะแนนตัวชี้วัด!O32),กรอกคะแนนตัวชี้วัด!O32," ")</f>
        <v xml:space="preserve"> </v>
      </c>
      <c r="AM32" s="230" t="str">
        <f>IF(COUNTA(กรอกคะแนนตัวชี้วัด!O32),IF($B$4="","",IF(AL32&gt;=$B$4/2,"/","")),"")</f>
        <v/>
      </c>
      <c r="AN32" s="230" t="str">
        <f>IF(COUNTA(กรอกคะแนนตัวชี้วัด!O32),IF(AL32="","",IF(AM32="/","",IF(AM32=""," /"))),"")</f>
        <v/>
      </c>
      <c r="AO32" s="229" t="str">
        <f>IF(COUNTA(กรอกคะแนนตัวชี้วัด!P32),กรอกคะแนนตัวชี้วัด!P32," ")</f>
        <v xml:space="preserve"> </v>
      </c>
      <c r="AP32" s="230" t="str">
        <f>IF(COUNTA(กรอกคะแนนตัวชี้วัด!P32),IF($B$4="","",IF(AO32&gt;=$B$4/2,"/","")),"")</f>
        <v/>
      </c>
      <c r="AQ32" s="230" t="str">
        <f>IF(COUNTA(กรอกคะแนนตัวชี้วัด!P32),IF(AO32="","",IF(AP32="/","",IF(AP32=""," /"))),"")</f>
        <v/>
      </c>
      <c r="AR32" s="229" t="str">
        <f>IF(COUNTA(กรอกคะแนนตัวชี้วัด!Q32),กรอกคะแนนตัวชี้วัด!Q32," ")</f>
        <v xml:space="preserve"> </v>
      </c>
      <c r="AS32" s="230" t="str">
        <f>IF(COUNTA(กรอกคะแนนตัวชี้วัด!Q32),IF($B$4="","",IF(AR32&gt;=$B$4/2,"/","")),"")</f>
        <v/>
      </c>
      <c r="AT32" s="230" t="str">
        <f>IF(COUNTA(กรอกคะแนนตัวชี้วัด!Q32),IF(AR32="","",IF(AS32="/","",IF(AS32=""," /"))),"")</f>
        <v/>
      </c>
      <c r="AU32" s="229" t="str">
        <f>IF(COUNTA(กรอกคะแนนตัวชี้วัด!R32),กรอกคะแนนตัวชี้วัด!R32," ")</f>
        <v xml:space="preserve"> </v>
      </c>
      <c r="AV32" s="230" t="str">
        <f>IF(COUNTA(กรอกคะแนนตัวชี้วัด!R32),IF($B$4="","",IF(AU32&gt;=$B$4/2,"/","")),"")</f>
        <v/>
      </c>
      <c r="AW32" s="234" t="str">
        <f>IF(COUNTA(กรอกคะแนนตัวชี้วัด!R32),IF(AU32="","",IF(AV32="/","",IF(AV32=""," /"))),"")</f>
        <v/>
      </c>
      <c r="AX32" s="241" t="str">
        <f>IF(COUNTA(กรอกคะแนนตัวชี้วัด!S32),กรอกคะแนนตัวชี้วัด!S32," ")</f>
        <v xml:space="preserve"> </v>
      </c>
      <c r="AY32" s="230" t="str">
        <f>IF(COUNTA(กรอกคะแนนตัวชี้วัด!S32),IF($B$4="","",IF(AX32&gt;=$B$4/2,"/","")),"")</f>
        <v/>
      </c>
      <c r="AZ32" s="230" t="str">
        <f>IF(COUNTA(กรอกคะแนนตัวชี้วัด!S32),IF(AX32="","",IF(AY32="/","",IF(AY32=""," /"))),"")</f>
        <v/>
      </c>
      <c r="BA32" s="229" t="str">
        <f>IF(COUNTA(กรอกคะแนนตัวชี้วัด!T32),กรอกคะแนนตัวชี้วัด!T32," ")</f>
        <v xml:space="preserve"> </v>
      </c>
      <c r="BB32" s="230" t="str">
        <f>IF(COUNTA(กรอกคะแนนตัวชี้วัด!T32),IF($B$4="","",IF(BA32&gt;=$B$4/2,"/","")),"")</f>
        <v/>
      </c>
      <c r="BC32" s="230" t="str">
        <f>IF(COUNTA(กรอกคะแนนตัวชี้วัด!T32),IF(BA32="","",IF(BB32="/","",IF(BB32=""," /"))),"")</f>
        <v/>
      </c>
      <c r="BD32" s="229" t="str">
        <f>IF(COUNTA(กรอกคะแนนตัวชี้วัด!U32),กรอกคะแนนตัวชี้วัด!U32," ")</f>
        <v xml:space="preserve"> </v>
      </c>
      <c r="BE32" s="230" t="str">
        <f>IF(COUNTA(กรอกคะแนนตัวชี้วัด!U32),IF($B$4="","",IF(BD32&gt;=$B$4/2,"/","")),"")</f>
        <v/>
      </c>
      <c r="BF32" s="230" t="str">
        <f>IF(COUNTA(กรอกคะแนนตัวชี้วัด!U32),IF(BD32="","",IF(BE32="/","",IF(BE32=""," /"))),"")</f>
        <v/>
      </c>
      <c r="BG32" s="229" t="str">
        <f>IF(COUNTA(กรอกคะแนนตัวชี้วัด!V32),กรอกคะแนนตัวชี้วัด!V32," ")</f>
        <v xml:space="preserve"> </v>
      </c>
      <c r="BH32" s="230" t="str">
        <f>IF(COUNTA(กรอกคะแนนตัวชี้วัด!V32),IF($B$4="","",IF(BG32&gt;=$B$4/2,"/","")),"")</f>
        <v/>
      </c>
      <c r="BI32" s="234" t="str">
        <f>IF(COUNTA(กรอกคะแนนตัวชี้วัด!V32),IF(BG32="","",IF(BH32="/","",IF(BH32=""," /"))),"")</f>
        <v/>
      </c>
      <c r="BJ32" s="241" t="str">
        <f>IF(COUNTA(กรอกคะแนนตัวชี้วัด!W32),กรอกคะแนนตัวชี้วัด!W32," ")</f>
        <v xml:space="preserve"> </v>
      </c>
      <c r="BK32" s="230" t="str">
        <f>IF(COUNTA(กรอกคะแนนตัวชี้วัด!W32),IF($B$4="","",IF(BJ32&gt;=$B$4/2,"/","")),"")</f>
        <v/>
      </c>
      <c r="BL32" s="230" t="str">
        <f>IF(COUNTA(กรอกคะแนนตัวชี้วัด!W32),IF(BJ32="","",IF(BK32="/","",IF(BK32=""," /"))),"")</f>
        <v/>
      </c>
      <c r="BM32" s="229" t="str">
        <f>IF(COUNTA(กรอกคะแนนตัวชี้วัด!X32),กรอกคะแนนตัวชี้วัด!X32," ")</f>
        <v xml:space="preserve"> </v>
      </c>
      <c r="BN32" s="230" t="str">
        <f>IF(COUNTA(กรอกคะแนนตัวชี้วัด!X32),IF($B$4="","",IF(BM32&gt;=$B$4/2,"/","")),"")</f>
        <v/>
      </c>
      <c r="BO32" s="230" t="str">
        <f>IF(COUNTA(กรอกคะแนนตัวชี้วัด!X32),IF(BM32="","",IF(BN32="/","",IF(BN32=""," /"))),"")</f>
        <v/>
      </c>
      <c r="BP32" s="229" t="str">
        <f>IF(COUNTA(กรอกคะแนนตัวชี้วัด!Y32),กรอกคะแนนตัวชี้วัด!Y32," ")</f>
        <v xml:space="preserve"> </v>
      </c>
      <c r="BQ32" s="230" t="str">
        <f>IF(COUNTA(กรอกคะแนนตัวชี้วัด!Y32),IF($B$4="","",IF(BP32&gt;=$B$4/2,"/","")),"")</f>
        <v/>
      </c>
      <c r="BR32" s="230" t="str">
        <f>IF(COUNTA(กรอกคะแนนตัวชี้วัด!Y32),IF(BP32="","",IF(BQ32="/","",IF(BQ32=""," /"))),"")</f>
        <v/>
      </c>
      <c r="BS32" s="229" t="str">
        <f>IF(COUNTA(กรอกคะแนนตัวชี้วัด!Z32),กรอกคะแนนตัวชี้วัด!Z32," ")</f>
        <v xml:space="preserve"> </v>
      </c>
      <c r="BT32" s="230" t="str">
        <f>IF(COUNTA(กรอกคะแนนตัวชี้วัด!Z32),IF($B$4="","",IF(BS32&gt;=$B$4/2,"/","")),"")</f>
        <v/>
      </c>
      <c r="BU32" s="234" t="str">
        <f>IF(COUNTA(กรอกคะแนนตัวชี้วัด!Z32),IF(BS32="","",IF(BT32="/","",IF(BT32=""," /"))),"")</f>
        <v/>
      </c>
      <c r="BV32" s="241" t="str">
        <f>IF(COUNTA(กรอกคะแนนตัวชี้วัด!AA32),กรอกคะแนนตัวชี้วัด!AA32," ")</f>
        <v xml:space="preserve"> </v>
      </c>
      <c r="BW32" s="230" t="str">
        <f>IF(COUNTA(กรอกคะแนนตัวชี้วัด!AA32),IF($B$4="","",IF(BV32&gt;=$B$4/2,"/","")),"")</f>
        <v/>
      </c>
      <c r="BX32" s="230" t="str">
        <f>IF(COUNTA(กรอกคะแนนตัวชี้วัด!AA32),IF(BV32="","",IF(BW32="/","",IF(BW32=""," /"))),"")</f>
        <v/>
      </c>
      <c r="BY32" s="229" t="str">
        <f>IF(COUNTA(กรอกคะแนนตัวชี้วัด!AB32),กรอกคะแนนตัวชี้วัด!AB32," ")</f>
        <v xml:space="preserve"> </v>
      </c>
      <c r="BZ32" s="230" t="str">
        <f>IF(COUNTA(กรอกคะแนนตัวชี้วัด!AB32),IF($B$4="","",IF(BY32&gt;=$B$4/2,"/","")),"")</f>
        <v/>
      </c>
      <c r="CA32" s="230" t="str">
        <f>IF(COUNTA(กรอกคะแนนตัวชี้วัด!AB32),IF(BY32="","",IF(BZ32="/","",IF(BZ32=""," /"))),"")</f>
        <v/>
      </c>
      <c r="CB32" s="229" t="str">
        <f>IF(COUNTA(กรอกคะแนนตัวชี้วัด!AC32),กรอกคะแนนตัวชี้วัด!AC32," ")</f>
        <v xml:space="preserve"> </v>
      </c>
      <c r="CC32" s="230" t="str">
        <f>IF(COUNTA(กรอกคะแนนตัวชี้วัด!AC32),IF($B$4="","",IF(CB32&gt;=$B$4/2,"/","")),"")</f>
        <v/>
      </c>
      <c r="CD32" s="230" t="str">
        <f>IF(COUNTA(กรอกคะแนนตัวชี้วัด!AC32),IF(CB32="","",IF(CC32="/","",IF(CC32=""," /"))),"")</f>
        <v/>
      </c>
      <c r="CE32" s="229" t="str">
        <f>IF(COUNTA(กรอกคะแนนตัวชี้วัด!AD32),กรอกคะแนนตัวชี้วัด!AD32," ")</f>
        <v xml:space="preserve"> </v>
      </c>
      <c r="CF32" s="230" t="str">
        <f>IF(COUNTA(กรอกคะแนนตัวชี้วัด!AD32),IF($B$4="","",IF(CE32&gt;=$B$4/2,"/","")),"")</f>
        <v/>
      </c>
      <c r="CG32" s="234" t="str">
        <f>IF(COUNTA(กรอกคะแนนตัวชี้วัด!AD32),IF(CE32="","",IF(CF32="/","",IF(CF32=""," /"))),"")</f>
        <v/>
      </c>
      <c r="CH32" s="241" t="str">
        <f>IF(COUNTA(กรอกคะแนนตัวชี้วัด!AE32),กรอกคะแนนตัวชี้วัด!AE32," ")</f>
        <v xml:space="preserve"> </v>
      </c>
      <c r="CI32" s="230" t="str">
        <f>IF(COUNTA(กรอกคะแนนตัวชี้วัด!AE32),IF($B$4="","",IF(CH32&gt;=$B$4/2,"/","")),"")</f>
        <v/>
      </c>
      <c r="CJ32" s="230" t="str">
        <f>IF(COUNTA(กรอกคะแนนตัวชี้วัด!AE32),IF(CH32="","",IF(CI32="/","",IF(CI32=""," /"))),"")</f>
        <v/>
      </c>
      <c r="CK32" s="229" t="str">
        <f>IF(COUNTA(กรอกคะแนนตัวชี้วัด!AF32),กรอกคะแนนตัวชี้วัด!AF32," ")</f>
        <v xml:space="preserve"> </v>
      </c>
      <c r="CL32" s="230" t="str">
        <f>IF(COUNTA(กรอกคะแนนตัวชี้วัด!AF32),IF($B$4="","",IF(CK32&gt;=$B$4/2,"/","")),"")</f>
        <v/>
      </c>
      <c r="CM32" s="230" t="str">
        <f>IF(COUNTA(กรอกคะแนนตัวชี้วัด!AF32),IF(CK32="","",IF(CL32="/","",IF(CL32=""," /"))),"")</f>
        <v/>
      </c>
      <c r="CN32" s="229" t="str">
        <f>IF(COUNTA(กรอกคะแนนตัวชี้วัด!AG32),กรอกคะแนนตัวชี้วัด!AG32," ")</f>
        <v xml:space="preserve"> </v>
      </c>
      <c r="CO32" s="230" t="str">
        <f>IF(COUNTA(กรอกคะแนนตัวชี้วัด!AG32),IF($B$4="","",IF(CN32&gt;=$B$4/2,"/","")),"")</f>
        <v/>
      </c>
      <c r="CP32" s="230" t="str">
        <f>IF(COUNTA(กรอกคะแนนตัวชี้วัด!AG32),IF(CN32="","",IF(CO32="/","",IF(CO32=""," /"))),"")</f>
        <v/>
      </c>
      <c r="CQ32" s="229" t="str">
        <f>IF(COUNTA(กรอกคะแนนตัวชี้วัด!AH32),กรอกคะแนนตัวชี้วัด!AH32," ")</f>
        <v xml:space="preserve"> </v>
      </c>
      <c r="CR32" s="230" t="str">
        <f>IF(COUNTA(กรอกคะแนนตัวชี้วัด!AH32),IF($B$4="","",IF(CQ32&gt;=$B$4/2,"/","")),"")</f>
        <v/>
      </c>
      <c r="CS32" s="234" t="str">
        <f>IF(COUNTA(กรอกคะแนนตัวชี้วัด!AH32),IF(CQ32="","",IF(CR32="/","",IF(CR32=""," /"))),"")</f>
        <v/>
      </c>
      <c r="CT32" s="241" t="str">
        <f>IF(COUNTA(กรอกคะแนนตัวชี้วัด!AI32),กรอกคะแนนตัวชี้วัด!AI32," ")</f>
        <v xml:space="preserve"> </v>
      </c>
      <c r="CU32" s="230" t="str">
        <f>IF(COUNTA(กรอกคะแนนตัวชี้วัด!AI32),IF($B$4="","",IF(CT32&gt;=$B$4/2,"/","")),"")</f>
        <v/>
      </c>
      <c r="CV32" s="230" t="str">
        <f>IF(COUNTA(กรอกคะแนนตัวชี้วัด!AI32),IF(CT32="","",IF(CU32="/","",IF(CU32=""," /"))),"")</f>
        <v/>
      </c>
      <c r="CW32" s="229" t="str">
        <f>IF(COUNTA(กรอกคะแนนตัวชี้วัด!AJ32),กรอกคะแนนตัวชี้วัด!AJ32," ")</f>
        <v xml:space="preserve"> </v>
      </c>
      <c r="CX32" s="230" t="str">
        <f>IF(COUNTA(กรอกคะแนนตัวชี้วัด!AJ32),IF($B$4="","",IF(CW32&gt;=$B$4/2,"/","")),"")</f>
        <v/>
      </c>
      <c r="CY32" s="230" t="str">
        <f>IF(COUNTA(กรอกคะแนนตัวชี้วัด!AJ32),IF(CW32="","",IF(CX32="/","",IF(CX32=""," /"))),"")</f>
        <v/>
      </c>
      <c r="CZ32" s="229" t="str">
        <f>IF(COUNTA(กรอกคะแนนตัวชี้วัด!AK32),กรอกคะแนนตัวชี้วัด!AK32," ")</f>
        <v xml:space="preserve"> </v>
      </c>
      <c r="DA32" s="230" t="str">
        <f>IF(COUNTA(กรอกคะแนนตัวชี้วัด!AK32),IF($B$4="","",IF(CZ32&gt;=$B$4/2,"/","")),"")</f>
        <v/>
      </c>
      <c r="DB32" s="230" t="str">
        <f>IF(COUNTA(กรอกคะแนนตัวชี้วัด!AK32),IF(CZ32="","",IF(DA32="/","",IF(DA32=""," /"))),"")</f>
        <v/>
      </c>
      <c r="DC32" s="229" t="str">
        <f>IF(COUNTA(กรอกคะแนนตัวชี้วัด!AL32),กรอกคะแนนตัวชี้วัด!AL32," ")</f>
        <v xml:space="preserve"> </v>
      </c>
      <c r="DD32" s="230" t="str">
        <f>IF(COUNTA(กรอกคะแนนตัวชี้วัด!AL32),IF($B$4="","",IF(DC32&gt;=$B$4/2,"/","")),"")</f>
        <v/>
      </c>
      <c r="DE32" s="234" t="str">
        <f>IF(COUNTA(กรอกคะแนนตัวชี้วัด!AL32),IF(DC32="","",IF(DD32="/","",IF(DD32=""," /"))),"")</f>
        <v/>
      </c>
      <c r="DF32" s="241" t="str">
        <f>IF(COUNTA(กรอกคะแนนตัวชี้วัด!AM32),กรอกคะแนนตัวชี้วัด!AM32," ")</f>
        <v xml:space="preserve"> </v>
      </c>
      <c r="DG32" s="230" t="str">
        <f>IF(COUNTA(กรอกคะแนนตัวชี้วัด!AM32),IF($B$4="","",IF(DF32&gt;=$B$4/2,"/","")),"")</f>
        <v/>
      </c>
      <c r="DH32" s="230" t="str">
        <f>IF(COUNTA(กรอกคะแนนตัวชี้วัด!AM32),IF(DF32="","",IF(DG32="/","",IF(DG32=""," /"))),"")</f>
        <v/>
      </c>
      <c r="DI32" s="229" t="str">
        <f>IF(COUNTA(กรอกคะแนนตัวชี้วัด!AN32),กรอกคะแนนตัวชี้วัด!AN32," ")</f>
        <v xml:space="preserve"> </v>
      </c>
      <c r="DJ32" s="230" t="str">
        <f>IF(COUNTA(กรอกคะแนนตัวชี้วัด!AN32),IF($B$4="","",IF(DI32&gt;=$B$4/2,"/","")),"")</f>
        <v/>
      </c>
      <c r="DK32" s="230" t="str">
        <f>IF(COUNTA(กรอกคะแนนตัวชี้วัด!AN32),IF(DI32="","",IF(DJ32="/","",IF(DJ32=""," /"))),"")</f>
        <v/>
      </c>
      <c r="DL32" s="229" t="str">
        <f>IF(COUNTA(กรอกคะแนนตัวชี้วัด!AO32),กรอกคะแนนตัวชี้วัด!AO32," ")</f>
        <v xml:space="preserve"> </v>
      </c>
      <c r="DM32" s="230" t="str">
        <f>IF(COUNTA(กรอกคะแนนตัวชี้วัด!AO32),IF($B$4="","",IF(DL32&gt;=$B$4/2,"/","")),"")</f>
        <v/>
      </c>
      <c r="DN32" s="230" t="str">
        <f>IF(COUNTA(กรอกคะแนนตัวชี้วัด!AO32),IF(DL32="","",IF(DM32="/","",IF(DM32=""," /"))),"")</f>
        <v/>
      </c>
      <c r="DO32" s="229" t="str">
        <f>IF(COUNTA(กรอกคะแนนตัวชี้วัด!AP32),กรอกคะแนนตัวชี้วัด!AP32," ")</f>
        <v xml:space="preserve"> </v>
      </c>
      <c r="DP32" s="230" t="str">
        <f>IF(COUNTA(กรอกคะแนนตัวชี้วัด!AP32),IF($B$4="","",IF(DO32&gt;=$B$4/2,"/","")),"")</f>
        <v/>
      </c>
      <c r="DQ32" s="234" t="str">
        <f>IF(COUNTA(กรอกคะแนนตัวชี้วัด!AP32),IF(DO32="","",IF(DP32="/","",IF(DP32=""," /"))),"")</f>
        <v/>
      </c>
      <c r="DR32" s="241" t="str">
        <f>IF(COUNTA(กรอกคะแนนตัวชี้วัด!AQ32),กรอกคะแนนตัวชี้วัด!AQ32," ")</f>
        <v xml:space="preserve"> </v>
      </c>
      <c r="DS32" s="230" t="str">
        <f>IF(COUNTA(กรอกคะแนนตัวชี้วัด!AQ32),IF($B$4="","",IF(DR32&gt;=$B$4/2,"/","")),"")</f>
        <v/>
      </c>
      <c r="DT32" s="230" t="str">
        <f>IF(COUNTA(กรอกคะแนนตัวชี้วัด!AQ32),IF(DR32="","",IF(DS32="/","",IF(DS32=""," /"))),"")</f>
        <v/>
      </c>
      <c r="DU32" s="229" t="str">
        <f>IF(COUNTA(กรอกคะแนนตัวชี้วัด!AR32),กรอกคะแนนตัวชี้วัด!AR32," ")</f>
        <v xml:space="preserve"> </v>
      </c>
      <c r="DV32" s="230" t="str">
        <f>IF(COUNTA(กรอกคะแนนตัวชี้วัด!AR32),IF($B$4="","",IF(DU32&gt;=$B$4/2,"/","")),"")</f>
        <v/>
      </c>
      <c r="DW32" s="234" t="str">
        <f>IF(COUNTA(กรอกคะแนนตัวชี้วัด!AR32),IF(DU32="","",IF(DV32="/","",IF(DV32=""," /"))),"")</f>
        <v/>
      </c>
      <c r="DX32" s="247" t="str">
        <f>IF(COUNTA(ข้อมูล!E50),IF(COUNTIF(EC32:FS32,"/"),COUNTIF(EC32:FS32,"/"),""),"")</f>
        <v/>
      </c>
      <c r="DY32" s="230" t="str">
        <f>IF(COUNTA(ข้อมูล!E50),IF(DX32="","",IF(DX32&gt;=$DX$4/2,"/","")),"")</f>
        <v/>
      </c>
      <c r="DZ32" s="230" t="str">
        <f>IF(COUNTA(ข้อมูล!E50),IF(DX32="","/",IF(DY32="/","",IF(DY32=""," /"))),"")</f>
        <v/>
      </c>
      <c r="EA32" s="231"/>
      <c r="EB32" s="249"/>
      <c r="EC32" s="158" t="str">
        <f t="shared" si="0"/>
        <v/>
      </c>
      <c r="ED32" s="70" t="str">
        <f t="shared" si="1"/>
        <v/>
      </c>
      <c r="EE32" s="70" t="str">
        <f t="shared" si="2"/>
        <v/>
      </c>
      <c r="EF32" s="70" t="str">
        <f t="shared" si="3"/>
        <v/>
      </c>
      <c r="EG32" s="70" t="str">
        <f t="shared" si="4"/>
        <v/>
      </c>
      <c r="EH32" s="70" t="str">
        <f t="shared" si="5"/>
        <v/>
      </c>
      <c r="EI32" s="70" t="str">
        <f t="shared" si="6"/>
        <v/>
      </c>
      <c r="EJ32" s="70" t="str">
        <f t="shared" si="7"/>
        <v/>
      </c>
      <c r="EK32" s="70" t="str">
        <f t="shared" si="8"/>
        <v/>
      </c>
      <c r="EL32" s="70" t="str">
        <f t="shared" si="9"/>
        <v/>
      </c>
      <c r="EM32" s="70" t="str">
        <f t="shared" si="10"/>
        <v/>
      </c>
      <c r="EN32" s="70" t="str">
        <f t="shared" si="11"/>
        <v/>
      </c>
      <c r="EO32" s="70" t="str">
        <f t="shared" si="12"/>
        <v/>
      </c>
      <c r="EP32" s="70" t="str">
        <f t="shared" si="13"/>
        <v/>
      </c>
      <c r="EQ32" s="70" t="str">
        <f t="shared" si="14"/>
        <v/>
      </c>
      <c r="ER32" s="70" t="str">
        <f t="shared" si="15"/>
        <v/>
      </c>
      <c r="ES32" s="70" t="str">
        <f t="shared" si="16"/>
        <v/>
      </c>
      <c r="ET32" s="70" t="str">
        <f t="shared" si="17"/>
        <v/>
      </c>
      <c r="EU32" s="70" t="str">
        <f t="shared" si="18"/>
        <v/>
      </c>
      <c r="EV32" s="70" t="str">
        <f t="shared" si="19"/>
        <v/>
      </c>
      <c r="EW32" s="70" t="str">
        <f t="shared" si="20"/>
        <v/>
      </c>
      <c r="EX32" s="70" t="str">
        <f t="shared" si="21"/>
        <v/>
      </c>
      <c r="EY32" s="70" t="str">
        <f t="shared" si="22"/>
        <v/>
      </c>
      <c r="EZ32" s="70" t="str">
        <f t="shared" si="23"/>
        <v/>
      </c>
      <c r="FA32" s="70" t="str">
        <f t="shared" si="24"/>
        <v/>
      </c>
      <c r="FB32" s="70" t="str">
        <f t="shared" si="25"/>
        <v/>
      </c>
      <c r="FC32" s="70" t="str">
        <f t="shared" si="26"/>
        <v/>
      </c>
      <c r="FD32" s="70" t="str">
        <f t="shared" si="27"/>
        <v/>
      </c>
      <c r="FE32" s="70" t="str">
        <f t="shared" si="28"/>
        <v/>
      </c>
      <c r="FF32" s="70" t="str">
        <f t="shared" si="29"/>
        <v/>
      </c>
      <c r="FG32" s="70" t="str">
        <f t="shared" si="30"/>
        <v/>
      </c>
      <c r="FH32" s="70" t="str">
        <f t="shared" si="31"/>
        <v/>
      </c>
      <c r="FI32" s="70" t="str">
        <f t="shared" si="32"/>
        <v/>
      </c>
      <c r="FJ32" s="70" t="str">
        <f t="shared" si="33"/>
        <v/>
      </c>
      <c r="FK32" s="70" t="str">
        <f t="shared" si="34"/>
        <v/>
      </c>
      <c r="FL32" s="70" t="str">
        <f t="shared" si="35"/>
        <v/>
      </c>
      <c r="FM32" s="70" t="str">
        <f t="shared" si="36"/>
        <v/>
      </c>
      <c r="FN32" s="70" t="str">
        <f t="shared" si="37"/>
        <v/>
      </c>
      <c r="FO32" s="70" t="str">
        <f t="shared" si="38"/>
        <v/>
      </c>
      <c r="FP32" s="70" t="str">
        <f t="shared" si="39"/>
        <v/>
      </c>
      <c r="FQ32" s="70" t="str">
        <f t="shared" si="40"/>
        <v/>
      </c>
      <c r="FR32" s="70" t="str">
        <f t="shared" si="41"/>
        <v/>
      </c>
      <c r="FS32" s="70" t="e">
        <f>#REF!</f>
        <v>#REF!</v>
      </c>
      <c r="FT32" s="70"/>
      <c r="FU32" s="70">
        <f t="shared" si="42"/>
        <v>0</v>
      </c>
      <c r="FV32" s="69"/>
    </row>
    <row r="33" spans="1:178" s="67" customFormat="1" ht="16.5" customHeight="1" x14ac:dyDescent="0.35">
      <c r="A33" s="233">
        <f>IF(COUNTA(ข้อมูล!C30),ข้อมูล!C30," ")</f>
        <v>28</v>
      </c>
      <c r="B33" s="229" t="str">
        <f>IF(COUNTA(กรอกคะแนนตัวชี้วัด!C33),กรอกคะแนนตัวชี้วัด!C33," ")</f>
        <v xml:space="preserve"> </v>
      </c>
      <c r="C33" s="230" t="str">
        <f>IF(COUNTA(กรอกคะแนนตัวชี้วัด!C33),IF($B$4="","",IF(B33&gt;=$B$4/2,"/","")),"")</f>
        <v/>
      </c>
      <c r="D33" s="230" t="str">
        <f>IF(COUNTA(กรอกคะแนนตัวชี้วัด!C33),IF(B33="","",IF(C33="/","",IF(C33=""," /"))),"")</f>
        <v/>
      </c>
      <c r="E33" s="229" t="str">
        <f>IF(COUNTA(กรอกคะแนนตัวชี้วัด!D33),กรอกคะแนนตัวชี้วัด!D33," ")</f>
        <v xml:space="preserve"> </v>
      </c>
      <c r="F33" s="230" t="str">
        <f>IF(COUNTA(กรอกคะแนนตัวชี้วัด!D33),IF($B$4="","",IF(E33&gt;=$B$4/2,"/","")),"")</f>
        <v/>
      </c>
      <c r="G33" s="230" t="str">
        <f>IF(COUNTA(กรอกคะแนนตัวชี้วัด!D33),IF(E33="","",IF(F33="/","",IF(F33=""," /"))),"")</f>
        <v/>
      </c>
      <c r="H33" s="229" t="str">
        <f>IF(COUNTA(กรอกคะแนนตัวชี้วัด!E33),กรอกคะแนนตัวชี้วัด!E33," ")</f>
        <v xml:space="preserve"> </v>
      </c>
      <c r="I33" s="230" t="str">
        <f>IF(COUNTA(กรอกคะแนนตัวชี้วัด!E33),IF($B$4="","",IF(H33&gt;=$B$4/2,"/","")),"")</f>
        <v/>
      </c>
      <c r="J33" s="230" t="str">
        <f>IF(COUNTA(กรอกคะแนนตัวชี้วัด!E33),IF(H33="","",IF(I33="/","",IF(I33=""," /"))),"")</f>
        <v/>
      </c>
      <c r="K33" s="229" t="str">
        <f>IF(COUNTA(กรอกคะแนนตัวชี้วัด!F33),กรอกคะแนนตัวชี้วัด!F33," ")</f>
        <v xml:space="preserve"> </v>
      </c>
      <c r="L33" s="230" t="str">
        <f>IF(COUNTA(กรอกคะแนนตัวชี้วัด!F33),IF($B$4="","",IF(K33&gt;=$B$4/2,"/","")),"")</f>
        <v/>
      </c>
      <c r="M33" s="234" t="str">
        <f>IF(COUNTA(กรอกคะแนนตัวชี้วัด!F33),IF(K33="","",IF(L33="/","",IF(L33=""," /"))),"")</f>
        <v/>
      </c>
      <c r="N33" s="241" t="str">
        <f>IF(COUNTA(กรอกคะแนนตัวชี้วัด!G33),กรอกคะแนนตัวชี้วัด!G33," ")</f>
        <v xml:space="preserve"> </v>
      </c>
      <c r="O33" s="230" t="str">
        <f>IF(COUNTA(กรอกคะแนนตัวชี้วัด!G33),IF($B$4="","",IF(N33&gt;=$B$4/2,"/","")),"")</f>
        <v/>
      </c>
      <c r="P33" s="230" t="str">
        <f>IF(COUNTA(กรอกคะแนนตัวชี้วัด!G33),IF(N33="","",IF(O33="/","",IF(O33=""," /"))),"")</f>
        <v/>
      </c>
      <c r="Q33" s="229" t="str">
        <f>IF(COUNTA(กรอกคะแนนตัวชี้วัด!H33),กรอกคะแนนตัวชี้วัด!H33," ")</f>
        <v xml:space="preserve"> </v>
      </c>
      <c r="R33" s="230" t="str">
        <f>IF(COUNTA(กรอกคะแนนตัวชี้วัด!H33),IF($B$4="","",IF(Q33&gt;=$B$4/2,"/","")),"")</f>
        <v/>
      </c>
      <c r="S33" s="230" t="str">
        <f>IF(COUNTA(กรอกคะแนนตัวชี้วัด!H33),IF(Q33="","",IF(R33="/","",IF(R33=""," /"))),"")</f>
        <v/>
      </c>
      <c r="T33" s="229" t="str">
        <f>IF(COUNTA(กรอกคะแนนตัวชี้วัด!I33),กรอกคะแนนตัวชี้วัด!I33," ")</f>
        <v xml:space="preserve"> </v>
      </c>
      <c r="U33" s="230" t="str">
        <f>IF(COUNTA(กรอกคะแนนตัวชี้วัด!I33),IF($B$4="","",IF(T33&gt;=$B$4/2,"/","")),"")</f>
        <v/>
      </c>
      <c r="V33" s="230" t="str">
        <f>IF(COUNTA(กรอกคะแนนตัวชี้วัด!I33),IF(T33="","",IF(U33="/","",IF(U33=""," /"))),"")</f>
        <v/>
      </c>
      <c r="W33" s="229" t="str">
        <f>IF(COUNTA(กรอกคะแนนตัวชี้วัด!J33),กรอกคะแนนตัวชี้วัด!J33," ")</f>
        <v xml:space="preserve"> </v>
      </c>
      <c r="X33" s="230" t="str">
        <f>IF(COUNTA(กรอกคะแนนตัวชี้วัด!J33),IF($B$4="","",IF(W33&gt;=$B$4/2,"/","")),"")</f>
        <v/>
      </c>
      <c r="Y33" s="234" t="str">
        <f>IF(COUNTA(กรอกคะแนนตัวชี้วัด!J33),IF(W33="","",IF(X33="/","",IF(X33=""," /"))),"")</f>
        <v/>
      </c>
      <c r="Z33" s="241" t="str">
        <f>IF(COUNTA(กรอกคะแนนตัวชี้วัด!K33),กรอกคะแนนตัวชี้วัด!K33," ")</f>
        <v xml:space="preserve"> </v>
      </c>
      <c r="AA33" s="230" t="str">
        <f>IF(COUNTA(กรอกคะแนนตัวชี้วัด!K33),IF($B$4="","",IF(Z33&gt;=$B$4/2,"/","")),"")</f>
        <v/>
      </c>
      <c r="AB33" s="230" t="str">
        <f>IF(COUNTA(กรอกคะแนนตัวชี้วัด!K33),IF(Z33="","",IF(AA33="/","",IF(AA33=""," /"))),"")</f>
        <v/>
      </c>
      <c r="AC33" s="229" t="str">
        <f>IF(COUNTA(กรอกคะแนนตัวชี้วัด!L33),กรอกคะแนนตัวชี้วัด!L33," ")</f>
        <v xml:space="preserve"> </v>
      </c>
      <c r="AD33" s="230" t="str">
        <f>IF(COUNTA(กรอกคะแนนตัวชี้วัด!L33),IF($B$4="","",IF(AC33&gt;=$B$4/2,"/","")),"")</f>
        <v/>
      </c>
      <c r="AE33" s="230" t="str">
        <f>IF(COUNTA(กรอกคะแนนตัวชี้วัด!L33),IF(AC33="","",IF(AD33="/","",IF(AD33=""," /"))),"")</f>
        <v/>
      </c>
      <c r="AF33" s="229" t="str">
        <f>IF(COUNTA(กรอกคะแนนตัวชี้วัด!M33),กรอกคะแนนตัวชี้วัด!M33," ")</f>
        <v xml:space="preserve"> </v>
      </c>
      <c r="AG33" s="230" t="str">
        <f>IF(COUNTA(กรอกคะแนนตัวชี้วัด!M33),IF($B$4="","",IF(AF33&gt;=$B$4/2,"/","")),"")</f>
        <v/>
      </c>
      <c r="AH33" s="230" t="str">
        <f>IF(COUNTA(กรอกคะแนนตัวชี้วัด!M33),IF(AF33="","",IF(AG33="/","",IF(AG33=""," /"))),"")</f>
        <v/>
      </c>
      <c r="AI33" s="229" t="str">
        <f>IF(COUNTA(กรอกคะแนนตัวชี้วัด!N33),กรอกคะแนนตัวชี้วัด!N33," ")</f>
        <v xml:space="preserve"> </v>
      </c>
      <c r="AJ33" s="230" t="str">
        <f>IF(COUNTA(กรอกคะแนนตัวชี้วัด!N33),IF($B$4="","",IF(AI33&gt;=$B$4/2,"/","")),"")</f>
        <v/>
      </c>
      <c r="AK33" s="234" t="str">
        <f>IF(COUNTA(กรอกคะแนนตัวชี้วัด!N33),IF(AI33="","",IF(AJ33="/","",IF(AJ33=""," /"))),"")</f>
        <v/>
      </c>
      <c r="AL33" s="241" t="str">
        <f>IF(COUNTA(กรอกคะแนนตัวชี้วัด!O33),กรอกคะแนนตัวชี้วัด!O33," ")</f>
        <v xml:space="preserve"> </v>
      </c>
      <c r="AM33" s="230" t="str">
        <f>IF(COUNTA(กรอกคะแนนตัวชี้วัด!O33),IF($B$4="","",IF(AL33&gt;=$B$4/2,"/","")),"")</f>
        <v/>
      </c>
      <c r="AN33" s="230" t="str">
        <f>IF(COUNTA(กรอกคะแนนตัวชี้วัด!O33),IF(AL33="","",IF(AM33="/","",IF(AM33=""," /"))),"")</f>
        <v/>
      </c>
      <c r="AO33" s="229" t="str">
        <f>IF(COUNTA(กรอกคะแนนตัวชี้วัด!P33),กรอกคะแนนตัวชี้วัด!P33," ")</f>
        <v xml:space="preserve"> </v>
      </c>
      <c r="AP33" s="230" t="str">
        <f>IF(COUNTA(กรอกคะแนนตัวชี้วัด!P33),IF($B$4="","",IF(AO33&gt;=$B$4/2,"/","")),"")</f>
        <v/>
      </c>
      <c r="AQ33" s="230" t="str">
        <f>IF(COUNTA(กรอกคะแนนตัวชี้วัด!P33),IF(AO33="","",IF(AP33="/","",IF(AP33=""," /"))),"")</f>
        <v/>
      </c>
      <c r="AR33" s="229" t="str">
        <f>IF(COUNTA(กรอกคะแนนตัวชี้วัด!Q33),กรอกคะแนนตัวชี้วัด!Q33," ")</f>
        <v xml:space="preserve"> </v>
      </c>
      <c r="AS33" s="230" t="str">
        <f>IF(COUNTA(กรอกคะแนนตัวชี้วัด!Q33),IF($B$4="","",IF(AR33&gt;=$B$4/2,"/","")),"")</f>
        <v/>
      </c>
      <c r="AT33" s="230" t="str">
        <f>IF(COUNTA(กรอกคะแนนตัวชี้วัด!Q33),IF(AR33="","",IF(AS33="/","",IF(AS33=""," /"))),"")</f>
        <v/>
      </c>
      <c r="AU33" s="229" t="str">
        <f>IF(COUNTA(กรอกคะแนนตัวชี้วัด!R33),กรอกคะแนนตัวชี้วัด!R33," ")</f>
        <v xml:space="preserve"> </v>
      </c>
      <c r="AV33" s="230" t="str">
        <f>IF(COUNTA(กรอกคะแนนตัวชี้วัด!R33),IF($B$4="","",IF(AU33&gt;=$B$4/2,"/","")),"")</f>
        <v/>
      </c>
      <c r="AW33" s="234" t="str">
        <f>IF(COUNTA(กรอกคะแนนตัวชี้วัด!R33),IF(AU33="","",IF(AV33="/","",IF(AV33=""," /"))),"")</f>
        <v/>
      </c>
      <c r="AX33" s="241" t="str">
        <f>IF(COUNTA(กรอกคะแนนตัวชี้วัด!S33),กรอกคะแนนตัวชี้วัด!S33," ")</f>
        <v xml:space="preserve"> </v>
      </c>
      <c r="AY33" s="230" t="str">
        <f>IF(COUNTA(กรอกคะแนนตัวชี้วัด!S33),IF($B$4="","",IF(AX33&gt;=$B$4/2,"/","")),"")</f>
        <v/>
      </c>
      <c r="AZ33" s="230" t="str">
        <f>IF(COUNTA(กรอกคะแนนตัวชี้วัด!S33),IF(AX33="","",IF(AY33="/","",IF(AY33=""," /"))),"")</f>
        <v/>
      </c>
      <c r="BA33" s="229" t="str">
        <f>IF(COUNTA(กรอกคะแนนตัวชี้วัด!T33),กรอกคะแนนตัวชี้วัด!T33," ")</f>
        <v xml:space="preserve"> </v>
      </c>
      <c r="BB33" s="230" t="str">
        <f>IF(COUNTA(กรอกคะแนนตัวชี้วัด!T33),IF($B$4="","",IF(BA33&gt;=$B$4/2,"/","")),"")</f>
        <v/>
      </c>
      <c r="BC33" s="230" t="str">
        <f>IF(COUNTA(กรอกคะแนนตัวชี้วัด!T33),IF(BA33="","",IF(BB33="/","",IF(BB33=""," /"))),"")</f>
        <v/>
      </c>
      <c r="BD33" s="229" t="str">
        <f>IF(COUNTA(กรอกคะแนนตัวชี้วัด!U33),กรอกคะแนนตัวชี้วัด!U33," ")</f>
        <v xml:space="preserve"> </v>
      </c>
      <c r="BE33" s="230" t="str">
        <f>IF(COUNTA(กรอกคะแนนตัวชี้วัด!U33),IF($B$4="","",IF(BD33&gt;=$B$4/2,"/","")),"")</f>
        <v/>
      </c>
      <c r="BF33" s="230" t="str">
        <f>IF(COUNTA(กรอกคะแนนตัวชี้วัด!U33),IF(BD33="","",IF(BE33="/","",IF(BE33=""," /"))),"")</f>
        <v/>
      </c>
      <c r="BG33" s="229" t="str">
        <f>IF(COUNTA(กรอกคะแนนตัวชี้วัด!V33),กรอกคะแนนตัวชี้วัด!V33," ")</f>
        <v xml:space="preserve"> </v>
      </c>
      <c r="BH33" s="230" t="str">
        <f>IF(COUNTA(กรอกคะแนนตัวชี้วัด!V33),IF($B$4="","",IF(BG33&gt;=$B$4/2,"/","")),"")</f>
        <v/>
      </c>
      <c r="BI33" s="234" t="str">
        <f>IF(COUNTA(กรอกคะแนนตัวชี้วัด!V33),IF(BG33="","",IF(BH33="/","",IF(BH33=""," /"))),"")</f>
        <v/>
      </c>
      <c r="BJ33" s="241" t="str">
        <f>IF(COUNTA(กรอกคะแนนตัวชี้วัด!W33),กรอกคะแนนตัวชี้วัด!W33," ")</f>
        <v xml:space="preserve"> </v>
      </c>
      <c r="BK33" s="230" t="str">
        <f>IF(COUNTA(กรอกคะแนนตัวชี้วัด!W33),IF($B$4="","",IF(BJ33&gt;=$B$4/2,"/","")),"")</f>
        <v/>
      </c>
      <c r="BL33" s="230" t="str">
        <f>IF(COUNTA(กรอกคะแนนตัวชี้วัด!W33),IF(BJ33="","",IF(BK33="/","",IF(BK33=""," /"))),"")</f>
        <v/>
      </c>
      <c r="BM33" s="229" t="str">
        <f>IF(COUNTA(กรอกคะแนนตัวชี้วัด!X33),กรอกคะแนนตัวชี้วัด!X33," ")</f>
        <v xml:space="preserve"> </v>
      </c>
      <c r="BN33" s="230" t="str">
        <f>IF(COUNTA(กรอกคะแนนตัวชี้วัด!X33),IF($B$4="","",IF(BM33&gt;=$B$4/2,"/","")),"")</f>
        <v/>
      </c>
      <c r="BO33" s="230" t="str">
        <f>IF(COUNTA(กรอกคะแนนตัวชี้วัด!X33),IF(BM33="","",IF(BN33="/","",IF(BN33=""," /"))),"")</f>
        <v/>
      </c>
      <c r="BP33" s="229" t="str">
        <f>IF(COUNTA(กรอกคะแนนตัวชี้วัด!Y33),กรอกคะแนนตัวชี้วัด!Y33," ")</f>
        <v xml:space="preserve"> </v>
      </c>
      <c r="BQ33" s="230" t="str">
        <f>IF(COUNTA(กรอกคะแนนตัวชี้วัด!Y33),IF($B$4="","",IF(BP33&gt;=$B$4/2,"/","")),"")</f>
        <v/>
      </c>
      <c r="BR33" s="230" t="str">
        <f>IF(COUNTA(กรอกคะแนนตัวชี้วัด!Y33),IF(BP33="","",IF(BQ33="/","",IF(BQ33=""," /"))),"")</f>
        <v/>
      </c>
      <c r="BS33" s="229" t="str">
        <f>IF(COUNTA(กรอกคะแนนตัวชี้วัด!Z33),กรอกคะแนนตัวชี้วัด!Z33," ")</f>
        <v xml:space="preserve"> </v>
      </c>
      <c r="BT33" s="230" t="str">
        <f>IF(COUNTA(กรอกคะแนนตัวชี้วัด!Z33),IF($B$4="","",IF(BS33&gt;=$B$4/2,"/","")),"")</f>
        <v/>
      </c>
      <c r="BU33" s="234" t="str">
        <f>IF(COUNTA(กรอกคะแนนตัวชี้วัด!Z33),IF(BS33="","",IF(BT33="/","",IF(BT33=""," /"))),"")</f>
        <v/>
      </c>
      <c r="BV33" s="241" t="str">
        <f>IF(COUNTA(กรอกคะแนนตัวชี้วัด!AA33),กรอกคะแนนตัวชี้วัด!AA33," ")</f>
        <v xml:space="preserve"> </v>
      </c>
      <c r="BW33" s="230" t="str">
        <f>IF(COUNTA(กรอกคะแนนตัวชี้วัด!AA33),IF($B$4="","",IF(BV33&gt;=$B$4/2,"/","")),"")</f>
        <v/>
      </c>
      <c r="BX33" s="230" t="str">
        <f>IF(COUNTA(กรอกคะแนนตัวชี้วัด!AA33),IF(BV33="","",IF(BW33="/","",IF(BW33=""," /"))),"")</f>
        <v/>
      </c>
      <c r="BY33" s="229" t="str">
        <f>IF(COUNTA(กรอกคะแนนตัวชี้วัด!AB33),กรอกคะแนนตัวชี้วัด!AB33," ")</f>
        <v xml:space="preserve"> </v>
      </c>
      <c r="BZ33" s="230" t="str">
        <f>IF(COUNTA(กรอกคะแนนตัวชี้วัด!AB33),IF($B$4="","",IF(BY33&gt;=$B$4/2,"/","")),"")</f>
        <v/>
      </c>
      <c r="CA33" s="230" t="str">
        <f>IF(COUNTA(กรอกคะแนนตัวชี้วัด!AB33),IF(BY33="","",IF(BZ33="/","",IF(BZ33=""," /"))),"")</f>
        <v/>
      </c>
      <c r="CB33" s="229" t="str">
        <f>IF(COUNTA(กรอกคะแนนตัวชี้วัด!AC33),กรอกคะแนนตัวชี้วัด!AC33," ")</f>
        <v xml:space="preserve"> </v>
      </c>
      <c r="CC33" s="230" t="str">
        <f>IF(COUNTA(กรอกคะแนนตัวชี้วัด!AC33),IF($B$4="","",IF(CB33&gt;=$B$4/2,"/","")),"")</f>
        <v/>
      </c>
      <c r="CD33" s="230" t="str">
        <f>IF(COUNTA(กรอกคะแนนตัวชี้วัด!AC33),IF(CB33="","",IF(CC33="/","",IF(CC33=""," /"))),"")</f>
        <v/>
      </c>
      <c r="CE33" s="229" t="str">
        <f>IF(COUNTA(กรอกคะแนนตัวชี้วัด!AD33),กรอกคะแนนตัวชี้วัด!AD33," ")</f>
        <v xml:space="preserve"> </v>
      </c>
      <c r="CF33" s="230" t="str">
        <f>IF(COUNTA(กรอกคะแนนตัวชี้วัด!AD33),IF($B$4="","",IF(CE33&gt;=$B$4/2,"/","")),"")</f>
        <v/>
      </c>
      <c r="CG33" s="234" t="str">
        <f>IF(COUNTA(กรอกคะแนนตัวชี้วัด!AD33),IF(CE33="","",IF(CF33="/","",IF(CF33=""," /"))),"")</f>
        <v/>
      </c>
      <c r="CH33" s="241" t="str">
        <f>IF(COUNTA(กรอกคะแนนตัวชี้วัด!AE33),กรอกคะแนนตัวชี้วัด!AE33," ")</f>
        <v xml:space="preserve"> </v>
      </c>
      <c r="CI33" s="230" t="str">
        <f>IF(COUNTA(กรอกคะแนนตัวชี้วัด!AE33),IF($B$4="","",IF(CH33&gt;=$B$4/2,"/","")),"")</f>
        <v/>
      </c>
      <c r="CJ33" s="230" t="str">
        <f>IF(COUNTA(กรอกคะแนนตัวชี้วัด!AE33),IF(CH33="","",IF(CI33="/","",IF(CI33=""," /"))),"")</f>
        <v/>
      </c>
      <c r="CK33" s="229" t="str">
        <f>IF(COUNTA(กรอกคะแนนตัวชี้วัด!AF33),กรอกคะแนนตัวชี้วัด!AF33," ")</f>
        <v xml:space="preserve"> </v>
      </c>
      <c r="CL33" s="230" t="str">
        <f>IF(COUNTA(กรอกคะแนนตัวชี้วัด!AF33),IF($B$4="","",IF(CK33&gt;=$B$4/2,"/","")),"")</f>
        <v/>
      </c>
      <c r="CM33" s="230" t="str">
        <f>IF(COUNTA(กรอกคะแนนตัวชี้วัด!AF33),IF(CK33="","",IF(CL33="/","",IF(CL33=""," /"))),"")</f>
        <v/>
      </c>
      <c r="CN33" s="229" t="str">
        <f>IF(COUNTA(กรอกคะแนนตัวชี้วัด!AG33),กรอกคะแนนตัวชี้วัด!AG33," ")</f>
        <v xml:space="preserve"> </v>
      </c>
      <c r="CO33" s="230" t="str">
        <f>IF(COUNTA(กรอกคะแนนตัวชี้วัด!AG33),IF($B$4="","",IF(CN33&gt;=$B$4/2,"/","")),"")</f>
        <v/>
      </c>
      <c r="CP33" s="230" t="str">
        <f>IF(COUNTA(กรอกคะแนนตัวชี้วัด!AG33),IF(CN33="","",IF(CO33="/","",IF(CO33=""," /"))),"")</f>
        <v/>
      </c>
      <c r="CQ33" s="229" t="str">
        <f>IF(COUNTA(กรอกคะแนนตัวชี้วัด!AH33),กรอกคะแนนตัวชี้วัด!AH33," ")</f>
        <v xml:space="preserve"> </v>
      </c>
      <c r="CR33" s="230" t="str">
        <f>IF(COUNTA(กรอกคะแนนตัวชี้วัด!AH33),IF($B$4="","",IF(CQ33&gt;=$B$4/2,"/","")),"")</f>
        <v/>
      </c>
      <c r="CS33" s="234" t="str">
        <f>IF(COUNTA(กรอกคะแนนตัวชี้วัด!AH33),IF(CQ33="","",IF(CR33="/","",IF(CR33=""," /"))),"")</f>
        <v/>
      </c>
      <c r="CT33" s="241" t="str">
        <f>IF(COUNTA(กรอกคะแนนตัวชี้วัด!AI33),กรอกคะแนนตัวชี้วัด!AI33," ")</f>
        <v xml:space="preserve"> </v>
      </c>
      <c r="CU33" s="230" t="str">
        <f>IF(COUNTA(กรอกคะแนนตัวชี้วัด!AI33),IF($B$4="","",IF(CT33&gt;=$B$4/2,"/","")),"")</f>
        <v/>
      </c>
      <c r="CV33" s="230" t="str">
        <f>IF(COUNTA(กรอกคะแนนตัวชี้วัด!AI33),IF(CT33="","",IF(CU33="/","",IF(CU33=""," /"))),"")</f>
        <v/>
      </c>
      <c r="CW33" s="229" t="str">
        <f>IF(COUNTA(กรอกคะแนนตัวชี้วัด!AJ33),กรอกคะแนนตัวชี้วัด!AJ33," ")</f>
        <v xml:space="preserve"> </v>
      </c>
      <c r="CX33" s="230" t="str">
        <f>IF(COUNTA(กรอกคะแนนตัวชี้วัด!AJ33),IF($B$4="","",IF(CW33&gt;=$B$4/2,"/","")),"")</f>
        <v/>
      </c>
      <c r="CY33" s="230" t="str">
        <f>IF(COUNTA(กรอกคะแนนตัวชี้วัด!AJ33),IF(CW33="","",IF(CX33="/","",IF(CX33=""," /"))),"")</f>
        <v/>
      </c>
      <c r="CZ33" s="229" t="str">
        <f>IF(COUNTA(กรอกคะแนนตัวชี้วัด!AK33),กรอกคะแนนตัวชี้วัด!AK33," ")</f>
        <v xml:space="preserve"> </v>
      </c>
      <c r="DA33" s="230" t="str">
        <f>IF(COUNTA(กรอกคะแนนตัวชี้วัด!AK33),IF($B$4="","",IF(CZ33&gt;=$B$4/2,"/","")),"")</f>
        <v/>
      </c>
      <c r="DB33" s="230" t="str">
        <f>IF(COUNTA(กรอกคะแนนตัวชี้วัด!AK33),IF(CZ33="","",IF(DA33="/","",IF(DA33=""," /"))),"")</f>
        <v/>
      </c>
      <c r="DC33" s="229" t="str">
        <f>IF(COUNTA(กรอกคะแนนตัวชี้วัด!AL33),กรอกคะแนนตัวชี้วัด!AL33," ")</f>
        <v xml:space="preserve"> </v>
      </c>
      <c r="DD33" s="230" t="str">
        <f>IF(COUNTA(กรอกคะแนนตัวชี้วัด!AL33),IF($B$4="","",IF(DC33&gt;=$B$4/2,"/","")),"")</f>
        <v/>
      </c>
      <c r="DE33" s="234" t="str">
        <f>IF(COUNTA(กรอกคะแนนตัวชี้วัด!AL33),IF(DC33="","",IF(DD33="/","",IF(DD33=""," /"))),"")</f>
        <v/>
      </c>
      <c r="DF33" s="241" t="str">
        <f>IF(COUNTA(กรอกคะแนนตัวชี้วัด!AM33),กรอกคะแนนตัวชี้วัด!AM33," ")</f>
        <v xml:space="preserve"> </v>
      </c>
      <c r="DG33" s="230" t="str">
        <f>IF(COUNTA(กรอกคะแนนตัวชี้วัด!AM33),IF($B$4="","",IF(DF33&gt;=$B$4/2,"/","")),"")</f>
        <v/>
      </c>
      <c r="DH33" s="230" t="str">
        <f>IF(COUNTA(กรอกคะแนนตัวชี้วัด!AM33),IF(DF33="","",IF(DG33="/","",IF(DG33=""," /"))),"")</f>
        <v/>
      </c>
      <c r="DI33" s="229" t="str">
        <f>IF(COUNTA(กรอกคะแนนตัวชี้วัด!AN33),กรอกคะแนนตัวชี้วัด!AN33," ")</f>
        <v xml:space="preserve"> </v>
      </c>
      <c r="DJ33" s="230" t="str">
        <f>IF(COUNTA(กรอกคะแนนตัวชี้วัด!AN33),IF($B$4="","",IF(DI33&gt;=$B$4/2,"/","")),"")</f>
        <v/>
      </c>
      <c r="DK33" s="230" t="str">
        <f>IF(COUNTA(กรอกคะแนนตัวชี้วัด!AN33),IF(DI33="","",IF(DJ33="/","",IF(DJ33=""," /"))),"")</f>
        <v/>
      </c>
      <c r="DL33" s="229" t="str">
        <f>IF(COUNTA(กรอกคะแนนตัวชี้วัด!AO33),กรอกคะแนนตัวชี้วัด!AO33," ")</f>
        <v xml:space="preserve"> </v>
      </c>
      <c r="DM33" s="230" t="str">
        <f>IF(COUNTA(กรอกคะแนนตัวชี้วัด!AO33),IF($B$4="","",IF(DL33&gt;=$B$4/2,"/","")),"")</f>
        <v/>
      </c>
      <c r="DN33" s="230" t="str">
        <f>IF(COUNTA(กรอกคะแนนตัวชี้วัด!AO33),IF(DL33="","",IF(DM33="/","",IF(DM33=""," /"))),"")</f>
        <v/>
      </c>
      <c r="DO33" s="229" t="str">
        <f>IF(COUNTA(กรอกคะแนนตัวชี้วัด!AP33),กรอกคะแนนตัวชี้วัด!AP33," ")</f>
        <v xml:space="preserve"> </v>
      </c>
      <c r="DP33" s="230" t="str">
        <f>IF(COUNTA(กรอกคะแนนตัวชี้วัด!AP33),IF($B$4="","",IF(DO33&gt;=$B$4/2,"/","")),"")</f>
        <v/>
      </c>
      <c r="DQ33" s="234" t="str">
        <f>IF(COUNTA(กรอกคะแนนตัวชี้วัด!AP33),IF(DO33="","",IF(DP33="/","",IF(DP33=""," /"))),"")</f>
        <v/>
      </c>
      <c r="DR33" s="241" t="str">
        <f>IF(COUNTA(กรอกคะแนนตัวชี้วัด!AQ33),กรอกคะแนนตัวชี้วัด!AQ33," ")</f>
        <v xml:space="preserve"> </v>
      </c>
      <c r="DS33" s="230" t="str">
        <f>IF(COUNTA(กรอกคะแนนตัวชี้วัด!AQ33),IF($B$4="","",IF(DR33&gt;=$B$4/2,"/","")),"")</f>
        <v/>
      </c>
      <c r="DT33" s="230" t="str">
        <f>IF(COUNTA(กรอกคะแนนตัวชี้วัด!AQ33),IF(DR33="","",IF(DS33="/","",IF(DS33=""," /"))),"")</f>
        <v/>
      </c>
      <c r="DU33" s="229" t="str">
        <f>IF(COUNTA(กรอกคะแนนตัวชี้วัด!AR33),กรอกคะแนนตัวชี้วัด!AR33," ")</f>
        <v xml:space="preserve"> </v>
      </c>
      <c r="DV33" s="230" t="str">
        <f>IF(COUNTA(กรอกคะแนนตัวชี้วัด!AR33),IF($B$4="","",IF(DU33&gt;=$B$4/2,"/","")),"")</f>
        <v/>
      </c>
      <c r="DW33" s="234" t="str">
        <f>IF(COUNTA(กรอกคะแนนตัวชี้วัด!AR33),IF(DU33="","",IF(DV33="/","",IF(DV33=""," /"))),"")</f>
        <v/>
      </c>
      <c r="DX33" s="247" t="str">
        <f>IF(COUNTA(ข้อมูล!E51),IF(COUNTIF(EC33:FS33,"/"),COUNTIF(EC33:FS33,"/"),""),"")</f>
        <v/>
      </c>
      <c r="DY33" s="230" t="str">
        <f>IF(COUNTA(ข้อมูล!E51),IF(DX33="","",IF(DX33&gt;=$DX$4/2,"/","")),"")</f>
        <v/>
      </c>
      <c r="DZ33" s="230" t="str">
        <f>IF(COUNTA(ข้อมูล!E51),IF(DX33="","/",IF(DY33="/","",IF(DY33=""," /"))),"")</f>
        <v/>
      </c>
      <c r="EA33" s="231"/>
      <c r="EB33" s="249"/>
      <c r="EC33" s="158" t="str">
        <f t="shared" si="0"/>
        <v/>
      </c>
      <c r="ED33" s="70" t="str">
        <f t="shared" si="1"/>
        <v/>
      </c>
      <c r="EE33" s="70" t="str">
        <f t="shared" si="2"/>
        <v/>
      </c>
      <c r="EF33" s="70" t="str">
        <f t="shared" si="3"/>
        <v/>
      </c>
      <c r="EG33" s="70" t="str">
        <f t="shared" si="4"/>
        <v/>
      </c>
      <c r="EH33" s="70" t="str">
        <f t="shared" si="5"/>
        <v/>
      </c>
      <c r="EI33" s="70" t="str">
        <f t="shared" si="6"/>
        <v/>
      </c>
      <c r="EJ33" s="70" t="str">
        <f t="shared" si="7"/>
        <v/>
      </c>
      <c r="EK33" s="70" t="str">
        <f t="shared" si="8"/>
        <v/>
      </c>
      <c r="EL33" s="70" t="str">
        <f t="shared" si="9"/>
        <v/>
      </c>
      <c r="EM33" s="70" t="str">
        <f t="shared" si="10"/>
        <v/>
      </c>
      <c r="EN33" s="70" t="str">
        <f t="shared" si="11"/>
        <v/>
      </c>
      <c r="EO33" s="70" t="str">
        <f t="shared" si="12"/>
        <v/>
      </c>
      <c r="EP33" s="70" t="str">
        <f t="shared" si="13"/>
        <v/>
      </c>
      <c r="EQ33" s="70" t="str">
        <f t="shared" si="14"/>
        <v/>
      </c>
      <c r="ER33" s="70" t="str">
        <f t="shared" si="15"/>
        <v/>
      </c>
      <c r="ES33" s="70" t="str">
        <f t="shared" si="16"/>
        <v/>
      </c>
      <c r="ET33" s="70" t="str">
        <f t="shared" si="17"/>
        <v/>
      </c>
      <c r="EU33" s="70" t="str">
        <f t="shared" si="18"/>
        <v/>
      </c>
      <c r="EV33" s="70" t="str">
        <f t="shared" si="19"/>
        <v/>
      </c>
      <c r="EW33" s="70" t="str">
        <f t="shared" si="20"/>
        <v/>
      </c>
      <c r="EX33" s="70" t="str">
        <f t="shared" si="21"/>
        <v/>
      </c>
      <c r="EY33" s="70" t="str">
        <f t="shared" si="22"/>
        <v/>
      </c>
      <c r="EZ33" s="70" t="str">
        <f t="shared" si="23"/>
        <v/>
      </c>
      <c r="FA33" s="70" t="str">
        <f t="shared" si="24"/>
        <v/>
      </c>
      <c r="FB33" s="70" t="str">
        <f t="shared" si="25"/>
        <v/>
      </c>
      <c r="FC33" s="70" t="str">
        <f t="shared" si="26"/>
        <v/>
      </c>
      <c r="FD33" s="70" t="str">
        <f t="shared" si="27"/>
        <v/>
      </c>
      <c r="FE33" s="70" t="str">
        <f t="shared" si="28"/>
        <v/>
      </c>
      <c r="FF33" s="70" t="str">
        <f t="shared" si="29"/>
        <v/>
      </c>
      <c r="FG33" s="70" t="str">
        <f t="shared" si="30"/>
        <v/>
      </c>
      <c r="FH33" s="70" t="str">
        <f t="shared" si="31"/>
        <v/>
      </c>
      <c r="FI33" s="70" t="str">
        <f t="shared" si="32"/>
        <v/>
      </c>
      <c r="FJ33" s="70" t="str">
        <f t="shared" si="33"/>
        <v/>
      </c>
      <c r="FK33" s="70" t="str">
        <f t="shared" si="34"/>
        <v/>
      </c>
      <c r="FL33" s="70" t="str">
        <f t="shared" si="35"/>
        <v/>
      </c>
      <c r="FM33" s="70" t="str">
        <f t="shared" si="36"/>
        <v/>
      </c>
      <c r="FN33" s="70" t="str">
        <f t="shared" si="37"/>
        <v/>
      </c>
      <c r="FO33" s="70" t="str">
        <f t="shared" si="38"/>
        <v/>
      </c>
      <c r="FP33" s="70" t="str">
        <f t="shared" si="39"/>
        <v/>
      </c>
      <c r="FQ33" s="70" t="str">
        <f t="shared" si="40"/>
        <v/>
      </c>
      <c r="FR33" s="70" t="str">
        <f t="shared" si="41"/>
        <v/>
      </c>
      <c r="FS33" s="70" t="e">
        <f>#REF!</f>
        <v>#REF!</v>
      </c>
      <c r="FT33" s="70"/>
      <c r="FU33" s="70">
        <f t="shared" si="42"/>
        <v>0</v>
      </c>
      <c r="FV33" s="69"/>
    </row>
    <row r="34" spans="1:178" s="67" customFormat="1" ht="16.5" customHeight="1" x14ac:dyDescent="0.35">
      <c r="A34" s="233">
        <f>IF(COUNTA(ข้อมูล!C31),ข้อมูล!C31," ")</f>
        <v>29</v>
      </c>
      <c r="B34" s="229" t="str">
        <f>IF(COUNTA(กรอกคะแนนตัวชี้วัด!C34),กรอกคะแนนตัวชี้วัด!C34," ")</f>
        <v xml:space="preserve"> </v>
      </c>
      <c r="C34" s="230" t="str">
        <f>IF(COUNTA(กรอกคะแนนตัวชี้วัด!C34),IF($B$4="","",IF(B34&gt;=$B$4/2,"/","")),"")</f>
        <v/>
      </c>
      <c r="D34" s="230" t="str">
        <f>IF(COUNTA(กรอกคะแนนตัวชี้วัด!C34),IF(B34="","",IF(C34="/","",IF(C34=""," /"))),"")</f>
        <v/>
      </c>
      <c r="E34" s="229" t="str">
        <f>IF(COUNTA(กรอกคะแนนตัวชี้วัด!D34),กรอกคะแนนตัวชี้วัด!D34," ")</f>
        <v xml:space="preserve"> </v>
      </c>
      <c r="F34" s="230" t="str">
        <f>IF(COUNTA(กรอกคะแนนตัวชี้วัด!D34),IF($B$4="","",IF(E34&gt;=$B$4/2,"/","")),"")</f>
        <v/>
      </c>
      <c r="G34" s="230" t="str">
        <f>IF(COUNTA(กรอกคะแนนตัวชี้วัด!D34),IF(E34="","",IF(F34="/","",IF(F34=""," /"))),"")</f>
        <v/>
      </c>
      <c r="H34" s="229" t="str">
        <f>IF(COUNTA(กรอกคะแนนตัวชี้วัด!E34),กรอกคะแนนตัวชี้วัด!E34," ")</f>
        <v xml:space="preserve"> </v>
      </c>
      <c r="I34" s="230" t="str">
        <f>IF(COUNTA(กรอกคะแนนตัวชี้วัด!E34),IF($B$4="","",IF(H34&gt;=$B$4/2,"/","")),"")</f>
        <v/>
      </c>
      <c r="J34" s="230" t="str">
        <f>IF(COUNTA(กรอกคะแนนตัวชี้วัด!E34),IF(H34="","",IF(I34="/","",IF(I34=""," /"))),"")</f>
        <v/>
      </c>
      <c r="K34" s="229" t="str">
        <f>IF(COUNTA(กรอกคะแนนตัวชี้วัด!F34),กรอกคะแนนตัวชี้วัด!F34," ")</f>
        <v xml:space="preserve"> </v>
      </c>
      <c r="L34" s="230" t="str">
        <f>IF(COUNTA(กรอกคะแนนตัวชี้วัด!F34),IF($B$4="","",IF(K34&gt;=$B$4/2,"/","")),"")</f>
        <v/>
      </c>
      <c r="M34" s="234" t="str">
        <f>IF(COUNTA(กรอกคะแนนตัวชี้วัด!F34),IF(K34="","",IF(L34="/","",IF(L34=""," /"))),"")</f>
        <v/>
      </c>
      <c r="N34" s="241" t="str">
        <f>IF(COUNTA(กรอกคะแนนตัวชี้วัด!G34),กรอกคะแนนตัวชี้วัด!G34," ")</f>
        <v xml:space="preserve"> </v>
      </c>
      <c r="O34" s="230" t="str">
        <f>IF(COUNTA(กรอกคะแนนตัวชี้วัด!G34),IF($B$4="","",IF(N34&gt;=$B$4/2,"/","")),"")</f>
        <v/>
      </c>
      <c r="P34" s="230" t="str">
        <f>IF(COUNTA(กรอกคะแนนตัวชี้วัด!G34),IF(N34="","",IF(O34="/","",IF(O34=""," /"))),"")</f>
        <v/>
      </c>
      <c r="Q34" s="229" t="str">
        <f>IF(COUNTA(กรอกคะแนนตัวชี้วัด!H34),กรอกคะแนนตัวชี้วัด!H34," ")</f>
        <v xml:space="preserve"> </v>
      </c>
      <c r="R34" s="230" t="str">
        <f>IF(COUNTA(กรอกคะแนนตัวชี้วัด!H34),IF($B$4="","",IF(Q34&gt;=$B$4/2,"/","")),"")</f>
        <v/>
      </c>
      <c r="S34" s="230" t="str">
        <f>IF(COUNTA(กรอกคะแนนตัวชี้วัด!H34),IF(Q34="","",IF(R34="/","",IF(R34=""," /"))),"")</f>
        <v/>
      </c>
      <c r="T34" s="229" t="str">
        <f>IF(COUNTA(กรอกคะแนนตัวชี้วัด!I34),กรอกคะแนนตัวชี้วัด!I34," ")</f>
        <v xml:space="preserve"> </v>
      </c>
      <c r="U34" s="230" t="str">
        <f>IF(COUNTA(กรอกคะแนนตัวชี้วัด!I34),IF($B$4="","",IF(T34&gt;=$B$4/2,"/","")),"")</f>
        <v/>
      </c>
      <c r="V34" s="230" t="str">
        <f>IF(COUNTA(กรอกคะแนนตัวชี้วัด!I34),IF(T34="","",IF(U34="/","",IF(U34=""," /"))),"")</f>
        <v/>
      </c>
      <c r="W34" s="229" t="str">
        <f>IF(COUNTA(กรอกคะแนนตัวชี้วัด!J34),กรอกคะแนนตัวชี้วัด!J34," ")</f>
        <v xml:space="preserve"> </v>
      </c>
      <c r="X34" s="230" t="str">
        <f>IF(COUNTA(กรอกคะแนนตัวชี้วัด!J34),IF($B$4="","",IF(W34&gt;=$B$4/2,"/","")),"")</f>
        <v/>
      </c>
      <c r="Y34" s="234" t="str">
        <f>IF(COUNTA(กรอกคะแนนตัวชี้วัด!J34),IF(W34="","",IF(X34="/","",IF(X34=""," /"))),"")</f>
        <v/>
      </c>
      <c r="Z34" s="241" t="str">
        <f>IF(COUNTA(กรอกคะแนนตัวชี้วัด!K34),กรอกคะแนนตัวชี้วัด!K34," ")</f>
        <v xml:space="preserve"> </v>
      </c>
      <c r="AA34" s="230" t="str">
        <f>IF(COUNTA(กรอกคะแนนตัวชี้วัด!K34),IF($B$4="","",IF(Z34&gt;=$B$4/2,"/","")),"")</f>
        <v/>
      </c>
      <c r="AB34" s="230" t="str">
        <f>IF(COUNTA(กรอกคะแนนตัวชี้วัด!K34),IF(Z34="","",IF(AA34="/","",IF(AA34=""," /"))),"")</f>
        <v/>
      </c>
      <c r="AC34" s="229" t="str">
        <f>IF(COUNTA(กรอกคะแนนตัวชี้วัด!L34),กรอกคะแนนตัวชี้วัด!L34," ")</f>
        <v xml:space="preserve"> </v>
      </c>
      <c r="AD34" s="230" t="str">
        <f>IF(COUNTA(กรอกคะแนนตัวชี้วัด!L34),IF($B$4="","",IF(AC34&gt;=$B$4/2,"/","")),"")</f>
        <v/>
      </c>
      <c r="AE34" s="230" t="str">
        <f>IF(COUNTA(กรอกคะแนนตัวชี้วัด!L34),IF(AC34="","",IF(AD34="/","",IF(AD34=""," /"))),"")</f>
        <v/>
      </c>
      <c r="AF34" s="229" t="str">
        <f>IF(COUNTA(กรอกคะแนนตัวชี้วัด!M34),กรอกคะแนนตัวชี้วัด!M34," ")</f>
        <v xml:space="preserve"> </v>
      </c>
      <c r="AG34" s="230" t="str">
        <f>IF(COUNTA(กรอกคะแนนตัวชี้วัด!M34),IF($B$4="","",IF(AF34&gt;=$B$4/2,"/","")),"")</f>
        <v/>
      </c>
      <c r="AH34" s="230" t="str">
        <f>IF(COUNTA(กรอกคะแนนตัวชี้วัด!M34),IF(AF34="","",IF(AG34="/","",IF(AG34=""," /"))),"")</f>
        <v/>
      </c>
      <c r="AI34" s="229" t="str">
        <f>IF(COUNTA(กรอกคะแนนตัวชี้วัด!N34),กรอกคะแนนตัวชี้วัด!N34," ")</f>
        <v xml:space="preserve"> </v>
      </c>
      <c r="AJ34" s="230" t="str">
        <f>IF(COUNTA(กรอกคะแนนตัวชี้วัด!N34),IF($B$4="","",IF(AI34&gt;=$B$4/2,"/","")),"")</f>
        <v/>
      </c>
      <c r="AK34" s="234" t="str">
        <f>IF(COUNTA(กรอกคะแนนตัวชี้วัด!N34),IF(AI34="","",IF(AJ34="/","",IF(AJ34=""," /"))),"")</f>
        <v/>
      </c>
      <c r="AL34" s="241" t="str">
        <f>IF(COUNTA(กรอกคะแนนตัวชี้วัด!O34),กรอกคะแนนตัวชี้วัด!O34," ")</f>
        <v xml:space="preserve"> </v>
      </c>
      <c r="AM34" s="230" t="str">
        <f>IF(COUNTA(กรอกคะแนนตัวชี้วัด!O34),IF($B$4="","",IF(AL34&gt;=$B$4/2,"/","")),"")</f>
        <v/>
      </c>
      <c r="AN34" s="230" t="str">
        <f>IF(COUNTA(กรอกคะแนนตัวชี้วัด!O34),IF(AL34="","",IF(AM34="/","",IF(AM34=""," /"))),"")</f>
        <v/>
      </c>
      <c r="AO34" s="229" t="str">
        <f>IF(COUNTA(กรอกคะแนนตัวชี้วัด!P34),กรอกคะแนนตัวชี้วัด!P34," ")</f>
        <v xml:space="preserve"> </v>
      </c>
      <c r="AP34" s="230" t="str">
        <f>IF(COUNTA(กรอกคะแนนตัวชี้วัด!P34),IF($B$4="","",IF(AO34&gt;=$B$4/2,"/","")),"")</f>
        <v/>
      </c>
      <c r="AQ34" s="230" t="str">
        <f>IF(COUNTA(กรอกคะแนนตัวชี้วัด!P34),IF(AO34="","",IF(AP34="/","",IF(AP34=""," /"))),"")</f>
        <v/>
      </c>
      <c r="AR34" s="229" t="str">
        <f>IF(COUNTA(กรอกคะแนนตัวชี้วัด!Q34),กรอกคะแนนตัวชี้วัด!Q34," ")</f>
        <v xml:space="preserve"> </v>
      </c>
      <c r="AS34" s="230" t="str">
        <f>IF(COUNTA(กรอกคะแนนตัวชี้วัด!Q34),IF($B$4="","",IF(AR34&gt;=$B$4/2,"/","")),"")</f>
        <v/>
      </c>
      <c r="AT34" s="230" t="str">
        <f>IF(COUNTA(กรอกคะแนนตัวชี้วัด!Q34),IF(AR34="","",IF(AS34="/","",IF(AS34=""," /"))),"")</f>
        <v/>
      </c>
      <c r="AU34" s="229" t="str">
        <f>IF(COUNTA(กรอกคะแนนตัวชี้วัด!R34),กรอกคะแนนตัวชี้วัด!R34," ")</f>
        <v xml:space="preserve"> </v>
      </c>
      <c r="AV34" s="230" t="str">
        <f>IF(COUNTA(กรอกคะแนนตัวชี้วัด!R34),IF($B$4="","",IF(AU34&gt;=$B$4/2,"/","")),"")</f>
        <v/>
      </c>
      <c r="AW34" s="234" t="str">
        <f>IF(COUNTA(กรอกคะแนนตัวชี้วัด!R34),IF(AU34="","",IF(AV34="/","",IF(AV34=""," /"))),"")</f>
        <v/>
      </c>
      <c r="AX34" s="241" t="str">
        <f>IF(COUNTA(กรอกคะแนนตัวชี้วัด!S34),กรอกคะแนนตัวชี้วัด!S34," ")</f>
        <v xml:space="preserve"> </v>
      </c>
      <c r="AY34" s="230" t="str">
        <f>IF(COUNTA(กรอกคะแนนตัวชี้วัด!S34),IF($B$4="","",IF(AX34&gt;=$B$4/2,"/","")),"")</f>
        <v/>
      </c>
      <c r="AZ34" s="230" t="str">
        <f>IF(COUNTA(กรอกคะแนนตัวชี้วัด!S34),IF(AX34="","",IF(AY34="/","",IF(AY34=""," /"))),"")</f>
        <v/>
      </c>
      <c r="BA34" s="229" t="str">
        <f>IF(COUNTA(กรอกคะแนนตัวชี้วัด!T34),กรอกคะแนนตัวชี้วัด!T34," ")</f>
        <v xml:space="preserve"> </v>
      </c>
      <c r="BB34" s="230" t="str">
        <f>IF(COUNTA(กรอกคะแนนตัวชี้วัด!T34),IF($B$4="","",IF(BA34&gt;=$B$4/2,"/","")),"")</f>
        <v/>
      </c>
      <c r="BC34" s="230" t="str">
        <f>IF(COUNTA(กรอกคะแนนตัวชี้วัด!T34),IF(BA34="","",IF(BB34="/","",IF(BB34=""," /"))),"")</f>
        <v/>
      </c>
      <c r="BD34" s="229" t="str">
        <f>IF(COUNTA(กรอกคะแนนตัวชี้วัด!U34),กรอกคะแนนตัวชี้วัด!U34," ")</f>
        <v xml:space="preserve"> </v>
      </c>
      <c r="BE34" s="230" t="str">
        <f>IF(COUNTA(กรอกคะแนนตัวชี้วัด!U34),IF($B$4="","",IF(BD34&gt;=$B$4/2,"/","")),"")</f>
        <v/>
      </c>
      <c r="BF34" s="230" t="str">
        <f>IF(COUNTA(กรอกคะแนนตัวชี้วัด!U34),IF(BD34="","",IF(BE34="/","",IF(BE34=""," /"))),"")</f>
        <v/>
      </c>
      <c r="BG34" s="229" t="str">
        <f>IF(COUNTA(กรอกคะแนนตัวชี้วัด!V34),กรอกคะแนนตัวชี้วัด!V34," ")</f>
        <v xml:space="preserve"> </v>
      </c>
      <c r="BH34" s="230" t="str">
        <f>IF(COUNTA(กรอกคะแนนตัวชี้วัด!V34),IF($B$4="","",IF(BG34&gt;=$B$4/2,"/","")),"")</f>
        <v/>
      </c>
      <c r="BI34" s="234" t="str">
        <f>IF(COUNTA(กรอกคะแนนตัวชี้วัด!V34),IF(BG34="","",IF(BH34="/","",IF(BH34=""," /"))),"")</f>
        <v/>
      </c>
      <c r="BJ34" s="241" t="str">
        <f>IF(COUNTA(กรอกคะแนนตัวชี้วัด!W34),กรอกคะแนนตัวชี้วัด!W34," ")</f>
        <v xml:space="preserve"> </v>
      </c>
      <c r="BK34" s="230" t="str">
        <f>IF(COUNTA(กรอกคะแนนตัวชี้วัด!W34),IF($B$4="","",IF(BJ34&gt;=$B$4/2,"/","")),"")</f>
        <v/>
      </c>
      <c r="BL34" s="230" t="str">
        <f>IF(COUNTA(กรอกคะแนนตัวชี้วัด!W34),IF(BJ34="","",IF(BK34="/","",IF(BK34=""," /"))),"")</f>
        <v/>
      </c>
      <c r="BM34" s="229" t="str">
        <f>IF(COUNTA(กรอกคะแนนตัวชี้วัด!X34),กรอกคะแนนตัวชี้วัด!X34," ")</f>
        <v xml:space="preserve"> </v>
      </c>
      <c r="BN34" s="230" t="str">
        <f>IF(COUNTA(กรอกคะแนนตัวชี้วัด!X34),IF($B$4="","",IF(BM34&gt;=$B$4/2,"/","")),"")</f>
        <v/>
      </c>
      <c r="BO34" s="230" t="str">
        <f>IF(COUNTA(กรอกคะแนนตัวชี้วัด!X34),IF(BM34="","",IF(BN34="/","",IF(BN34=""," /"))),"")</f>
        <v/>
      </c>
      <c r="BP34" s="229" t="str">
        <f>IF(COUNTA(กรอกคะแนนตัวชี้วัด!Y34),กรอกคะแนนตัวชี้วัด!Y34," ")</f>
        <v xml:space="preserve"> </v>
      </c>
      <c r="BQ34" s="230" t="str">
        <f>IF(COUNTA(กรอกคะแนนตัวชี้วัด!Y34),IF($B$4="","",IF(BP34&gt;=$B$4/2,"/","")),"")</f>
        <v/>
      </c>
      <c r="BR34" s="230" t="str">
        <f>IF(COUNTA(กรอกคะแนนตัวชี้วัด!Y34),IF(BP34="","",IF(BQ34="/","",IF(BQ34=""," /"))),"")</f>
        <v/>
      </c>
      <c r="BS34" s="229" t="str">
        <f>IF(COUNTA(กรอกคะแนนตัวชี้วัด!Z34),กรอกคะแนนตัวชี้วัด!Z34," ")</f>
        <v xml:space="preserve"> </v>
      </c>
      <c r="BT34" s="230" t="str">
        <f>IF(COUNTA(กรอกคะแนนตัวชี้วัด!Z34),IF($B$4="","",IF(BS34&gt;=$B$4/2,"/","")),"")</f>
        <v/>
      </c>
      <c r="BU34" s="234" t="str">
        <f>IF(COUNTA(กรอกคะแนนตัวชี้วัด!Z34),IF(BS34="","",IF(BT34="/","",IF(BT34=""," /"))),"")</f>
        <v/>
      </c>
      <c r="BV34" s="241" t="str">
        <f>IF(COUNTA(กรอกคะแนนตัวชี้วัด!AA34),กรอกคะแนนตัวชี้วัด!AA34," ")</f>
        <v xml:space="preserve"> </v>
      </c>
      <c r="BW34" s="230" t="str">
        <f>IF(COUNTA(กรอกคะแนนตัวชี้วัด!AA34),IF($B$4="","",IF(BV34&gt;=$B$4/2,"/","")),"")</f>
        <v/>
      </c>
      <c r="BX34" s="230" t="str">
        <f>IF(COUNTA(กรอกคะแนนตัวชี้วัด!AA34),IF(BV34="","",IF(BW34="/","",IF(BW34=""," /"))),"")</f>
        <v/>
      </c>
      <c r="BY34" s="229" t="str">
        <f>IF(COUNTA(กรอกคะแนนตัวชี้วัด!AB34),กรอกคะแนนตัวชี้วัด!AB34," ")</f>
        <v xml:space="preserve"> </v>
      </c>
      <c r="BZ34" s="230" t="str">
        <f>IF(COUNTA(กรอกคะแนนตัวชี้วัด!AB34),IF($B$4="","",IF(BY34&gt;=$B$4/2,"/","")),"")</f>
        <v/>
      </c>
      <c r="CA34" s="230" t="str">
        <f>IF(COUNTA(กรอกคะแนนตัวชี้วัด!AB34),IF(BY34="","",IF(BZ34="/","",IF(BZ34=""," /"))),"")</f>
        <v/>
      </c>
      <c r="CB34" s="229" t="str">
        <f>IF(COUNTA(กรอกคะแนนตัวชี้วัด!AC34),กรอกคะแนนตัวชี้วัด!AC34," ")</f>
        <v xml:space="preserve"> </v>
      </c>
      <c r="CC34" s="230" t="str">
        <f>IF(COUNTA(กรอกคะแนนตัวชี้วัด!AC34),IF($B$4="","",IF(CB34&gt;=$B$4/2,"/","")),"")</f>
        <v/>
      </c>
      <c r="CD34" s="230" t="str">
        <f>IF(COUNTA(กรอกคะแนนตัวชี้วัด!AC34),IF(CB34="","",IF(CC34="/","",IF(CC34=""," /"))),"")</f>
        <v/>
      </c>
      <c r="CE34" s="229" t="str">
        <f>IF(COUNTA(กรอกคะแนนตัวชี้วัด!AD34),กรอกคะแนนตัวชี้วัด!AD34," ")</f>
        <v xml:space="preserve"> </v>
      </c>
      <c r="CF34" s="230" t="str">
        <f>IF(COUNTA(กรอกคะแนนตัวชี้วัด!AD34),IF($B$4="","",IF(CE34&gt;=$B$4/2,"/","")),"")</f>
        <v/>
      </c>
      <c r="CG34" s="234" t="str">
        <f>IF(COUNTA(กรอกคะแนนตัวชี้วัด!AD34),IF(CE34="","",IF(CF34="/","",IF(CF34=""," /"))),"")</f>
        <v/>
      </c>
      <c r="CH34" s="241" t="str">
        <f>IF(COUNTA(กรอกคะแนนตัวชี้วัด!AE34),กรอกคะแนนตัวชี้วัด!AE34," ")</f>
        <v xml:space="preserve"> </v>
      </c>
      <c r="CI34" s="230" t="str">
        <f>IF(COUNTA(กรอกคะแนนตัวชี้วัด!AE34),IF($B$4="","",IF(CH34&gt;=$B$4/2,"/","")),"")</f>
        <v/>
      </c>
      <c r="CJ34" s="230" t="str">
        <f>IF(COUNTA(กรอกคะแนนตัวชี้วัด!AE34),IF(CH34="","",IF(CI34="/","",IF(CI34=""," /"))),"")</f>
        <v/>
      </c>
      <c r="CK34" s="229" t="str">
        <f>IF(COUNTA(กรอกคะแนนตัวชี้วัด!AF34),กรอกคะแนนตัวชี้วัด!AF34," ")</f>
        <v xml:space="preserve"> </v>
      </c>
      <c r="CL34" s="230" t="str">
        <f>IF(COUNTA(กรอกคะแนนตัวชี้วัด!AF34),IF($B$4="","",IF(CK34&gt;=$B$4/2,"/","")),"")</f>
        <v/>
      </c>
      <c r="CM34" s="230" t="str">
        <f>IF(COUNTA(กรอกคะแนนตัวชี้วัด!AF34),IF(CK34="","",IF(CL34="/","",IF(CL34=""," /"))),"")</f>
        <v/>
      </c>
      <c r="CN34" s="229" t="str">
        <f>IF(COUNTA(กรอกคะแนนตัวชี้วัด!AG34),กรอกคะแนนตัวชี้วัด!AG34," ")</f>
        <v xml:space="preserve"> </v>
      </c>
      <c r="CO34" s="230" t="str">
        <f>IF(COUNTA(กรอกคะแนนตัวชี้วัด!AG34),IF($B$4="","",IF(CN34&gt;=$B$4/2,"/","")),"")</f>
        <v/>
      </c>
      <c r="CP34" s="230" t="str">
        <f>IF(COUNTA(กรอกคะแนนตัวชี้วัด!AG34),IF(CN34="","",IF(CO34="/","",IF(CO34=""," /"))),"")</f>
        <v/>
      </c>
      <c r="CQ34" s="229" t="str">
        <f>IF(COUNTA(กรอกคะแนนตัวชี้วัด!AH34),กรอกคะแนนตัวชี้วัด!AH34," ")</f>
        <v xml:space="preserve"> </v>
      </c>
      <c r="CR34" s="230" t="str">
        <f>IF(COUNTA(กรอกคะแนนตัวชี้วัด!AH34),IF($B$4="","",IF(CQ34&gt;=$B$4/2,"/","")),"")</f>
        <v/>
      </c>
      <c r="CS34" s="234" t="str">
        <f>IF(COUNTA(กรอกคะแนนตัวชี้วัด!AH34),IF(CQ34="","",IF(CR34="/","",IF(CR34=""," /"))),"")</f>
        <v/>
      </c>
      <c r="CT34" s="241" t="str">
        <f>IF(COUNTA(กรอกคะแนนตัวชี้วัด!AI34),กรอกคะแนนตัวชี้วัด!AI34," ")</f>
        <v xml:space="preserve"> </v>
      </c>
      <c r="CU34" s="230" t="str">
        <f>IF(COUNTA(กรอกคะแนนตัวชี้วัด!AI34),IF($B$4="","",IF(CT34&gt;=$B$4/2,"/","")),"")</f>
        <v/>
      </c>
      <c r="CV34" s="230" t="str">
        <f>IF(COUNTA(กรอกคะแนนตัวชี้วัด!AI34),IF(CT34="","",IF(CU34="/","",IF(CU34=""," /"))),"")</f>
        <v/>
      </c>
      <c r="CW34" s="229" t="str">
        <f>IF(COUNTA(กรอกคะแนนตัวชี้วัด!AJ34),กรอกคะแนนตัวชี้วัด!AJ34," ")</f>
        <v xml:space="preserve"> </v>
      </c>
      <c r="CX34" s="230" t="str">
        <f>IF(COUNTA(กรอกคะแนนตัวชี้วัด!AJ34),IF($B$4="","",IF(CW34&gt;=$B$4/2,"/","")),"")</f>
        <v/>
      </c>
      <c r="CY34" s="230" t="str">
        <f>IF(COUNTA(กรอกคะแนนตัวชี้วัด!AJ34),IF(CW34="","",IF(CX34="/","",IF(CX34=""," /"))),"")</f>
        <v/>
      </c>
      <c r="CZ34" s="229" t="str">
        <f>IF(COUNTA(กรอกคะแนนตัวชี้วัด!AK34),กรอกคะแนนตัวชี้วัด!AK34," ")</f>
        <v xml:space="preserve"> </v>
      </c>
      <c r="DA34" s="230" t="str">
        <f>IF(COUNTA(กรอกคะแนนตัวชี้วัด!AK34),IF($B$4="","",IF(CZ34&gt;=$B$4/2,"/","")),"")</f>
        <v/>
      </c>
      <c r="DB34" s="230" t="str">
        <f>IF(COUNTA(กรอกคะแนนตัวชี้วัด!AK34),IF(CZ34="","",IF(DA34="/","",IF(DA34=""," /"))),"")</f>
        <v/>
      </c>
      <c r="DC34" s="229" t="str">
        <f>IF(COUNTA(กรอกคะแนนตัวชี้วัด!AL34),กรอกคะแนนตัวชี้วัด!AL34," ")</f>
        <v xml:space="preserve"> </v>
      </c>
      <c r="DD34" s="230" t="str">
        <f>IF(COUNTA(กรอกคะแนนตัวชี้วัด!AL34),IF($B$4="","",IF(DC34&gt;=$B$4/2,"/","")),"")</f>
        <v/>
      </c>
      <c r="DE34" s="234" t="str">
        <f>IF(COUNTA(กรอกคะแนนตัวชี้วัด!AL34),IF(DC34="","",IF(DD34="/","",IF(DD34=""," /"))),"")</f>
        <v/>
      </c>
      <c r="DF34" s="241" t="str">
        <f>IF(COUNTA(กรอกคะแนนตัวชี้วัด!AM34),กรอกคะแนนตัวชี้วัด!AM34," ")</f>
        <v xml:space="preserve"> </v>
      </c>
      <c r="DG34" s="230" t="str">
        <f>IF(COUNTA(กรอกคะแนนตัวชี้วัด!AM34),IF($B$4="","",IF(DF34&gt;=$B$4/2,"/","")),"")</f>
        <v/>
      </c>
      <c r="DH34" s="230" t="str">
        <f>IF(COUNTA(กรอกคะแนนตัวชี้วัด!AM34),IF(DF34="","",IF(DG34="/","",IF(DG34=""," /"))),"")</f>
        <v/>
      </c>
      <c r="DI34" s="229" t="str">
        <f>IF(COUNTA(กรอกคะแนนตัวชี้วัด!AN34),กรอกคะแนนตัวชี้วัด!AN34," ")</f>
        <v xml:space="preserve"> </v>
      </c>
      <c r="DJ34" s="230" t="str">
        <f>IF(COUNTA(กรอกคะแนนตัวชี้วัด!AN34),IF($B$4="","",IF(DI34&gt;=$B$4/2,"/","")),"")</f>
        <v/>
      </c>
      <c r="DK34" s="230" t="str">
        <f>IF(COUNTA(กรอกคะแนนตัวชี้วัด!AN34),IF(DI34="","",IF(DJ34="/","",IF(DJ34=""," /"))),"")</f>
        <v/>
      </c>
      <c r="DL34" s="229" t="str">
        <f>IF(COUNTA(กรอกคะแนนตัวชี้วัด!AO34),กรอกคะแนนตัวชี้วัด!AO34," ")</f>
        <v xml:space="preserve"> </v>
      </c>
      <c r="DM34" s="230" t="str">
        <f>IF(COUNTA(กรอกคะแนนตัวชี้วัด!AO34),IF($B$4="","",IF(DL34&gt;=$B$4/2,"/","")),"")</f>
        <v/>
      </c>
      <c r="DN34" s="230" t="str">
        <f>IF(COUNTA(กรอกคะแนนตัวชี้วัด!AO34),IF(DL34="","",IF(DM34="/","",IF(DM34=""," /"))),"")</f>
        <v/>
      </c>
      <c r="DO34" s="229" t="str">
        <f>IF(COUNTA(กรอกคะแนนตัวชี้วัด!AP34),กรอกคะแนนตัวชี้วัด!AP34," ")</f>
        <v xml:space="preserve"> </v>
      </c>
      <c r="DP34" s="230" t="str">
        <f>IF(COUNTA(กรอกคะแนนตัวชี้วัด!AP34),IF($B$4="","",IF(DO34&gt;=$B$4/2,"/","")),"")</f>
        <v/>
      </c>
      <c r="DQ34" s="234" t="str">
        <f>IF(COUNTA(กรอกคะแนนตัวชี้วัด!AP34),IF(DO34="","",IF(DP34="/","",IF(DP34=""," /"))),"")</f>
        <v/>
      </c>
      <c r="DR34" s="241" t="str">
        <f>IF(COUNTA(กรอกคะแนนตัวชี้วัด!AQ34),กรอกคะแนนตัวชี้วัด!AQ34," ")</f>
        <v xml:space="preserve"> </v>
      </c>
      <c r="DS34" s="230" t="str">
        <f>IF(COUNTA(กรอกคะแนนตัวชี้วัด!AQ34),IF($B$4="","",IF(DR34&gt;=$B$4/2,"/","")),"")</f>
        <v/>
      </c>
      <c r="DT34" s="230" t="str">
        <f>IF(COUNTA(กรอกคะแนนตัวชี้วัด!AQ34),IF(DR34="","",IF(DS34="/","",IF(DS34=""," /"))),"")</f>
        <v/>
      </c>
      <c r="DU34" s="229" t="str">
        <f>IF(COUNTA(กรอกคะแนนตัวชี้วัด!AR34),กรอกคะแนนตัวชี้วัด!AR34," ")</f>
        <v xml:space="preserve"> </v>
      </c>
      <c r="DV34" s="230" t="str">
        <f>IF(COUNTA(กรอกคะแนนตัวชี้วัด!AR34),IF($B$4="","",IF(DU34&gt;=$B$4/2,"/","")),"")</f>
        <v/>
      </c>
      <c r="DW34" s="234" t="str">
        <f>IF(COUNTA(กรอกคะแนนตัวชี้วัด!AR34),IF(DU34="","",IF(DV34="/","",IF(DV34=""," /"))),"")</f>
        <v/>
      </c>
      <c r="DX34" s="247" t="str">
        <f>IF(COUNTA(ข้อมูล!E52),IF(COUNTIF(EC34:FS34,"/"),COUNTIF(EC34:FS34,"/"),""),"")</f>
        <v/>
      </c>
      <c r="DY34" s="230" t="str">
        <f>IF(COUNTA(ข้อมูล!E52),IF(DX34="","",IF(DX34&gt;=$DX$4/2,"/","")),"")</f>
        <v/>
      </c>
      <c r="DZ34" s="230" t="str">
        <f>IF(COUNTA(ข้อมูล!E52),IF(DX34="","/",IF(DY34="/","",IF(DY34=""," /"))),"")</f>
        <v/>
      </c>
      <c r="EA34" s="231"/>
      <c r="EB34" s="249"/>
      <c r="EC34" s="158" t="str">
        <f t="shared" si="0"/>
        <v/>
      </c>
      <c r="ED34" s="70" t="str">
        <f t="shared" si="1"/>
        <v/>
      </c>
      <c r="EE34" s="70" t="str">
        <f t="shared" si="2"/>
        <v/>
      </c>
      <c r="EF34" s="70" t="str">
        <f t="shared" si="3"/>
        <v/>
      </c>
      <c r="EG34" s="70" t="str">
        <f t="shared" si="4"/>
        <v/>
      </c>
      <c r="EH34" s="70" t="str">
        <f t="shared" si="5"/>
        <v/>
      </c>
      <c r="EI34" s="70" t="str">
        <f t="shared" si="6"/>
        <v/>
      </c>
      <c r="EJ34" s="70" t="str">
        <f t="shared" si="7"/>
        <v/>
      </c>
      <c r="EK34" s="70" t="str">
        <f t="shared" si="8"/>
        <v/>
      </c>
      <c r="EL34" s="70" t="str">
        <f t="shared" si="9"/>
        <v/>
      </c>
      <c r="EM34" s="70" t="str">
        <f t="shared" si="10"/>
        <v/>
      </c>
      <c r="EN34" s="70" t="str">
        <f t="shared" si="11"/>
        <v/>
      </c>
      <c r="EO34" s="70" t="str">
        <f t="shared" si="12"/>
        <v/>
      </c>
      <c r="EP34" s="70" t="str">
        <f t="shared" si="13"/>
        <v/>
      </c>
      <c r="EQ34" s="70" t="str">
        <f t="shared" si="14"/>
        <v/>
      </c>
      <c r="ER34" s="70" t="str">
        <f t="shared" si="15"/>
        <v/>
      </c>
      <c r="ES34" s="70" t="str">
        <f t="shared" si="16"/>
        <v/>
      </c>
      <c r="ET34" s="70" t="str">
        <f t="shared" si="17"/>
        <v/>
      </c>
      <c r="EU34" s="70" t="str">
        <f t="shared" si="18"/>
        <v/>
      </c>
      <c r="EV34" s="70" t="str">
        <f t="shared" si="19"/>
        <v/>
      </c>
      <c r="EW34" s="70" t="str">
        <f t="shared" si="20"/>
        <v/>
      </c>
      <c r="EX34" s="70" t="str">
        <f t="shared" si="21"/>
        <v/>
      </c>
      <c r="EY34" s="70" t="str">
        <f t="shared" si="22"/>
        <v/>
      </c>
      <c r="EZ34" s="70" t="str">
        <f t="shared" si="23"/>
        <v/>
      </c>
      <c r="FA34" s="70" t="str">
        <f t="shared" si="24"/>
        <v/>
      </c>
      <c r="FB34" s="70" t="str">
        <f t="shared" si="25"/>
        <v/>
      </c>
      <c r="FC34" s="70" t="str">
        <f t="shared" si="26"/>
        <v/>
      </c>
      <c r="FD34" s="70" t="str">
        <f t="shared" si="27"/>
        <v/>
      </c>
      <c r="FE34" s="70" t="str">
        <f t="shared" si="28"/>
        <v/>
      </c>
      <c r="FF34" s="70" t="str">
        <f t="shared" si="29"/>
        <v/>
      </c>
      <c r="FG34" s="70" t="str">
        <f t="shared" si="30"/>
        <v/>
      </c>
      <c r="FH34" s="70" t="str">
        <f t="shared" si="31"/>
        <v/>
      </c>
      <c r="FI34" s="70" t="str">
        <f t="shared" si="32"/>
        <v/>
      </c>
      <c r="FJ34" s="70" t="str">
        <f t="shared" si="33"/>
        <v/>
      </c>
      <c r="FK34" s="70" t="str">
        <f t="shared" si="34"/>
        <v/>
      </c>
      <c r="FL34" s="70" t="str">
        <f t="shared" si="35"/>
        <v/>
      </c>
      <c r="FM34" s="70" t="str">
        <f t="shared" si="36"/>
        <v/>
      </c>
      <c r="FN34" s="70" t="str">
        <f t="shared" si="37"/>
        <v/>
      </c>
      <c r="FO34" s="70" t="str">
        <f t="shared" si="38"/>
        <v/>
      </c>
      <c r="FP34" s="70" t="str">
        <f t="shared" si="39"/>
        <v/>
      </c>
      <c r="FQ34" s="70" t="str">
        <f t="shared" si="40"/>
        <v/>
      </c>
      <c r="FR34" s="70" t="str">
        <f t="shared" si="41"/>
        <v/>
      </c>
      <c r="FS34" s="70" t="e">
        <f>#REF!</f>
        <v>#REF!</v>
      </c>
      <c r="FT34" s="70"/>
      <c r="FU34" s="70">
        <f t="shared" si="42"/>
        <v>0</v>
      </c>
      <c r="FV34" s="69"/>
    </row>
    <row r="35" spans="1:178" s="67" customFormat="1" ht="16.5" customHeight="1" x14ac:dyDescent="0.35">
      <c r="A35" s="233">
        <f>IF(COUNTA(ข้อมูล!C32),ข้อมูล!C32," ")</f>
        <v>30</v>
      </c>
      <c r="B35" s="229" t="str">
        <f>IF(COUNTA(กรอกคะแนนตัวชี้วัด!C35),กรอกคะแนนตัวชี้วัด!C35," ")</f>
        <v xml:space="preserve"> </v>
      </c>
      <c r="C35" s="230" t="str">
        <f>IF(COUNTA(กรอกคะแนนตัวชี้วัด!C35),IF($B$4="","",IF(B35&gt;=$B$4/2,"/","")),"")</f>
        <v/>
      </c>
      <c r="D35" s="230" t="str">
        <f>IF(COUNTA(กรอกคะแนนตัวชี้วัด!C35),IF(B35="","",IF(C35="/","",IF(C35=""," /"))),"")</f>
        <v/>
      </c>
      <c r="E35" s="229" t="str">
        <f>IF(COUNTA(กรอกคะแนนตัวชี้วัด!D35),กรอกคะแนนตัวชี้วัด!D35," ")</f>
        <v xml:space="preserve"> </v>
      </c>
      <c r="F35" s="230" t="str">
        <f>IF(COUNTA(กรอกคะแนนตัวชี้วัด!D35),IF($B$4="","",IF(E35&gt;=$B$4/2,"/","")),"")</f>
        <v/>
      </c>
      <c r="G35" s="230" t="str">
        <f>IF(COUNTA(กรอกคะแนนตัวชี้วัด!D35),IF(E35="","",IF(F35="/","",IF(F35=""," /"))),"")</f>
        <v/>
      </c>
      <c r="H35" s="229" t="str">
        <f>IF(COUNTA(กรอกคะแนนตัวชี้วัด!E35),กรอกคะแนนตัวชี้วัด!E35," ")</f>
        <v xml:space="preserve"> </v>
      </c>
      <c r="I35" s="230" t="str">
        <f>IF(COUNTA(กรอกคะแนนตัวชี้วัด!E35),IF($B$4="","",IF(H35&gt;=$B$4/2,"/","")),"")</f>
        <v/>
      </c>
      <c r="J35" s="230" t="str">
        <f>IF(COUNTA(กรอกคะแนนตัวชี้วัด!E35),IF(H35="","",IF(I35="/","",IF(I35=""," /"))),"")</f>
        <v/>
      </c>
      <c r="K35" s="229" t="str">
        <f>IF(COUNTA(กรอกคะแนนตัวชี้วัด!F35),กรอกคะแนนตัวชี้วัด!F35," ")</f>
        <v xml:space="preserve"> </v>
      </c>
      <c r="L35" s="230" t="str">
        <f>IF(COUNTA(กรอกคะแนนตัวชี้วัด!F35),IF($B$4="","",IF(K35&gt;=$B$4/2,"/","")),"")</f>
        <v/>
      </c>
      <c r="M35" s="234" t="str">
        <f>IF(COUNTA(กรอกคะแนนตัวชี้วัด!F35),IF(K35="","",IF(L35="/","",IF(L35=""," /"))),"")</f>
        <v/>
      </c>
      <c r="N35" s="241" t="str">
        <f>IF(COUNTA(กรอกคะแนนตัวชี้วัด!G35),กรอกคะแนนตัวชี้วัด!G35," ")</f>
        <v xml:space="preserve"> </v>
      </c>
      <c r="O35" s="230" t="str">
        <f>IF(COUNTA(กรอกคะแนนตัวชี้วัด!G35),IF($B$4="","",IF(N35&gt;=$B$4/2,"/","")),"")</f>
        <v/>
      </c>
      <c r="P35" s="230" t="str">
        <f>IF(COUNTA(กรอกคะแนนตัวชี้วัด!G35),IF(N35="","",IF(O35="/","",IF(O35=""," /"))),"")</f>
        <v/>
      </c>
      <c r="Q35" s="229" t="str">
        <f>IF(COUNTA(กรอกคะแนนตัวชี้วัด!H35),กรอกคะแนนตัวชี้วัด!H35," ")</f>
        <v xml:space="preserve"> </v>
      </c>
      <c r="R35" s="230" t="str">
        <f>IF(COUNTA(กรอกคะแนนตัวชี้วัด!H35),IF($B$4="","",IF(Q35&gt;=$B$4/2,"/","")),"")</f>
        <v/>
      </c>
      <c r="S35" s="230" t="str">
        <f>IF(COUNTA(กรอกคะแนนตัวชี้วัด!H35),IF(Q35="","",IF(R35="/","",IF(R35=""," /"))),"")</f>
        <v/>
      </c>
      <c r="T35" s="229" t="str">
        <f>IF(COUNTA(กรอกคะแนนตัวชี้วัด!I35),กรอกคะแนนตัวชี้วัด!I35," ")</f>
        <v xml:space="preserve"> </v>
      </c>
      <c r="U35" s="230" t="str">
        <f>IF(COUNTA(กรอกคะแนนตัวชี้วัด!I35),IF($B$4="","",IF(T35&gt;=$B$4/2,"/","")),"")</f>
        <v/>
      </c>
      <c r="V35" s="230" t="str">
        <f>IF(COUNTA(กรอกคะแนนตัวชี้วัด!I35),IF(T35="","",IF(U35="/","",IF(U35=""," /"))),"")</f>
        <v/>
      </c>
      <c r="W35" s="229" t="str">
        <f>IF(COUNTA(กรอกคะแนนตัวชี้วัด!J35),กรอกคะแนนตัวชี้วัด!J35," ")</f>
        <v xml:space="preserve"> </v>
      </c>
      <c r="X35" s="230" t="str">
        <f>IF(COUNTA(กรอกคะแนนตัวชี้วัด!J35),IF($B$4="","",IF(W35&gt;=$B$4/2,"/","")),"")</f>
        <v/>
      </c>
      <c r="Y35" s="234" t="str">
        <f>IF(COUNTA(กรอกคะแนนตัวชี้วัด!J35),IF(W35="","",IF(X35="/","",IF(X35=""," /"))),"")</f>
        <v/>
      </c>
      <c r="Z35" s="241" t="str">
        <f>IF(COUNTA(กรอกคะแนนตัวชี้วัด!K35),กรอกคะแนนตัวชี้วัด!K35," ")</f>
        <v xml:space="preserve"> </v>
      </c>
      <c r="AA35" s="230" t="str">
        <f>IF(COUNTA(กรอกคะแนนตัวชี้วัด!K35),IF($B$4="","",IF(Z35&gt;=$B$4/2,"/","")),"")</f>
        <v/>
      </c>
      <c r="AB35" s="230" t="str">
        <f>IF(COUNTA(กรอกคะแนนตัวชี้วัด!K35),IF(Z35="","",IF(AA35="/","",IF(AA35=""," /"))),"")</f>
        <v/>
      </c>
      <c r="AC35" s="229" t="str">
        <f>IF(COUNTA(กรอกคะแนนตัวชี้วัด!L35),กรอกคะแนนตัวชี้วัด!L35," ")</f>
        <v xml:space="preserve"> </v>
      </c>
      <c r="AD35" s="230" t="str">
        <f>IF(COUNTA(กรอกคะแนนตัวชี้วัด!L35),IF($B$4="","",IF(AC35&gt;=$B$4/2,"/","")),"")</f>
        <v/>
      </c>
      <c r="AE35" s="230" t="str">
        <f>IF(COUNTA(กรอกคะแนนตัวชี้วัด!L35),IF(AC35="","",IF(AD35="/","",IF(AD35=""," /"))),"")</f>
        <v/>
      </c>
      <c r="AF35" s="229" t="str">
        <f>IF(COUNTA(กรอกคะแนนตัวชี้วัด!M35),กรอกคะแนนตัวชี้วัด!M35," ")</f>
        <v xml:space="preserve"> </v>
      </c>
      <c r="AG35" s="230" t="str">
        <f>IF(COUNTA(กรอกคะแนนตัวชี้วัด!M35),IF($B$4="","",IF(AF35&gt;=$B$4/2,"/","")),"")</f>
        <v/>
      </c>
      <c r="AH35" s="230" t="str">
        <f>IF(COUNTA(กรอกคะแนนตัวชี้วัด!M35),IF(AF35="","",IF(AG35="/","",IF(AG35=""," /"))),"")</f>
        <v/>
      </c>
      <c r="AI35" s="229" t="str">
        <f>IF(COUNTA(กรอกคะแนนตัวชี้วัด!N35),กรอกคะแนนตัวชี้วัด!N35," ")</f>
        <v xml:space="preserve"> </v>
      </c>
      <c r="AJ35" s="230" t="str">
        <f>IF(COUNTA(กรอกคะแนนตัวชี้วัด!N35),IF($B$4="","",IF(AI35&gt;=$B$4/2,"/","")),"")</f>
        <v/>
      </c>
      <c r="AK35" s="234" t="str">
        <f>IF(COUNTA(กรอกคะแนนตัวชี้วัด!N35),IF(AI35="","",IF(AJ35="/","",IF(AJ35=""," /"))),"")</f>
        <v/>
      </c>
      <c r="AL35" s="241" t="str">
        <f>IF(COUNTA(กรอกคะแนนตัวชี้วัด!O35),กรอกคะแนนตัวชี้วัด!O35," ")</f>
        <v xml:space="preserve"> </v>
      </c>
      <c r="AM35" s="230" t="str">
        <f>IF(COUNTA(กรอกคะแนนตัวชี้วัด!O35),IF($B$4="","",IF(AL35&gt;=$B$4/2,"/","")),"")</f>
        <v/>
      </c>
      <c r="AN35" s="230" t="str">
        <f>IF(COUNTA(กรอกคะแนนตัวชี้วัด!O35),IF(AL35="","",IF(AM35="/","",IF(AM35=""," /"))),"")</f>
        <v/>
      </c>
      <c r="AO35" s="229" t="str">
        <f>IF(COUNTA(กรอกคะแนนตัวชี้วัด!P35),กรอกคะแนนตัวชี้วัด!P35," ")</f>
        <v xml:space="preserve"> </v>
      </c>
      <c r="AP35" s="230" t="str">
        <f>IF(COUNTA(กรอกคะแนนตัวชี้วัด!P35),IF($B$4="","",IF(AO35&gt;=$B$4/2,"/","")),"")</f>
        <v/>
      </c>
      <c r="AQ35" s="230" t="str">
        <f>IF(COUNTA(กรอกคะแนนตัวชี้วัด!P35),IF(AO35="","",IF(AP35="/","",IF(AP35=""," /"))),"")</f>
        <v/>
      </c>
      <c r="AR35" s="229" t="str">
        <f>IF(COUNTA(กรอกคะแนนตัวชี้วัด!Q35),กรอกคะแนนตัวชี้วัด!Q35," ")</f>
        <v xml:space="preserve"> </v>
      </c>
      <c r="AS35" s="230" t="str">
        <f>IF(COUNTA(กรอกคะแนนตัวชี้วัด!Q35),IF($B$4="","",IF(AR35&gt;=$B$4/2,"/","")),"")</f>
        <v/>
      </c>
      <c r="AT35" s="230" t="str">
        <f>IF(COUNTA(กรอกคะแนนตัวชี้วัด!Q35),IF(AR35="","",IF(AS35="/","",IF(AS35=""," /"))),"")</f>
        <v/>
      </c>
      <c r="AU35" s="229" t="str">
        <f>IF(COUNTA(กรอกคะแนนตัวชี้วัด!R35),กรอกคะแนนตัวชี้วัด!R35," ")</f>
        <v xml:space="preserve"> </v>
      </c>
      <c r="AV35" s="230" t="str">
        <f>IF(COUNTA(กรอกคะแนนตัวชี้วัด!R35),IF($B$4="","",IF(AU35&gt;=$B$4/2,"/","")),"")</f>
        <v/>
      </c>
      <c r="AW35" s="234" t="str">
        <f>IF(COUNTA(กรอกคะแนนตัวชี้วัด!R35),IF(AU35="","",IF(AV35="/","",IF(AV35=""," /"))),"")</f>
        <v/>
      </c>
      <c r="AX35" s="241" t="str">
        <f>IF(COUNTA(กรอกคะแนนตัวชี้วัด!S35),กรอกคะแนนตัวชี้วัด!S35," ")</f>
        <v xml:space="preserve"> </v>
      </c>
      <c r="AY35" s="230" t="str">
        <f>IF(COUNTA(กรอกคะแนนตัวชี้วัด!S35),IF($B$4="","",IF(AX35&gt;=$B$4/2,"/","")),"")</f>
        <v/>
      </c>
      <c r="AZ35" s="230" t="str">
        <f>IF(COUNTA(กรอกคะแนนตัวชี้วัด!S35),IF(AX35="","",IF(AY35="/","",IF(AY35=""," /"))),"")</f>
        <v/>
      </c>
      <c r="BA35" s="229" t="str">
        <f>IF(COUNTA(กรอกคะแนนตัวชี้วัด!T35),กรอกคะแนนตัวชี้วัด!T35," ")</f>
        <v xml:space="preserve"> </v>
      </c>
      <c r="BB35" s="230" t="str">
        <f>IF(COUNTA(กรอกคะแนนตัวชี้วัด!T35),IF($B$4="","",IF(BA35&gt;=$B$4/2,"/","")),"")</f>
        <v/>
      </c>
      <c r="BC35" s="230" t="str">
        <f>IF(COUNTA(กรอกคะแนนตัวชี้วัด!T35),IF(BA35="","",IF(BB35="/","",IF(BB35=""," /"))),"")</f>
        <v/>
      </c>
      <c r="BD35" s="229" t="str">
        <f>IF(COUNTA(กรอกคะแนนตัวชี้วัด!U35),กรอกคะแนนตัวชี้วัด!U35," ")</f>
        <v xml:space="preserve"> </v>
      </c>
      <c r="BE35" s="230" t="str">
        <f>IF(COUNTA(กรอกคะแนนตัวชี้วัด!U35),IF($B$4="","",IF(BD35&gt;=$B$4/2,"/","")),"")</f>
        <v/>
      </c>
      <c r="BF35" s="230" t="str">
        <f>IF(COUNTA(กรอกคะแนนตัวชี้วัด!U35),IF(BD35="","",IF(BE35="/","",IF(BE35=""," /"))),"")</f>
        <v/>
      </c>
      <c r="BG35" s="229" t="str">
        <f>IF(COUNTA(กรอกคะแนนตัวชี้วัด!V35),กรอกคะแนนตัวชี้วัด!V35," ")</f>
        <v xml:space="preserve"> </v>
      </c>
      <c r="BH35" s="230" t="str">
        <f>IF(COUNTA(กรอกคะแนนตัวชี้วัด!V35),IF($B$4="","",IF(BG35&gt;=$B$4/2,"/","")),"")</f>
        <v/>
      </c>
      <c r="BI35" s="234" t="str">
        <f>IF(COUNTA(กรอกคะแนนตัวชี้วัด!V35),IF(BG35="","",IF(BH35="/","",IF(BH35=""," /"))),"")</f>
        <v/>
      </c>
      <c r="BJ35" s="241" t="str">
        <f>IF(COUNTA(กรอกคะแนนตัวชี้วัด!W35),กรอกคะแนนตัวชี้วัด!W35," ")</f>
        <v xml:space="preserve"> </v>
      </c>
      <c r="BK35" s="230" t="str">
        <f>IF(COUNTA(กรอกคะแนนตัวชี้วัด!W35),IF($B$4="","",IF(BJ35&gt;=$B$4/2,"/","")),"")</f>
        <v/>
      </c>
      <c r="BL35" s="230" t="str">
        <f>IF(COUNTA(กรอกคะแนนตัวชี้วัด!W35),IF(BJ35="","",IF(BK35="/","",IF(BK35=""," /"))),"")</f>
        <v/>
      </c>
      <c r="BM35" s="229" t="str">
        <f>IF(COUNTA(กรอกคะแนนตัวชี้วัด!X35),กรอกคะแนนตัวชี้วัด!X35," ")</f>
        <v xml:space="preserve"> </v>
      </c>
      <c r="BN35" s="230" t="str">
        <f>IF(COUNTA(กรอกคะแนนตัวชี้วัด!X35),IF($B$4="","",IF(BM35&gt;=$B$4/2,"/","")),"")</f>
        <v/>
      </c>
      <c r="BO35" s="230" t="str">
        <f>IF(COUNTA(กรอกคะแนนตัวชี้วัด!X35),IF(BM35="","",IF(BN35="/","",IF(BN35=""," /"))),"")</f>
        <v/>
      </c>
      <c r="BP35" s="229" t="str">
        <f>IF(COUNTA(กรอกคะแนนตัวชี้วัด!Y35),กรอกคะแนนตัวชี้วัด!Y35," ")</f>
        <v xml:space="preserve"> </v>
      </c>
      <c r="BQ35" s="230" t="str">
        <f>IF(COUNTA(กรอกคะแนนตัวชี้วัด!Y35),IF($B$4="","",IF(BP35&gt;=$B$4/2,"/","")),"")</f>
        <v/>
      </c>
      <c r="BR35" s="230" t="str">
        <f>IF(COUNTA(กรอกคะแนนตัวชี้วัด!Y35),IF(BP35="","",IF(BQ35="/","",IF(BQ35=""," /"))),"")</f>
        <v/>
      </c>
      <c r="BS35" s="229" t="str">
        <f>IF(COUNTA(กรอกคะแนนตัวชี้วัด!Z35),กรอกคะแนนตัวชี้วัด!Z35," ")</f>
        <v xml:space="preserve"> </v>
      </c>
      <c r="BT35" s="230" t="str">
        <f>IF(COUNTA(กรอกคะแนนตัวชี้วัด!Z35),IF($B$4="","",IF(BS35&gt;=$B$4/2,"/","")),"")</f>
        <v/>
      </c>
      <c r="BU35" s="234" t="str">
        <f>IF(COUNTA(กรอกคะแนนตัวชี้วัด!Z35),IF(BS35="","",IF(BT35="/","",IF(BT35=""," /"))),"")</f>
        <v/>
      </c>
      <c r="BV35" s="241" t="str">
        <f>IF(COUNTA(กรอกคะแนนตัวชี้วัด!AA35),กรอกคะแนนตัวชี้วัด!AA35," ")</f>
        <v xml:space="preserve"> </v>
      </c>
      <c r="BW35" s="230" t="str">
        <f>IF(COUNTA(กรอกคะแนนตัวชี้วัด!AA35),IF($B$4="","",IF(BV35&gt;=$B$4/2,"/","")),"")</f>
        <v/>
      </c>
      <c r="BX35" s="230" t="str">
        <f>IF(COUNTA(กรอกคะแนนตัวชี้วัด!AA35),IF(BV35="","",IF(BW35="/","",IF(BW35=""," /"))),"")</f>
        <v/>
      </c>
      <c r="BY35" s="229" t="str">
        <f>IF(COUNTA(กรอกคะแนนตัวชี้วัด!AB35),กรอกคะแนนตัวชี้วัด!AB35," ")</f>
        <v xml:space="preserve"> </v>
      </c>
      <c r="BZ35" s="230" t="str">
        <f>IF(COUNTA(กรอกคะแนนตัวชี้วัด!AB35),IF($B$4="","",IF(BY35&gt;=$B$4/2,"/","")),"")</f>
        <v/>
      </c>
      <c r="CA35" s="230" t="str">
        <f>IF(COUNTA(กรอกคะแนนตัวชี้วัด!AB35),IF(BY35="","",IF(BZ35="/","",IF(BZ35=""," /"))),"")</f>
        <v/>
      </c>
      <c r="CB35" s="229" t="str">
        <f>IF(COUNTA(กรอกคะแนนตัวชี้วัด!AC35),กรอกคะแนนตัวชี้วัด!AC35," ")</f>
        <v xml:space="preserve"> </v>
      </c>
      <c r="CC35" s="230" t="str">
        <f>IF(COUNTA(กรอกคะแนนตัวชี้วัด!AC35),IF($B$4="","",IF(CB35&gt;=$B$4/2,"/","")),"")</f>
        <v/>
      </c>
      <c r="CD35" s="230" t="str">
        <f>IF(COUNTA(กรอกคะแนนตัวชี้วัด!AC35),IF(CB35="","",IF(CC35="/","",IF(CC35=""," /"))),"")</f>
        <v/>
      </c>
      <c r="CE35" s="229" t="str">
        <f>IF(COUNTA(กรอกคะแนนตัวชี้วัด!AD35),กรอกคะแนนตัวชี้วัด!AD35," ")</f>
        <v xml:space="preserve"> </v>
      </c>
      <c r="CF35" s="230" t="str">
        <f>IF(COUNTA(กรอกคะแนนตัวชี้วัด!AD35),IF($B$4="","",IF(CE35&gt;=$B$4/2,"/","")),"")</f>
        <v/>
      </c>
      <c r="CG35" s="234" t="str">
        <f>IF(COUNTA(กรอกคะแนนตัวชี้วัด!AD35),IF(CE35="","",IF(CF35="/","",IF(CF35=""," /"))),"")</f>
        <v/>
      </c>
      <c r="CH35" s="241" t="str">
        <f>IF(COUNTA(กรอกคะแนนตัวชี้วัด!AE35),กรอกคะแนนตัวชี้วัด!AE35," ")</f>
        <v xml:space="preserve"> </v>
      </c>
      <c r="CI35" s="230" t="str">
        <f>IF(COUNTA(กรอกคะแนนตัวชี้วัด!AE35),IF($B$4="","",IF(CH35&gt;=$B$4/2,"/","")),"")</f>
        <v/>
      </c>
      <c r="CJ35" s="230" t="str">
        <f>IF(COUNTA(กรอกคะแนนตัวชี้วัด!AE35),IF(CH35="","",IF(CI35="/","",IF(CI35=""," /"))),"")</f>
        <v/>
      </c>
      <c r="CK35" s="229" t="str">
        <f>IF(COUNTA(กรอกคะแนนตัวชี้วัด!AF35),กรอกคะแนนตัวชี้วัด!AF35," ")</f>
        <v xml:space="preserve"> </v>
      </c>
      <c r="CL35" s="230" t="str">
        <f>IF(COUNTA(กรอกคะแนนตัวชี้วัด!AF35),IF($B$4="","",IF(CK35&gt;=$B$4/2,"/","")),"")</f>
        <v/>
      </c>
      <c r="CM35" s="230" t="str">
        <f>IF(COUNTA(กรอกคะแนนตัวชี้วัด!AF35),IF(CK35="","",IF(CL35="/","",IF(CL35=""," /"))),"")</f>
        <v/>
      </c>
      <c r="CN35" s="229" t="str">
        <f>IF(COUNTA(กรอกคะแนนตัวชี้วัด!AG35),กรอกคะแนนตัวชี้วัด!AG35," ")</f>
        <v xml:space="preserve"> </v>
      </c>
      <c r="CO35" s="230" t="str">
        <f>IF(COUNTA(กรอกคะแนนตัวชี้วัด!AG35),IF($B$4="","",IF(CN35&gt;=$B$4/2,"/","")),"")</f>
        <v/>
      </c>
      <c r="CP35" s="230" t="str">
        <f>IF(COUNTA(กรอกคะแนนตัวชี้วัด!AG35),IF(CN35="","",IF(CO35="/","",IF(CO35=""," /"))),"")</f>
        <v/>
      </c>
      <c r="CQ35" s="229" t="str">
        <f>IF(COUNTA(กรอกคะแนนตัวชี้วัด!AH35),กรอกคะแนนตัวชี้วัด!AH35," ")</f>
        <v xml:space="preserve"> </v>
      </c>
      <c r="CR35" s="230" t="str">
        <f>IF(COUNTA(กรอกคะแนนตัวชี้วัด!AH35),IF($B$4="","",IF(CQ35&gt;=$B$4/2,"/","")),"")</f>
        <v/>
      </c>
      <c r="CS35" s="234" t="str">
        <f>IF(COUNTA(กรอกคะแนนตัวชี้วัด!AH35),IF(CQ35="","",IF(CR35="/","",IF(CR35=""," /"))),"")</f>
        <v/>
      </c>
      <c r="CT35" s="241" t="str">
        <f>IF(COUNTA(กรอกคะแนนตัวชี้วัด!AI35),กรอกคะแนนตัวชี้วัด!AI35," ")</f>
        <v xml:space="preserve"> </v>
      </c>
      <c r="CU35" s="230" t="str">
        <f>IF(COUNTA(กรอกคะแนนตัวชี้วัด!AI35),IF($B$4="","",IF(CT35&gt;=$B$4/2,"/","")),"")</f>
        <v/>
      </c>
      <c r="CV35" s="230" t="str">
        <f>IF(COUNTA(กรอกคะแนนตัวชี้วัด!AI35),IF(CT35="","",IF(CU35="/","",IF(CU35=""," /"))),"")</f>
        <v/>
      </c>
      <c r="CW35" s="229" t="str">
        <f>IF(COUNTA(กรอกคะแนนตัวชี้วัด!AJ35),กรอกคะแนนตัวชี้วัด!AJ35," ")</f>
        <v xml:space="preserve"> </v>
      </c>
      <c r="CX35" s="230" t="str">
        <f>IF(COUNTA(กรอกคะแนนตัวชี้วัด!AJ35),IF($B$4="","",IF(CW35&gt;=$B$4/2,"/","")),"")</f>
        <v/>
      </c>
      <c r="CY35" s="230" t="str">
        <f>IF(COUNTA(กรอกคะแนนตัวชี้วัด!AJ35),IF(CW35="","",IF(CX35="/","",IF(CX35=""," /"))),"")</f>
        <v/>
      </c>
      <c r="CZ35" s="229" t="str">
        <f>IF(COUNTA(กรอกคะแนนตัวชี้วัด!AK35),กรอกคะแนนตัวชี้วัด!AK35," ")</f>
        <v xml:space="preserve"> </v>
      </c>
      <c r="DA35" s="230" t="str">
        <f>IF(COUNTA(กรอกคะแนนตัวชี้วัด!AK35),IF($B$4="","",IF(CZ35&gt;=$B$4/2,"/","")),"")</f>
        <v/>
      </c>
      <c r="DB35" s="230" t="str">
        <f>IF(COUNTA(กรอกคะแนนตัวชี้วัด!AK35),IF(CZ35="","",IF(DA35="/","",IF(DA35=""," /"))),"")</f>
        <v/>
      </c>
      <c r="DC35" s="229" t="str">
        <f>IF(COUNTA(กรอกคะแนนตัวชี้วัด!AL35),กรอกคะแนนตัวชี้วัด!AL35," ")</f>
        <v xml:space="preserve"> </v>
      </c>
      <c r="DD35" s="230" t="str">
        <f>IF(COUNTA(กรอกคะแนนตัวชี้วัด!AL35),IF($B$4="","",IF(DC35&gt;=$B$4/2,"/","")),"")</f>
        <v/>
      </c>
      <c r="DE35" s="234" t="str">
        <f>IF(COUNTA(กรอกคะแนนตัวชี้วัด!AL35),IF(DC35="","",IF(DD35="/","",IF(DD35=""," /"))),"")</f>
        <v/>
      </c>
      <c r="DF35" s="241" t="str">
        <f>IF(COUNTA(กรอกคะแนนตัวชี้วัด!AM35),กรอกคะแนนตัวชี้วัด!AM35," ")</f>
        <v xml:space="preserve"> </v>
      </c>
      <c r="DG35" s="230" t="str">
        <f>IF(COUNTA(กรอกคะแนนตัวชี้วัด!AM35),IF($B$4="","",IF(DF35&gt;=$B$4/2,"/","")),"")</f>
        <v/>
      </c>
      <c r="DH35" s="230" t="str">
        <f>IF(COUNTA(กรอกคะแนนตัวชี้วัด!AM35),IF(DF35="","",IF(DG35="/","",IF(DG35=""," /"))),"")</f>
        <v/>
      </c>
      <c r="DI35" s="229" t="str">
        <f>IF(COUNTA(กรอกคะแนนตัวชี้วัด!AN35),กรอกคะแนนตัวชี้วัด!AN35," ")</f>
        <v xml:space="preserve"> </v>
      </c>
      <c r="DJ35" s="230" t="str">
        <f>IF(COUNTA(กรอกคะแนนตัวชี้วัด!AN35),IF($B$4="","",IF(DI35&gt;=$B$4/2,"/","")),"")</f>
        <v/>
      </c>
      <c r="DK35" s="230" t="str">
        <f>IF(COUNTA(กรอกคะแนนตัวชี้วัด!AN35),IF(DI35="","",IF(DJ35="/","",IF(DJ35=""," /"))),"")</f>
        <v/>
      </c>
      <c r="DL35" s="229" t="str">
        <f>IF(COUNTA(กรอกคะแนนตัวชี้วัด!AO35),กรอกคะแนนตัวชี้วัด!AO35," ")</f>
        <v xml:space="preserve"> </v>
      </c>
      <c r="DM35" s="230" t="str">
        <f>IF(COUNTA(กรอกคะแนนตัวชี้วัด!AO35),IF($B$4="","",IF(DL35&gt;=$B$4/2,"/","")),"")</f>
        <v/>
      </c>
      <c r="DN35" s="230" t="str">
        <f>IF(COUNTA(กรอกคะแนนตัวชี้วัด!AO35),IF(DL35="","",IF(DM35="/","",IF(DM35=""," /"))),"")</f>
        <v/>
      </c>
      <c r="DO35" s="229" t="str">
        <f>IF(COUNTA(กรอกคะแนนตัวชี้วัด!AP35),กรอกคะแนนตัวชี้วัด!AP35," ")</f>
        <v xml:space="preserve"> </v>
      </c>
      <c r="DP35" s="230" t="str">
        <f>IF(COUNTA(กรอกคะแนนตัวชี้วัด!AP35),IF($B$4="","",IF(DO35&gt;=$B$4/2,"/","")),"")</f>
        <v/>
      </c>
      <c r="DQ35" s="234" t="str">
        <f>IF(COUNTA(กรอกคะแนนตัวชี้วัด!AP35),IF(DO35="","",IF(DP35="/","",IF(DP35=""," /"))),"")</f>
        <v/>
      </c>
      <c r="DR35" s="241" t="str">
        <f>IF(COUNTA(กรอกคะแนนตัวชี้วัด!AQ35),กรอกคะแนนตัวชี้วัด!AQ35," ")</f>
        <v xml:space="preserve"> </v>
      </c>
      <c r="DS35" s="230" t="str">
        <f>IF(COUNTA(กรอกคะแนนตัวชี้วัด!AQ35),IF($B$4="","",IF(DR35&gt;=$B$4/2,"/","")),"")</f>
        <v/>
      </c>
      <c r="DT35" s="230" t="str">
        <f>IF(COUNTA(กรอกคะแนนตัวชี้วัด!AQ35),IF(DR35="","",IF(DS35="/","",IF(DS35=""," /"))),"")</f>
        <v/>
      </c>
      <c r="DU35" s="229" t="str">
        <f>IF(COUNTA(กรอกคะแนนตัวชี้วัด!AR35),กรอกคะแนนตัวชี้วัด!AR35," ")</f>
        <v xml:space="preserve"> </v>
      </c>
      <c r="DV35" s="230" t="str">
        <f>IF(COUNTA(กรอกคะแนนตัวชี้วัด!AR35),IF($B$4="","",IF(DU35&gt;=$B$4/2,"/","")),"")</f>
        <v/>
      </c>
      <c r="DW35" s="234" t="str">
        <f>IF(COUNTA(กรอกคะแนนตัวชี้วัด!AR35),IF(DU35="","",IF(DV35="/","",IF(DV35=""," /"))),"")</f>
        <v/>
      </c>
      <c r="DX35" s="247" t="str">
        <f>IF(COUNTA(ข้อมูล!E53),IF(COUNTIF(EC35:FS35,"/"),COUNTIF(EC35:FS35,"/"),""),"")</f>
        <v/>
      </c>
      <c r="DY35" s="230" t="str">
        <f>IF(COUNTA(ข้อมูล!E53),IF(DX35="","",IF(DX35&gt;=$DX$4/2,"/","")),"")</f>
        <v/>
      </c>
      <c r="DZ35" s="230" t="str">
        <f>IF(COUNTA(ข้อมูล!E53),IF(DX35="","/",IF(DY35="/","",IF(DY35=""," /"))),"")</f>
        <v/>
      </c>
      <c r="EA35" s="231"/>
      <c r="EB35" s="249"/>
      <c r="EC35" s="158" t="str">
        <f t="shared" si="0"/>
        <v/>
      </c>
      <c r="ED35" s="70" t="str">
        <f t="shared" si="1"/>
        <v/>
      </c>
      <c r="EE35" s="70" t="str">
        <f t="shared" si="2"/>
        <v/>
      </c>
      <c r="EF35" s="70" t="str">
        <f t="shared" si="3"/>
        <v/>
      </c>
      <c r="EG35" s="70" t="str">
        <f t="shared" si="4"/>
        <v/>
      </c>
      <c r="EH35" s="70" t="str">
        <f t="shared" si="5"/>
        <v/>
      </c>
      <c r="EI35" s="70" t="str">
        <f t="shared" si="6"/>
        <v/>
      </c>
      <c r="EJ35" s="70" t="str">
        <f t="shared" si="7"/>
        <v/>
      </c>
      <c r="EK35" s="70" t="str">
        <f t="shared" si="8"/>
        <v/>
      </c>
      <c r="EL35" s="70" t="str">
        <f t="shared" si="9"/>
        <v/>
      </c>
      <c r="EM35" s="70" t="str">
        <f t="shared" si="10"/>
        <v/>
      </c>
      <c r="EN35" s="70" t="str">
        <f t="shared" si="11"/>
        <v/>
      </c>
      <c r="EO35" s="70" t="str">
        <f t="shared" si="12"/>
        <v/>
      </c>
      <c r="EP35" s="70" t="str">
        <f t="shared" si="13"/>
        <v/>
      </c>
      <c r="EQ35" s="70" t="str">
        <f t="shared" si="14"/>
        <v/>
      </c>
      <c r="ER35" s="70" t="str">
        <f t="shared" si="15"/>
        <v/>
      </c>
      <c r="ES35" s="70" t="str">
        <f t="shared" si="16"/>
        <v/>
      </c>
      <c r="ET35" s="70" t="str">
        <f t="shared" si="17"/>
        <v/>
      </c>
      <c r="EU35" s="70" t="str">
        <f t="shared" si="18"/>
        <v/>
      </c>
      <c r="EV35" s="70" t="str">
        <f t="shared" si="19"/>
        <v/>
      </c>
      <c r="EW35" s="70" t="str">
        <f t="shared" si="20"/>
        <v/>
      </c>
      <c r="EX35" s="70" t="str">
        <f t="shared" si="21"/>
        <v/>
      </c>
      <c r="EY35" s="70" t="str">
        <f t="shared" si="22"/>
        <v/>
      </c>
      <c r="EZ35" s="70" t="str">
        <f t="shared" si="23"/>
        <v/>
      </c>
      <c r="FA35" s="70" t="str">
        <f t="shared" si="24"/>
        <v/>
      </c>
      <c r="FB35" s="70" t="str">
        <f t="shared" si="25"/>
        <v/>
      </c>
      <c r="FC35" s="70" t="str">
        <f t="shared" si="26"/>
        <v/>
      </c>
      <c r="FD35" s="70" t="str">
        <f t="shared" si="27"/>
        <v/>
      </c>
      <c r="FE35" s="70" t="str">
        <f t="shared" si="28"/>
        <v/>
      </c>
      <c r="FF35" s="70" t="str">
        <f t="shared" si="29"/>
        <v/>
      </c>
      <c r="FG35" s="70" t="str">
        <f t="shared" si="30"/>
        <v/>
      </c>
      <c r="FH35" s="70" t="str">
        <f t="shared" si="31"/>
        <v/>
      </c>
      <c r="FI35" s="70" t="str">
        <f t="shared" si="32"/>
        <v/>
      </c>
      <c r="FJ35" s="70" t="str">
        <f t="shared" si="33"/>
        <v/>
      </c>
      <c r="FK35" s="70" t="str">
        <f t="shared" si="34"/>
        <v/>
      </c>
      <c r="FL35" s="70" t="str">
        <f t="shared" si="35"/>
        <v/>
      </c>
      <c r="FM35" s="70" t="str">
        <f t="shared" si="36"/>
        <v/>
      </c>
      <c r="FN35" s="70" t="str">
        <f t="shared" si="37"/>
        <v/>
      </c>
      <c r="FO35" s="70" t="str">
        <f t="shared" si="38"/>
        <v/>
      </c>
      <c r="FP35" s="70" t="str">
        <f t="shared" si="39"/>
        <v/>
      </c>
      <c r="FQ35" s="70" t="str">
        <f t="shared" si="40"/>
        <v/>
      </c>
      <c r="FR35" s="70" t="str">
        <f t="shared" si="41"/>
        <v/>
      </c>
      <c r="FS35" s="70" t="e">
        <f>#REF!</f>
        <v>#REF!</v>
      </c>
      <c r="FT35" s="70"/>
      <c r="FU35" s="70">
        <f t="shared" si="42"/>
        <v>0</v>
      </c>
      <c r="FV35" s="69"/>
    </row>
    <row r="36" spans="1:178" s="67" customFormat="1" ht="16.5" customHeight="1" x14ac:dyDescent="0.35">
      <c r="A36" s="233">
        <f>IF(COUNTA(ข้อมูล!C33),ข้อมูล!C33," ")</f>
        <v>31</v>
      </c>
      <c r="B36" s="229" t="str">
        <f>IF(COUNTA(กรอกคะแนนตัวชี้วัด!C36),กรอกคะแนนตัวชี้วัด!C36," ")</f>
        <v xml:space="preserve"> </v>
      </c>
      <c r="C36" s="230" t="str">
        <f>IF(COUNTA(กรอกคะแนนตัวชี้วัด!C36),IF($B$4="","",IF(B36&gt;=$B$4/2,"/","")),"")</f>
        <v/>
      </c>
      <c r="D36" s="230" t="str">
        <f>IF(COUNTA(กรอกคะแนนตัวชี้วัด!C36),IF(B36="","",IF(C36="/","",IF(C36=""," /"))),"")</f>
        <v/>
      </c>
      <c r="E36" s="229" t="str">
        <f>IF(COUNTA(กรอกคะแนนตัวชี้วัด!D36),กรอกคะแนนตัวชี้วัด!D36," ")</f>
        <v xml:space="preserve"> </v>
      </c>
      <c r="F36" s="230" t="str">
        <f>IF(COUNTA(กรอกคะแนนตัวชี้วัด!D36),IF($B$4="","",IF(E36&gt;=$B$4/2,"/","")),"")</f>
        <v/>
      </c>
      <c r="G36" s="230" t="str">
        <f>IF(COUNTA(กรอกคะแนนตัวชี้วัด!D36),IF(E36="","",IF(F36="/","",IF(F36=""," /"))),"")</f>
        <v/>
      </c>
      <c r="H36" s="229" t="str">
        <f>IF(COUNTA(กรอกคะแนนตัวชี้วัด!E36),กรอกคะแนนตัวชี้วัด!E36," ")</f>
        <v xml:space="preserve"> </v>
      </c>
      <c r="I36" s="230" t="str">
        <f>IF(COUNTA(กรอกคะแนนตัวชี้วัด!E36),IF($B$4="","",IF(H36&gt;=$B$4/2,"/","")),"")</f>
        <v/>
      </c>
      <c r="J36" s="230" t="str">
        <f>IF(COUNTA(กรอกคะแนนตัวชี้วัด!E36),IF(H36="","",IF(I36="/","",IF(I36=""," /"))),"")</f>
        <v/>
      </c>
      <c r="K36" s="229" t="str">
        <f>IF(COUNTA(กรอกคะแนนตัวชี้วัด!F36),กรอกคะแนนตัวชี้วัด!F36," ")</f>
        <v xml:space="preserve"> </v>
      </c>
      <c r="L36" s="230" t="str">
        <f>IF(COUNTA(กรอกคะแนนตัวชี้วัด!F36),IF($B$4="","",IF(K36&gt;=$B$4/2,"/","")),"")</f>
        <v/>
      </c>
      <c r="M36" s="234" t="str">
        <f>IF(COUNTA(กรอกคะแนนตัวชี้วัด!F36),IF(K36="","",IF(L36="/","",IF(L36=""," /"))),"")</f>
        <v/>
      </c>
      <c r="N36" s="241" t="str">
        <f>IF(COUNTA(กรอกคะแนนตัวชี้วัด!G36),กรอกคะแนนตัวชี้วัด!G36," ")</f>
        <v xml:space="preserve"> </v>
      </c>
      <c r="O36" s="230" t="str">
        <f>IF(COUNTA(กรอกคะแนนตัวชี้วัด!G36),IF($B$4="","",IF(N36&gt;=$B$4/2,"/","")),"")</f>
        <v/>
      </c>
      <c r="P36" s="230" t="str">
        <f>IF(COUNTA(กรอกคะแนนตัวชี้วัด!G36),IF(N36="","",IF(O36="/","",IF(O36=""," /"))),"")</f>
        <v/>
      </c>
      <c r="Q36" s="229" t="str">
        <f>IF(COUNTA(กรอกคะแนนตัวชี้วัด!H36),กรอกคะแนนตัวชี้วัด!H36," ")</f>
        <v xml:space="preserve"> </v>
      </c>
      <c r="R36" s="230" t="str">
        <f>IF(COUNTA(กรอกคะแนนตัวชี้วัด!H36),IF($B$4="","",IF(Q36&gt;=$B$4/2,"/","")),"")</f>
        <v/>
      </c>
      <c r="S36" s="230" t="str">
        <f>IF(COUNTA(กรอกคะแนนตัวชี้วัด!H36),IF(Q36="","",IF(R36="/","",IF(R36=""," /"))),"")</f>
        <v/>
      </c>
      <c r="T36" s="229" t="str">
        <f>IF(COUNTA(กรอกคะแนนตัวชี้วัด!I36),กรอกคะแนนตัวชี้วัด!I36," ")</f>
        <v xml:space="preserve"> </v>
      </c>
      <c r="U36" s="230" t="str">
        <f>IF(COUNTA(กรอกคะแนนตัวชี้วัด!I36),IF($B$4="","",IF(T36&gt;=$B$4/2,"/","")),"")</f>
        <v/>
      </c>
      <c r="V36" s="230" t="str">
        <f>IF(COUNTA(กรอกคะแนนตัวชี้วัด!I36),IF(T36="","",IF(U36="/","",IF(U36=""," /"))),"")</f>
        <v/>
      </c>
      <c r="W36" s="229" t="str">
        <f>IF(COUNTA(กรอกคะแนนตัวชี้วัด!J36),กรอกคะแนนตัวชี้วัด!J36," ")</f>
        <v xml:space="preserve"> </v>
      </c>
      <c r="X36" s="230" t="str">
        <f>IF(COUNTA(กรอกคะแนนตัวชี้วัด!J36),IF($B$4="","",IF(W36&gt;=$B$4/2,"/","")),"")</f>
        <v/>
      </c>
      <c r="Y36" s="234" t="str">
        <f>IF(COUNTA(กรอกคะแนนตัวชี้วัด!J36),IF(W36="","",IF(X36="/","",IF(X36=""," /"))),"")</f>
        <v/>
      </c>
      <c r="Z36" s="241" t="str">
        <f>IF(COUNTA(กรอกคะแนนตัวชี้วัด!K36),กรอกคะแนนตัวชี้วัด!K36," ")</f>
        <v xml:space="preserve"> </v>
      </c>
      <c r="AA36" s="230" t="str">
        <f>IF(COUNTA(กรอกคะแนนตัวชี้วัด!K36),IF($B$4="","",IF(Z36&gt;=$B$4/2,"/","")),"")</f>
        <v/>
      </c>
      <c r="AB36" s="230" t="str">
        <f>IF(COUNTA(กรอกคะแนนตัวชี้วัด!K36),IF(Z36="","",IF(AA36="/","",IF(AA36=""," /"))),"")</f>
        <v/>
      </c>
      <c r="AC36" s="229" t="str">
        <f>IF(COUNTA(กรอกคะแนนตัวชี้วัด!L36),กรอกคะแนนตัวชี้วัด!L36," ")</f>
        <v xml:space="preserve"> </v>
      </c>
      <c r="AD36" s="230" t="str">
        <f>IF(COUNTA(กรอกคะแนนตัวชี้วัด!L36),IF($B$4="","",IF(AC36&gt;=$B$4/2,"/","")),"")</f>
        <v/>
      </c>
      <c r="AE36" s="230" t="str">
        <f>IF(COUNTA(กรอกคะแนนตัวชี้วัด!L36),IF(AC36="","",IF(AD36="/","",IF(AD36=""," /"))),"")</f>
        <v/>
      </c>
      <c r="AF36" s="229" t="str">
        <f>IF(COUNTA(กรอกคะแนนตัวชี้วัด!M36),กรอกคะแนนตัวชี้วัด!M36," ")</f>
        <v xml:space="preserve"> </v>
      </c>
      <c r="AG36" s="230" t="str">
        <f>IF(COUNTA(กรอกคะแนนตัวชี้วัด!M36),IF($B$4="","",IF(AF36&gt;=$B$4/2,"/","")),"")</f>
        <v/>
      </c>
      <c r="AH36" s="230" t="str">
        <f>IF(COUNTA(กรอกคะแนนตัวชี้วัด!M36),IF(AF36="","",IF(AG36="/","",IF(AG36=""," /"))),"")</f>
        <v/>
      </c>
      <c r="AI36" s="229" t="str">
        <f>IF(COUNTA(กรอกคะแนนตัวชี้วัด!N36),กรอกคะแนนตัวชี้วัด!N36," ")</f>
        <v xml:space="preserve"> </v>
      </c>
      <c r="AJ36" s="230" t="str">
        <f>IF(COUNTA(กรอกคะแนนตัวชี้วัด!N36),IF($B$4="","",IF(AI36&gt;=$B$4/2,"/","")),"")</f>
        <v/>
      </c>
      <c r="AK36" s="234" t="str">
        <f>IF(COUNTA(กรอกคะแนนตัวชี้วัด!N36),IF(AI36="","",IF(AJ36="/","",IF(AJ36=""," /"))),"")</f>
        <v/>
      </c>
      <c r="AL36" s="241" t="str">
        <f>IF(COUNTA(กรอกคะแนนตัวชี้วัด!O36),กรอกคะแนนตัวชี้วัด!O36," ")</f>
        <v xml:space="preserve"> </v>
      </c>
      <c r="AM36" s="230" t="str">
        <f>IF(COUNTA(กรอกคะแนนตัวชี้วัด!O36),IF($B$4="","",IF(AL36&gt;=$B$4/2,"/","")),"")</f>
        <v/>
      </c>
      <c r="AN36" s="230" t="str">
        <f>IF(COUNTA(กรอกคะแนนตัวชี้วัด!O36),IF(AL36="","",IF(AM36="/","",IF(AM36=""," /"))),"")</f>
        <v/>
      </c>
      <c r="AO36" s="229" t="str">
        <f>IF(COUNTA(กรอกคะแนนตัวชี้วัด!P36),กรอกคะแนนตัวชี้วัด!P36," ")</f>
        <v xml:space="preserve"> </v>
      </c>
      <c r="AP36" s="230" t="str">
        <f>IF(COUNTA(กรอกคะแนนตัวชี้วัด!P36),IF($B$4="","",IF(AO36&gt;=$B$4/2,"/","")),"")</f>
        <v/>
      </c>
      <c r="AQ36" s="230" t="str">
        <f>IF(COUNTA(กรอกคะแนนตัวชี้วัด!P36),IF(AO36="","",IF(AP36="/","",IF(AP36=""," /"))),"")</f>
        <v/>
      </c>
      <c r="AR36" s="229" t="str">
        <f>IF(COUNTA(กรอกคะแนนตัวชี้วัด!Q36),กรอกคะแนนตัวชี้วัด!Q36," ")</f>
        <v xml:space="preserve"> </v>
      </c>
      <c r="AS36" s="230" t="str">
        <f>IF(COUNTA(กรอกคะแนนตัวชี้วัด!Q36),IF($B$4="","",IF(AR36&gt;=$B$4/2,"/","")),"")</f>
        <v/>
      </c>
      <c r="AT36" s="230" t="str">
        <f>IF(COUNTA(กรอกคะแนนตัวชี้วัด!Q36),IF(AR36="","",IF(AS36="/","",IF(AS36=""," /"))),"")</f>
        <v/>
      </c>
      <c r="AU36" s="229" t="str">
        <f>IF(COUNTA(กรอกคะแนนตัวชี้วัด!R36),กรอกคะแนนตัวชี้วัด!R36," ")</f>
        <v xml:space="preserve"> </v>
      </c>
      <c r="AV36" s="230" t="str">
        <f>IF(COUNTA(กรอกคะแนนตัวชี้วัด!R36),IF($B$4="","",IF(AU36&gt;=$B$4/2,"/","")),"")</f>
        <v/>
      </c>
      <c r="AW36" s="234" t="str">
        <f>IF(COUNTA(กรอกคะแนนตัวชี้วัด!R36),IF(AU36="","",IF(AV36="/","",IF(AV36=""," /"))),"")</f>
        <v/>
      </c>
      <c r="AX36" s="241" t="str">
        <f>IF(COUNTA(กรอกคะแนนตัวชี้วัด!S36),กรอกคะแนนตัวชี้วัด!S36," ")</f>
        <v xml:space="preserve"> </v>
      </c>
      <c r="AY36" s="230" t="str">
        <f>IF(COUNTA(กรอกคะแนนตัวชี้วัด!S36),IF($B$4="","",IF(AX36&gt;=$B$4/2,"/","")),"")</f>
        <v/>
      </c>
      <c r="AZ36" s="230" t="str">
        <f>IF(COUNTA(กรอกคะแนนตัวชี้วัด!S36),IF(AX36="","",IF(AY36="/","",IF(AY36=""," /"))),"")</f>
        <v/>
      </c>
      <c r="BA36" s="229" t="str">
        <f>IF(COUNTA(กรอกคะแนนตัวชี้วัด!T36),กรอกคะแนนตัวชี้วัด!T36," ")</f>
        <v xml:space="preserve"> </v>
      </c>
      <c r="BB36" s="230" t="str">
        <f>IF(COUNTA(กรอกคะแนนตัวชี้วัด!T36),IF($B$4="","",IF(BA36&gt;=$B$4/2,"/","")),"")</f>
        <v/>
      </c>
      <c r="BC36" s="230" t="str">
        <f>IF(COUNTA(กรอกคะแนนตัวชี้วัด!T36),IF(BA36="","",IF(BB36="/","",IF(BB36=""," /"))),"")</f>
        <v/>
      </c>
      <c r="BD36" s="229" t="str">
        <f>IF(COUNTA(กรอกคะแนนตัวชี้วัด!U36),กรอกคะแนนตัวชี้วัด!U36," ")</f>
        <v xml:space="preserve"> </v>
      </c>
      <c r="BE36" s="230" t="str">
        <f>IF(COUNTA(กรอกคะแนนตัวชี้วัด!U36),IF($B$4="","",IF(BD36&gt;=$B$4/2,"/","")),"")</f>
        <v/>
      </c>
      <c r="BF36" s="230" t="str">
        <f>IF(COUNTA(กรอกคะแนนตัวชี้วัด!U36),IF(BD36="","",IF(BE36="/","",IF(BE36=""," /"))),"")</f>
        <v/>
      </c>
      <c r="BG36" s="229" t="str">
        <f>IF(COUNTA(กรอกคะแนนตัวชี้วัด!V36),กรอกคะแนนตัวชี้วัด!V36," ")</f>
        <v xml:space="preserve"> </v>
      </c>
      <c r="BH36" s="230" t="str">
        <f>IF(COUNTA(กรอกคะแนนตัวชี้วัด!V36),IF($B$4="","",IF(BG36&gt;=$B$4/2,"/","")),"")</f>
        <v/>
      </c>
      <c r="BI36" s="234" t="str">
        <f>IF(COUNTA(กรอกคะแนนตัวชี้วัด!V36),IF(BG36="","",IF(BH36="/","",IF(BH36=""," /"))),"")</f>
        <v/>
      </c>
      <c r="BJ36" s="241" t="str">
        <f>IF(COUNTA(กรอกคะแนนตัวชี้วัด!W36),กรอกคะแนนตัวชี้วัด!W36," ")</f>
        <v xml:space="preserve"> </v>
      </c>
      <c r="BK36" s="230" t="str">
        <f>IF(COUNTA(กรอกคะแนนตัวชี้วัด!W36),IF($B$4="","",IF(BJ36&gt;=$B$4/2,"/","")),"")</f>
        <v/>
      </c>
      <c r="BL36" s="230" t="str">
        <f>IF(COUNTA(กรอกคะแนนตัวชี้วัด!W36),IF(BJ36="","",IF(BK36="/","",IF(BK36=""," /"))),"")</f>
        <v/>
      </c>
      <c r="BM36" s="229" t="str">
        <f>IF(COUNTA(กรอกคะแนนตัวชี้วัด!X36),กรอกคะแนนตัวชี้วัด!X36," ")</f>
        <v xml:space="preserve"> </v>
      </c>
      <c r="BN36" s="230" t="str">
        <f>IF(COUNTA(กรอกคะแนนตัวชี้วัด!X36),IF($B$4="","",IF(BM36&gt;=$B$4/2,"/","")),"")</f>
        <v/>
      </c>
      <c r="BO36" s="230" t="str">
        <f>IF(COUNTA(กรอกคะแนนตัวชี้วัด!X36),IF(BM36="","",IF(BN36="/","",IF(BN36=""," /"))),"")</f>
        <v/>
      </c>
      <c r="BP36" s="229" t="str">
        <f>IF(COUNTA(กรอกคะแนนตัวชี้วัด!Y36),กรอกคะแนนตัวชี้วัด!Y36," ")</f>
        <v xml:space="preserve"> </v>
      </c>
      <c r="BQ36" s="230" t="str">
        <f>IF(COUNTA(กรอกคะแนนตัวชี้วัด!Y36),IF($B$4="","",IF(BP36&gt;=$B$4/2,"/","")),"")</f>
        <v/>
      </c>
      <c r="BR36" s="230" t="str">
        <f>IF(COUNTA(กรอกคะแนนตัวชี้วัด!Y36),IF(BP36="","",IF(BQ36="/","",IF(BQ36=""," /"))),"")</f>
        <v/>
      </c>
      <c r="BS36" s="229" t="str">
        <f>IF(COUNTA(กรอกคะแนนตัวชี้วัด!Z36),กรอกคะแนนตัวชี้วัด!Z36," ")</f>
        <v xml:space="preserve"> </v>
      </c>
      <c r="BT36" s="230" t="str">
        <f>IF(COUNTA(กรอกคะแนนตัวชี้วัด!Z36),IF($B$4="","",IF(BS36&gt;=$B$4/2,"/","")),"")</f>
        <v/>
      </c>
      <c r="BU36" s="234" t="str">
        <f>IF(COUNTA(กรอกคะแนนตัวชี้วัด!Z36),IF(BS36="","",IF(BT36="/","",IF(BT36=""," /"))),"")</f>
        <v/>
      </c>
      <c r="BV36" s="241" t="str">
        <f>IF(COUNTA(กรอกคะแนนตัวชี้วัด!AA36),กรอกคะแนนตัวชี้วัด!AA36," ")</f>
        <v xml:space="preserve"> </v>
      </c>
      <c r="BW36" s="230" t="str">
        <f>IF(COUNTA(กรอกคะแนนตัวชี้วัด!AA36),IF($B$4="","",IF(BV36&gt;=$B$4/2,"/","")),"")</f>
        <v/>
      </c>
      <c r="BX36" s="230" t="str">
        <f>IF(COUNTA(กรอกคะแนนตัวชี้วัด!AA36),IF(BV36="","",IF(BW36="/","",IF(BW36=""," /"))),"")</f>
        <v/>
      </c>
      <c r="BY36" s="229" t="str">
        <f>IF(COUNTA(กรอกคะแนนตัวชี้วัด!AB36),กรอกคะแนนตัวชี้วัด!AB36," ")</f>
        <v xml:space="preserve"> </v>
      </c>
      <c r="BZ36" s="230" t="str">
        <f>IF(COUNTA(กรอกคะแนนตัวชี้วัด!AB36),IF($B$4="","",IF(BY36&gt;=$B$4/2,"/","")),"")</f>
        <v/>
      </c>
      <c r="CA36" s="230" t="str">
        <f>IF(COUNTA(กรอกคะแนนตัวชี้วัด!AB36),IF(BY36="","",IF(BZ36="/","",IF(BZ36=""," /"))),"")</f>
        <v/>
      </c>
      <c r="CB36" s="229" t="str">
        <f>IF(COUNTA(กรอกคะแนนตัวชี้วัด!AC36),กรอกคะแนนตัวชี้วัด!AC36," ")</f>
        <v xml:space="preserve"> </v>
      </c>
      <c r="CC36" s="230" t="str">
        <f>IF(COUNTA(กรอกคะแนนตัวชี้วัด!AC36),IF($B$4="","",IF(CB36&gt;=$B$4/2,"/","")),"")</f>
        <v/>
      </c>
      <c r="CD36" s="230" t="str">
        <f>IF(COUNTA(กรอกคะแนนตัวชี้วัด!AC36),IF(CB36="","",IF(CC36="/","",IF(CC36=""," /"))),"")</f>
        <v/>
      </c>
      <c r="CE36" s="229" t="str">
        <f>IF(COUNTA(กรอกคะแนนตัวชี้วัด!AD36),กรอกคะแนนตัวชี้วัด!AD36," ")</f>
        <v xml:space="preserve"> </v>
      </c>
      <c r="CF36" s="230" t="str">
        <f>IF(COUNTA(กรอกคะแนนตัวชี้วัด!AD36),IF($B$4="","",IF(CE36&gt;=$B$4/2,"/","")),"")</f>
        <v/>
      </c>
      <c r="CG36" s="234" t="str">
        <f>IF(COUNTA(กรอกคะแนนตัวชี้วัด!AD36),IF(CE36="","",IF(CF36="/","",IF(CF36=""," /"))),"")</f>
        <v/>
      </c>
      <c r="CH36" s="241" t="str">
        <f>IF(COUNTA(กรอกคะแนนตัวชี้วัด!AE36),กรอกคะแนนตัวชี้วัด!AE36," ")</f>
        <v xml:space="preserve"> </v>
      </c>
      <c r="CI36" s="230" t="str">
        <f>IF(COUNTA(กรอกคะแนนตัวชี้วัด!AE36),IF($B$4="","",IF(CH36&gt;=$B$4/2,"/","")),"")</f>
        <v/>
      </c>
      <c r="CJ36" s="230" t="str">
        <f>IF(COUNTA(กรอกคะแนนตัวชี้วัด!AE36),IF(CH36="","",IF(CI36="/","",IF(CI36=""," /"))),"")</f>
        <v/>
      </c>
      <c r="CK36" s="229" t="str">
        <f>IF(COUNTA(กรอกคะแนนตัวชี้วัด!AF36),กรอกคะแนนตัวชี้วัด!AF36," ")</f>
        <v xml:space="preserve"> </v>
      </c>
      <c r="CL36" s="230" t="str">
        <f>IF(COUNTA(กรอกคะแนนตัวชี้วัด!AF36),IF($B$4="","",IF(CK36&gt;=$B$4/2,"/","")),"")</f>
        <v/>
      </c>
      <c r="CM36" s="230" t="str">
        <f>IF(COUNTA(กรอกคะแนนตัวชี้วัด!AF36),IF(CK36="","",IF(CL36="/","",IF(CL36=""," /"))),"")</f>
        <v/>
      </c>
      <c r="CN36" s="229" t="str">
        <f>IF(COUNTA(กรอกคะแนนตัวชี้วัด!AG36),กรอกคะแนนตัวชี้วัด!AG36," ")</f>
        <v xml:space="preserve"> </v>
      </c>
      <c r="CO36" s="230" t="str">
        <f>IF(COUNTA(กรอกคะแนนตัวชี้วัด!AG36),IF($B$4="","",IF(CN36&gt;=$B$4/2,"/","")),"")</f>
        <v/>
      </c>
      <c r="CP36" s="230" t="str">
        <f>IF(COUNTA(กรอกคะแนนตัวชี้วัด!AG36),IF(CN36="","",IF(CO36="/","",IF(CO36=""," /"))),"")</f>
        <v/>
      </c>
      <c r="CQ36" s="229" t="str">
        <f>IF(COUNTA(กรอกคะแนนตัวชี้วัด!AH36),กรอกคะแนนตัวชี้วัด!AH36," ")</f>
        <v xml:space="preserve"> </v>
      </c>
      <c r="CR36" s="230" t="str">
        <f>IF(COUNTA(กรอกคะแนนตัวชี้วัด!AH36),IF($B$4="","",IF(CQ36&gt;=$B$4/2,"/","")),"")</f>
        <v/>
      </c>
      <c r="CS36" s="234" t="str">
        <f>IF(COUNTA(กรอกคะแนนตัวชี้วัด!AH36),IF(CQ36="","",IF(CR36="/","",IF(CR36=""," /"))),"")</f>
        <v/>
      </c>
      <c r="CT36" s="241" t="str">
        <f>IF(COUNTA(กรอกคะแนนตัวชี้วัด!AI36),กรอกคะแนนตัวชี้วัด!AI36," ")</f>
        <v xml:space="preserve"> </v>
      </c>
      <c r="CU36" s="230" t="str">
        <f>IF(COUNTA(กรอกคะแนนตัวชี้วัด!AI36),IF($B$4="","",IF(CT36&gt;=$B$4/2,"/","")),"")</f>
        <v/>
      </c>
      <c r="CV36" s="230" t="str">
        <f>IF(COUNTA(กรอกคะแนนตัวชี้วัด!AI36),IF(CT36="","",IF(CU36="/","",IF(CU36=""," /"))),"")</f>
        <v/>
      </c>
      <c r="CW36" s="229" t="str">
        <f>IF(COUNTA(กรอกคะแนนตัวชี้วัด!AJ36),กรอกคะแนนตัวชี้วัด!AJ36," ")</f>
        <v xml:space="preserve"> </v>
      </c>
      <c r="CX36" s="230" t="str">
        <f>IF(COUNTA(กรอกคะแนนตัวชี้วัด!AJ36),IF($B$4="","",IF(CW36&gt;=$B$4/2,"/","")),"")</f>
        <v/>
      </c>
      <c r="CY36" s="230" t="str">
        <f>IF(COUNTA(กรอกคะแนนตัวชี้วัด!AJ36),IF(CW36="","",IF(CX36="/","",IF(CX36=""," /"))),"")</f>
        <v/>
      </c>
      <c r="CZ36" s="229" t="str">
        <f>IF(COUNTA(กรอกคะแนนตัวชี้วัด!AK36),กรอกคะแนนตัวชี้วัด!AK36," ")</f>
        <v xml:space="preserve"> </v>
      </c>
      <c r="DA36" s="230" t="str">
        <f>IF(COUNTA(กรอกคะแนนตัวชี้วัด!AK36),IF($B$4="","",IF(CZ36&gt;=$B$4/2,"/","")),"")</f>
        <v/>
      </c>
      <c r="DB36" s="230" t="str">
        <f>IF(COUNTA(กรอกคะแนนตัวชี้วัด!AK36),IF(CZ36="","",IF(DA36="/","",IF(DA36=""," /"))),"")</f>
        <v/>
      </c>
      <c r="DC36" s="229" t="str">
        <f>IF(COUNTA(กรอกคะแนนตัวชี้วัด!AL36),กรอกคะแนนตัวชี้วัด!AL36," ")</f>
        <v xml:space="preserve"> </v>
      </c>
      <c r="DD36" s="230" t="str">
        <f>IF(COUNTA(กรอกคะแนนตัวชี้วัด!AL36),IF($B$4="","",IF(DC36&gt;=$B$4/2,"/","")),"")</f>
        <v/>
      </c>
      <c r="DE36" s="234" t="str">
        <f>IF(COUNTA(กรอกคะแนนตัวชี้วัด!AL36),IF(DC36="","",IF(DD36="/","",IF(DD36=""," /"))),"")</f>
        <v/>
      </c>
      <c r="DF36" s="241" t="str">
        <f>IF(COUNTA(กรอกคะแนนตัวชี้วัด!AM36),กรอกคะแนนตัวชี้วัด!AM36," ")</f>
        <v xml:space="preserve"> </v>
      </c>
      <c r="DG36" s="230" t="str">
        <f>IF(COUNTA(กรอกคะแนนตัวชี้วัด!AM36),IF($B$4="","",IF(DF36&gt;=$B$4/2,"/","")),"")</f>
        <v/>
      </c>
      <c r="DH36" s="230" t="str">
        <f>IF(COUNTA(กรอกคะแนนตัวชี้วัด!AM36),IF(DF36="","",IF(DG36="/","",IF(DG36=""," /"))),"")</f>
        <v/>
      </c>
      <c r="DI36" s="229" t="str">
        <f>IF(COUNTA(กรอกคะแนนตัวชี้วัด!AN36),กรอกคะแนนตัวชี้วัด!AN36," ")</f>
        <v xml:space="preserve"> </v>
      </c>
      <c r="DJ36" s="230" t="str">
        <f>IF(COUNTA(กรอกคะแนนตัวชี้วัด!AN36),IF($B$4="","",IF(DI36&gt;=$B$4/2,"/","")),"")</f>
        <v/>
      </c>
      <c r="DK36" s="230" t="str">
        <f>IF(COUNTA(กรอกคะแนนตัวชี้วัด!AN36),IF(DI36="","",IF(DJ36="/","",IF(DJ36=""," /"))),"")</f>
        <v/>
      </c>
      <c r="DL36" s="229" t="str">
        <f>IF(COUNTA(กรอกคะแนนตัวชี้วัด!AO36),กรอกคะแนนตัวชี้วัด!AO36," ")</f>
        <v xml:space="preserve"> </v>
      </c>
      <c r="DM36" s="230" t="str">
        <f>IF(COUNTA(กรอกคะแนนตัวชี้วัด!AO36),IF($B$4="","",IF(DL36&gt;=$B$4/2,"/","")),"")</f>
        <v/>
      </c>
      <c r="DN36" s="230" t="str">
        <f>IF(COUNTA(กรอกคะแนนตัวชี้วัด!AO36),IF(DL36="","",IF(DM36="/","",IF(DM36=""," /"))),"")</f>
        <v/>
      </c>
      <c r="DO36" s="229" t="str">
        <f>IF(COUNTA(กรอกคะแนนตัวชี้วัด!AP36),กรอกคะแนนตัวชี้วัด!AP36," ")</f>
        <v xml:space="preserve"> </v>
      </c>
      <c r="DP36" s="230" t="str">
        <f>IF(COUNTA(กรอกคะแนนตัวชี้วัด!AP36),IF($B$4="","",IF(DO36&gt;=$B$4/2,"/","")),"")</f>
        <v/>
      </c>
      <c r="DQ36" s="234" t="str">
        <f>IF(COUNTA(กรอกคะแนนตัวชี้วัด!AP36),IF(DO36="","",IF(DP36="/","",IF(DP36=""," /"))),"")</f>
        <v/>
      </c>
      <c r="DR36" s="241" t="str">
        <f>IF(COUNTA(กรอกคะแนนตัวชี้วัด!AQ36),กรอกคะแนนตัวชี้วัด!AQ36," ")</f>
        <v xml:space="preserve"> </v>
      </c>
      <c r="DS36" s="230" t="str">
        <f>IF(COUNTA(กรอกคะแนนตัวชี้วัด!AQ36),IF($B$4="","",IF(DR36&gt;=$B$4/2,"/","")),"")</f>
        <v/>
      </c>
      <c r="DT36" s="230" t="str">
        <f>IF(COUNTA(กรอกคะแนนตัวชี้วัด!AQ36),IF(DR36="","",IF(DS36="/","",IF(DS36=""," /"))),"")</f>
        <v/>
      </c>
      <c r="DU36" s="229" t="str">
        <f>IF(COUNTA(กรอกคะแนนตัวชี้วัด!AR36),กรอกคะแนนตัวชี้วัด!AR36," ")</f>
        <v xml:space="preserve"> </v>
      </c>
      <c r="DV36" s="230" t="str">
        <f>IF(COUNTA(กรอกคะแนนตัวชี้วัด!AR36),IF($B$4="","",IF(DU36&gt;=$B$4/2,"/","")),"")</f>
        <v/>
      </c>
      <c r="DW36" s="234" t="str">
        <f>IF(COUNTA(กรอกคะแนนตัวชี้วัด!AR36),IF(DU36="","",IF(DV36="/","",IF(DV36=""," /"))),"")</f>
        <v/>
      </c>
      <c r="DX36" s="247" t="str">
        <f>IF(COUNTA(ข้อมูล!E54),IF(COUNTIF(EC36:FS36,"/"),COUNTIF(EC36:FS36,"/"),""),"")</f>
        <v/>
      </c>
      <c r="DY36" s="230" t="str">
        <f>IF(COUNTA(ข้อมูล!E54),IF(DX36="","",IF(DX36&gt;=$DX$4/2,"/","")),"")</f>
        <v/>
      </c>
      <c r="DZ36" s="230" t="str">
        <f>IF(COUNTA(ข้อมูล!E54),IF(DX36="","/",IF(DY36="/","",IF(DY36=""," /"))),"")</f>
        <v/>
      </c>
      <c r="EA36" s="231"/>
      <c r="EB36" s="249"/>
      <c r="EC36" s="158" t="str">
        <f t="shared" si="0"/>
        <v/>
      </c>
      <c r="ED36" s="70" t="str">
        <f t="shared" si="1"/>
        <v/>
      </c>
      <c r="EE36" s="70" t="str">
        <f t="shared" si="2"/>
        <v/>
      </c>
      <c r="EF36" s="70" t="str">
        <f t="shared" si="3"/>
        <v/>
      </c>
      <c r="EG36" s="70" t="str">
        <f t="shared" si="4"/>
        <v/>
      </c>
      <c r="EH36" s="70" t="str">
        <f t="shared" si="5"/>
        <v/>
      </c>
      <c r="EI36" s="70" t="str">
        <f t="shared" si="6"/>
        <v/>
      </c>
      <c r="EJ36" s="70" t="str">
        <f t="shared" si="7"/>
        <v/>
      </c>
      <c r="EK36" s="70" t="str">
        <f t="shared" si="8"/>
        <v/>
      </c>
      <c r="EL36" s="70" t="str">
        <f t="shared" si="9"/>
        <v/>
      </c>
      <c r="EM36" s="70" t="str">
        <f t="shared" si="10"/>
        <v/>
      </c>
      <c r="EN36" s="70" t="str">
        <f t="shared" si="11"/>
        <v/>
      </c>
      <c r="EO36" s="70" t="str">
        <f t="shared" si="12"/>
        <v/>
      </c>
      <c r="EP36" s="70" t="str">
        <f t="shared" si="13"/>
        <v/>
      </c>
      <c r="EQ36" s="70" t="str">
        <f t="shared" si="14"/>
        <v/>
      </c>
      <c r="ER36" s="70" t="str">
        <f t="shared" si="15"/>
        <v/>
      </c>
      <c r="ES36" s="70" t="str">
        <f t="shared" si="16"/>
        <v/>
      </c>
      <c r="ET36" s="70" t="str">
        <f t="shared" si="17"/>
        <v/>
      </c>
      <c r="EU36" s="70" t="str">
        <f t="shared" si="18"/>
        <v/>
      </c>
      <c r="EV36" s="70" t="str">
        <f t="shared" si="19"/>
        <v/>
      </c>
      <c r="EW36" s="70" t="str">
        <f t="shared" si="20"/>
        <v/>
      </c>
      <c r="EX36" s="70" t="str">
        <f t="shared" si="21"/>
        <v/>
      </c>
      <c r="EY36" s="70" t="str">
        <f t="shared" si="22"/>
        <v/>
      </c>
      <c r="EZ36" s="70" t="str">
        <f t="shared" si="23"/>
        <v/>
      </c>
      <c r="FA36" s="70" t="str">
        <f t="shared" si="24"/>
        <v/>
      </c>
      <c r="FB36" s="70" t="str">
        <f t="shared" si="25"/>
        <v/>
      </c>
      <c r="FC36" s="70" t="str">
        <f t="shared" si="26"/>
        <v/>
      </c>
      <c r="FD36" s="70" t="str">
        <f t="shared" si="27"/>
        <v/>
      </c>
      <c r="FE36" s="70" t="str">
        <f t="shared" si="28"/>
        <v/>
      </c>
      <c r="FF36" s="70" t="str">
        <f t="shared" si="29"/>
        <v/>
      </c>
      <c r="FG36" s="70" t="str">
        <f t="shared" si="30"/>
        <v/>
      </c>
      <c r="FH36" s="70" t="str">
        <f t="shared" si="31"/>
        <v/>
      </c>
      <c r="FI36" s="70" t="str">
        <f t="shared" si="32"/>
        <v/>
      </c>
      <c r="FJ36" s="70" t="str">
        <f t="shared" si="33"/>
        <v/>
      </c>
      <c r="FK36" s="70" t="str">
        <f t="shared" si="34"/>
        <v/>
      </c>
      <c r="FL36" s="70" t="str">
        <f t="shared" si="35"/>
        <v/>
      </c>
      <c r="FM36" s="70" t="str">
        <f t="shared" si="36"/>
        <v/>
      </c>
      <c r="FN36" s="70" t="str">
        <f t="shared" si="37"/>
        <v/>
      </c>
      <c r="FO36" s="70" t="str">
        <f t="shared" si="38"/>
        <v/>
      </c>
      <c r="FP36" s="70" t="str">
        <f t="shared" si="39"/>
        <v/>
      </c>
      <c r="FQ36" s="70" t="str">
        <f t="shared" si="40"/>
        <v/>
      </c>
      <c r="FR36" s="70" t="str">
        <f t="shared" si="41"/>
        <v/>
      </c>
      <c r="FS36" s="70" t="e">
        <f>#REF!</f>
        <v>#REF!</v>
      </c>
      <c r="FT36" s="70"/>
      <c r="FU36" s="70">
        <f t="shared" si="42"/>
        <v>0</v>
      </c>
      <c r="FV36" s="69"/>
    </row>
    <row r="37" spans="1:178" s="67" customFormat="1" ht="16.5" customHeight="1" x14ac:dyDescent="0.35">
      <c r="A37" s="233">
        <f>IF(COUNTA(ข้อมูล!C34),ข้อมูล!C34," ")</f>
        <v>32</v>
      </c>
      <c r="B37" s="229" t="str">
        <f>IF(COUNTA(กรอกคะแนนตัวชี้วัด!C37),กรอกคะแนนตัวชี้วัด!C37," ")</f>
        <v xml:space="preserve"> </v>
      </c>
      <c r="C37" s="230" t="str">
        <f>IF(COUNTA(กรอกคะแนนตัวชี้วัด!C37),IF($B$4="","",IF(B37&gt;=$B$4/2,"/","")),"")</f>
        <v/>
      </c>
      <c r="D37" s="230" t="str">
        <f>IF(COUNTA(กรอกคะแนนตัวชี้วัด!C37),IF(B37="","",IF(C37="/","",IF(C37=""," /"))),"")</f>
        <v/>
      </c>
      <c r="E37" s="229" t="str">
        <f>IF(COUNTA(กรอกคะแนนตัวชี้วัด!D37),กรอกคะแนนตัวชี้วัด!D37," ")</f>
        <v xml:space="preserve"> </v>
      </c>
      <c r="F37" s="230" t="str">
        <f>IF(COUNTA(กรอกคะแนนตัวชี้วัด!D37),IF($B$4="","",IF(E37&gt;=$B$4/2,"/","")),"")</f>
        <v/>
      </c>
      <c r="G37" s="230" t="str">
        <f>IF(COUNTA(กรอกคะแนนตัวชี้วัด!D37),IF(E37="","",IF(F37="/","",IF(F37=""," /"))),"")</f>
        <v/>
      </c>
      <c r="H37" s="229" t="str">
        <f>IF(COUNTA(กรอกคะแนนตัวชี้วัด!E37),กรอกคะแนนตัวชี้วัด!E37," ")</f>
        <v xml:space="preserve"> </v>
      </c>
      <c r="I37" s="230" t="str">
        <f>IF(COUNTA(กรอกคะแนนตัวชี้วัด!E37),IF($B$4="","",IF(H37&gt;=$B$4/2,"/","")),"")</f>
        <v/>
      </c>
      <c r="J37" s="230" t="str">
        <f>IF(COUNTA(กรอกคะแนนตัวชี้วัด!E37),IF(H37="","",IF(I37="/","",IF(I37=""," /"))),"")</f>
        <v/>
      </c>
      <c r="K37" s="229" t="str">
        <f>IF(COUNTA(กรอกคะแนนตัวชี้วัด!F37),กรอกคะแนนตัวชี้วัด!F37," ")</f>
        <v xml:space="preserve"> </v>
      </c>
      <c r="L37" s="230" t="str">
        <f>IF(COUNTA(กรอกคะแนนตัวชี้วัด!F37),IF($B$4="","",IF(K37&gt;=$B$4/2,"/","")),"")</f>
        <v/>
      </c>
      <c r="M37" s="234" t="str">
        <f>IF(COUNTA(กรอกคะแนนตัวชี้วัด!F37),IF(K37="","",IF(L37="/","",IF(L37=""," /"))),"")</f>
        <v/>
      </c>
      <c r="N37" s="241" t="str">
        <f>IF(COUNTA(กรอกคะแนนตัวชี้วัด!G37),กรอกคะแนนตัวชี้วัด!G37," ")</f>
        <v xml:space="preserve"> </v>
      </c>
      <c r="O37" s="230" t="str">
        <f>IF(COUNTA(กรอกคะแนนตัวชี้วัด!G37),IF($B$4="","",IF(N37&gt;=$B$4/2,"/","")),"")</f>
        <v/>
      </c>
      <c r="P37" s="230" t="str">
        <f>IF(COUNTA(กรอกคะแนนตัวชี้วัด!G37),IF(N37="","",IF(O37="/","",IF(O37=""," /"))),"")</f>
        <v/>
      </c>
      <c r="Q37" s="229" t="str">
        <f>IF(COUNTA(กรอกคะแนนตัวชี้วัด!H37),กรอกคะแนนตัวชี้วัด!H37," ")</f>
        <v xml:space="preserve"> </v>
      </c>
      <c r="R37" s="230" t="str">
        <f>IF(COUNTA(กรอกคะแนนตัวชี้วัด!H37),IF($B$4="","",IF(Q37&gt;=$B$4/2,"/","")),"")</f>
        <v/>
      </c>
      <c r="S37" s="230" t="str">
        <f>IF(COUNTA(กรอกคะแนนตัวชี้วัด!H37),IF(Q37="","",IF(R37="/","",IF(R37=""," /"))),"")</f>
        <v/>
      </c>
      <c r="T37" s="229" t="str">
        <f>IF(COUNTA(กรอกคะแนนตัวชี้วัด!I37),กรอกคะแนนตัวชี้วัด!I37," ")</f>
        <v xml:space="preserve"> </v>
      </c>
      <c r="U37" s="230" t="str">
        <f>IF(COUNTA(กรอกคะแนนตัวชี้วัด!I37),IF($B$4="","",IF(T37&gt;=$B$4/2,"/","")),"")</f>
        <v/>
      </c>
      <c r="V37" s="230" t="str">
        <f>IF(COUNTA(กรอกคะแนนตัวชี้วัด!I37),IF(T37="","",IF(U37="/","",IF(U37=""," /"))),"")</f>
        <v/>
      </c>
      <c r="W37" s="229" t="str">
        <f>IF(COUNTA(กรอกคะแนนตัวชี้วัด!J37),กรอกคะแนนตัวชี้วัด!J37," ")</f>
        <v xml:space="preserve"> </v>
      </c>
      <c r="X37" s="230" t="str">
        <f>IF(COUNTA(กรอกคะแนนตัวชี้วัด!J37),IF($B$4="","",IF(W37&gt;=$B$4/2,"/","")),"")</f>
        <v/>
      </c>
      <c r="Y37" s="234" t="str">
        <f>IF(COUNTA(กรอกคะแนนตัวชี้วัด!J37),IF(W37="","",IF(X37="/","",IF(X37=""," /"))),"")</f>
        <v/>
      </c>
      <c r="Z37" s="241" t="str">
        <f>IF(COUNTA(กรอกคะแนนตัวชี้วัด!K37),กรอกคะแนนตัวชี้วัด!K37," ")</f>
        <v xml:space="preserve"> </v>
      </c>
      <c r="AA37" s="230" t="str">
        <f>IF(COUNTA(กรอกคะแนนตัวชี้วัด!K37),IF($B$4="","",IF(Z37&gt;=$B$4/2,"/","")),"")</f>
        <v/>
      </c>
      <c r="AB37" s="230" t="str">
        <f>IF(COUNTA(กรอกคะแนนตัวชี้วัด!K37),IF(Z37="","",IF(AA37="/","",IF(AA37=""," /"))),"")</f>
        <v/>
      </c>
      <c r="AC37" s="229" t="str">
        <f>IF(COUNTA(กรอกคะแนนตัวชี้วัด!L37),กรอกคะแนนตัวชี้วัด!L37," ")</f>
        <v xml:space="preserve"> </v>
      </c>
      <c r="AD37" s="230" t="str">
        <f>IF(COUNTA(กรอกคะแนนตัวชี้วัด!L37),IF($B$4="","",IF(AC37&gt;=$B$4/2,"/","")),"")</f>
        <v/>
      </c>
      <c r="AE37" s="230" t="str">
        <f>IF(COUNTA(กรอกคะแนนตัวชี้วัด!L37),IF(AC37="","",IF(AD37="/","",IF(AD37=""," /"))),"")</f>
        <v/>
      </c>
      <c r="AF37" s="229" t="str">
        <f>IF(COUNTA(กรอกคะแนนตัวชี้วัด!M37),กรอกคะแนนตัวชี้วัด!M37," ")</f>
        <v xml:space="preserve"> </v>
      </c>
      <c r="AG37" s="230" t="str">
        <f>IF(COUNTA(กรอกคะแนนตัวชี้วัด!M37),IF($B$4="","",IF(AF37&gt;=$B$4/2,"/","")),"")</f>
        <v/>
      </c>
      <c r="AH37" s="230" t="str">
        <f>IF(COUNTA(กรอกคะแนนตัวชี้วัด!M37),IF(AF37="","",IF(AG37="/","",IF(AG37=""," /"))),"")</f>
        <v/>
      </c>
      <c r="AI37" s="229" t="str">
        <f>IF(COUNTA(กรอกคะแนนตัวชี้วัด!N37),กรอกคะแนนตัวชี้วัด!N37," ")</f>
        <v xml:space="preserve"> </v>
      </c>
      <c r="AJ37" s="230" t="str">
        <f>IF(COUNTA(กรอกคะแนนตัวชี้วัด!N37),IF($B$4="","",IF(AI37&gt;=$B$4/2,"/","")),"")</f>
        <v/>
      </c>
      <c r="AK37" s="234" t="str">
        <f>IF(COUNTA(กรอกคะแนนตัวชี้วัด!N37),IF(AI37="","",IF(AJ37="/","",IF(AJ37=""," /"))),"")</f>
        <v/>
      </c>
      <c r="AL37" s="241" t="str">
        <f>IF(COUNTA(กรอกคะแนนตัวชี้วัด!O37),กรอกคะแนนตัวชี้วัด!O37," ")</f>
        <v xml:space="preserve"> </v>
      </c>
      <c r="AM37" s="230" t="str">
        <f>IF(COUNTA(กรอกคะแนนตัวชี้วัด!O37),IF($B$4="","",IF(AL37&gt;=$B$4/2,"/","")),"")</f>
        <v/>
      </c>
      <c r="AN37" s="230" t="str">
        <f>IF(COUNTA(กรอกคะแนนตัวชี้วัด!O37),IF(AL37="","",IF(AM37="/","",IF(AM37=""," /"))),"")</f>
        <v/>
      </c>
      <c r="AO37" s="229" t="str">
        <f>IF(COUNTA(กรอกคะแนนตัวชี้วัด!P37),กรอกคะแนนตัวชี้วัด!P37," ")</f>
        <v xml:space="preserve"> </v>
      </c>
      <c r="AP37" s="230" t="str">
        <f>IF(COUNTA(กรอกคะแนนตัวชี้วัด!P37),IF($B$4="","",IF(AO37&gt;=$B$4/2,"/","")),"")</f>
        <v/>
      </c>
      <c r="AQ37" s="230" t="str">
        <f>IF(COUNTA(กรอกคะแนนตัวชี้วัด!P37),IF(AO37="","",IF(AP37="/","",IF(AP37=""," /"))),"")</f>
        <v/>
      </c>
      <c r="AR37" s="229" t="str">
        <f>IF(COUNTA(กรอกคะแนนตัวชี้วัด!Q37),กรอกคะแนนตัวชี้วัด!Q37," ")</f>
        <v xml:space="preserve"> </v>
      </c>
      <c r="AS37" s="230" t="str">
        <f>IF(COUNTA(กรอกคะแนนตัวชี้วัด!Q37),IF($B$4="","",IF(AR37&gt;=$B$4/2,"/","")),"")</f>
        <v/>
      </c>
      <c r="AT37" s="230" t="str">
        <f>IF(COUNTA(กรอกคะแนนตัวชี้วัด!Q37),IF(AR37="","",IF(AS37="/","",IF(AS37=""," /"))),"")</f>
        <v/>
      </c>
      <c r="AU37" s="229" t="str">
        <f>IF(COUNTA(กรอกคะแนนตัวชี้วัด!R37),กรอกคะแนนตัวชี้วัด!R37," ")</f>
        <v xml:space="preserve"> </v>
      </c>
      <c r="AV37" s="230" t="str">
        <f>IF(COUNTA(กรอกคะแนนตัวชี้วัด!R37),IF($B$4="","",IF(AU37&gt;=$B$4/2,"/","")),"")</f>
        <v/>
      </c>
      <c r="AW37" s="234" t="str">
        <f>IF(COUNTA(กรอกคะแนนตัวชี้วัด!R37),IF(AU37="","",IF(AV37="/","",IF(AV37=""," /"))),"")</f>
        <v/>
      </c>
      <c r="AX37" s="241" t="str">
        <f>IF(COUNTA(กรอกคะแนนตัวชี้วัด!S37),กรอกคะแนนตัวชี้วัด!S37," ")</f>
        <v xml:space="preserve"> </v>
      </c>
      <c r="AY37" s="230" t="str">
        <f>IF(COUNTA(กรอกคะแนนตัวชี้วัด!S37),IF($B$4="","",IF(AX37&gt;=$B$4/2,"/","")),"")</f>
        <v/>
      </c>
      <c r="AZ37" s="230" t="str">
        <f>IF(COUNTA(กรอกคะแนนตัวชี้วัด!S37),IF(AX37="","",IF(AY37="/","",IF(AY37=""," /"))),"")</f>
        <v/>
      </c>
      <c r="BA37" s="229" t="str">
        <f>IF(COUNTA(กรอกคะแนนตัวชี้วัด!T37),กรอกคะแนนตัวชี้วัด!T37," ")</f>
        <v xml:space="preserve"> </v>
      </c>
      <c r="BB37" s="230" t="str">
        <f>IF(COUNTA(กรอกคะแนนตัวชี้วัด!T37),IF($B$4="","",IF(BA37&gt;=$B$4/2,"/","")),"")</f>
        <v/>
      </c>
      <c r="BC37" s="230" t="str">
        <f>IF(COUNTA(กรอกคะแนนตัวชี้วัด!T37),IF(BA37="","",IF(BB37="/","",IF(BB37=""," /"))),"")</f>
        <v/>
      </c>
      <c r="BD37" s="229" t="str">
        <f>IF(COUNTA(กรอกคะแนนตัวชี้วัด!U37),กรอกคะแนนตัวชี้วัด!U37," ")</f>
        <v xml:space="preserve"> </v>
      </c>
      <c r="BE37" s="230" t="str">
        <f>IF(COUNTA(กรอกคะแนนตัวชี้วัด!U37),IF($B$4="","",IF(BD37&gt;=$B$4/2,"/","")),"")</f>
        <v/>
      </c>
      <c r="BF37" s="230" t="str">
        <f>IF(COUNTA(กรอกคะแนนตัวชี้วัด!U37),IF(BD37="","",IF(BE37="/","",IF(BE37=""," /"))),"")</f>
        <v/>
      </c>
      <c r="BG37" s="229" t="str">
        <f>IF(COUNTA(กรอกคะแนนตัวชี้วัด!V37),กรอกคะแนนตัวชี้วัด!V37," ")</f>
        <v xml:space="preserve"> </v>
      </c>
      <c r="BH37" s="230" t="str">
        <f>IF(COUNTA(กรอกคะแนนตัวชี้วัด!V37),IF($B$4="","",IF(BG37&gt;=$B$4/2,"/","")),"")</f>
        <v/>
      </c>
      <c r="BI37" s="234" t="str">
        <f>IF(COUNTA(กรอกคะแนนตัวชี้วัด!V37),IF(BG37="","",IF(BH37="/","",IF(BH37=""," /"))),"")</f>
        <v/>
      </c>
      <c r="BJ37" s="241" t="str">
        <f>IF(COUNTA(กรอกคะแนนตัวชี้วัด!W37),กรอกคะแนนตัวชี้วัด!W37," ")</f>
        <v xml:space="preserve"> </v>
      </c>
      <c r="BK37" s="230" t="str">
        <f>IF(COUNTA(กรอกคะแนนตัวชี้วัด!W37),IF($B$4="","",IF(BJ37&gt;=$B$4/2,"/","")),"")</f>
        <v/>
      </c>
      <c r="BL37" s="230" t="str">
        <f>IF(COUNTA(กรอกคะแนนตัวชี้วัด!W37),IF(BJ37="","",IF(BK37="/","",IF(BK37=""," /"))),"")</f>
        <v/>
      </c>
      <c r="BM37" s="229" t="str">
        <f>IF(COUNTA(กรอกคะแนนตัวชี้วัด!X37),กรอกคะแนนตัวชี้วัด!X37," ")</f>
        <v xml:space="preserve"> </v>
      </c>
      <c r="BN37" s="230" t="str">
        <f>IF(COUNTA(กรอกคะแนนตัวชี้วัด!X37),IF($B$4="","",IF(BM37&gt;=$B$4/2,"/","")),"")</f>
        <v/>
      </c>
      <c r="BO37" s="230" t="str">
        <f>IF(COUNTA(กรอกคะแนนตัวชี้วัด!X37),IF(BM37="","",IF(BN37="/","",IF(BN37=""," /"))),"")</f>
        <v/>
      </c>
      <c r="BP37" s="229" t="str">
        <f>IF(COUNTA(กรอกคะแนนตัวชี้วัด!Y37),กรอกคะแนนตัวชี้วัด!Y37," ")</f>
        <v xml:space="preserve"> </v>
      </c>
      <c r="BQ37" s="230" t="str">
        <f>IF(COUNTA(กรอกคะแนนตัวชี้วัด!Y37),IF($B$4="","",IF(BP37&gt;=$B$4/2,"/","")),"")</f>
        <v/>
      </c>
      <c r="BR37" s="230" t="str">
        <f>IF(COUNTA(กรอกคะแนนตัวชี้วัด!Y37),IF(BP37="","",IF(BQ37="/","",IF(BQ37=""," /"))),"")</f>
        <v/>
      </c>
      <c r="BS37" s="229" t="str">
        <f>IF(COUNTA(กรอกคะแนนตัวชี้วัด!Z37),กรอกคะแนนตัวชี้วัด!Z37," ")</f>
        <v xml:space="preserve"> </v>
      </c>
      <c r="BT37" s="230" t="str">
        <f>IF(COUNTA(กรอกคะแนนตัวชี้วัด!Z37),IF($B$4="","",IF(BS37&gt;=$B$4/2,"/","")),"")</f>
        <v/>
      </c>
      <c r="BU37" s="234" t="str">
        <f>IF(COUNTA(กรอกคะแนนตัวชี้วัด!Z37),IF(BS37="","",IF(BT37="/","",IF(BT37=""," /"))),"")</f>
        <v/>
      </c>
      <c r="BV37" s="241" t="str">
        <f>IF(COUNTA(กรอกคะแนนตัวชี้วัด!AA37),กรอกคะแนนตัวชี้วัด!AA37," ")</f>
        <v xml:space="preserve"> </v>
      </c>
      <c r="BW37" s="230" t="str">
        <f>IF(COUNTA(กรอกคะแนนตัวชี้วัด!AA37),IF($B$4="","",IF(BV37&gt;=$B$4/2,"/","")),"")</f>
        <v/>
      </c>
      <c r="BX37" s="230" t="str">
        <f>IF(COUNTA(กรอกคะแนนตัวชี้วัด!AA37),IF(BV37="","",IF(BW37="/","",IF(BW37=""," /"))),"")</f>
        <v/>
      </c>
      <c r="BY37" s="229" t="str">
        <f>IF(COUNTA(กรอกคะแนนตัวชี้วัด!AB37),กรอกคะแนนตัวชี้วัด!AB37," ")</f>
        <v xml:space="preserve"> </v>
      </c>
      <c r="BZ37" s="230" t="str">
        <f>IF(COUNTA(กรอกคะแนนตัวชี้วัด!AB37),IF($B$4="","",IF(BY37&gt;=$B$4/2,"/","")),"")</f>
        <v/>
      </c>
      <c r="CA37" s="230" t="str">
        <f>IF(COUNTA(กรอกคะแนนตัวชี้วัด!AB37),IF(BY37="","",IF(BZ37="/","",IF(BZ37=""," /"))),"")</f>
        <v/>
      </c>
      <c r="CB37" s="229" t="str">
        <f>IF(COUNTA(กรอกคะแนนตัวชี้วัด!AC37),กรอกคะแนนตัวชี้วัด!AC37," ")</f>
        <v xml:space="preserve"> </v>
      </c>
      <c r="CC37" s="230" t="str">
        <f>IF(COUNTA(กรอกคะแนนตัวชี้วัด!AC37),IF($B$4="","",IF(CB37&gt;=$B$4/2,"/","")),"")</f>
        <v/>
      </c>
      <c r="CD37" s="230" t="str">
        <f>IF(COUNTA(กรอกคะแนนตัวชี้วัด!AC37),IF(CB37="","",IF(CC37="/","",IF(CC37=""," /"))),"")</f>
        <v/>
      </c>
      <c r="CE37" s="229" t="str">
        <f>IF(COUNTA(กรอกคะแนนตัวชี้วัด!AD37),กรอกคะแนนตัวชี้วัด!AD37," ")</f>
        <v xml:space="preserve"> </v>
      </c>
      <c r="CF37" s="230" t="str">
        <f>IF(COUNTA(กรอกคะแนนตัวชี้วัด!AD37),IF($B$4="","",IF(CE37&gt;=$B$4/2,"/","")),"")</f>
        <v/>
      </c>
      <c r="CG37" s="234" t="str">
        <f>IF(COUNTA(กรอกคะแนนตัวชี้วัด!AD37),IF(CE37="","",IF(CF37="/","",IF(CF37=""," /"))),"")</f>
        <v/>
      </c>
      <c r="CH37" s="241" t="str">
        <f>IF(COUNTA(กรอกคะแนนตัวชี้วัด!AE37),กรอกคะแนนตัวชี้วัด!AE37," ")</f>
        <v xml:space="preserve"> </v>
      </c>
      <c r="CI37" s="230" t="str">
        <f>IF(COUNTA(กรอกคะแนนตัวชี้วัด!AE37),IF($B$4="","",IF(CH37&gt;=$B$4/2,"/","")),"")</f>
        <v/>
      </c>
      <c r="CJ37" s="230" t="str">
        <f>IF(COUNTA(กรอกคะแนนตัวชี้วัด!AE37),IF(CH37="","",IF(CI37="/","",IF(CI37=""," /"))),"")</f>
        <v/>
      </c>
      <c r="CK37" s="229" t="str">
        <f>IF(COUNTA(กรอกคะแนนตัวชี้วัด!AF37),กรอกคะแนนตัวชี้วัด!AF37," ")</f>
        <v xml:space="preserve"> </v>
      </c>
      <c r="CL37" s="230" t="str">
        <f>IF(COUNTA(กรอกคะแนนตัวชี้วัด!AF37),IF($B$4="","",IF(CK37&gt;=$B$4/2,"/","")),"")</f>
        <v/>
      </c>
      <c r="CM37" s="230" t="str">
        <f>IF(COUNTA(กรอกคะแนนตัวชี้วัด!AF37),IF(CK37="","",IF(CL37="/","",IF(CL37=""," /"))),"")</f>
        <v/>
      </c>
      <c r="CN37" s="229" t="str">
        <f>IF(COUNTA(กรอกคะแนนตัวชี้วัด!AG37),กรอกคะแนนตัวชี้วัด!AG37," ")</f>
        <v xml:space="preserve"> </v>
      </c>
      <c r="CO37" s="230" t="str">
        <f>IF(COUNTA(กรอกคะแนนตัวชี้วัด!AG37),IF($B$4="","",IF(CN37&gt;=$B$4/2,"/","")),"")</f>
        <v/>
      </c>
      <c r="CP37" s="230" t="str">
        <f>IF(COUNTA(กรอกคะแนนตัวชี้วัด!AG37),IF(CN37="","",IF(CO37="/","",IF(CO37=""," /"))),"")</f>
        <v/>
      </c>
      <c r="CQ37" s="229" t="str">
        <f>IF(COUNTA(กรอกคะแนนตัวชี้วัด!AH37),กรอกคะแนนตัวชี้วัด!AH37," ")</f>
        <v xml:space="preserve"> </v>
      </c>
      <c r="CR37" s="230" t="str">
        <f>IF(COUNTA(กรอกคะแนนตัวชี้วัด!AH37),IF($B$4="","",IF(CQ37&gt;=$B$4/2,"/","")),"")</f>
        <v/>
      </c>
      <c r="CS37" s="234" t="str">
        <f>IF(COUNTA(กรอกคะแนนตัวชี้วัด!AH37),IF(CQ37="","",IF(CR37="/","",IF(CR37=""," /"))),"")</f>
        <v/>
      </c>
      <c r="CT37" s="241" t="str">
        <f>IF(COUNTA(กรอกคะแนนตัวชี้วัด!AI37),กรอกคะแนนตัวชี้วัด!AI37," ")</f>
        <v xml:space="preserve"> </v>
      </c>
      <c r="CU37" s="230" t="str">
        <f>IF(COUNTA(กรอกคะแนนตัวชี้วัด!AI37),IF($B$4="","",IF(CT37&gt;=$B$4/2,"/","")),"")</f>
        <v/>
      </c>
      <c r="CV37" s="230" t="str">
        <f>IF(COUNTA(กรอกคะแนนตัวชี้วัด!AI37),IF(CT37="","",IF(CU37="/","",IF(CU37=""," /"))),"")</f>
        <v/>
      </c>
      <c r="CW37" s="229" t="str">
        <f>IF(COUNTA(กรอกคะแนนตัวชี้วัด!AJ37),กรอกคะแนนตัวชี้วัด!AJ37," ")</f>
        <v xml:space="preserve"> </v>
      </c>
      <c r="CX37" s="230" t="str">
        <f>IF(COUNTA(กรอกคะแนนตัวชี้วัด!AJ37),IF($B$4="","",IF(CW37&gt;=$B$4/2,"/","")),"")</f>
        <v/>
      </c>
      <c r="CY37" s="230" t="str">
        <f>IF(COUNTA(กรอกคะแนนตัวชี้วัด!AJ37),IF(CW37="","",IF(CX37="/","",IF(CX37=""," /"))),"")</f>
        <v/>
      </c>
      <c r="CZ37" s="229" t="str">
        <f>IF(COUNTA(กรอกคะแนนตัวชี้วัด!AK37),กรอกคะแนนตัวชี้วัด!AK37," ")</f>
        <v xml:space="preserve"> </v>
      </c>
      <c r="DA37" s="230" t="str">
        <f>IF(COUNTA(กรอกคะแนนตัวชี้วัด!AK37),IF($B$4="","",IF(CZ37&gt;=$B$4/2,"/","")),"")</f>
        <v/>
      </c>
      <c r="DB37" s="230" t="str">
        <f>IF(COUNTA(กรอกคะแนนตัวชี้วัด!AK37),IF(CZ37="","",IF(DA37="/","",IF(DA37=""," /"))),"")</f>
        <v/>
      </c>
      <c r="DC37" s="229" t="str">
        <f>IF(COUNTA(กรอกคะแนนตัวชี้วัด!AL37),กรอกคะแนนตัวชี้วัด!AL37," ")</f>
        <v xml:space="preserve"> </v>
      </c>
      <c r="DD37" s="230" t="str">
        <f>IF(COUNTA(กรอกคะแนนตัวชี้วัด!AL37),IF($B$4="","",IF(DC37&gt;=$B$4/2,"/","")),"")</f>
        <v/>
      </c>
      <c r="DE37" s="234" t="str">
        <f>IF(COUNTA(กรอกคะแนนตัวชี้วัด!AL37),IF(DC37="","",IF(DD37="/","",IF(DD37=""," /"))),"")</f>
        <v/>
      </c>
      <c r="DF37" s="241" t="str">
        <f>IF(COUNTA(กรอกคะแนนตัวชี้วัด!AM37),กรอกคะแนนตัวชี้วัด!AM37," ")</f>
        <v xml:space="preserve"> </v>
      </c>
      <c r="DG37" s="230" t="str">
        <f>IF(COUNTA(กรอกคะแนนตัวชี้วัด!AM37),IF($B$4="","",IF(DF37&gt;=$B$4/2,"/","")),"")</f>
        <v/>
      </c>
      <c r="DH37" s="230" t="str">
        <f>IF(COUNTA(กรอกคะแนนตัวชี้วัด!AM37),IF(DF37="","",IF(DG37="/","",IF(DG37=""," /"))),"")</f>
        <v/>
      </c>
      <c r="DI37" s="229" t="str">
        <f>IF(COUNTA(กรอกคะแนนตัวชี้วัด!AN37),กรอกคะแนนตัวชี้วัด!AN37," ")</f>
        <v xml:space="preserve"> </v>
      </c>
      <c r="DJ37" s="230" t="str">
        <f>IF(COUNTA(กรอกคะแนนตัวชี้วัด!AN37),IF($B$4="","",IF(DI37&gt;=$B$4/2,"/","")),"")</f>
        <v/>
      </c>
      <c r="DK37" s="230" t="str">
        <f>IF(COUNTA(กรอกคะแนนตัวชี้วัด!AN37),IF(DI37="","",IF(DJ37="/","",IF(DJ37=""," /"))),"")</f>
        <v/>
      </c>
      <c r="DL37" s="229" t="str">
        <f>IF(COUNTA(กรอกคะแนนตัวชี้วัด!AO37),กรอกคะแนนตัวชี้วัด!AO37," ")</f>
        <v xml:space="preserve"> </v>
      </c>
      <c r="DM37" s="230" t="str">
        <f>IF(COUNTA(กรอกคะแนนตัวชี้วัด!AO37),IF($B$4="","",IF(DL37&gt;=$B$4/2,"/","")),"")</f>
        <v/>
      </c>
      <c r="DN37" s="230" t="str">
        <f>IF(COUNTA(กรอกคะแนนตัวชี้วัด!AO37),IF(DL37="","",IF(DM37="/","",IF(DM37=""," /"))),"")</f>
        <v/>
      </c>
      <c r="DO37" s="229" t="str">
        <f>IF(COUNTA(กรอกคะแนนตัวชี้วัด!AP37),กรอกคะแนนตัวชี้วัด!AP37," ")</f>
        <v xml:space="preserve"> </v>
      </c>
      <c r="DP37" s="230" t="str">
        <f>IF(COUNTA(กรอกคะแนนตัวชี้วัด!AP37),IF($B$4="","",IF(DO37&gt;=$B$4/2,"/","")),"")</f>
        <v/>
      </c>
      <c r="DQ37" s="234" t="str">
        <f>IF(COUNTA(กรอกคะแนนตัวชี้วัด!AP37),IF(DO37="","",IF(DP37="/","",IF(DP37=""," /"))),"")</f>
        <v/>
      </c>
      <c r="DR37" s="241" t="str">
        <f>IF(COUNTA(กรอกคะแนนตัวชี้วัด!AQ37),กรอกคะแนนตัวชี้วัด!AQ37," ")</f>
        <v xml:space="preserve"> </v>
      </c>
      <c r="DS37" s="230" t="str">
        <f>IF(COUNTA(กรอกคะแนนตัวชี้วัด!AQ37),IF($B$4="","",IF(DR37&gt;=$B$4/2,"/","")),"")</f>
        <v/>
      </c>
      <c r="DT37" s="230" t="str">
        <f>IF(COUNTA(กรอกคะแนนตัวชี้วัด!AQ37),IF(DR37="","",IF(DS37="/","",IF(DS37=""," /"))),"")</f>
        <v/>
      </c>
      <c r="DU37" s="229" t="str">
        <f>IF(COUNTA(กรอกคะแนนตัวชี้วัด!AR37),กรอกคะแนนตัวชี้วัด!AR37," ")</f>
        <v xml:space="preserve"> </v>
      </c>
      <c r="DV37" s="230" t="str">
        <f>IF(COUNTA(กรอกคะแนนตัวชี้วัด!AR37),IF($B$4="","",IF(DU37&gt;=$B$4/2,"/","")),"")</f>
        <v/>
      </c>
      <c r="DW37" s="234" t="str">
        <f>IF(COUNTA(กรอกคะแนนตัวชี้วัด!AR37),IF(DU37="","",IF(DV37="/","",IF(DV37=""," /"))),"")</f>
        <v/>
      </c>
      <c r="DX37" s="247" t="str">
        <f>IF(COUNTA(ข้อมูล!E55),IF(COUNTIF(EC37:FS37,"/"),COUNTIF(EC37:FS37,"/"),""),"")</f>
        <v/>
      </c>
      <c r="DY37" s="230" t="str">
        <f>IF(COUNTA(ข้อมูล!E55),IF(DX37="","",IF(DX37&gt;=$DX$4/2,"/","")),"")</f>
        <v/>
      </c>
      <c r="DZ37" s="230" t="str">
        <f>IF(COUNTA(ข้อมูล!E55),IF(DX37="","/",IF(DY37="/","",IF(DY37=""," /"))),"")</f>
        <v/>
      </c>
      <c r="EA37" s="231"/>
      <c r="EB37" s="249"/>
      <c r="EC37" s="158" t="str">
        <f t="shared" si="0"/>
        <v/>
      </c>
      <c r="ED37" s="70" t="str">
        <f t="shared" si="1"/>
        <v/>
      </c>
      <c r="EE37" s="70" t="str">
        <f t="shared" si="2"/>
        <v/>
      </c>
      <c r="EF37" s="70" t="str">
        <f t="shared" si="3"/>
        <v/>
      </c>
      <c r="EG37" s="70" t="str">
        <f t="shared" si="4"/>
        <v/>
      </c>
      <c r="EH37" s="70" t="str">
        <f t="shared" si="5"/>
        <v/>
      </c>
      <c r="EI37" s="70" t="str">
        <f t="shared" si="6"/>
        <v/>
      </c>
      <c r="EJ37" s="70" t="str">
        <f t="shared" si="7"/>
        <v/>
      </c>
      <c r="EK37" s="70" t="str">
        <f t="shared" si="8"/>
        <v/>
      </c>
      <c r="EL37" s="70" t="str">
        <f t="shared" si="9"/>
        <v/>
      </c>
      <c r="EM37" s="70" t="str">
        <f t="shared" si="10"/>
        <v/>
      </c>
      <c r="EN37" s="70" t="str">
        <f t="shared" si="11"/>
        <v/>
      </c>
      <c r="EO37" s="70" t="str">
        <f t="shared" si="12"/>
        <v/>
      </c>
      <c r="EP37" s="70" t="str">
        <f t="shared" si="13"/>
        <v/>
      </c>
      <c r="EQ37" s="70" t="str">
        <f t="shared" si="14"/>
        <v/>
      </c>
      <c r="ER37" s="70" t="str">
        <f t="shared" si="15"/>
        <v/>
      </c>
      <c r="ES37" s="70" t="str">
        <f t="shared" si="16"/>
        <v/>
      </c>
      <c r="ET37" s="70" t="str">
        <f t="shared" si="17"/>
        <v/>
      </c>
      <c r="EU37" s="70" t="str">
        <f t="shared" si="18"/>
        <v/>
      </c>
      <c r="EV37" s="70" t="str">
        <f t="shared" si="19"/>
        <v/>
      </c>
      <c r="EW37" s="70" t="str">
        <f t="shared" si="20"/>
        <v/>
      </c>
      <c r="EX37" s="70" t="str">
        <f t="shared" si="21"/>
        <v/>
      </c>
      <c r="EY37" s="70" t="str">
        <f t="shared" si="22"/>
        <v/>
      </c>
      <c r="EZ37" s="70" t="str">
        <f t="shared" si="23"/>
        <v/>
      </c>
      <c r="FA37" s="70" t="str">
        <f t="shared" si="24"/>
        <v/>
      </c>
      <c r="FB37" s="70" t="str">
        <f t="shared" si="25"/>
        <v/>
      </c>
      <c r="FC37" s="70" t="str">
        <f t="shared" si="26"/>
        <v/>
      </c>
      <c r="FD37" s="70" t="str">
        <f t="shared" si="27"/>
        <v/>
      </c>
      <c r="FE37" s="70" t="str">
        <f t="shared" si="28"/>
        <v/>
      </c>
      <c r="FF37" s="70" t="str">
        <f t="shared" si="29"/>
        <v/>
      </c>
      <c r="FG37" s="70" t="str">
        <f t="shared" si="30"/>
        <v/>
      </c>
      <c r="FH37" s="70" t="str">
        <f t="shared" si="31"/>
        <v/>
      </c>
      <c r="FI37" s="70" t="str">
        <f t="shared" si="32"/>
        <v/>
      </c>
      <c r="FJ37" s="70" t="str">
        <f t="shared" si="33"/>
        <v/>
      </c>
      <c r="FK37" s="70" t="str">
        <f t="shared" si="34"/>
        <v/>
      </c>
      <c r="FL37" s="70" t="str">
        <f t="shared" si="35"/>
        <v/>
      </c>
      <c r="FM37" s="70" t="str">
        <f t="shared" si="36"/>
        <v/>
      </c>
      <c r="FN37" s="70" t="str">
        <f t="shared" si="37"/>
        <v/>
      </c>
      <c r="FO37" s="70" t="str">
        <f t="shared" si="38"/>
        <v/>
      </c>
      <c r="FP37" s="70" t="str">
        <f t="shared" si="39"/>
        <v/>
      </c>
      <c r="FQ37" s="70" t="str">
        <f t="shared" si="40"/>
        <v/>
      </c>
      <c r="FR37" s="70" t="str">
        <f t="shared" si="41"/>
        <v/>
      </c>
      <c r="FS37" s="70" t="e">
        <f>#REF!</f>
        <v>#REF!</v>
      </c>
      <c r="FT37" s="70"/>
      <c r="FU37" s="70">
        <f t="shared" si="42"/>
        <v>0</v>
      </c>
      <c r="FV37" s="69"/>
    </row>
    <row r="38" spans="1:178" s="67" customFormat="1" ht="16.5" customHeight="1" x14ac:dyDescent="0.35">
      <c r="A38" s="233">
        <f>IF(COUNTA(ข้อมูล!C35),ข้อมูล!C35," ")</f>
        <v>33</v>
      </c>
      <c r="B38" s="229" t="str">
        <f>IF(COUNTA(กรอกคะแนนตัวชี้วัด!C38),กรอกคะแนนตัวชี้วัด!C38," ")</f>
        <v xml:space="preserve"> </v>
      </c>
      <c r="C38" s="230" t="str">
        <f>IF(COUNTA(กรอกคะแนนตัวชี้วัด!C38),IF($B$4="","",IF(B38&gt;=$B$4/2,"/","")),"")</f>
        <v/>
      </c>
      <c r="D38" s="230" t="str">
        <f>IF(COUNTA(กรอกคะแนนตัวชี้วัด!C38),IF(B38="","",IF(C38="/","",IF(C38=""," /"))),"")</f>
        <v/>
      </c>
      <c r="E38" s="229" t="str">
        <f>IF(COUNTA(กรอกคะแนนตัวชี้วัด!D38),กรอกคะแนนตัวชี้วัด!D38," ")</f>
        <v xml:space="preserve"> </v>
      </c>
      <c r="F38" s="230" t="str">
        <f>IF(COUNTA(กรอกคะแนนตัวชี้วัด!D38),IF($B$4="","",IF(E38&gt;=$B$4/2,"/","")),"")</f>
        <v/>
      </c>
      <c r="G38" s="230" t="str">
        <f>IF(COUNTA(กรอกคะแนนตัวชี้วัด!D38),IF(E38="","",IF(F38="/","",IF(F38=""," /"))),"")</f>
        <v/>
      </c>
      <c r="H38" s="229" t="str">
        <f>IF(COUNTA(กรอกคะแนนตัวชี้วัด!E38),กรอกคะแนนตัวชี้วัด!E38," ")</f>
        <v xml:space="preserve"> </v>
      </c>
      <c r="I38" s="230" t="str">
        <f>IF(COUNTA(กรอกคะแนนตัวชี้วัด!E38),IF($B$4="","",IF(H38&gt;=$B$4/2,"/","")),"")</f>
        <v/>
      </c>
      <c r="J38" s="230" t="str">
        <f>IF(COUNTA(กรอกคะแนนตัวชี้วัด!E38),IF(H38="","",IF(I38="/","",IF(I38=""," /"))),"")</f>
        <v/>
      </c>
      <c r="K38" s="229" t="str">
        <f>IF(COUNTA(กรอกคะแนนตัวชี้วัด!F38),กรอกคะแนนตัวชี้วัด!F38," ")</f>
        <v xml:space="preserve"> </v>
      </c>
      <c r="L38" s="230" t="str">
        <f>IF(COUNTA(กรอกคะแนนตัวชี้วัด!F38),IF($B$4="","",IF(K38&gt;=$B$4/2,"/","")),"")</f>
        <v/>
      </c>
      <c r="M38" s="234" t="str">
        <f>IF(COUNTA(กรอกคะแนนตัวชี้วัด!F38),IF(K38="","",IF(L38="/","",IF(L38=""," /"))),"")</f>
        <v/>
      </c>
      <c r="N38" s="241" t="str">
        <f>IF(COUNTA(กรอกคะแนนตัวชี้วัด!G38),กรอกคะแนนตัวชี้วัด!G38," ")</f>
        <v xml:space="preserve"> </v>
      </c>
      <c r="O38" s="230" t="str">
        <f>IF(COUNTA(กรอกคะแนนตัวชี้วัด!G38),IF($B$4="","",IF(N38&gt;=$B$4/2,"/","")),"")</f>
        <v/>
      </c>
      <c r="P38" s="230" t="str">
        <f>IF(COUNTA(กรอกคะแนนตัวชี้วัด!G38),IF(N38="","",IF(O38="/","",IF(O38=""," /"))),"")</f>
        <v/>
      </c>
      <c r="Q38" s="229" t="str">
        <f>IF(COUNTA(กรอกคะแนนตัวชี้วัด!H38),กรอกคะแนนตัวชี้วัด!H38," ")</f>
        <v xml:space="preserve"> </v>
      </c>
      <c r="R38" s="230" t="str">
        <f>IF(COUNTA(กรอกคะแนนตัวชี้วัด!H38),IF($B$4="","",IF(Q38&gt;=$B$4/2,"/","")),"")</f>
        <v/>
      </c>
      <c r="S38" s="230" t="str">
        <f>IF(COUNTA(กรอกคะแนนตัวชี้วัด!H38),IF(Q38="","",IF(R38="/","",IF(R38=""," /"))),"")</f>
        <v/>
      </c>
      <c r="T38" s="229" t="str">
        <f>IF(COUNTA(กรอกคะแนนตัวชี้วัด!I38),กรอกคะแนนตัวชี้วัด!I38," ")</f>
        <v xml:space="preserve"> </v>
      </c>
      <c r="U38" s="230" t="str">
        <f>IF(COUNTA(กรอกคะแนนตัวชี้วัด!I38),IF($B$4="","",IF(T38&gt;=$B$4/2,"/","")),"")</f>
        <v/>
      </c>
      <c r="V38" s="230" t="str">
        <f>IF(COUNTA(กรอกคะแนนตัวชี้วัด!I38),IF(T38="","",IF(U38="/","",IF(U38=""," /"))),"")</f>
        <v/>
      </c>
      <c r="W38" s="229" t="str">
        <f>IF(COUNTA(กรอกคะแนนตัวชี้วัด!J38),กรอกคะแนนตัวชี้วัด!J38," ")</f>
        <v xml:space="preserve"> </v>
      </c>
      <c r="X38" s="230" t="str">
        <f>IF(COUNTA(กรอกคะแนนตัวชี้วัด!J38),IF($B$4="","",IF(W38&gt;=$B$4/2,"/","")),"")</f>
        <v/>
      </c>
      <c r="Y38" s="234" t="str">
        <f>IF(COUNTA(กรอกคะแนนตัวชี้วัด!J38),IF(W38="","",IF(X38="/","",IF(X38=""," /"))),"")</f>
        <v/>
      </c>
      <c r="Z38" s="241" t="str">
        <f>IF(COUNTA(กรอกคะแนนตัวชี้วัด!K38),กรอกคะแนนตัวชี้วัด!K38," ")</f>
        <v xml:space="preserve"> </v>
      </c>
      <c r="AA38" s="230" t="str">
        <f>IF(COUNTA(กรอกคะแนนตัวชี้วัด!K38),IF($B$4="","",IF(Z38&gt;=$B$4/2,"/","")),"")</f>
        <v/>
      </c>
      <c r="AB38" s="230" t="str">
        <f>IF(COUNTA(กรอกคะแนนตัวชี้วัด!K38),IF(Z38="","",IF(AA38="/","",IF(AA38=""," /"))),"")</f>
        <v/>
      </c>
      <c r="AC38" s="229" t="str">
        <f>IF(COUNTA(กรอกคะแนนตัวชี้วัด!L38),กรอกคะแนนตัวชี้วัด!L38," ")</f>
        <v xml:space="preserve"> </v>
      </c>
      <c r="AD38" s="230" t="str">
        <f>IF(COUNTA(กรอกคะแนนตัวชี้วัด!L38),IF($B$4="","",IF(AC38&gt;=$B$4/2,"/","")),"")</f>
        <v/>
      </c>
      <c r="AE38" s="230" t="str">
        <f>IF(COUNTA(กรอกคะแนนตัวชี้วัด!L38),IF(AC38="","",IF(AD38="/","",IF(AD38=""," /"))),"")</f>
        <v/>
      </c>
      <c r="AF38" s="229" t="str">
        <f>IF(COUNTA(กรอกคะแนนตัวชี้วัด!M38),กรอกคะแนนตัวชี้วัด!M38," ")</f>
        <v xml:space="preserve"> </v>
      </c>
      <c r="AG38" s="230" t="str">
        <f>IF(COUNTA(กรอกคะแนนตัวชี้วัด!M38),IF($B$4="","",IF(AF38&gt;=$B$4/2,"/","")),"")</f>
        <v/>
      </c>
      <c r="AH38" s="230" t="str">
        <f>IF(COUNTA(กรอกคะแนนตัวชี้วัด!M38),IF(AF38="","",IF(AG38="/","",IF(AG38=""," /"))),"")</f>
        <v/>
      </c>
      <c r="AI38" s="229" t="str">
        <f>IF(COUNTA(กรอกคะแนนตัวชี้วัด!N38),กรอกคะแนนตัวชี้วัด!N38," ")</f>
        <v xml:space="preserve"> </v>
      </c>
      <c r="AJ38" s="230" t="str">
        <f>IF(COUNTA(กรอกคะแนนตัวชี้วัด!N38),IF($B$4="","",IF(AI38&gt;=$B$4/2,"/","")),"")</f>
        <v/>
      </c>
      <c r="AK38" s="234" t="str">
        <f>IF(COUNTA(กรอกคะแนนตัวชี้วัด!N38),IF(AI38="","",IF(AJ38="/","",IF(AJ38=""," /"))),"")</f>
        <v/>
      </c>
      <c r="AL38" s="241" t="str">
        <f>IF(COUNTA(กรอกคะแนนตัวชี้วัด!O38),กรอกคะแนนตัวชี้วัด!O38," ")</f>
        <v xml:space="preserve"> </v>
      </c>
      <c r="AM38" s="230" t="str">
        <f>IF(COUNTA(กรอกคะแนนตัวชี้วัด!O38),IF($B$4="","",IF(AL38&gt;=$B$4/2,"/","")),"")</f>
        <v/>
      </c>
      <c r="AN38" s="230" t="str">
        <f>IF(COUNTA(กรอกคะแนนตัวชี้วัด!O38),IF(AL38="","",IF(AM38="/","",IF(AM38=""," /"))),"")</f>
        <v/>
      </c>
      <c r="AO38" s="229" t="str">
        <f>IF(COUNTA(กรอกคะแนนตัวชี้วัด!P38),กรอกคะแนนตัวชี้วัด!P38," ")</f>
        <v xml:space="preserve"> </v>
      </c>
      <c r="AP38" s="230" t="str">
        <f>IF(COUNTA(กรอกคะแนนตัวชี้วัด!P38),IF($B$4="","",IF(AO38&gt;=$B$4/2,"/","")),"")</f>
        <v/>
      </c>
      <c r="AQ38" s="230" t="str">
        <f>IF(COUNTA(กรอกคะแนนตัวชี้วัด!P38),IF(AO38="","",IF(AP38="/","",IF(AP38=""," /"))),"")</f>
        <v/>
      </c>
      <c r="AR38" s="229" t="str">
        <f>IF(COUNTA(กรอกคะแนนตัวชี้วัด!Q38),กรอกคะแนนตัวชี้วัด!Q38," ")</f>
        <v xml:space="preserve"> </v>
      </c>
      <c r="AS38" s="230" t="str">
        <f>IF(COUNTA(กรอกคะแนนตัวชี้วัด!Q38),IF($B$4="","",IF(AR38&gt;=$B$4/2,"/","")),"")</f>
        <v/>
      </c>
      <c r="AT38" s="230" t="str">
        <f>IF(COUNTA(กรอกคะแนนตัวชี้วัด!Q38),IF(AR38="","",IF(AS38="/","",IF(AS38=""," /"))),"")</f>
        <v/>
      </c>
      <c r="AU38" s="229" t="str">
        <f>IF(COUNTA(กรอกคะแนนตัวชี้วัด!R38),กรอกคะแนนตัวชี้วัด!R38," ")</f>
        <v xml:space="preserve"> </v>
      </c>
      <c r="AV38" s="230" t="str">
        <f>IF(COUNTA(กรอกคะแนนตัวชี้วัด!R38),IF($B$4="","",IF(AU38&gt;=$B$4/2,"/","")),"")</f>
        <v/>
      </c>
      <c r="AW38" s="234" t="str">
        <f>IF(COUNTA(กรอกคะแนนตัวชี้วัด!R38),IF(AU38="","",IF(AV38="/","",IF(AV38=""," /"))),"")</f>
        <v/>
      </c>
      <c r="AX38" s="241" t="str">
        <f>IF(COUNTA(กรอกคะแนนตัวชี้วัด!S38),กรอกคะแนนตัวชี้วัด!S38," ")</f>
        <v xml:space="preserve"> </v>
      </c>
      <c r="AY38" s="230" t="str">
        <f>IF(COUNTA(กรอกคะแนนตัวชี้วัด!S38),IF($B$4="","",IF(AX38&gt;=$B$4/2,"/","")),"")</f>
        <v/>
      </c>
      <c r="AZ38" s="230" t="str">
        <f>IF(COUNTA(กรอกคะแนนตัวชี้วัด!S38),IF(AX38="","",IF(AY38="/","",IF(AY38=""," /"))),"")</f>
        <v/>
      </c>
      <c r="BA38" s="229" t="str">
        <f>IF(COUNTA(กรอกคะแนนตัวชี้วัด!T38),กรอกคะแนนตัวชี้วัด!T38," ")</f>
        <v xml:space="preserve"> </v>
      </c>
      <c r="BB38" s="230" t="str">
        <f>IF(COUNTA(กรอกคะแนนตัวชี้วัด!T38),IF($B$4="","",IF(BA38&gt;=$B$4/2,"/","")),"")</f>
        <v/>
      </c>
      <c r="BC38" s="230" t="str">
        <f>IF(COUNTA(กรอกคะแนนตัวชี้วัด!T38),IF(BA38="","",IF(BB38="/","",IF(BB38=""," /"))),"")</f>
        <v/>
      </c>
      <c r="BD38" s="229" t="str">
        <f>IF(COUNTA(กรอกคะแนนตัวชี้วัด!U38),กรอกคะแนนตัวชี้วัด!U38," ")</f>
        <v xml:space="preserve"> </v>
      </c>
      <c r="BE38" s="230" t="str">
        <f>IF(COUNTA(กรอกคะแนนตัวชี้วัด!U38),IF($B$4="","",IF(BD38&gt;=$B$4/2,"/","")),"")</f>
        <v/>
      </c>
      <c r="BF38" s="230" t="str">
        <f>IF(COUNTA(กรอกคะแนนตัวชี้วัด!U38),IF(BD38="","",IF(BE38="/","",IF(BE38=""," /"))),"")</f>
        <v/>
      </c>
      <c r="BG38" s="229" t="str">
        <f>IF(COUNTA(กรอกคะแนนตัวชี้วัด!V38),กรอกคะแนนตัวชี้วัด!V38," ")</f>
        <v xml:space="preserve"> </v>
      </c>
      <c r="BH38" s="230" t="str">
        <f>IF(COUNTA(กรอกคะแนนตัวชี้วัด!V38),IF($B$4="","",IF(BG38&gt;=$B$4/2,"/","")),"")</f>
        <v/>
      </c>
      <c r="BI38" s="234" t="str">
        <f>IF(COUNTA(กรอกคะแนนตัวชี้วัด!V38),IF(BG38="","",IF(BH38="/","",IF(BH38=""," /"))),"")</f>
        <v/>
      </c>
      <c r="BJ38" s="241" t="str">
        <f>IF(COUNTA(กรอกคะแนนตัวชี้วัด!W38),กรอกคะแนนตัวชี้วัด!W38," ")</f>
        <v xml:space="preserve"> </v>
      </c>
      <c r="BK38" s="230" t="str">
        <f>IF(COUNTA(กรอกคะแนนตัวชี้วัด!W38),IF($B$4="","",IF(BJ38&gt;=$B$4/2,"/","")),"")</f>
        <v/>
      </c>
      <c r="BL38" s="230" t="str">
        <f>IF(COUNTA(กรอกคะแนนตัวชี้วัด!W38),IF(BJ38="","",IF(BK38="/","",IF(BK38=""," /"))),"")</f>
        <v/>
      </c>
      <c r="BM38" s="229" t="str">
        <f>IF(COUNTA(กรอกคะแนนตัวชี้วัด!X38),กรอกคะแนนตัวชี้วัด!X38," ")</f>
        <v xml:space="preserve"> </v>
      </c>
      <c r="BN38" s="230" t="str">
        <f>IF(COUNTA(กรอกคะแนนตัวชี้วัด!X38),IF($B$4="","",IF(BM38&gt;=$B$4/2,"/","")),"")</f>
        <v/>
      </c>
      <c r="BO38" s="230" t="str">
        <f>IF(COUNTA(กรอกคะแนนตัวชี้วัด!X38),IF(BM38="","",IF(BN38="/","",IF(BN38=""," /"))),"")</f>
        <v/>
      </c>
      <c r="BP38" s="229" t="str">
        <f>IF(COUNTA(กรอกคะแนนตัวชี้วัด!Y38),กรอกคะแนนตัวชี้วัด!Y38," ")</f>
        <v xml:space="preserve"> </v>
      </c>
      <c r="BQ38" s="230" t="str">
        <f>IF(COUNTA(กรอกคะแนนตัวชี้วัด!Y38),IF($B$4="","",IF(BP38&gt;=$B$4/2,"/","")),"")</f>
        <v/>
      </c>
      <c r="BR38" s="230" t="str">
        <f>IF(COUNTA(กรอกคะแนนตัวชี้วัด!Y38),IF(BP38="","",IF(BQ38="/","",IF(BQ38=""," /"))),"")</f>
        <v/>
      </c>
      <c r="BS38" s="229" t="str">
        <f>IF(COUNTA(กรอกคะแนนตัวชี้วัด!Z38),กรอกคะแนนตัวชี้วัด!Z38," ")</f>
        <v xml:space="preserve"> </v>
      </c>
      <c r="BT38" s="230" t="str">
        <f>IF(COUNTA(กรอกคะแนนตัวชี้วัด!Z38),IF($B$4="","",IF(BS38&gt;=$B$4/2,"/","")),"")</f>
        <v/>
      </c>
      <c r="BU38" s="234" t="str">
        <f>IF(COUNTA(กรอกคะแนนตัวชี้วัด!Z38),IF(BS38="","",IF(BT38="/","",IF(BT38=""," /"))),"")</f>
        <v/>
      </c>
      <c r="BV38" s="241" t="str">
        <f>IF(COUNTA(กรอกคะแนนตัวชี้วัด!AA38),กรอกคะแนนตัวชี้วัด!AA38," ")</f>
        <v xml:space="preserve"> </v>
      </c>
      <c r="BW38" s="230" t="str">
        <f>IF(COUNTA(กรอกคะแนนตัวชี้วัด!AA38),IF($B$4="","",IF(BV38&gt;=$B$4/2,"/","")),"")</f>
        <v/>
      </c>
      <c r="BX38" s="230" t="str">
        <f>IF(COUNTA(กรอกคะแนนตัวชี้วัด!AA38),IF(BV38="","",IF(BW38="/","",IF(BW38=""," /"))),"")</f>
        <v/>
      </c>
      <c r="BY38" s="229" t="str">
        <f>IF(COUNTA(กรอกคะแนนตัวชี้วัด!AB38),กรอกคะแนนตัวชี้วัด!AB38," ")</f>
        <v xml:space="preserve"> </v>
      </c>
      <c r="BZ38" s="230" t="str">
        <f>IF(COUNTA(กรอกคะแนนตัวชี้วัด!AB38),IF($B$4="","",IF(BY38&gt;=$B$4/2,"/","")),"")</f>
        <v/>
      </c>
      <c r="CA38" s="230" t="str">
        <f>IF(COUNTA(กรอกคะแนนตัวชี้วัด!AB38),IF(BY38="","",IF(BZ38="/","",IF(BZ38=""," /"))),"")</f>
        <v/>
      </c>
      <c r="CB38" s="229" t="str">
        <f>IF(COUNTA(กรอกคะแนนตัวชี้วัด!AC38),กรอกคะแนนตัวชี้วัด!AC38," ")</f>
        <v xml:space="preserve"> </v>
      </c>
      <c r="CC38" s="230" t="str">
        <f>IF(COUNTA(กรอกคะแนนตัวชี้วัด!AC38),IF($B$4="","",IF(CB38&gt;=$B$4/2,"/","")),"")</f>
        <v/>
      </c>
      <c r="CD38" s="230" t="str">
        <f>IF(COUNTA(กรอกคะแนนตัวชี้วัด!AC38),IF(CB38="","",IF(CC38="/","",IF(CC38=""," /"))),"")</f>
        <v/>
      </c>
      <c r="CE38" s="229" t="str">
        <f>IF(COUNTA(กรอกคะแนนตัวชี้วัด!AD38),กรอกคะแนนตัวชี้วัด!AD38," ")</f>
        <v xml:space="preserve"> </v>
      </c>
      <c r="CF38" s="230" t="str">
        <f>IF(COUNTA(กรอกคะแนนตัวชี้วัด!AD38),IF($B$4="","",IF(CE38&gt;=$B$4/2,"/","")),"")</f>
        <v/>
      </c>
      <c r="CG38" s="234" t="str">
        <f>IF(COUNTA(กรอกคะแนนตัวชี้วัด!AD38),IF(CE38="","",IF(CF38="/","",IF(CF38=""," /"))),"")</f>
        <v/>
      </c>
      <c r="CH38" s="241" t="str">
        <f>IF(COUNTA(กรอกคะแนนตัวชี้วัด!AE38),กรอกคะแนนตัวชี้วัด!AE38," ")</f>
        <v xml:space="preserve"> </v>
      </c>
      <c r="CI38" s="230" t="str">
        <f>IF(COUNTA(กรอกคะแนนตัวชี้วัด!AE38),IF($B$4="","",IF(CH38&gt;=$B$4/2,"/","")),"")</f>
        <v/>
      </c>
      <c r="CJ38" s="230" t="str">
        <f>IF(COUNTA(กรอกคะแนนตัวชี้วัด!AE38),IF(CH38="","",IF(CI38="/","",IF(CI38=""," /"))),"")</f>
        <v/>
      </c>
      <c r="CK38" s="229" t="str">
        <f>IF(COUNTA(กรอกคะแนนตัวชี้วัด!AF38),กรอกคะแนนตัวชี้วัด!AF38," ")</f>
        <v xml:space="preserve"> </v>
      </c>
      <c r="CL38" s="230" t="str">
        <f>IF(COUNTA(กรอกคะแนนตัวชี้วัด!AF38),IF($B$4="","",IF(CK38&gt;=$B$4/2,"/","")),"")</f>
        <v/>
      </c>
      <c r="CM38" s="230" t="str">
        <f>IF(COUNTA(กรอกคะแนนตัวชี้วัด!AF38),IF(CK38="","",IF(CL38="/","",IF(CL38=""," /"))),"")</f>
        <v/>
      </c>
      <c r="CN38" s="229" t="str">
        <f>IF(COUNTA(กรอกคะแนนตัวชี้วัด!AG38),กรอกคะแนนตัวชี้วัด!AG38," ")</f>
        <v xml:space="preserve"> </v>
      </c>
      <c r="CO38" s="230" t="str">
        <f>IF(COUNTA(กรอกคะแนนตัวชี้วัด!AG38),IF($B$4="","",IF(CN38&gt;=$B$4/2,"/","")),"")</f>
        <v/>
      </c>
      <c r="CP38" s="230" t="str">
        <f>IF(COUNTA(กรอกคะแนนตัวชี้วัด!AG38),IF(CN38="","",IF(CO38="/","",IF(CO38=""," /"))),"")</f>
        <v/>
      </c>
      <c r="CQ38" s="229" t="str">
        <f>IF(COUNTA(กรอกคะแนนตัวชี้วัด!AH38),กรอกคะแนนตัวชี้วัด!AH38," ")</f>
        <v xml:space="preserve"> </v>
      </c>
      <c r="CR38" s="230" t="str">
        <f>IF(COUNTA(กรอกคะแนนตัวชี้วัด!AH38),IF($B$4="","",IF(CQ38&gt;=$B$4/2,"/","")),"")</f>
        <v/>
      </c>
      <c r="CS38" s="234" t="str">
        <f>IF(COUNTA(กรอกคะแนนตัวชี้วัด!AH38),IF(CQ38="","",IF(CR38="/","",IF(CR38=""," /"))),"")</f>
        <v/>
      </c>
      <c r="CT38" s="241" t="str">
        <f>IF(COUNTA(กรอกคะแนนตัวชี้วัด!AI38),กรอกคะแนนตัวชี้วัด!AI38," ")</f>
        <v xml:space="preserve"> </v>
      </c>
      <c r="CU38" s="230" t="str">
        <f>IF(COUNTA(กรอกคะแนนตัวชี้วัด!AI38),IF($B$4="","",IF(CT38&gt;=$B$4/2,"/","")),"")</f>
        <v/>
      </c>
      <c r="CV38" s="230" t="str">
        <f>IF(COUNTA(กรอกคะแนนตัวชี้วัด!AI38),IF(CT38="","",IF(CU38="/","",IF(CU38=""," /"))),"")</f>
        <v/>
      </c>
      <c r="CW38" s="229" t="str">
        <f>IF(COUNTA(กรอกคะแนนตัวชี้วัด!AJ38),กรอกคะแนนตัวชี้วัด!AJ38," ")</f>
        <v xml:space="preserve"> </v>
      </c>
      <c r="CX38" s="230" t="str">
        <f>IF(COUNTA(กรอกคะแนนตัวชี้วัด!AJ38),IF($B$4="","",IF(CW38&gt;=$B$4/2,"/","")),"")</f>
        <v/>
      </c>
      <c r="CY38" s="230" t="str">
        <f>IF(COUNTA(กรอกคะแนนตัวชี้วัด!AJ38),IF(CW38="","",IF(CX38="/","",IF(CX38=""," /"))),"")</f>
        <v/>
      </c>
      <c r="CZ38" s="229" t="str">
        <f>IF(COUNTA(กรอกคะแนนตัวชี้วัด!AK38),กรอกคะแนนตัวชี้วัด!AK38," ")</f>
        <v xml:space="preserve"> </v>
      </c>
      <c r="DA38" s="230" t="str">
        <f>IF(COUNTA(กรอกคะแนนตัวชี้วัด!AK38),IF($B$4="","",IF(CZ38&gt;=$B$4/2,"/","")),"")</f>
        <v/>
      </c>
      <c r="DB38" s="230" t="str">
        <f>IF(COUNTA(กรอกคะแนนตัวชี้วัด!AK38),IF(CZ38="","",IF(DA38="/","",IF(DA38=""," /"))),"")</f>
        <v/>
      </c>
      <c r="DC38" s="229" t="str">
        <f>IF(COUNTA(กรอกคะแนนตัวชี้วัด!AL38),กรอกคะแนนตัวชี้วัด!AL38," ")</f>
        <v xml:space="preserve"> </v>
      </c>
      <c r="DD38" s="230" t="str">
        <f>IF(COUNTA(กรอกคะแนนตัวชี้วัด!AL38),IF($B$4="","",IF(DC38&gt;=$B$4/2,"/","")),"")</f>
        <v/>
      </c>
      <c r="DE38" s="234" t="str">
        <f>IF(COUNTA(กรอกคะแนนตัวชี้วัด!AL38),IF(DC38="","",IF(DD38="/","",IF(DD38=""," /"))),"")</f>
        <v/>
      </c>
      <c r="DF38" s="241" t="str">
        <f>IF(COUNTA(กรอกคะแนนตัวชี้วัด!AM38),กรอกคะแนนตัวชี้วัด!AM38," ")</f>
        <v xml:space="preserve"> </v>
      </c>
      <c r="DG38" s="230" t="str">
        <f>IF(COUNTA(กรอกคะแนนตัวชี้วัด!AM38),IF($B$4="","",IF(DF38&gt;=$B$4/2,"/","")),"")</f>
        <v/>
      </c>
      <c r="DH38" s="230" t="str">
        <f>IF(COUNTA(กรอกคะแนนตัวชี้วัด!AM38),IF(DF38="","",IF(DG38="/","",IF(DG38=""," /"))),"")</f>
        <v/>
      </c>
      <c r="DI38" s="229" t="str">
        <f>IF(COUNTA(กรอกคะแนนตัวชี้วัด!AN38),กรอกคะแนนตัวชี้วัด!AN38," ")</f>
        <v xml:space="preserve"> </v>
      </c>
      <c r="DJ38" s="230" t="str">
        <f>IF(COUNTA(กรอกคะแนนตัวชี้วัด!AN38),IF($B$4="","",IF(DI38&gt;=$B$4/2,"/","")),"")</f>
        <v/>
      </c>
      <c r="DK38" s="230" t="str">
        <f>IF(COUNTA(กรอกคะแนนตัวชี้วัด!AN38),IF(DI38="","",IF(DJ38="/","",IF(DJ38=""," /"))),"")</f>
        <v/>
      </c>
      <c r="DL38" s="229" t="str">
        <f>IF(COUNTA(กรอกคะแนนตัวชี้วัด!AO38),กรอกคะแนนตัวชี้วัด!AO38," ")</f>
        <v xml:space="preserve"> </v>
      </c>
      <c r="DM38" s="230" t="str">
        <f>IF(COUNTA(กรอกคะแนนตัวชี้วัด!AO38),IF($B$4="","",IF(DL38&gt;=$B$4/2,"/","")),"")</f>
        <v/>
      </c>
      <c r="DN38" s="230" t="str">
        <f>IF(COUNTA(กรอกคะแนนตัวชี้วัด!AO38),IF(DL38="","",IF(DM38="/","",IF(DM38=""," /"))),"")</f>
        <v/>
      </c>
      <c r="DO38" s="229" t="str">
        <f>IF(COUNTA(กรอกคะแนนตัวชี้วัด!AP38),กรอกคะแนนตัวชี้วัด!AP38," ")</f>
        <v xml:space="preserve"> </v>
      </c>
      <c r="DP38" s="230" t="str">
        <f>IF(COUNTA(กรอกคะแนนตัวชี้วัด!AP38),IF($B$4="","",IF(DO38&gt;=$B$4/2,"/","")),"")</f>
        <v/>
      </c>
      <c r="DQ38" s="234" t="str">
        <f>IF(COUNTA(กรอกคะแนนตัวชี้วัด!AP38),IF(DO38="","",IF(DP38="/","",IF(DP38=""," /"))),"")</f>
        <v/>
      </c>
      <c r="DR38" s="241" t="str">
        <f>IF(COUNTA(กรอกคะแนนตัวชี้วัด!AQ38),กรอกคะแนนตัวชี้วัด!AQ38," ")</f>
        <v xml:space="preserve"> </v>
      </c>
      <c r="DS38" s="230" t="str">
        <f>IF(COUNTA(กรอกคะแนนตัวชี้วัด!AQ38),IF($B$4="","",IF(DR38&gt;=$B$4/2,"/","")),"")</f>
        <v/>
      </c>
      <c r="DT38" s="230" t="str">
        <f>IF(COUNTA(กรอกคะแนนตัวชี้วัด!AQ38),IF(DR38="","",IF(DS38="/","",IF(DS38=""," /"))),"")</f>
        <v/>
      </c>
      <c r="DU38" s="229" t="str">
        <f>IF(COUNTA(กรอกคะแนนตัวชี้วัด!AR38),กรอกคะแนนตัวชี้วัด!AR38," ")</f>
        <v xml:space="preserve"> </v>
      </c>
      <c r="DV38" s="230" t="str">
        <f>IF(COUNTA(กรอกคะแนนตัวชี้วัด!AR38),IF($B$4="","",IF(DU38&gt;=$B$4/2,"/","")),"")</f>
        <v/>
      </c>
      <c r="DW38" s="234" t="str">
        <f>IF(COUNTA(กรอกคะแนนตัวชี้วัด!AR38),IF(DU38="","",IF(DV38="/","",IF(DV38=""," /"))),"")</f>
        <v/>
      </c>
      <c r="DX38" s="247" t="str">
        <f>IF(COUNTA(ข้อมูล!E56),IF(COUNTIF(EC38:FS38,"/"),COUNTIF(EC38:FS38,"/"),""),"")</f>
        <v/>
      </c>
      <c r="DY38" s="230" t="str">
        <f>IF(COUNTA(ข้อมูล!E56),IF(DX38="","",IF(DX38&gt;=$DX$4/2,"/","")),"")</f>
        <v/>
      </c>
      <c r="DZ38" s="230" t="str">
        <f>IF(COUNTA(ข้อมูล!E56),IF(DX38="","/",IF(DY38="/","",IF(DY38=""," /"))),"")</f>
        <v/>
      </c>
      <c r="EA38" s="231"/>
      <c r="EB38" s="249"/>
      <c r="EC38" s="158"/>
      <c r="ED38" s="69"/>
      <c r="EE38" s="70" t="str">
        <f t="shared" ref="EE38:EE45" si="43">I38</f>
        <v/>
      </c>
      <c r="EF38" s="70" t="str">
        <f t="shared" ref="EF38:EF45" si="44">L38</f>
        <v/>
      </c>
      <c r="EG38" s="70" t="str">
        <f t="shared" ref="EG38:EG45" si="45">O38</f>
        <v/>
      </c>
      <c r="EH38" s="70" t="str">
        <f t="shared" ref="EH38:EH45" si="46">R38</f>
        <v/>
      </c>
      <c r="EI38" s="70" t="str">
        <f t="shared" ref="EI38:EI45" si="47">U38</f>
        <v/>
      </c>
      <c r="EJ38" s="70" t="str">
        <f t="shared" ref="EJ38:EJ45" si="48">X38</f>
        <v/>
      </c>
      <c r="EK38" s="70" t="str">
        <f t="shared" ref="EK38:EK45" si="49">AA38</f>
        <v/>
      </c>
      <c r="EL38" s="70" t="str">
        <f t="shared" ref="EL38:EL45" si="50">AD38</f>
        <v/>
      </c>
      <c r="EM38" s="70" t="str">
        <f t="shared" ref="EM38:EM45" si="51">AG38</f>
        <v/>
      </c>
      <c r="EN38" s="70" t="str">
        <f t="shared" ref="EN38:EN45" si="52">AJ38</f>
        <v/>
      </c>
      <c r="EO38" s="70" t="str">
        <f t="shared" ref="EO38:EO45" si="53">AM38</f>
        <v/>
      </c>
      <c r="EP38" s="70" t="str">
        <f t="shared" ref="EP38:EP45" si="54">AP38</f>
        <v/>
      </c>
      <c r="EQ38" s="70" t="str">
        <f t="shared" ref="EQ38:EQ45" si="55">AS38</f>
        <v/>
      </c>
      <c r="ER38" s="70" t="str">
        <f t="shared" ref="ER38:ER45" si="56">AV38</f>
        <v/>
      </c>
      <c r="ES38" s="70" t="str">
        <f t="shared" ref="ES38:ES45" si="57">AY38</f>
        <v/>
      </c>
      <c r="ET38" s="70" t="str">
        <f t="shared" ref="ET38:ET45" si="58">BB38</f>
        <v/>
      </c>
      <c r="EU38" s="70" t="str">
        <f t="shared" ref="EU38:EU45" si="59">BE38</f>
        <v/>
      </c>
      <c r="EV38" s="70" t="str">
        <f t="shared" ref="EV38:EV45" si="60">BH38</f>
        <v/>
      </c>
      <c r="EW38" s="70" t="str">
        <f t="shared" ref="EW38:EW45" si="61">BK38</f>
        <v/>
      </c>
      <c r="EX38" s="70" t="str">
        <f t="shared" ref="EX38:EX45" si="62">BN38</f>
        <v/>
      </c>
      <c r="EY38" s="70" t="str">
        <f t="shared" ref="EY38:EY45" si="63">BQ38</f>
        <v/>
      </c>
      <c r="EZ38" s="70" t="str">
        <f t="shared" ref="EZ38:EZ45" si="64">BT38</f>
        <v/>
      </c>
      <c r="FA38" s="70" t="str">
        <f t="shared" ref="FA38:FA45" si="65">BW38</f>
        <v/>
      </c>
      <c r="FB38" s="70" t="str">
        <f t="shared" ref="FB38:FB45" si="66">BZ38</f>
        <v/>
      </c>
      <c r="FC38" s="70" t="str">
        <f t="shared" ref="FC38:FC45" si="67">CC38</f>
        <v/>
      </c>
      <c r="FD38" s="70" t="str">
        <f t="shared" ref="FD38:FD45" si="68">CF38</f>
        <v/>
      </c>
      <c r="FE38" s="70" t="str">
        <f t="shared" ref="FE38:FE45" si="69">CI38</f>
        <v/>
      </c>
      <c r="FF38" s="70" t="str">
        <f t="shared" ref="FF38:FF45" si="70">CL38</f>
        <v/>
      </c>
      <c r="FG38" s="70" t="str">
        <f t="shared" ref="FG38:FG45" si="71">CO38</f>
        <v/>
      </c>
      <c r="FH38" s="70" t="str">
        <f t="shared" ref="FH38:FH45" si="72">CR38</f>
        <v/>
      </c>
      <c r="FI38" s="70" t="str">
        <f t="shared" ref="FI38:FI45" si="73">CU38</f>
        <v/>
      </c>
      <c r="FJ38" s="70" t="str">
        <f t="shared" ref="FJ38:FJ45" si="74">CX38</f>
        <v/>
      </c>
      <c r="FK38" s="70" t="str">
        <f t="shared" ref="FK38:FK45" si="75">DA38</f>
        <v/>
      </c>
      <c r="FL38" s="70" t="str">
        <f t="shared" ref="FL38:FL45" si="76">DD38</f>
        <v/>
      </c>
      <c r="FM38" s="70" t="str">
        <f t="shared" ref="FM38:FM45" si="77">DG38</f>
        <v/>
      </c>
      <c r="FN38" s="70" t="str">
        <f t="shared" ref="FN38:FN45" si="78">DJ38</f>
        <v/>
      </c>
      <c r="FO38" s="70" t="str">
        <f t="shared" ref="FO38:FO45" si="79">DM38</f>
        <v/>
      </c>
      <c r="FP38" s="70" t="str">
        <f t="shared" ref="FP38:FP45" si="80">DP38</f>
        <v/>
      </c>
      <c r="FQ38" s="70" t="str">
        <f t="shared" ref="FQ38:FQ45" si="81">DS38</f>
        <v/>
      </c>
      <c r="FR38" s="70" t="str">
        <f t="shared" ref="FR38:FR45" si="82">DV38</f>
        <v/>
      </c>
      <c r="FS38" s="70" t="e">
        <f>#REF!</f>
        <v>#REF!</v>
      </c>
      <c r="FT38" s="70"/>
      <c r="FU38" s="70">
        <f t="shared" ref="FU38:FU45" si="83">SUM(B38,E38,K38,H38,N38,Q38,T38,W38,Z38,AC38,AF38,AI38,AL38,AO38,AR38,AU38,AX38,BA38,BD38,BG38,BJ38,BM38,BP38,BS38,BV38,BY38,CB38,CE38,CH38,CK38,CN38,CQ38,CT38,CW38,CZ38,DC38,DF38,DI38,DL38,DO38,DR38,DU38)</f>
        <v>0</v>
      </c>
      <c r="FV38" s="69"/>
    </row>
    <row r="39" spans="1:178" s="67" customFormat="1" ht="16.5" customHeight="1" x14ac:dyDescent="0.35">
      <c r="A39" s="233">
        <f>IF(COUNTA(ข้อมูล!C36),ข้อมูล!C36," ")</f>
        <v>34</v>
      </c>
      <c r="B39" s="229" t="str">
        <f>IF(COUNTA(กรอกคะแนนตัวชี้วัด!C39),กรอกคะแนนตัวชี้วัด!C39," ")</f>
        <v xml:space="preserve"> </v>
      </c>
      <c r="C39" s="230" t="str">
        <f>IF(COUNTA(กรอกคะแนนตัวชี้วัด!C39),IF($B$4="","",IF(B39&gt;=$B$4/2,"/","")),"")</f>
        <v/>
      </c>
      <c r="D39" s="230" t="str">
        <f>IF(COUNTA(กรอกคะแนนตัวชี้วัด!C39),IF(B39="","",IF(C39="/","",IF(C39=""," /"))),"")</f>
        <v/>
      </c>
      <c r="E39" s="229" t="str">
        <f>IF(COUNTA(กรอกคะแนนตัวชี้วัด!D39),กรอกคะแนนตัวชี้วัด!D39," ")</f>
        <v xml:space="preserve"> </v>
      </c>
      <c r="F39" s="230" t="str">
        <f>IF(COUNTA(กรอกคะแนนตัวชี้วัด!D39),IF($B$4="","",IF(E39&gt;=$B$4/2,"/","")),"")</f>
        <v/>
      </c>
      <c r="G39" s="230" t="str">
        <f>IF(COUNTA(กรอกคะแนนตัวชี้วัด!D39),IF(E39="","",IF(F39="/","",IF(F39=""," /"))),"")</f>
        <v/>
      </c>
      <c r="H39" s="229" t="str">
        <f>IF(COUNTA(กรอกคะแนนตัวชี้วัด!E39),กรอกคะแนนตัวชี้วัด!E39," ")</f>
        <v xml:space="preserve"> </v>
      </c>
      <c r="I39" s="230" t="str">
        <f>IF(COUNTA(กรอกคะแนนตัวชี้วัด!E39),IF($B$4="","",IF(H39&gt;=$B$4/2,"/","")),"")</f>
        <v/>
      </c>
      <c r="J39" s="230" t="str">
        <f>IF(COUNTA(กรอกคะแนนตัวชี้วัด!E39),IF(H39="","",IF(I39="/","",IF(I39=""," /"))),"")</f>
        <v/>
      </c>
      <c r="K39" s="229" t="str">
        <f>IF(COUNTA(กรอกคะแนนตัวชี้วัด!F39),กรอกคะแนนตัวชี้วัด!F39," ")</f>
        <v xml:space="preserve"> </v>
      </c>
      <c r="L39" s="230" t="str">
        <f>IF(COUNTA(กรอกคะแนนตัวชี้วัด!F39),IF($B$4="","",IF(K39&gt;=$B$4/2,"/","")),"")</f>
        <v/>
      </c>
      <c r="M39" s="234" t="str">
        <f>IF(COUNTA(กรอกคะแนนตัวชี้วัด!F39),IF(K39="","",IF(L39="/","",IF(L39=""," /"))),"")</f>
        <v/>
      </c>
      <c r="N39" s="241" t="str">
        <f>IF(COUNTA(กรอกคะแนนตัวชี้วัด!G39),กรอกคะแนนตัวชี้วัด!G39," ")</f>
        <v xml:space="preserve"> </v>
      </c>
      <c r="O39" s="230" t="str">
        <f>IF(COUNTA(กรอกคะแนนตัวชี้วัด!G39),IF($B$4="","",IF(N39&gt;=$B$4/2,"/","")),"")</f>
        <v/>
      </c>
      <c r="P39" s="230" t="str">
        <f>IF(COUNTA(กรอกคะแนนตัวชี้วัด!G39),IF(N39="","",IF(O39="/","",IF(O39=""," /"))),"")</f>
        <v/>
      </c>
      <c r="Q39" s="229" t="str">
        <f>IF(COUNTA(กรอกคะแนนตัวชี้วัด!H39),กรอกคะแนนตัวชี้วัด!H39," ")</f>
        <v xml:space="preserve"> </v>
      </c>
      <c r="R39" s="230" t="str">
        <f>IF(COUNTA(กรอกคะแนนตัวชี้วัด!H39),IF($B$4="","",IF(Q39&gt;=$B$4/2,"/","")),"")</f>
        <v/>
      </c>
      <c r="S39" s="230" t="str">
        <f>IF(COUNTA(กรอกคะแนนตัวชี้วัด!H39),IF(Q39="","",IF(R39="/","",IF(R39=""," /"))),"")</f>
        <v/>
      </c>
      <c r="T39" s="229" t="str">
        <f>IF(COUNTA(กรอกคะแนนตัวชี้วัด!I39),กรอกคะแนนตัวชี้วัด!I39," ")</f>
        <v xml:space="preserve"> </v>
      </c>
      <c r="U39" s="230" t="str">
        <f>IF(COUNTA(กรอกคะแนนตัวชี้วัด!I39),IF($B$4="","",IF(T39&gt;=$B$4/2,"/","")),"")</f>
        <v/>
      </c>
      <c r="V39" s="230" t="str">
        <f>IF(COUNTA(กรอกคะแนนตัวชี้วัด!I39),IF(T39="","",IF(U39="/","",IF(U39=""," /"))),"")</f>
        <v/>
      </c>
      <c r="W39" s="229" t="str">
        <f>IF(COUNTA(กรอกคะแนนตัวชี้วัด!J39),กรอกคะแนนตัวชี้วัด!J39," ")</f>
        <v xml:space="preserve"> </v>
      </c>
      <c r="X39" s="230" t="str">
        <f>IF(COUNTA(กรอกคะแนนตัวชี้วัด!J39),IF($B$4="","",IF(W39&gt;=$B$4/2,"/","")),"")</f>
        <v/>
      </c>
      <c r="Y39" s="234" t="str">
        <f>IF(COUNTA(กรอกคะแนนตัวชี้วัด!J39),IF(W39="","",IF(X39="/","",IF(X39=""," /"))),"")</f>
        <v/>
      </c>
      <c r="Z39" s="241" t="str">
        <f>IF(COUNTA(กรอกคะแนนตัวชี้วัด!K39),กรอกคะแนนตัวชี้วัด!K39," ")</f>
        <v xml:space="preserve"> </v>
      </c>
      <c r="AA39" s="230" t="str">
        <f>IF(COUNTA(กรอกคะแนนตัวชี้วัด!K39),IF($B$4="","",IF(Z39&gt;=$B$4/2,"/","")),"")</f>
        <v/>
      </c>
      <c r="AB39" s="230" t="str">
        <f>IF(COUNTA(กรอกคะแนนตัวชี้วัด!K39),IF(Z39="","",IF(AA39="/","",IF(AA39=""," /"))),"")</f>
        <v/>
      </c>
      <c r="AC39" s="229" t="str">
        <f>IF(COUNTA(กรอกคะแนนตัวชี้วัด!L39),กรอกคะแนนตัวชี้วัด!L39," ")</f>
        <v xml:space="preserve"> </v>
      </c>
      <c r="AD39" s="230" t="str">
        <f>IF(COUNTA(กรอกคะแนนตัวชี้วัด!L39),IF($B$4="","",IF(AC39&gt;=$B$4/2,"/","")),"")</f>
        <v/>
      </c>
      <c r="AE39" s="230" t="str">
        <f>IF(COUNTA(กรอกคะแนนตัวชี้วัด!L39),IF(AC39="","",IF(AD39="/","",IF(AD39=""," /"))),"")</f>
        <v/>
      </c>
      <c r="AF39" s="229" t="str">
        <f>IF(COUNTA(กรอกคะแนนตัวชี้วัด!M39),กรอกคะแนนตัวชี้วัด!M39," ")</f>
        <v xml:space="preserve"> </v>
      </c>
      <c r="AG39" s="230" t="str">
        <f>IF(COUNTA(กรอกคะแนนตัวชี้วัด!M39),IF($B$4="","",IF(AF39&gt;=$B$4/2,"/","")),"")</f>
        <v/>
      </c>
      <c r="AH39" s="230" t="str">
        <f>IF(COUNTA(กรอกคะแนนตัวชี้วัด!M39),IF(AF39="","",IF(AG39="/","",IF(AG39=""," /"))),"")</f>
        <v/>
      </c>
      <c r="AI39" s="229" t="str">
        <f>IF(COUNTA(กรอกคะแนนตัวชี้วัด!N39),กรอกคะแนนตัวชี้วัด!N39," ")</f>
        <v xml:space="preserve"> </v>
      </c>
      <c r="AJ39" s="230" t="str">
        <f>IF(COUNTA(กรอกคะแนนตัวชี้วัด!N39),IF($B$4="","",IF(AI39&gt;=$B$4/2,"/","")),"")</f>
        <v/>
      </c>
      <c r="AK39" s="234" t="str">
        <f>IF(COUNTA(กรอกคะแนนตัวชี้วัด!N39),IF(AI39="","",IF(AJ39="/","",IF(AJ39=""," /"))),"")</f>
        <v/>
      </c>
      <c r="AL39" s="241" t="str">
        <f>IF(COUNTA(กรอกคะแนนตัวชี้วัด!O39),กรอกคะแนนตัวชี้วัด!O39," ")</f>
        <v xml:space="preserve"> </v>
      </c>
      <c r="AM39" s="230" t="str">
        <f>IF(COUNTA(กรอกคะแนนตัวชี้วัด!O39),IF($B$4="","",IF(AL39&gt;=$B$4/2,"/","")),"")</f>
        <v/>
      </c>
      <c r="AN39" s="230" t="str">
        <f>IF(COUNTA(กรอกคะแนนตัวชี้วัด!O39),IF(AL39="","",IF(AM39="/","",IF(AM39=""," /"))),"")</f>
        <v/>
      </c>
      <c r="AO39" s="229" t="str">
        <f>IF(COUNTA(กรอกคะแนนตัวชี้วัด!P39),กรอกคะแนนตัวชี้วัด!P39," ")</f>
        <v xml:space="preserve"> </v>
      </c>
      <c r="AP39" s="230" t="str">
        <f>IF(COUNTA(กรอกคะแนนตัวชี้วัด!P39),IF($B$4="","",IF(AO39&gt;=$B$4/2,"/","")),"")</f>
        <v/>
      </c>
      <c r="AQ39" s="230" t="str">
        <f>IF(COUNTA(กรอกคะแนนตัวชี้วัด!P39),IF(AO39="","",IF(AP39="/","",IF(AP39=""," /"))),"")</f>
        <v/>
      </c>
      <c r="AR39" s="229" t="str">
        <f>IF(COUNTA(กรอกคะแนนตัวชี้วัด!Q39),กรอกคะแนนตัวชี้วัด!Q39," ")</f>
        <v xml:space="preserve"> </v>
      </c>
      <c r="AS39" s="230" t="str">
        <f>IF(COUNTA(กรอกคะแนนตัวชี้วัด!Q39),IF($B$4="","",IF(AR39&gt;=$B$4/2,"/","")),"")</f>
        <v/>
      </c>
      <c r="AT39" s="230" t="str">
        <f>IF(COUNTA(กรอกคะแนนตัวชี้วัด!Q39),IF(AR39="","",IF(AS39="/","",IF(AS39=""," /"))),"")</f>
        <v/>
      </c>
      <c r="AU39" s="229" t="str">
        <f>IF(COUNTA(กรอกคะแนนตัวชี้วัด!R39),กรอกคะแนนตัวชี้วัด!R39," ")</f>
        <v xml:space="preserve"> </v>
      </c>
      <c r="AV39" s="230" t="str">
        <f>IF(COUNTA(กรอกคะแนนตัวชี้วัด!R39),IF($B$4="","",IF(AU39&gt;=$B$4/2,"/","")),"")</f>
        <v/>
      </c>
      <c r="AW39" s="234" t="str">
        <f>IF(COUNTA(กรอกคะแนนตัวชี้วัด!R39),IF(AU39="","",IF(AV39="/","",IF(AV39=""," /"))),"")</f>
        <v/>
      </c>
      <c r="AX39" s="241" t="str">
        <f>IF(COUNTA(กรอกคะแนนตัวชี้วัด!S39),กรอกคะแนนตัวชี้วัด!S39," ")</f>
        <v xml:space="preserve"> </v>
      </c>
      <c r="AY39" s="230" t="str">
        <f>IF(COUNTA(กรอกคะแนนตัวชี้วัด!S39),IF($B$4="","",IF(AX39&gt;=$B$4/2,"/","")),"")</f>
        <v/>
      </c>
      <c r="AZ39" s="230" t="str">
        <f>IF(COUNTA(กรอกคะแนนตัวชี้วัด!S39),IF(AX39="","",IF(AY39="/","",IF(AY39=""," /"))),"")</f>
        <v/>
      </c>
      <c r="BA39" s="229" t="str">
        <f>IF(COUNTA(กรอกคะแนนตัวชี้วัด!T39),กรอกคะแนนตัวชี้วัด!T39," ")</f>
        <v xml:space="preserve"> </v>
      </c>
      <c r="BB39" s="230" t="str">
        <f>IF(COUNTA(กรอกคะแนนตัวชี้วัด!T39),IF($B$4="","",IF(BA39&gt;=$B$4/2,"/","")),"")</f>
        <v/>
      </c>
      <c r="BC39" s="230" t="str">
        <f>IF(COUNTA(กรอกคะแนนตัวชี้วัด!T39),IF(BA39="","",IF(BB39="/","",IF(BB39=""," /"))),"")</f>
        <v/>
      </c>
      <c r="BD39" s="229" t="str">
        <f>IF(COUNTA(กรอกคะแนนตัวชี้วัด!U39),กรอกคะแนนตัวชี้วัด!U39," ")</f>
        <v xml:space="preserve"> </v>
      </c>
      <c r="BE39" s="230" t="str">
        <f>IF(COUNTA(กรอกคะแนนตัวชี้วัด!U39),IF($B$4="","",IF(BD39&gt;=$B$4/2,"/","")),"")</f>
        <v/>
      </c>
      <c r="BF39" s="230" t="str">
        <f>IF(COUNTA(กรอกคะแนนตัวชี้วัด!U39),IF(BD39="","",IF(BE39="/","",IF(BE39=""," /"))),"")</f>
        <v/>
      </c>
      <c r="BG39" s="229" t="str">
        <f>IF(COUNTA(กรอกคะแนนตัวชี้วัด!V39),กรอกคะแนนตัวชี้วัด!V39," ")</f>
        <v xml:space="preserve"> </v>
      </c>
      <c r="BH39" s="230" t="str">
        <f>IF(COUNTA(กรอกคะแนนตัวชี้วัด!V39),IF($B$4="","",IF(BG39&gt;=$B$4/2,"/","")),"")</f>
        <v/>
      </c>
      <c r="BI39" s="234" t="str">
        <f>IF(COUNTA(กรอกคะแนนตัวชี้วัด!V39),IF(BG39="","",IF(BH39="/","",IF(BH39=""," /"))),"")</f>
        <v/>
      </c>
      <c r="BJ39" s="241" t="str">
        <f>IF(COUNTA(กรอกคะแนนตัวชี้วัด!W39),กรอกคะแนนตัวชี้วัด!W39," ")</f>
        <v xml:space="preserve"> </v>
      </c>
      <c r="BK39" s="230" t="str">
        <f>IF(COUNTA(กรอกคะแนนตัวชี้วัด!W39),IF($B$4="","",IF(BJ39&gt;=$B$4/2,"/","")),"")</f>
        <v/>
      </c>
      <c r="BL39" s="230" t="str">
        <f>IF(COUNTA(กรอกคะแนนตัวชี้วัด!W39),IF(BJ39="","",IF(BK39="/","",IF(BK39=""," /"))),"")</f>
        <v/>
      </c>
      <c r="BM39" s="229" t="str">
        <f>IF(COUNTA(กรอกคะแนนตัวชี้วัด!X39),กรอกคะแนนตัวชี้วัด!X39," ")</f>
        <v xml:space="preserve"> </v>
      </c>
      <c r="BN39" s="230" t="str">
        <f>IF(COUNTA(กรอกคะแนนตัวชี้วัด!X39),IF($B$4="","",IF(BM39&gt;=$B$4/2,"/","")),"")</f>
        <v/>
      </c>
      <c r="BO39" s="230" t="str">
        <f>IF(COUNTA(กรอกคะแนนตัวชี้วัด!X39),IF(BM39="","",IF(BN39="/","",IF(BN39=""," /"))),"")</f>
        <v/>
      </c>
      <c r="BP39" s="229" t="str">
        <f>IF(COUNTA(กรอกคะแนนตัวชี้วัด!Y39),กรอกคะแนนตัวชี้วัด!Y39," ")</f>
        <v xml:space="preserve"> </v>
      </c>
      <c r="BQ39" s="230" t="str">
        <f>IF(COUNTA(กรอกคะแนนตัวชี้วัด!Y39),IF($B$4="","",IF(BP39&gt;=$B$4/2,"/","")),"")</f>
        <v/>
      </c>
      <c r="BR39" s="230" t="str">
        <f>IF(COUNTA(กรอกคะแนนตัวชี้วัด!Y39),IF(BP39="","",IF(BQ39="/","",IF(BQ39=""," /"))),"")</f>
        <v/>
      </c>
      <c r="BS39" s="229" t="str">
        <f>IF(COUNTA(กรอกคะแนนตัวชี้วัด!Z39),กรอกคะแนนตัวชี้วัด!Z39," ")</f>
        <v xml:space="preserve"> </v>
      </c>
      <c r="BT39" s="230" t="str">
        <f>IF(COUNTA(กรอกคะแนนตัวชี้วัด!Z39),IF($B$4="","",IF(BS39&gt;=$B$4/2,"/","")),"")</f>
        <v/>
      </c>
      <c r="BU39" s="234" t="str">
        <f>IF(COUNTA(กรอกคะแนนตัวชี้วัด!Z39),IF(BS39="","",IF(BT39="/","",IF(BT39=""," /"))),"")</f>
        <v/>
      </c>
      <c r="BV39" s="241" t="str">
        <f>IF(COUNTA(กรอกคะแนนตัวชี้วัด!AA39),กรอกคะแนนตัวชี้วัด!AA39," ")</f>
        <v xml:space="preserve"> </v>
      </c>
      <c r="BW39" s="230" t="str">
        <f>IF(COUNTA(กรอกคะแนนตัวชี้วัด!AA39),IF($B$4="","",IF(BV39&gt;=$B$4/2,"/","")),"")</f>
        <v/>
      </c>
      <c r="BX39" s="230" t="str">
        <f>IF(COUNTA(กรอกคะแนนตัวชี้วัด!AA39),IF(BV39="","",IF(BW39="/","",IF(BW39=""," /"))),"")</f>
        <v/>
      </c>
      <c r="BY39" s="229" t="str">
        <f>IF(COUNTA(กรอกคะแนนตัวชี้วัด!AB39),กรอกคะแนนตัวชี้วัด!AB39," ")</f>
        <v xml:space="preserve"> </v>
      </c>
      <c r="BZ39" s="230" t="str">
        <f>IF(COUNTA(กรอกคะแนนตัวชี้วัด!AB39),IF($B$4="","",IF(BY39&gt;=$B$4/2,"/","")),"")</f>
        <v/>
      </c>
      <c r="CA39" s="230" t="str">
        <f>IF(COUNTA(กรอกคะแนนตัวชี้วัด!AB39),IF(BY39="","",IF(BZ39="/","",IF(BZ39=""," /"))),"")</f>
        <v/>
      </c>
      <c r="CB39" s="229" t="str">
        <f>IF(COUNTA(กรอกคะแนนตัวชี้วัด!AC39),กรอกคะแนนตัวชี้วัด!AC39," ")</f>
        <v xml:space="preserve"> </v>
      </c>
      <c r="CC39" s="230" t="str">
        <f>IF(COUNTA(กรอกคะแนนตัวชี้วัด!AC39),IF($B$4="","",IF(CB39&gt;=$B$4/2,"/","")),"")</f>
        <v/>
      </c>
      <c r="CD39" s="230" t="str">
        <f>IF(COUNTA(กรอกคะแนนตัวชี้วัด!AC39),IF(CB39="","",IF(CC39="/","",IF(CC39=""," /"))),"")</f>
        <v/>
      </c>
      <c r="CE39" s="229" t="str">
        <f>IF(COUNTA(กรอกคะแนนตัวชี้วัด!AD39),กรอกคะแนนตัวชี้วัด!AD39," ")</f>
        <v xml:space="preserve"> </v>
      </c>
      <c r="CF39" s="230" t="str">
        <f>IF(COUNTA(กรอกคะแนนตัวชี้วัด!AD39),IF($B$4="","",IF(CE39&gt;=$B$4/2,"/","")),"")</f>
        <v/>
      </c>
      <c r="CG39" s="234" t="str">
        <f>IF(COUNTA(กรอกคะแนนตัวชี้วัด!AD39),IF(CE39="","",IF(CF39="/","",IF(CF39=""," /"))),"")</f>
        <v/>
      </c>
      <c r="CH39" s="241" t="str">
        <f>IF(COUNTA(กรอกคะแนนตัวชี้วัด!AE39),กรอกคะแนนตัวชี้วัด!AE39," ")</f>
        <v xml:space="preserve"> </v>
      </c>
      <c r="CI39" s="230" t="str">
        <f>IF(COUNTA(กรอกคะแนนตัวชี้วัด!AE39),IF($B$4="","",IF(CH39&gt;=$B$4/2,"/","")),"")</f>
        <v/>
      </c>
      <c r="CJ39" s="230" t="str">
        <f>IF(COUNTA(กรอกคะแนนตัวชี้วัด!AE39),IF(CH39="","",IF(CI39="/","",IF(CI39=""," /"))),"")</f>
        <v/>
      </c>
      <c r="CK39" s="229" t="str">
        <f>IF(COUNTA(กรอกคะแนนตัวชี้วัด!AF39),กรอกคะแนนตัวชี้วัด!AF39," ")</f>
        <v xml:space="preserve"> </v>
      </c>
      <c r="CL39" s="230" t="str">
        <f>IF(COUNTA(กรอกคะแนนตัวชี้วัด!AF39),IF($B$4="","",IF(CK39&gt;=$B$4/2,"/","")),"")</f>
        <v/>
      </c>
      <c r="CM39" s="230" t="str">
        <f>IF(COUNTA(กรอกคะแนนตัวชี้วัด!AF39),IF(CK39="","",IF(CL39="/","",IF(CL39=""," /"))),"")</f>
        <v/>
      </c>
      <c r="CN39" s="229" t="str">
        <f>IF(COUNTA(กรอกคะแนนตัวชี้วัด!AG39),กรอกคะแนนตัวชี้วัด!AG39," ")</f>
        <v xml:space="preserve"> </v>
      </c>
      <c r="CO39" s="230" t="str">
        <f>IF(COUNTA(กรอกคะแนนตัวชี้วัด!AG39),IF($B$4="","",IF(CN39&gt;=$B$4/2,"/","")),"")</f>
        <v/>
      </c>
      <c r="CP39" s="230" t="str">
        <f>IF(COUNTA(กรอกคะแนนตัวชี้วัด!AG39),IF(CN39="","",IF(CO39="/","",IF(CO39=""," /"))),"")</f>
        <v/>
      </c>
      <c r="CQ39" s="229" t="str">
        <f>IF(COUNTA(กรอกคะแนนตัวชี้วัด!AH39),กรอกคะแนนตัวชี้วัด!AH39," ")</f>
        <v xml:space="preserve"> </v>
      </c>
      <c r="CR39" s="230" t="str">
        <f>IF(COUNTA(กรอกคะแนนตัวชี้วัด!AH39),IF($B$4="","",IF(CQ39&gt;=$B$4/2,"/","")),"")</f>
        <v/>
      </c>
      <c r="CS39" s="234" t="str">
        <f>IF(COUNTA(กรอกคะแนนตัวชี้วัด!AH39),IF(CQ39="","",IF(CR39="/","",IF(CR39=""," /"))),"")</f>
        <v/>
      </c>
      <c r="CT39" s="241" t="str">
        <f>IF(COUNTA(กรอกคะแนนตัวชี้วัด!AI39),กรอกคะแนนตัวชี้วัด!AI39," ")</f>
        <v xml:space="preserve"> </v>
      </c>
      <c r="CU39" s="230" t="str">
        <f>IF(COUNTA(กรอกคะแนนตัวชี้วัด!AI39),IF($B$4="","",IF(CT39&gt;=$B$4/2,"/","")),"")</f>
        <v/>
      </c>
      <c r="CV39" s="230" t="str">
        <f>IF(COUNTA(กรอกคะแนนตัวชี้วัด!AI39),IF(CT39="","",IF(CU39="/","",IF(CU39=""," /"))),"")</f>
        <v/>
      </c>
      <c r="CW39" s="229" t="str">
        <f>IF(COUNTA(กรอกคะแนนตัวชี้วัด!AJ39),กรอกคะแนนตัวชี้วัด!AJ39," ")</f>
        <v xml:space="preserve"> </v>
      </c>
      <c r="CX39" s="230" t="str">
        <f>IF(COUNTA(กรอกคะแนนตัวชี้วัด!AJ39),IF($B$4="","",IF(CW39&gt;=$B$4/2,"/","")),"")</f>
        <v/>
      </c>
      <c r="CY39" s="230" t="str">
        <f>IF(COUNTA(กรอกคะแนนตัวชี้วัด!AJ39),IF(CW39="","",IF(CX39="/","",IF(CX39=""," /"))),"")</f>
        <v/>
      </c>
      <c r="CZ39" s="229" t="str">
        <f>IF(COUNTA(กรอกคะแนนตัวชี้วัด!AK39),กรอกคะแนนตัวชี้วัด!AK39," ")</f>
        <v xml:space="preserve"> </v>
      </c>
      <c r="DA39" s="230" t="str">
        <f>IF(COUNTA(กรอกคะแนนตัวชี้วัด!AK39),IF($B$4="","",IF(CZ39&gt;=$B$4/2,"/","")),"")</f>
        <v/>
      </c>
      <c r="DB39" s="230" t="str">
        <f>IF(COUNTA(กรอกคะแนนตัวชี้วัด!AK39),IF(CZ39="","",IF(DA39="/","",IF(DA39=""," /"))),"")</f>
        <v/>
      </c>
      <c r="DC39" s="229" t="str">
        <f>IF(COUNTA(กรอกคะแนนตัวชี้วัด!AL39),กรอกคะแนนตัวชี้วัด!AL39," ")</f>
        <v xml:space="preserve"> </v>
      </c>
      <c r="DD39" s="230" t="str">
        <f>IF(COUNTA(กรอกคะแนนตัวชี้วัด!AL39),IF($B$4="","",IF(DC39&gt;=$B$4/2,"/","")),"")</f>
        <v/>
      </c>
      <c r="DE39" s="234" t="str">
        <f>IF(COUNTA(กรอกคะแนนตัวชี้วัด!AL39),IF(DC39="","",IF(DD39="/","",IF(DD39=""," /"))),"")</f>
        <v/>
      </c>
      <c r="DF39" s="241" t="str">
        <f>IF(COUNTA(กรอกคะแนนตัวชี้วัด!AM39),กรอกคะแนนตัวชี้วัด!AM39," ")</f>
        <v xml:space="preserve"> </v>
      </c>
      <c r="DG39" s="230" t="str">
        <f>IF(COUNTA(กรอกคะแนนตัวชี้วัด!AM39),IF($B$4="","",IF(DF39&gt;=$B$4/2,"/","")),"")</f>
        <v/>
      </c>
      <c r="DH39" s="230" t="str">
        <f>IF(COUNTA(กรอกคะแนนตัวชี้วัด!AM39),IF(DF39="","",IF(DG39="/","",IF(DG39=""," /"))),"")</f>
        <v/>
      </c>
      <c r="DI39" s="229" t="str">
        <f>IF(COUNTA(กรอกคะแนนตัวชี้วัด!AN39),กรอกคะแนนตัวชี้วัด!AN39," ")</f>
        <v xml:space="preserve"> </v>
      </c>
      <c r="DJ39" s="230" t="str">
        <f>IF(COUNTA(กรอกคะแนนตัวชี้วัด!AN39),IF($B$4="","",IF(DI39&gt;=$B$4/2,"/","")),"")</f>
        <v/>
      </c>
      <c r="DK39" s="230" t="str">
        <f>IF(COUNTA(กรอกคะแนนตัวชี้วัด!AN39),IF(DI39="","",IF(DJ39="/","",IF(DJ39=""," /"))),"")</f>
        <v/>
      </c>
      <c r="DL39" s="229" t="str">
        <f>IF(COUNTA(กรอกคะแนนตัวชี้วัด!AO39),กรอกคะแนนตัวชี้วัด!AO39," ")</f>
        <v xml:space="preserve"> </v>
      </c>
      <c r="DM39" s="230" t="str">
        <f>IF(COUNTA(กรอกคะแนนตัวชี้วัด!AO39),IF($B$4="","",IF(DL39&gt;=$B$4/2,"/","")),"")</f>
        <v/>
      </c>
      <c r="DN39" s="230" t="str">
        <f>IF(COUNTA(กรอกคะแนนตัวชี้วัด!AO39),IF(DL39="","",IF(DM39="/","",IF(DM39=""," /"))),"")</f>
        <v/>
      </c>
      <c r="DO39" s="229" t="str">
        <f>IF(COUNTA(กรอกคะแนนตัวชี้วัด!AP39),กรอกคะแนนตัวชี้วัด!AP39," ")</f>
        <v xml:space="preserve"> </v>
      </c>
      <c r="DP39" s="230" t="str">
        <f>IF(COUNTA(กรอกคะแนนตัวชี้วัด!AP39),IF($B$4="","",IF(DO39&gt;=$B$4/2,"/","")),"")</f>
        <v/>
      </c>
      <c r="DQ39" s="234" t="str">
        <f>IF(COUNTA(กรอกคะแนนตัวชี้วัด!AP39),IF(DO39="","",IF(DP39="/","",IF(DP39=""," /"))),"")</f>
        <v/>
      </c>
      <c r="DR39" s="241" t="str">
        <f>IF(COUNTA(กรอกคะแนนตัวชี้วัด!AQ39),กรอกคะแนนตัวชี้วัด!AQ39," ")</f>
        <v xml:space="preserve"> </v>
      </c>
      <c r="DS39" s="230" t="str">
        <f>IF(COUNTA(กรอกคะแนนตัวชี้วัด!AQ39),IF($B$4="","",IF(DR39&gt;=$B$4/2,"/","")),"")</f>
        <v/>
      </c>
      <c r="DT39" s="230" t="str">
        <f>IF(COUNTA(กรอกคะแนนตัวชี้วัด!AQ39),IF(DR39="","",IF(DS39="/","",IF(DS39=""," /"))),"")</f>
        <v/>
      </c>
      <c r="DU39" s="229" t="str">
        <f>IF(COUNTA(กรอกคะแนนตัวชี้วัด!AR39),กรอกคะแนนตัวชี้วัด!AR39," ")</f>
        <v xml:space="preserve"> </v>
      </c>
      <c r="DV39" s="230" t="str">
        <f>IF(COUNTA(กรอกคะแนนตัวชี้วัด!AR39),IF($B$4="","",IF(DU39&gt;=$B$4/2,"/","")),"")</f>
        <v/>
      </c>
      <c r="DW39" s="234" t="str">
        <f>IF(COUNTA(กรอกคะแนนตัวชี้วัด!AR39),IF(DU39="","",IF(DV39="/","",IF(DV39=""," /"))),"")</f>
        <v/>
      </c>
      <c r="DX39" s="247" t="str">
        <f>IF(COUNTA(ข้อมูล!E57),IF(COUNTIF(EC39:FS39,"/"),COUNTIF(EC39:FS39,"/"),""),"")</f>
        <v/>
      </c>
      <c r="DY39" s="230" t="str">
        <f>IF(COUNTA(ข้อมูล!E57),IF(DX39="","",IF(DX39&gt;=$DX$4/2,"/","")),"")</f>
        <v/>
      </c>
      <c r="DZ39" s="230" t="str">
        <f>IF(COUNTA(ข้อมูล!E57),IF(DX39="","/",IF(DY39="/","",IF(DY39=""," /"))),"")</f>
        <v/>
      </c>
      <c r="EA39" s="231"/>
      <c r="EB39" s="249"/>
      <c r="EC39" s="158"/>
      <c r="ED39" s="69"/>
      <c r="EE39" s="70" t="str">
        <f t="shared" si="43"/>
        <v/>
      </c>
      <c r="EF39" s="70" t="str">
        <f t="shared" si="44"/>
        <v/>
      </c>
      <c r="EG39" s="70" t="str">
        <f t="shared" si="45"/>
        <v/>
      </c>
      <c r="EH39" s="70" t="str">
        <f t="shared" si="46"/>
        <v/>
      </c>
      <c r="EI39" s="70" t="str">
        <f t="shared" si="47"/>
        <v/>
      </c>
      <c r="EJ39" s="70" t="str">
        <f t="shared" si="48"/>
        <v/>
      </c>
      <c r="EK39" s="70" t="str">
        <f t="shared" si="49"/>
        <v/>
      </c>
      <c r="EL39" s="70" t="str">
        <f t="shared" si="50"/>
        <v/>
      </c>
      <c r="EM39" s="70" t="str">
        <f t="shared" si="51"/>
        <v/>
      </c>
      <c r="EN39" s="70" t="str">
        <f t="shared" si="52"/>
        <v/>
      </c>
      <c r="EO39" s="70" t="str">
        <f t="shared" si="53"/>
        <v/>
      </c>
      <c r="EP39" s="70" t="str">
        <f t="shared" si="54"/>
        <v/>
      </c>
      <c r="EQ39" s="70" t="str">
        <f t="shared" si="55"/>
        <v/>
      </c>
      <c r="ER39" s="70" t="str">
        <f t="shared" si="56"/>
        <v/>
      </c>
      <c r="ES39" s="70" t="str">
        <f t="shared" si="57"/>
        <v/>
      </c>
      <c r="ET39" s="70" t="str">
        <f t="shared" si="58"/>
        <v/>
      </c>
      <c r="EU39" s="70" t="str">
        <f t="shared" si="59"/>
        <v/>
      </c>
      <c r="EV39" s="70" t="str">
        <f t="shared" si="60"/>
        <v/>
      </c>
      <c r="EW39" s="70" t="str">
        <f t="shared" si="61"/>
        <v/>
      </c>
      <c r="EX39" s="70" t="str">
        <f t="shared" si="62"/>
        <v/>
      </c>
      <c r="EY39" s="70" t="str">
        <f t="shared" si="63"/>
        <v/>
      </c>
      <c r="EZ39" s="70" t="str">
        <f t="shared" si="64"/>
        <v/>
      </c>
      <c r="FA39" s="70" t="str">
        <f t="shared" si="65"/>
        <v/>
      </c>
      <c r="FB39" s="70" t="str">
        <f t="shared" si="66"/>
        <v/>
      </c>
      <c r="FC39" s="70" t="str">
        <f t="shared" si="67"/>
        <v/>
      </c>
      <c r="FD39" s="70" t="str">
        <f t="shared" si="68"/>
        <v/>
      </c>
      <c r="FE39" s="70" t="str">
        <f t="shared" si="69"/>
        <v/>
      </c>
      <c r="FF39" s="70" t="str">
        <f t="shared" si="70"/>
        <v/>
      </c>
      <c r="FG39" s="70" t="str">
        <f t="shared" si="71"/>
        <v/>
      </c>
      <c r="FH39" s="70" t="str">
        <f t="shared" si="72"/>
        <v/>
      </c>
      <c r="FI39" s="70" t="str">
        <f t="shared" si="73"/>
        <v/>
      </c>
      <c r="FJ39" s="70" t="str">
        <f t="shared" si="74"/>
        <v/>
      </c>
      <c r="FK39" s="70" t="str">
        <f t="shared" si="75"/>
        <v/>
      </c>
      <c r="FL39" s="70" t="str">
        <f t="shared" si="76"/>
        <v/>
      </c>
      <c r="FM39" s="70" t="str">
        <f t="shared" si="77"/>
        <v/>
      </c>
      <c r="FN39" s="70" t="str">
        <f t="shared" si="78"/>
        <v/>
      </c>
      <c r="FO39" s="70" t="str">
        <f t="shared" si="79"/>
        <v/>
      </c>
      <c r="FP39" s="70" t="str">
        <f t="shared" si="80"/>
        <v/>
      </c>
      <c r="FQ39" s="70" t="str">
        <f t="shared" si="81"/>
        <v/>
      </c>
      <c r="FR39" s="70" t="str">
        <f t="shared" si="82"/>
        <v/>
      </c>
      <c r="FS39" s="70" t="e">
        <f>#REF!</f>
        <v>#REF!</v>
      </c>
      <c r="FT39" s="70"/>
      <c r="FU39" s="70">
        <f t="shared" si="83"/>
        <v>0</v>
      </c>
      <c r="FV39" s="69"/>
    </row>
    <row r="40" spans="1:178" s="67" customFormat="1" ht="16.5" customHeight="1" x14ac:dyDescent="0.35">
      <c r="A40" s="233">
        <f>IF(COUNTA(ข้อมูล!C37),ข้อมูล!C37," ")</f>
        <v>35</v>
      </c>
      <c r="B40" s="229" t="str">
        <f>IF(COUNTA(กรอกคะแนนตัวชี้วัด!C40),กรอกคะแนนตัวชี้วัด!C40," ")</f>
        <v xml:space="preserve"> </v>
      </c>
      <c r="C40" s="230" t="str">
        <f>IF(COUNTA(กรอกคะแนนตัวชี้วัด!C40),IF($B$4="","",IF(B40&gt;=$B$4/2,"/","")),"")</f>
        <v/>
      </c>
      <c r="D40" s="230" t="str">
        <f>IF(COUNTA(กรอกคะแนนตัวชี้วัด!C40),IF(B40="","",IF(C40="/","",IF(C40=""," /"))),"")</f>
        <v/>
      </c>
      <c r="E40" s="229" t="str">
        <f>IF(COUNTA(กรอกคะแนนตัวชี้วัด!D40),กรอกคะแนนตัวชี้วัด!D40," ")</f>
        <v xml:space="preserve"> </v>
      </c>
      <c r="F40" s="230" t="str">
        <f>IF(COUNTA(กรอกคะแนนตัวชี้วัด!D40),IF($B$4="","",IF(E40&gt;=$B$4/2,"/","")),"")</f>
        <v/>
      </c>
      <c r="G40" s="230" t="str">
        <f>IF(COUNTA(กรอกคะแนนตัวชี้วัด!D40),IF(E40="","",IF(F40="/","",IF(F40=""," /"))),"")</f>
        <v/>
      </c>
      <c r="H40" s="229" t="str">
        <f>IF(COUNTA(กรอกคะแนนตัวชี้วัด!E40),กรอกคะแนนตัวชี้วัด!E40," ")</f>
        <v xml:space="preserve"> </v>
      </c>
      <c r="I40" s="230" t="str">
        <f>IF(COUNTA(กรอกคะแนนตัวชี้วัด!E40),IF($B$4="","",IF(H40&gt;=$B$4/2,"/","")),"")</f>
        <v/>
      </c>
      <c r="J40" s="230" t="str">
        <f>IF(COUNTA(กรอกคะแนนตัวชี้วัด!E40),IF(H40="","",IF(I40="/","",IF(I40=""," /"))),"")</f>
        <v/>
      </c>
      <c r="K40" s="229" t="str">
        <f>IF(COUNTA(กรอกคะแนนตัวชี้วัด!F40),กรอกคะแนนตัวชี้วัด!F40," ")</f>
        <v xml:space="preserve"> </v>
      </c>
      <c r="L40" s="230" t="str">
        <f>IF(COUNTA(กรอกคะแนนตัวชี้วัด!F40),IF($B$4="","",IF(K40&gt;=$B$4/2,"/","")),"")</f>
        <v/>
      </c>
      <c r="M40" s="234" t="str">
        <f>IF(COUNTA(กรอกคะแนนตัวชี้วัด!F40),IF(K40="","",IF(L40="/","",IF(L40=""," /"))),"")</f>
        <v/>
      </c>
      <c r="N40" s="241" t="str">
        <f>IF(COUNTA(กรอกคะแนนตัวชี้วัด!G40),กรอกคะแนนตัวชี้วัด!G40," ")</f>
        <v xml:space="preserve"> </v>
      </c>
      <c r="O40" s="230" t="str">
        <f>IF(COUNTA(กรอกคะแนนตัวชี้วัด!G40),IF($B$4="","",IF(N40&gt;=$B$4/2,"/","")),"")</f>
        <v/>
      </c>
      <c r="P40" s="230" t="str">
        <f>IF(COUNTA(กรอกคะแนนตัวชี้วัด!G40),IF(N40="","",IF(O40="/","",IF(O40=""," /"))),"")</f>
        <v/>
      </c>
      <c r="Q40" s="229" t="str">
        <f>IF(COUNTA(กรอกคะแนนตัวชี้วัด!H40),กรอกคะแนนตัวชี้วัด!H40," ")</f>
        <v xml:space="preserve"> </v>
      </c>
      <c r="R40" s="230" t="str">
        <f>IF(COUNTA(กรอกคะแนนตัวชี้วัด!H40),IF($B$4="","",IF(Q40&gt;=$B$4/2,"/","")),"")</f>
        <v/>
      </c>
      <c r="S40" s="230" t="str">
        <f>IF(COUNTA(กรอกคะแนนตัวชี้วัด!H40),IF(Q40="","",IF(R40="/","",IF(R40=""," /"))),"")</f>
        <v/>
      </c>
      <c r="T40" s="229" t="str">
        <f>IF(COUNTA(กรอกคะแนนตัวชี้วัด!I40),กรอกคะแนนตัวชี้วัด!I40," ")</f>
        <v xml:space="preserve"> </v>
      </c>
      <c r="U40" s="230" t="str">
        <f>IF(COUNTA(กรอกคะแนนตัวชี้วัด!I40),IF($B$4="","",IF(T40&gt;=$B$4/2,"/","")),"")</f>
        <v/>
      </c>
      <c r="V40" s="230" t="str">
        <f>IF(COUNTA(กรอกคะแนนตัวชี้วัด!I40),IF(T40="","",IF(U40="/","",IF(U40=""," /"))),"")</f>
        <v/>
      </c>
      <c r="W40" s="229" t="str">
        <f>IF(COUNTA(กรอกคะแนนตัวชี้วัด!J40),กรอกคะแนนตัวชี้วัด!J40," ")</f>
        <v xml:space="preserve"> </v>
      </c>
      <c r="X40" s="230" t="str">
        <f>IF(COUNTA(กรอกคะแนนตัวชี้วัด!J40),IF($B$4="","",IF(W40&gt;=$B$4/2,"/","")),"")</f>
        <v/>
      </c>
      <c r="Y40" s="234" t="str">
        <f>IF(COUNTA(กรอกคะแนนตัวชี้วัด!J40),IF(W40="","",IF(X40="/","",IF(X40=""," /"))),"")</f>
        <v/>
      </c>
      <c r="Z40" s="241" t="str">
        <f>IF(COUNTA(กรอกคะแนนตัวชี้วัด!K40),กรอกคะแนนตัวชี้วัด!K40," ")</f>
        <v xml:space="preserve"> </v>
      </c>
      <c r="AA40" s="230" t="str">
        <f>IF(COUNTA(กรอกคะแนนตัวชี้วัด!K40),IF($B$4="","",IF(Z40&gt;=$B$4/2,"/","")),"")</f>
        <v/>
      </c>
      <c r="AB40" s="230" t="str">
        <f>IF(COUNTA(กรอกคะแนนตัวชี้วัด!K40),IF(Z40="","",IF(AA40="/","",IF(AA40=""," /"))),"")</f>
        <v/>
      </c>
      <c r="AC40" s="229" t="str">
        <f>IF(COUNTA(กรอกคะแนนตัวชี้วัด!L40),กรอกคะแนนตัวชี้วัด!L40," ")</f>
        <v xml:space="preserve"> </v>
      </c>
      <c r="AD40" s="230" t="str">
        <f>IF(COUNTA(กรอกคะแนนตัวชี้วัด!L40),IF($B$4="","",IF(AC40&gt;=$B$4/2,"/","")),"")</f>
        <v/>
      </c>
      <c r="AE40" s="230" t="str">
        <f>IF(COUNTA(กรอกคะแนนตัวชี้วัด!L40),IF(AC40="","",IF(AD40="/","",IF(AD40=""," /"))),"")</f>
        <v/>
      </c>
      <c r="AF40" s="229" t="str">
        <f>IF(COUNTA(กรอกคะแนนตัวชี้วัด!M40),กรอกคะแนนตัวชี้วัด!M40," ")</f>
        <v xml:space="preserve"> </v>
      </c>
      <c r="AG40" s="230" t="str">
        <f>IF(COUNTA(กรอกคะแนนตัวชี้วัด!M40),IF($B$4="","",IF(AF40&gt;=$B$4/2,"/","")),"")</f>
        <v/>
      </c>
      <c r="AH40" s="230" t="str">
        <f>IF(COUNTA(กรอกคะแนนตัวชี้วัด!M40),IF(AF40="","",IF(AG40="/","",IF(AG40=""," /"))),"")</f>
        <v/>
      </c>
      <c r="AI40" s="229" t="str">
        <f>IF(COUNTA(กรอกคะแนนตัวชี้วัด!N40),กรอกคะแนนตัวชี้วัด!N40," ")</f>
        <v xml:space="preserve"> </v>
      </c>
      <c r="AJ40" s="230" t="str">
        <f>IF(COUNTA(กรอกคะแนนตัวชี้วัด!N40),IF($B$4="","",IF(AI40&gt;=$B$4/2,"/","")),"")</f>
        <v/>
      </c>
      <c r="AK40" s="234" t="str">
        <f>IF(COUNTA(กรอกคะแนนตัวชี้วัด!N40),IF(AI40="","",IF(AJ40="/","",IF(AJ40=""," /"))),"")</f>
        <v/>
      </c>
      <c r="AL40" s="241" t="str">
        <f>IF(COUNTA(กรอกคะแนนตัวชี้วัด!O40),กรอกคะแนนตัวชี้วัด!O40," ")</f>
        <v xml:space="preserve"> </v>
      </c>
      <c r="AM40" s="230" t="str">
        <f>IF(COUNTA(กรอกคะแนนตัวชี้วัด!O40),IF($B$4="","",IF(AL40&gt;=$B$4/2,"/","")),"")</f>
        <v/>
      </c>
      <c r="AN40" s="230" t="str">
        <f>IF(COUNTA(กรอกคะแนนตัวชี้วัด!O40),IF(AL40="","",IF(AM40="/","",IF(AM40=""," /"))),"")</f>
        <v/>
      </c>
      <c r="AO40" s="229" t="str">
        <f>IF(COUNTA(กรอกคะแนนตัวชี้วัด!P40),กรอกคะแนนตัวชี้วัด!P40," ")</f>
        <v xml:space="preserve"> </v>
      </c>
      <c r="AP40" s="230" t="str">
        <f>IF(COUNTA(กรอกคะแนนตัวชี้วัด!P40),IF($B$4="","",IF(AO40&gt;=$B$4/2,"/","")),"")</f>
        <v/>
      </c>
      <c r="AQ40" s="230" t="str">
        <f>IF(COUNTA(กรอกคะแนนตัวชี้วัด!P40),IF(AO40="","",IF(AP40="/","",IF(AP40=""," /"))),"")</f>
        <v/>
      </c>
      <c r="AR40" s="229" t="str">
        <f>IF(COUNTA(กรอกคะแนนตัวชี้วัด!Q40),กรอกคะแนนตัวชี้วัด!Q40," ")</f>
        <v xml:space="preserve"> </v>
      </c>
      <c r="AS40" s="230" t="str">
        <f>IF(COUNTA(กรอกคะแนนตัวชี้วัด!Q40),IF($B$4="","",IF(AR40&gt;=$B$4/2,"/","")),"")</f>
        <v/>
      </c>
      <c r="AT40" s="230" t="str">
        <f>IF(COUNTA(กรอกคะแนนตัวชี้วัด!Q40),IF(AR40="","",IF(AS40="/","",IF(AS40=""," /"))),"")</f>
        <v/>
      </c>
      <c r="AU40" s="229" t="str">
        <f>IF(COUNTA(กรอกคะแนนตัวชี้วัด!R40),กรอกคะแนนตัวชี้วัด!R40," ")</f>
        <v xml:space="preserve"> </v>
      </c>
      <c r="AV40" s="230" t="str">
        <f>IF(COUNTA(กรอกคะแนนตัวชี้วัด!R40),IF($B$4="","",IF(AU40&gt;=$B$4/2,"/","")),"")</f>
        <v/>
      </c>
      <c r="AW40" s="234" t="str">
        <f>IF(COUNTA(กรอกคะแนนตัวชี้วัด!R40),IF(AU40="","",IF(AV40="/","",IF(AV40=""," /"))),"")</f>
        <v/>
      </c>
      <c r="AX40" s="241" t="str">
        <f>IF(COUNTA(กรอกคะแนนตัวชี้วัด!S40),กรอกคะแนนตัวชี้วัด!S40," ")</f>
        <v xml:space="preserve"> </v>
      </c>
      <c r="AY40" s="230" t="str">
        <f>IF(COUNTA(กรอกคะแนนตัวชี้วัด!S40),IF($B$4="","",IF(AX40&gt;=$B$4/2,"/","")),"")</f>
        <v/>
      </c>
      <c r="AZ40" s="230" t="str">
        <f>IF(COUNTA(กรอกคะแนนตัวชี้วัด!S40),IF(AX40="","",IF(AY40="/","",IF(AY40=""," /"))),"")</f>
        <v/>
      </c>
      <c r="BA40" s="229" t="str">
        <f>IF(COUNTA(กรอกคะแนนตัวชี้วัด!T40),กรอกคะแนนตัวชี้วัด!T40," ")</f>
        <v xml:space="preserve"> </v>
      </c>
      <c r="BB40" s="230" t="str">
        <f>IF(COUNTA(กรอกคะแนนตัวชี้วัด!T40),IF($B$4="","",IF(BA40&gt;=$B$4/2,"/","")),"")</f>
        <v/>
      </c>
      <c r="BC40" s="230" t="str">
        <f>IF(COUNTA(กรอกคะแนนตัวชี้วัด!T40),IF(BA40="","",IF(BB40="/","",IF(BB40=""," /"))),"")</f>
        <v/>
      </c>
      <c r="BD40" s="229" t="str">
        <f>IF(COUNTA(กรอกคะแนนตัวชี้วัด!U40),กรอกคะแนนตัวชี้วัด!U40," ")</f>
        <v xml:space="preserve"> </v>
      </c>
      <c r="BE40" s="230" t="str">
        <f>IF(COUNTA(กรอกคะแนนตัวชี้วัด!U40),IF($B$4="","",IF(BD40&gt;=$B$4/2,"/","")),"")</f>
        <v/>
      </c>
      <c r="BF40" s="230" t="str">
        <f>IF(COUNTA(กรอกคะแนนตัวชี้วัด!U40),IF(BD40="","",IF(BE40="/","",IF(BE40=""," /"))),"")</f>
        <v/>
      </c>
      <c r="BG40" s="229" t="str">
        <f>IF(COUNTA(กรอกคะแนนตัวชี้วัด!V40),กรอกคะแนนตัวชี้วัด!V40," ")</f>
        <v xml:space="preserve"> </v>
      </c>
      <c r="BH40" s="230" t="str">
        <f>IF(COUNTA(กรอกคะแนนตัวชี้วัด!V40),IF($B$4="","",IF(BG40&gt;=$B$4/2,"/","")),"")</f>
        <v/>
      </c>
      <c r="BI40" s="234" t="str">
        <f>IF(COUNTA(กรอกคะแนนตัวชี้วัด!V40),IF(BG40="","",IF(BH40="/","",IF(BH40=""," /"))),"")</f>
        <v/>
      </c>
      <c r="BJ40" s="241" t="str">
        <f>IF(COUNTA(กรอกคะแนนตัวชี้วัด!W40),กรอกคะแนนตัวชี้วัด!W40," ")</f>
        <v xml:space="preserve"> </v>
      </c>
      <c r="BK40" s="230" t="str">
        <f>IF(COUNTA(กรอกคะแนนตัวชี้วัด!W40),IF($B$4="","",IF(BJ40&gt;=$B$4/2,"/","")),"")</f>
        <v/>
      </c>
      <c r="BL40" s="230" t="str">
        <f>IF(COUNTA(กรอกคะแนนตัวชี้วัด!W40),IF(BJ40="","",IF(BK40="/","",IF(BK40=""," /"))),"")</f>
        <v/>
      </c>
      <c r="BM40" s="229" t="str">
        <f>IF(COUNTA(กรอกคะแนนตัวชี้วัด!X40),กรอกคะแนนตัวชี้วัด!X40," ")</f>
        <v xml:space="preserve"> </v>
      </c>
      <c r="BN40" s="230" t="str">
        <f>IF(COUNTA(กรอกคะแนนตัวชี้วัด!X40),IF($B$4="","",IF(BM40&gt;=$B$4/2,"/","")),"")</f>
        <v/>
      </c>
      <c r="BO40" s="230" t="str">
        <f>IF(COUNTA(กรอกคะแนนตัวชี้วัด!X40),IF(BM40="","",IF(BN40="/","",IF(BN40=""," /"))),"")</f>
        <v/>
      </c>
      <c r="BP40" s="229" t="str">
        <f>IF(COUNTA(กรอกคะแนนตัวชี้วัด!Y40),กรอกคะแนนตัวชี้วัด!Y40," ")</f>
        <v xml:space="preserve"> </v>
      </c>
      <c r="BQ40" s="230" t="str">
        <f>IF(COUNTA(กรอกคะแนนตัวชี้วัด!Y40),IF($B$4="","",IF(BP40&gt;=$B$4/2,"/","")),"")</f>
        <v/>
      </c>
      <c r="BR40" s="230" t="str">
        <f>IF(COUNTA(กรอกคะแนนตัวชี้วัด!Y40),IF(BP40="","",IF(BQ40="/","",IF(BQ40=""," /"))),"")</f>
        <v/>
      </c>
      <c r="BS40" s="229" t="str">
        <f>IF(COUNTA(กรอกคะแนนตัวชี้วัด!Z40),กรอกคะแนนตัวชี้วัด!Z40," ")</f>
        <v xml:space="preserve"> </v>
      </c>
      <c r="BT40" s="230" t="str">
        <f>IF(COUNTA(กรอกคะแนนตัวชี้วัด!Z40),IF($B$4="","",IF(BS40&gt;=$B$4/2,"/","")),"")</f>
        <v/>
      </c>
      <c r="BU40" s="234" t="str">
        <f>IF(COUNTA(กรอกคะแนนตัวชี้วัด!Z40),IF(BS40="","",IF(BT40="/","",IF(BT40=""," /"))),"")</f>
        <v/>
      </c>
      <c r="BV40" s="241" t="str">
        <f>IF(COUNTA(กรอกคะแนนตัวชี้วัด!AA40),กรอกคะแนนตัวชี้วัด!AA40," ")</f>
        <v xml:space="preserve"> </v>
      </c>
      <c r="BW40" s="230" t="str">
        <f>IF(COUNTA(กรอกคะแนนตัวชี้วัด!AA40),IF($B$4="","",IF(BV40&gt;=$B$4/2,"/","")),"")</f>
        <v/>
      </c>
      <c r="BX40" s="230" t="str">
        <f>IF(COUNTA(กรอกคะแนนตัวชี้วัด!AA40),IF(BV40="","",IF(BW40="/","",IF(BW40=""," /"))),"")</f>
        <v/>
      </c>
      <c r="BY40" s="229" t="str">
        <f>IF(COUNTA(กรอกคะแนนตัวชี้วัด!AB40),กรอกคะแนนตัวชี้วัด!AB40," ")</f>
        <v xml:space="preserve"> </v>
      </c>
      <c r="BZ40" s="230" t="str">
        <f>IF(COUNTA(กรอกคะแนนตัวชี้วัด!AB40),IF($B$4="","",IF(BY40&gt;=$B$4/2,"/","")),"")</f>
        <v/>
      </c>
      <c r="CA40" s="230" t="str">
        <f>IF(COUNTA(กรอกคะแนนตัวชี้วัด!AB40),IF(BY40="","",IF(BZ40="/","",IF(BZ40=""," /"))),"")</f>
        <v/>
      </c>
      <c r="CB40" s="229" t="str">
        <f>IF(COUNTA(กรอกคะแนนตัวชี้วัด!AC40),กรอกคะแนนตัวชี้วัด!AC40," ")</f>
        <v xml:space="preserve"> </v>
      </c>
      <c r="CC40" s="230" t="str">
        <f>IF(COUNTA(กรอกคะแนนตัวชี้วัด!AC40),IF($B$4="","",IF(CB40&gt;=$B$4/2,"/","")),"")</f>
        <v/>
      </c>
      <c r="CD40" s="230" t="str">
        <f>IF(COUNTA(กรอกคะแนนตัวชี้วัด!AC40),IF(CB40="","",IF(CC40="/","",IF(CC40=""," /"))),"")</f>
        <v/>
      </c>
      <c r="CE40" s="229" t="str">
        <f>IF(COUNTA(กรอกคะแนนตัวชี้วัด!AD40),กรอกคะแนนตัวชี้วัด!AD40," ")</f>
        <v xml:space="preserve"> </v>
      </c>
      <c r="CF40" s="230" t="str">
        <f>IF(COUNTA(กรอกคะแนนตัวชี้วัด!AD40),IF($B$4="","",IF(CE40&gt;=$B$4/2,"/","")),"")</f>
        <v/>
      </c>
      <c r="CG40" s="234" t="str">
        <f>IF(COUNTA(กรอกคะแนนตัวชี้วัด!AD40),IF(CE40="","",IF(CF40="/","",IF(CF40=""," /"))),"")</f>
        <v/>
      </c>
      <c r="CH40" s="241" t="str">
        <f>IF(COUNTA(กรอกคะแนนตัวชี้วัด!AE40),กรอกคะแนนตัวชี้วัด!AE40," ")</f>
        <v xml:space="preserve"> </v>
      </c>
      <c r="CI40" s="230" t="str">
        <f>IF(COUNTA(กรอกคะแนนตัวชี้วัด!AE40),IF($B$4="","",IF(CH40&gt;=$B$4/2,"/","")),"")</f>
        <v/>
      </c>
      <c r="CJ40" s="230" t="str">
        <f>IF(COUNTA(กรอกคะแนนตัวชี้วัด!AE40),IF(CH40="","",IF(CI40="/","",IF(CI40=""," /"))),"")</f>
        <v/>
      </c>
      <c r="CK40" s="229" t="str">
        <f>IF(COUNTA(กรอกคะแนนตัวชี้วัด!AF40),กรอกคะแนนตัวชี้วัด!AF40," ")</f>
        <v xml:space="preserve"> </v>
      </c>
      <c r="CL40" s="230" t="str">
        <f>IF(COUNTA(กรอกคะแนนตัวชี้วัด!AF40),IF($B$4="","",IF(CK40&gt;=$B$4/2,"/","")),"")</f>
        <v/>
      </c>
      <c r="CM40" s="230" t="str">
        <f>IF(COUNTA(กรอกคะแนนตัวชี้วัด!AF40),IF(CK40="","",IF(CL40="/","",IF(CL40=""," /"))),"")</f>
        <v/>
      </c>
      <c r="CN40" s="229" t="str">
        <f>IF(COUNTA(กรอกคะแนนตัวชี้วัด!AG40),กรอกคะแนนตัวชี้วัด!AG40," ")</f>
        <v xml:space="preserve"> </v>
      </c>
      <c r="CO40" s="230" t="str">
        <f>IF(COUNTA(กรอกคะแนนตัวชี้วัด!AG40),IF($B$4="","",IF(CN40&gt;=$B$4/2,"/","")),"")</f>
        <v/>
      </c>
      <c r="CP40" s="230" t="str">
        <f>IF(COUNTA(กรอกคะแนนตัวชี้วัด!AG40),IF(CN40="","",IF(CO40="/","",IF(CO40=""," /"))),"")</f>
        <v/>
      </c>
      <c r="CQ40" s="229" t="str">
        <f>IF(COUNTA(กรอกคะแนนตัวชี้วัด!AH40),กรอกคะแนนตัวชี้วัด!AH40," ")</f>
        <v xml:space="preserve"> </v>
      </c>
      <c r="CR40" s="230" t="str">
        <f>IF(COUNTA(กรอกคะแนนตัวชี้วัด!AH40),IF($B$4="","",IF(CQ40&gt;=$B$4/2,"/","")),"")</f>
        <v/>
      </c>
      <c r="CS40" s="234" t="str">
        <f>IF(COUNTA(กรอกคะแนนตัวชี้วัด!AH40),IF(CQ40="","",IF(CR40="/","",IF(CR40=""," /"))),"")</f>
        <v/>
      </c>
      <c r="CT40" s="241" t="str">
        <f>IF(COUNTA(กรอกคะแนนตัวชี้วัด!AI40),กรอกคะแนนตัวชี้วัด!AI40," ")</f>
        <v xml:space="preserve"> </v>
      </c>
      <c r="CU40" s="230" t="str">
        <f>IF(COUNTA(กรอกคะแนนตัวชี้วัด!AI40),IF($B$4="","",IF(CT40&gt;=$B$4/2,"/","")),"")</f>
        <v/>
      </c>
      <c r="CV40" s="230" t="str">
        <f>IF(COUNTA(กรอกคะแนนตัวชี้วัด!AI40),IF(CT40="","",IF(CU40="/","",IF(CU40=""," /"))),"")</f>
        <v/>
      </c>
      <c r="CW40" s="229" t="str">
        <f>IF(COUNTA(กรอกคะแนนตัวชี้วัด!AJ40),กรอกคะแนนตัวชี้วัด!AJ40," ")</f>
        <v xml:space="preserve"> </v>
      </c>
      <c r="CX40" s="230" t="str">
        <f>IF(COUNTA(กรอกคะแนนตัวชี้วัด!AJ40),IF($B$4="","",IF(CW40&gt;=$B$4/2,"/","")),"")</f>
        <v/>
      </c>
      <c r="CY40" s="230" t="str">
        <f>IF(COUNTA(กรอกคะแนนตัวชี้วัด!AJ40),IF(CW40="","",IF(CX40="/","",IF(CX40=""," /"))),"")</f>
        <v/>
      </c>
      <c r="CZ40" s="229" t="str">
        <f>IF(COUNTA(กรอกคะแนนตัวชี้วัด!AK40),กรอกคะแนนตัวชี้วัด!AK40," ")</f>
        <v xml:space="preserve"> </v>
      </c>
      <c r="DA40" s="230" t="str">
        <f>IF(COUNTA(กรอกคะแนนตัวชี้วัด!AK40),IF($B$4="","",IF(CZ40&gt;=$B$4/2,"/","")),"")</f>
        <v/>
      </c>
      <c r="DB40" s="230" t="str">
        <f>IF(COUNTA(กรอกคะแนนตัวชี้วัด!AK40),IF(CZ40="","",IF(DA40="/","",IF(DA40=""," /"))),"")</f>
        <v/>
      </c>
      <c r="DC40" s="229" t="str">
        <f>IF(COUNTA(กรอกคะแนนตัวชี้วัด!AL40),กรอกคะแนนตัวชี้วัด!AL40," ")</f>
        <v xml:space="preserve"> </v>
      </c>
      <c r="DD40" s="230" t="str">
        <f>IF(COUNTA(กรอกคะแนนตัวชี้วัด!AL40),IF($B$4="","",IF(DC40&gt;=$B$4/2,"/","")),"")</f>
        <v/>
      </c>
      <c r="DE40" s="234" t="str">
        <f>IF(COUNTA(กรอกคะแนนตัวชี้วัด!AL40),IF(DC40="","",IF(DD40="/","",IF(DD40=""," /"))),"")</f>
        <v/>
      </c>
      <c r="DF40" s="241" t="str">
        <f>IF(COUNTA(กรอกคะแนนตัวชี้วัด!AM40),กรอกคะแนนตัวชี้วัด!AM40," ")</f>
        <v xml:space="preserve"> </v>
      </c>
      <c r="DG40" s="230" t="str">
        <f>IF(COUNTA(กรอกคะแนนตัวชี้วัด!AM40),IF($B$4="","",IF(DF40&gt;=$B$4/2,"/","")),"")</f>
        <v/>
      </c>
      <c r="DH40" s="230" t="str">
        <f>IF(COUNTA(กรอกคะแนนตัวชี้วัด!AM40),IF(DF40="","",IF(DG40="/","",IF(DG40=""," /"))),"")</f>
        <v/>
      </c>
      <c r="DI40" s="229" t="str">
        <f>IF(COUNTA(กรอกคะแนนตัวชี้วัด!AN40),กรอกคะแนนตัวชี้วัด!AN40," ")</f>
        <v xml:space="preserve"> </v>
      </c>
      <c r="DJ40" s="230" t="str">
        <f>IF(COUNTA(กรอกคะแนนตัวชี้วัด!AN40),IF($B$4="","",IF(DI40&gt;=$B$4/2,"/","")),"")</f>
        <v/>
      </c>
      <c r="DK40" s="230" t="str">
        <f>IF(COUNTA(กรอกคะแนนตัวชี้วัด!AN40),IF(DI40="","",IF(DJ40="/","",IF(DJ40=""," /"))),"")</f>
        <v/>
      </c>
      <c r="DL40" s="229" t="str">
        <f>IF(COUNTA(กรอกคะแนนตัวชี้วัด!AO40),กรอกคะแนนตัวชี้วัด!AO40," ")</f>
        <v xml:space="preserve"> </v>
      </c>
      <c r="DM40" s="230" t="str">
        <f>IF(COUNTA(กรอกคะแนนตัวชี้วัด!AO40),IF($B$4="","",IF(DL40&gt;=$B$4/2,"/","")),"")</f>
        <v/>
      </c>
      <c r="DN40" s="230" t="str">
        <f>IF(COUNTA(กรอกคะแนนตัวชี้วัด!AO40),IF(DL40="","",IF(DM40="/","",IF(DM40=""," /"))),"")</f>
        <v/>
      </c>
      <c r="DO40" s="229" t="str">
        <f>IF(COUNTA(กรอกคะแนนตัวชี้วัด!AP40),กรอกคะแนนตัวชี้วัด!AP40," ")</f>
        <v xml:space="preserve"> </v>
      </c>
      <c r="DP40" s="230" t="str">
        <f>IF(COUNTA(กรอกคะแนนตัวชี้วัด!AP40),IF($B$4="","",IF(DO40&gt;=$B$4/2,"/","")),"")</f>
        <v/>
      </c>
      <c r="DQ40" s="234" t="str">
        <f>IF(COUNTA(กรอกคะแนนตัวชี้วัด!AP40),IF(DO40="","",IF(DP40="/","",IF(DP40=""," /"))),"")</f>
        <v/>
      </c>
      <c r="DR40" s="241" t="str">
        <f>IF(COUNTA(กรอกคะแนนตัวชี้วัด!AQ40),กรอกคะแนนตัวชี้วัด!AQ40," ")</f>
        <v xml:space="preserve"> </v>
      </c>
      <c r="DS40" s="230" t="str">
        <f>IF(COUNTA(กรอกคะแนนตัวชี้วัด!AQ40),IF($B$4="","",IF(DR40&gt;=$B$4/2,"/","")),"")</f>
        <v/>
      </c>
      <c r="DT40" s="230" t="str">
        <f>IF(COUNTA(กรอกคะแนนตัวชี้วัด!AQ40),IF(DR40="","",IF(DS40="/","",IF(DS40=""," /"))),"")</f>
        <v/>
      </c>
      <c r="DU40" s="229" t="str">
        <f>IF(COUNTA(กรอกคะแนนตัวชี้วัด!AR40),กรอกคะแนนตัวชี้วัด!AR40," ")</f>
        <v xml:space="preserve"> </v>
      </c>
      <c r="DV40" s="230" t="str">
        <f>IF(COUNTA(กรอกคะแนนตัวชี้วัด!AR40),IF($B$4="","",IF(DU40&gt;=$B$4/2,"/","")),"")</f>
        <v/>
      </c>
      <c r="DW40" s="234" t="str">
        <f>IF(COUNTA(กรอกคะแนนตัวชี้วัด!AR40),IF(DU40="","",IF(DV40="/","",IF(DV40=""," /"))),"")</f>
        <v/>
      </c>
      <c r="DX40" s="247" t="str">
        <f>IF(COUNTA(ข้อมูล!E58),IF(COUNTIF(EC40:FS40,"/"),COUNTIF(EC40:FS40,"/"),""),"")</f>
        <v/>
      </c>
      <c r="DY40" s="230" t="str">
        <f>IF(COUNTA(ข้อมูล!E58),IF(DX40="","",IF(DX40&gt;=$DX$4/2,"/","")),"")</f>
        <v/>
      </c>
      <c r="DZ40" s="230" t="str">
        <f>IF(COUNTA(ข้อมูล!E58),IF(DX40="","/",IF(DY40="/","",IF(DY40=""," /"))),"")</f>
        <v/>
      </c>
      <c r="EA40" s="231"/>
      <c r="EB40" s="249"/>
      <c r="EC40" s="158"/>
      <c r="ED40" s="69"/>
      <c r="EE40" s="70" t="str">
        <f t="shared" si="43"/>
        <v/>
      </c>
      <c r="EF40" s="70" t="str">
        <f t="shared" si="44"/>
        <v/>
      </c>
      <c r="EG40" s="70" t="str">
        <f t="shared" si="45"/>
        <v/>
      </c>
      <c r="EH40" s="70" t="str">
        <f t="shared" si="46"/>
        <v/>
      </c>
      <c r="EI40" s="70" t="str">
        <f t="shared" si="47"/>
        <v/>
      </c>
      <c r="EJ40" s="70" t="str">
        <f t="shared" si="48"/>
        <v/>
      </c>
      <c r="EK40" s="70" t="str">
        <f t="shared" si="49"/>
        <v/>
      </c>
      <c r="EL40" s="70" t="str">
        <f t="shared" si="50"/>
        <v/>
      </c>
      <c r="EM40" s="70" t="str">
        <f t="shared" si="51"/>
        <v/>
      </c>
      <c r="EN40" s="70" t="str">
        <f t="shared" si="52"/>
        <v/>
      </c>
      <c r="EO40" s="70" t="str">
        <f t="shared" si="53"/>
        <v/>
      </c>
      <c r="EP40" s="70" t="str">
        <f t="shared" si="54"/>
        <v/>
      </c>
      <c r="EQ40" s="70" t="str">
        <f t="shared" si="55"/>
        <v/>
      </c>
      <c r="ER40" s="70" t="str">
        <f t="shared" si="56"/>
        <v/>
      </c>
      <c r="ES40" s="70" t="str">
        <f t="shared" si="57"/>
        <v/>
      </c>
      <c r="ET40" s="70" t="str">
        <f t="shared" si="58"/>
        <v/>
      </c>
      <c r="EU40" s="70" t="str">
        <f t="shared" si="59"/>
        <v/>
      </c>
      <c r="EV40" s="70" t="str">
        <f t="shared" si="60"/>
        <v/>
      </c>
      <c r="EW40" s="70" t="str">
        <f t="shared" si="61"/>
        <v/>
      </c>
      <c r="EX40" s="70" t="str">
        <f t="shared" si="62"/>
        <v/>
      </c>
      <c r="EY40" s="70" t="str">
        <f t="shared" si="63"/>
        <v/>
      </c>
      <c r="EZ40" s="70" t="str">
        <f t="shared" si="64"/>
        <v/>
      </c>
      <c r="FA40" s="70" t="str">
        <f t="shared" si="65"/>
        <v/>
      </c>
      <c r="FB40" s="70" t="str">
        <f t="shared" si="66"/>
        <v/>
      </c>
      <c r="FC40" s="70" t="str">
        <f t="shared" si="67"/>
        <v/>
      </c>
      <c r="FD40" s="70" t="str">
        <f t="shared" si="68"/>
        <v/>
      </c>
      <c r="FE40" s="70" t="str">
        <f t="shared" si="69"/>
        <v/>
      </c>
      <c r="FF40" s="70" t="str">
        <f t="shared" si="70"/>
        <v/>
      </c>
      <c r="FG40" s="70" t="str">
        <f t="shared" si="71"/>
        <v/>
      </c>
      <c r="FH40" s="70" t="str">
        <f t="shared" si="72"/>
        <v/>
      </c>
      <c r="FI40" s="70" t="str">
        <f t="shared" si="73"/>
        <v/>
      </c>
      <c r="FJ40" s="70" t="str">
        <f t="shared" si="74"/>
        <v/>
      </c>
      <c r="FK40" s="70" t="str">
        <f t="shared" si="75"/>
        <v/>
      </c>
      <c r="FL40" s="70" t="str">
        <f t="shared" si="76"/>
        <v/>
      </c>
      <c r="FM40" s="70" t="str">
        <f t="shared" si="77"/>
        <v/>
      </c>
      <c r="FN40" s="70" t="str">
        <f t="shared" si="78"/>
        <v/>
      </c>
      <c r="FO40" s="70" t="str">
        <f t="shared" si="79"/>
        <v/>
      </c>
      <c r="FP40" s="70" t="str">
        <f t="shared" si="80"/>
        <v/>
      </c>
      <c r="FQ40" s="70" t="str">
        <f t="shared" si="81"/>
        <v/>
      </c>
      <c r="FR40" s="70" t="str">
        <f t="shared" si="82"/>
        <v/>
      </c>
      <c r="FS40" s="70" t="e">
        <f>#REF!</f>
        <v>#REF!</v>
      </c>
      <c r="FT40" s="70"/>
      <c r="FU40" s="70">
        <f t="shared" si="83"/>
        <v>0</v>
      </c>
      <c r="FV40" s="69"/>
    </row>
    <row r="41" spans="1:178" s="67" customFormat="1" ht="16.5" customHeight="1" x14ac:dyDescent="0.35">
      <c r="A41" s="233">
        <f>IF(COUNTA(ข้อมูล!C38),ข้อมูล!C38," ")</f>
        <v>36</v>
      </c>
      <c r="B41" s="229" t="str">
        <f>IF(COUNTA(กรอกคะแนนตัวชี้วัด!C41),กรอกคะแนนตัวชี้วัด!C41," ")</f>
        <v xml:space="preserve"> </v>
      </c>
      <c r="C41" s="230" t="str">
        <f>IF(COUNTA(กรอกคะแนนตัวชี้วัด!C41),IF($B$4="","",IF(B41&gt;=$B$4/2,"/","")),"")</f>
        <v/>
      </c>
      <c r="D41" s="230" t="str">
        <f>IF(COUNTA(กรอกคะแนนตัวชี้วัด!C41),IF(B41="","",IF(C41="/","",IF(C41=""," /"))),"")</f>
        <v/>
      </c>
      <c r="E41" s="229" t="str">
        <f>IF(COUNTA(กรอกคะแนนตัวชี้วัด!D41),กรอกคะแนนตัวชี้วัด!D41," ")</f>
        <v xml:space="preserve"> </v>
      </c>
      <c r="F41" s="230" t="str">
        <f>IF(COUNTA(กรอกคะแนนตัวชี้วัด!D41),IF($B$4="","",IF(E41&gt;=$B$4/2,"/","")),"")</f>
        <v/>
      </c>
      <c r="G41" s="230" t="str">
        <f>IF(COUNTA(กรอกคะแนนตัวชี้วัด!D41),IF(E41="","",IF(F41="/","",IF(F41=""," /"))),"")</f>
        <v/>
      </c>
      <c r="H41" s="229" t="str">
        <f>IF(COUNTA(กรอกคะแนนตัวชี้วัด!E41),กรอกคะแนนตัวชี้วัด!E41," ")</f>
        <v xml:space="preserve"> </v>
      </c>
      <c r="I41" s="230" t="str">
        <f>IF(COUNTA(กรอกคะแนนตัวชี้วัด!E41),IF($B$4="","",IF(H41&gt;=$B$4/2,"/","")),"")</f>
        <v/>
      </c>
      <c r="J41" s="230" t="str">
        <f>IF(COUNTA(กรอกคะแนนตัวชี้วัด!E41),IF(H41="","",IF(I41="/","",IF(I41=""," /"))),"")</f>
        <v/>
      </c>
      <c r="K41" s="229" t="str">
        <f>IF(COUNTA(กรอกคะแนนตัวชี้วัด!F41),กรอกคะแนนตัวชี้วัด!F41," ")</f>
        <v xml:space="preserve"> </v>
      </c>
      <c r="L41" s="230" t="str">
        <f>IF(COUNTA(กรอกคะแนนตัวชี้วัด!F41),IF($B$4="","",IF(K41&gt;=$B$4/2,"/","")),"")</f>
        <v/>
      </c>
      <c r="M41" s="234" t="str">
        <f>IF(COUNTA(กรอกคะแนนตัวชี้วัด!F41),IF(K41="","",IF(L41="/","",IF(L41=""," /"))),"")</f>
        <v/>
      </c>
      <c r="N41" s="241" t="str">
        <f>IF(COUNTA(กรอกคะแนนตัวชี้วัด!G41),กรอกคะแนนตัวชี้วัด!G41," ")</f>
        <v xml:space="preserve"> </v>
      </c>
      <c r="O41" s="230" t="str">
        <f>IF(COUNTA(กรอกคะแนนตัวชี้วัด!G41),IF($B$4="","",IF(N41&gt;=$B$4/2,"/","")),"")</f>
        <v/>
      </c>
      <c r="P41" s="230" t="str">
        <f>IF(COUNTA(กรอกคะแนนตัวชี้วัด!G41),IF(N41="","",IF(O41="/","",IF(O41=""," /"))),"")</f>
        <v/>
      </c>
      <c r="Q41" s="229" t="str">
        <f>IF(COUNTA(กรอกคะแนนตัวชี้วัด!H41),กรอกคะแนนตัวชี้วัด!H41," ")</f>
        <v xml:space="preserve"> </v>
      </c>
      <c r="R41" s="230" t="str">
        <f>IF(COUNTA(กรอกคะแนนตัวชี้วัด!H41),IF($B$4="","",IF(Q41&gt;=$B$4/2,"/","")),"")</f>
        <v/>
      </c>
      <c r="S41" s="230" t="str">
        <f>IF(COUNTA(กรอกคะแนนตัวชี้วัด!H41),IF(Q41="","",IF(R41="/","",IF(R41=""," /"))),"")</f>
        <v/>
      </c>
      <c r="T41" s="229" t="str">
        <f>IF(COUNTA(กรอกคะแนนตัวชี้วัด!I41),กรอกคะแนนตัวชี้วัด!I41," ")</f>
        <v xml:space="preserve"> </v>
      </c>
      <c r="U41" s="230" t="str">
        <f>IF(COUNTA(กรอกคะแนนตัวชี้วัด!I41),IF($B$4="","",IF(T41&gt;=$B$4/2,"/","")),"")</f>
        <v/>
      </c>
      <c r="V41" s="230" t="str">
        <f>IF(COUNTA(กรอกคะแนนตัวชี้วัด!I41),IF(T41="","",IF(U41="/","",IF(U41=""," /"))),"")</f>
        <v/>
      </c>
      <c r="W41" s="229" t="str">
        <f>IF(COUNTA(กรอกคะแนนตัวชี้วัด!J41),กรอกคะแนนตัวชี้วัด!J41," ")</f>
        <v xml:space="preserve"> </v>
      </c>
      <c r="X41" s="230" t="str">
        <f>IF(COUNTA(กรอกคะแนนตัวชี้วัด!J41),IF($B$4="","",IF(W41&gt;=$B$4/2,"/","")),"")</f>
        <v/>
      </c>
      <c r="Y41" s="234" t="str">
        <f>IF(COUNTA(กรอกคะแนนตัวชี้วัด!J41),IF(W41="","",IF(X41="/","",IF(X41=""," /"))),"")</f>
        <v/>
      </c>
      <c r="Z41" s="241" t="str">
        <f>IF(COUNTA(กรอกคะแนนตัวชี้วัด!K41),กรอกคะแนนตัวชี้วัด!K41," ")</f>
        <v xml:space="preserve"> </v>
      </c>
      <c r="AA41" s="230" t="str">
        <f>IF(COUNTA(กรอกคะแนนตัวชี้วัด!K41),IF($B$4="","",IF(Z41&gt;=$B$4/2,"/","")),"")</f>
        <v/>
      </c>
      <c r="AB41" s="230" t="str">
        <f>IF(COUNTA(กรอกคะแนนตัวชี้วัด!K41),IF(Z41="","",IF(AA41="/","",IF(AA41=""," /"))),"")</f>
        <v/>
      </c>
      <c r="AC41" s="229" t="str">
        <f>IF(COUNTA(กรอกคะแนนตัวชี้วัด!L41),กรอกคะแนนตัวชี้วัด!L41," ")</f>
        <v xml:space="preserve"> </v>
      </c>
      <c r="AD41" s="230" t="str">
        <f>IF(COUNTA(กรอกคะแนนตัวชี้วัด!L41),IF($B$4="","",IF(AC41&gt;=$B$4/2,"/","")),"")</f>
        <v/>
      </c>
      <c r="AE41" s="230" t="str">
        <f>IF(COUNTA(กรอกคะแนนตัวชี้วัด!L41),IF(AC41="","",IF(AD41="/","",IF(AD41=""," /"))),"")</f>
        <v/>
      </c>
      <c r="AF41" s="229" t="str">
        <f>IF(COUNTA(กรอกคะแนนตัวชี้วัด!M41),กรอกคะแนนตัวชี้วัด!M41," ")</f>
        <v xml:space="preserve"> </v>
      </c>
      <c r="AG41" s="230" t="str">
        <f>IF(COUNTA(กรอกคะแนนตัวชี้วัด!M41),IF($B$4="","",IF(AF41&gt;=$B$4/2,"/","")),"")</f>
        <v/>
      </c>
      <c r="AH41" s="230" t="str">
        <f>IF(COUNTA(กรอกคะแนนตัวชี้วัด!M41),IF(AF41="","",IF(AG41="/","",IF(AG41=""," /"))),"")</f>
        <v/>
      </c>
      <c r="AI41" s="229" t="str">
        <f>IF(COUNTA(กรอกคะแนนตัวชี้วัด!N41),กรอกคะแนนตัวชี้วัด!N41," ")</f>
        <v xml:space="preserve"> </v>
      </c>
      <c r="AJ41" s="230" t="str">
        <f>IF(COUNTA(กรอกคะแนนตัวชี้วัด!N41),IF($B$4="","",IF(AI41&gt;=$B$4/2,"/","")),"")</f>
        <v/>
      </c>
      <c r="AK41" s="234" t="str">
        <f>IF(COUNTA(กรอกคะแนนตัวชี้วัด!N41),IF(AI41="","",IF(AJ41="/","",IF(AJ41=""," /"))),"")</f>
        <v/>
      </c>
      <c r="AL41" s="241" t="str">
        <f>IF(COUNTA(กรอกคะแนนตัวชี้วัด!O41),กรอกคะแนนตัวชี้วัด!O41," ")</f>
        <v xml:space="preserve"> </v>
      </c>
      <c r="AM41" s="230" t="str">
        <f>IF(COUNTA(กรอกคะแนนตัวชี้วัด!O41),IF($B$4="","",IF(AL41&gt;=$B$4/2,"/","")),"")</f>
        <v/>
      </c>
      <c r="AN41" s="230" t="str">
        <f>IF(COUNTA(กรอกคะแนนตัวชี้วัด!O41),IF(AL41="","",IF(AM41="/","",IF(AM41=""," /"))),"")</f>
        <v/>
      </c>
      <c r="AO41" s="229" t="str">
        <f>IF(COUNTA(กรอกคะแนนตัวชี้วัด!P41),กรอกคะแนนตัวชี้วัด!P41," ")</f>
        <v xml:space="preserve"> </v>
      </c>
      <c r="AP41" s="230" t="str">
        <f>IF(COUNTA(กรอกคะแนนตัวชี้วัด!P41),IF($B$4="","",IF(AO41&gt;=$B$4/2,"/","")),"")</f>
        <v/>
      </c>
      <c r="AQ41" s="230" t="str">
        <f>IF(COUNTA(กรอกคะแนนตัวชี้วัด!P41),IF(AO41="","",IF(AP41="/","",IF(AP41=""," /"))),"")</f>
        <v/>
      </c>
      <c r="AR41" s="229" t="str">
        <f>IF(COUNTA(กรอกคะแนนตัวชี้วัด!Q41),กรอกคะแนนตัวชี้วัด!Q41," ")</f>
        <v xml:space="preserve"> </v>
      </c>
      <c r="AS41" s="230" t="str">
        <f>IF(COUNTA(กรอกคะแนนตัวชี้วัด!Q41),IF($B$4="","",IF(AR41&gt;=$B$4/2,"/","")),"")</f>
        <v/>
      </c>
      <c r="AT41" s="230" t="str">
        <f>IF(COUNTA(กรอกคะแนนตัวชี้วัด!Q41),IF(AR41="","",IF(AS41="/","",IF(AS41=""," /"))),"")</f>
        <v/>
      </c>
      <c r="AU41" s="229" t="str">
        <f>IF(COUNTA(กรอกคะแนนตัวชี้วัด!R41),กรอกคะแนนตัวชี้วัด!R41," ")</f>
        <v xml:space="preserve"> </v>
      </c>
      <c r="AV41" s="230" t="str">
        <f>IF(COUNTA(กรอกคะแนนตัวชี้วัด!R41),IF($B$4="","",IF(AU41&gt;=$B$4/2,"/","")),"")</f>
        <v/>
      </c>
      <c r="AW41" s="234" t="str">
        <f>IF(COUNTA(กรอกคะแนนตัวชี้วัด!R41),IF(AU41="","",IF(AV41="/","",IF(AV41=""," /"))),"")</f>
        <v/>
      </c>
      <c r="AX41" s="241" t="str">
        <f>IF(COUNTA(กรอกคะแนนตัวชี้วัด!S41),กรอกคะแนนตัวชี้วัด!S41," ")</f>
        <v xml:space="preserve"> </v>
      </c>
      <c r="AY41" s="230" t="str">
        <f>IF(COUNTA(กรอกคะแนนตัวชี้วัด!S41),IF($B$4="","",IF(AX41&gt;=$B$4/2,"/","")),"")</f>
        <v/>
      </c>
      <c r="AZ41" s="230" t="str">
        <f>IF(COUNTA(กรอกคะแนนตัวชี้วัด!S41),IF(AX41="","",IF(AY41="/","",IF(AY41=""," /"))),"")</f>
        <v/>
      </c>
      <c r="BA41" s="229" t="str">
        <f>IF(COUNTA(กรอกคะแนนตัวชี้วัด!T41),กรอกคะแนนตัวชี้วัด!T41," ")</f>
        <v xml:space="preserve"> </v>
      </c>
      <c r="BB41" s="230" t="str">
        <f>IF(COUNTA(กรอกคะแนนตัวชี้วัด!T41),IF($B$4="","",IF(BA41&gt;=$B$4/2,"/","")),"")</f>
        <v/>
      </c>
      <c r="BC41" s="230" t="str">
        <f>IF(COUNTA(กรอกคะแนนตัวชี้วัด!T41),IF(BA41="","",IF(BB41="/","",IF(BB41=""," /"))),"")</f>
        <v/>
      </c>
      <c r="BD41" s="229" t="str">
        <f>IF(COUNTA(กรอกคะแนนตัวชี้วัด!U41),กรอกคะแนนตัวชี้วัด!U41," ")</f>
        <v xml:space="preserve"> </v>
      </c>
      <c r="BE41" s="230" t="str">
        <f>IF(COUNTA(กรอกคะแนนตัวชี้วัด!U41),IF($B$4="","",IF(BD41&gt;=$B$4/2,"/","")),"")</f>
        <v/>
      </c>
      <c r="BF41" s="230" t="str">
        <f>IF(COUNTA(กรอกคะแนนตัวชี้วัด!U41),IF(BD41="","",IF(BE41="/","",IF(BE41=""," /"))),"")</f>
        <v/>
      </c>
      <c r="BG41" s="229" t="str">
        <f>IF(COUNTA(กรอกคะแนนตัวชี้วัด!V41),กรอกคะแนนตัวชี้วัด!V41," ")</f>
        <v xml:space="preserve"> </v>
      </c>
      <c r="BH41" s="230" t="str">
        <f>IF(COUNTA(กรอกคะแนนตัวชี้วัด!V41),IF($B$4="","",IF(BG41&gt;=$B$4/2,"/","")),"")</f>
        <v/>
      </c>
      <c r="BI41" s="234" t="str">
        <f>IF(COUNTA(กรอกคะแนนตัวชี้วัด!V41),IF(BG41="","",IF(BH41="/","",IF(BH41=""," /"))),"")</f>
        <v/>
      </c>
      <c r="BJ41" s="241" t="str">
        <f>IF(COUNTA(กรอกคะแนนตัวชี้วัด!W41),กรอกคะแนนตัวชี้วัด!W41," ")</f>
        <v xml:space="preserve"> </v>
      </c>
      <c r="BK41" s="230" t="str">
        <f>IF(COUNTA(กรอกคะแนนตัวชี้วัด!W41),IF($B$4="","",IF(BJ41&gt;=$B$4/2,"/","")),"")</f>
        <v/>
      </c>
      <c r="BL41" s="230" t="str">
        <f>IF(COUNTA(กรอกคะแนนตัวชี้วัด!W41),IF(BJ41="","",IF(BK41="/","",IF(BK41=""," /"))),"")</f>
        <v/>
      </c>
      <c r="BM41" s="229" t="str">
        <f>IF(COUNTA(กรอกคะแนนตัวชี้วัด!X41),กรอกคะแนนตัวชี้วัด!X41," ")</f>
        <v xml:space="preserve"> </v>
      </c>
      <c r="BN41" s="230" t="str">
        <f>IF(COUNTA(กรอกคะแนนตัวชี้วัด!X41),IF($B$4="","",IF(BM41&gt;=$B$4/2,"/","")),"")</f>
        <v/>
      </c>
      <c r="BO41" s="230" t="str">
        <f>IF(COUNTA(กรอกคะแนนตัวชี้วัด!X41),IF(BM41="","",IF(BN41="/","",IF(BN41=""," /"))),"")</f>
        <v/>
      </c>
      <c r="BP41" s="229" t="str">
        <f>IF(COUNTA(กรอกคะแนนตัวชี้วัด!Y41),กรอกคะแนนตัวชี้วัด!Y41," ")</f>
        <v xml:space="preserve"> </v>
      </c>
      <c r="BQ41" s="230" t="str">
        <f>IF(COUNTA(กรอกคะแนนตัวชี้วัด!Y41),IF($B$4="","",IF(BP41&gt;=$B$4/2,"/","")),"")</f>
        <v/>
      </c>
      <c r="BR41" s="230" t="str">
        <f>IF(COUNTA(กรอกคะแนนตัวชี้วัด!Y41),IF(BP41="","",IF(BQ41="/","",IF(BQ41=""," /"))),"")</f>
        <v/>
      </c>
      <c r="BS41" s="229" t="str">
        <f>IF(COUNTA(กรอกคะแนนตัวชี้วัด!Z41),กรอกคะแนนตัวชี้วัด!Z41," ")</f>
        <v xml:space="preserve"> </v>
      </c>
      <c r="BT41" s="230" t="str">
        <f>IF(COUNTA(กรอกคะแนนตัวชี้วัด!Z41),IF($B$4="","",IF(BS41&gt;=$B$4/2,"/","")),"")</f>
        <v/>
      </c>
      <c r="BU41" s="234" t="str">
        <f>IF(COUNTA(กรอกคะแนนตัวชี้วัด!Z41),IF(BS41="","",IF(BT41="/","",IF(BT41=""," /"))),"")</f>
        <v/>
      </c>
      <c r="BV41" s="241" t="str">
        <f>IF(COUNTA(กรอกคะแนนตัวชี้วัด!AA41),กรอกคะแนนตัวชี้วัด!AA41," ")</f>
        <v xml:space="preserve"> </v>
      </c>
      <c r="BW41" s="230" t="str">
        <f>IF(COUNTA(กรอกคะแนนตัวชี้วัด!AA41),IF($B$4="","",IF(BV41&gt;=$B$4/2,"/","")),"")</f>
        <v/>
      </c>
      <c r="BX41" s="230" t="str">
        <f>IF(COUNTA(กรอกคะแนนตัวชี้วัด!AA41),IF(BV41="","",IF(BW41="/","",IF(BW41=""," /"))),"")</f>
        <v/>
      </c>
      <c r="BY41" s="229" t="str">
        <f>IF(COUNTA(กรอกคะแนนตัวชี้วัด!AB41),กรอกคะแนนตัวชี้วัด!AB41," ")</f>
        <v xml:space="preserve"> </v>
      </c>
      <c r="BZ41" s="230" t="str">
        <f>IF(COUNTA(กรอกคะแนนตัวชี้วัด!AB41),IF($B$4="","",IF(BY41&gt;=$B$4/2,"/","")),"")</f>
        <v/>
      </c>
      <c r="CA41" s="230" t="str">
        <f>IF(COUNTA(กรอกคะแนนตัวชี้วัด!AB41),IF(BY41="","",IF(BZ41="/","",IF(BZ41=""," /"))),"")</f>
        <v/>
      </c>
      <c r="CB41" s="229" t="str">
        <f>IF(COUNTA(กรอกคะแนนตัวชี้วัด!AC41),กรอกคะแนนตัวชี้วัด!AC41," ")</f>
        <v xml:space="preserve"> </v>
      </c>
      <c r="CC41" s="230" t="str">
        <f>IF(COUNTA(กรอกคะแนนตัวชี้วัด!AC41),IF($B$4="","",IF(CB41&gt;=$B$4/2,"/","")),"")</f>
        <v/>
      </c>
      <c r="CD41" s="230" t="str">
        <f>IF(COUNTA(กรอกคะแนนตัวชี้วัด!AC41),IF(CB41="","",IF(CC41="/","",IF(CC41=""," /"))),"")</f>
        <v/>
      </c>
      <c r="CE41" s="229" t="str">
        <f>IF(COUNTA(กรอกคะแนนตัวชี้วัด!AD41),กรอกคะแนนตัวชี้วัด!AD41," ")</f>
        <v xml:space="preserve"> </v>
      </c>
      <c r="CF41" s="230" t="str">
        <f>IF(COUNTA(กรอกคะแนนตัวชี้วัด!AD41),IF($B$4="","",IF(CE41&gt;=$B$4/2,"/","")),"")</f>
        <v/>
      </c>
      <c r="CG41" s="234" t="str">
        <f>IF(COUNTA(กรอกคะแนนตัวชี้วัด!AD41),IF(CE41="","",IF(CF41="/","",IF(CF41=""," /"))),"")</f>
        <v/>
      </c>
      <c r="CH41" s="241" t="str">
        <f>IF(COUNTA(กรอกคะแนนตัวชี้วัด!AE41),กรอกคะแนนตัวชี้วัด!AE41," ")</f>
        <v xml:space="preserve"> </v>
      </c>
      <c r="CI41" s="230" t="str">
        <f>IF(COUNTA(กรอกคะแนนตัวชี้วัด!AE41),IF($B$4="","",IF(CH41&gt;=$B$4/2,"/","")),"")</f>
        <v/>
      </c>
      <c r="CJ41" s="230" t="str">
        <f>IF(COUNTA(กรอกคะแนนตัวชี้วัด!AE41),IF(CH41="","",IF(CI41="/","",IF(CI41=""," /"))),"")</f>
        <v/>
      </c>
      <c r="CK41" s="229" t="str">
        <f>IF(COUNTA(กรอกคะแนนตัวชี้วัด!AF41),กรอกคะแนนตัวชี้วัด!AF41," ")</f>
        <v xml:space="preserve"> </v>
      </c>
      <c r="CL41" s="230" t="str">
        <f>IF(COUNTA(กรอกคะแนนตัวชี้วัด!AF41),IF($B$4="","",IF(CK41&gt;=$B$4/2,"/","")),"")</f>
        <v/>
      </c>
      <c r="CM41" s="230" t="str">
        <f>IF(COUNTA(กรอกคะแนนตัวชี้วัด!AF41),IF(CK41="","",IF(CL41="/","",IF(CL41=""," /"))),"")</f>
        <v/>
      </c>
      <c r="CN41" s="229" t="str">
        <f>IF(COUNTA(กรอกคะแนนตัวชี้วัด!AG41),กรอกคะแนนตัวชี้วัด!AG41," ")</f>
        <v xml:space="preserve"> </v>
      </c>
      <c r="CO41" s="230" t="str">
        <f>IF(COUNTA(กรอกคะแนนตัวชี้วัด!AG41),IF($B$4="","",IF(CN41&gt;=$B$4/2,"/","")),"")</f>
        <v/>
      </c>
      <c r="CP41" s="230" t="str">
        <f>IF(COUNTA(กรอกคะแนนตัวชี้วัด!AG41),IF(CN41="","",IF(CO41="/","",IF(CO41=""," /"))),"")</f>
        <v/>
      </c>
      <c r="CQ41" s="229" t="str">
        <f>IF(COUNTA(กรอกคะแนนตัวชี้วัด!AH41),กรอกคะแนนตัวชี้วัด!AH41," ")</f>
        <v xml:space="preserve"> </v>
      </c>
      <c r="CR41" s="230" t="str">
        <f>IF(COUNTA(กรอกคะแนนตัวชี้วัด!AH41),IF($B$4="","",IF(CQ41&gt;=$B$4/2,"/","")),"")</f>
        <v/>
      </c>
      <c r="CS41" s="234" t="str">
        <f>IF(COUNTA(กรอกคะแนนตัวชี้วัด!AH41),IF(CQ41="","",IF(CR41="/","",IF(CR41=""," /"))),"")</f>
        <v/>
      </c>
      <c r="CT41" s="241" t="str">
        <f>IF(COUNTA(กรอกคะแนนตัวชี้วัด!AI41),กรอกคะแนนตัวชี้วัด!AI41," ")</f>
        <v xml:space="preserve"> </v>
      </c>
      <c r="CU41" s="230" t="str">
        <f>IF(COUNTA(กรอกคะแนนตัวชี้วัด!AI41),IF($B$4="","",IF(CT41&gt;=$B$4/2,"/","")),"")</f>
        <v/>
      </c>
      <c r="CV41" s="230" t="str">
        <f>IF(COUNTA(กรอกคะแนนตัวชี้วัด!AI41),IF(CT41="","",IF(CU41="/","",IF(CU41=""," /"))),"")</f>
        <v/>
      </c>
      <c r="CW41" s="229" t="str">
        <f>IF(COUNTA(กรอกคะแนนตัวชี้วัด!AJ41),กรอกคะแนนตัวชี้วัด!AJ41," ")</f>
        <v xml:space="preserve"> </v>
      </c>
      <c r="CX41" s="230" t="str">
        <f>IF(COUNTA(กรอกคะแนนตัวชี้วัด!AJ41),IF($B$4="","",IF(CW41&gt;=$B$4/2,"/","")),"")</f>
        <v/>
      </c>
      <c r="CY41" s="230" t="str">
        <f>IF(COUNTA(กรอกคะแนนตัวชี้วัด!AJ41),IF(CW41="","",IF(CX41="/","",IF(CX41=""," /"))),"")</f>
        <v/>
      </c>
      <c r="CZ41" s="229" t="str">
        <f>IF(COUNTA(กรอกคะแนนตัวชี้วัด!AK41),กรอกคะแนนตัวชี้วัด!AK41," ")</f>
        <v xml:space="preserve"> </v>
      </c>
      <c r="DA41" s="230" t="str">
        <f>IF(COUNTA(กรอกคะแนนตัวชี้วัด!AK41),IF($B$4="","",IF(CZ41&gt;=$B$4/2,"/","")),"")</f>
        <v/>
      </c>
      <c r="DB41" s="230" t="str">
        <f>IF(COUNTA(กรอกคะแนนตัวชี้วัด!AK41),IF(CZ41="","",IF(DA41="/","",IF(DA41=""," /"))),"")</f>
        <v/>
      </c>
      <c r="DC41" s="229" t="str">
        <f>IF(COUNTA(กรอกคะแนนตัวชี้วัด!AL41),กรอกคะแนนตัวชี้วัด!AL41," ")</f>
        <v xml:space="preserve"> </v>
      </c>
      <c r="DD41" s="230" t="str">
        <f>IF(COUNTA(กรอกคะแนนตัวชี้วัด!AL41),IF($B$4="","",IF(DC41&gt;=$B$4/2,"/","")),"")</f>
        <v/>
      </c>
      <c r="DE41" s="234" t="str">
        <f>IF(COUNTA(กรอกคะแนนตัวชี้วัด!AL41),IF(DC41="","",IF(DD41="/","",IF(DD41=""," /"))),"")</f>
        <v/>
      </c>
      <c r="DF41" s="241" t="str">
        <f>IF(COUNTA(กรอกคะแนนตัวชี้วัด!AM41),กรอกคะแนนตัวชี้วัด!AM41," ")</f>
        <v xml:space="preserve"> </v>
      </c>
      <c r="DG41" s="230" t="str">
        <f>IF(COUNTA(กรอกคะแนนตัวชี้วัด!AM41),IF($B$4="","",IF(DF41&gt;=$B$4/2,"/","")),"")</f>
        <v/>
      </c>
      <c r="DH41" s="230" t="str">
        <f>IF(COUNTA(กรอกคะแนนตัวชี้วัด!AM41),IF(DF41="","",IF(DG41="/","",IF(DG41=""," /"))),"")</f>
        <v/>
      </c>
      <c r="DI41" s="229" t="str">
        <f>IF(COUNTA(กรอกคะแนนตัวชี้วัด!AN41),กรอกคะแนนตัวชี้วัด!AN41," ")</f>
        <v xml:space="preserve"> </v>
      </c>
      <c r="DJ41" s="230" t="str">
        <f>IF(COUNTA(กรอกคะแนนตัวชี้วัด!AN41),IF($B$4="","",IF(DI41&gt;=$B$4/2,"/","")),"")</f>
        <v/>
      </c>
      <c r="DK41" s="230" t="str">
        <f>IF(COUNTA(กรอกคะแนนตัวชี้วัด!AN41),IF(DI41="","",IF(DJ41="/","",IF(DJ41=""," /"))),"")</f>
        <v/>
      </c>
      <c r="DL41" s="229" t="str">
        <f>IF(COUNTA(กรอกคะแนนตัวชี้วัด!AO41),กรอกคะแนนตัวชี้วัด!AO41," ")</f>
        <v xml:space="preserve"> </v>
      </c>
      <c r="DM41" s="230" t="str">
        <f>IF(COUNTA(กรอกคะแนนตัวชี้วัด!AO41),IF($B$4="","",IF(DL41&gt;=$B$4/2,"/","")),"")</f>
        <v/>
      </c>
      <c r="DN41" s="230" t="str">
        <f>IF(COUNTA(กรอกคะแนนตัวชี้วัด!AO41),IF(DL41="","",IF(DM41="/","",IF(DM41=""," /"))),"")</f>
        <v/>
      </c>
      <c r="DO41" s="229" t="str">
        <f>IF(COUNTA(กรอกคะแนนตัวชี้วัด!AP41),กรอกคะแนนตัวชี้วัด!AP41," ")</f>
        <v xml:space="preserve"> </v>
      </c>
      <c r="DP41" s="230" t="str">
        <f>IF(COUNTA(กรอกคะแนนตัวชี้วัด!AP41),IF($B$4="","",IF(DO41&gt;=$B$4/2,"/","")),"")</f>
        <v/>
      </c>
      <c r="DQ41" s="234" t="str">
        <f>IF(COUNTA(กรอกคะแนนตัวชี้วัด!AP41),IF(DO41="","",IF(DP41="/","",IF(DP41=""," /"))),"")</f>
        <v/>
      </c>
      <c r="DR41" s="241" t="str">
        <f>IF(COUNTA(กรอกคะแนนตัวชี้วัด!AQ41),กรอกคะแนนตัวชี้วัด!AQ41," ")</f>
        <v xml:space="preserve"> </v>
      </c>
      <c r="DS41" s="230" t="str">
        <f>IF(COUNTA(กรอกคะแนนตัวชี้วัด!AQ41),IF($B$4="","",IF(DR41&gt;=$B$4/2,"/","")),"")</f>
        <v/>
      </c>
      <c r="DT41" s="230" t="str">
        <f>IF(COUNTA(กรอกคะแนนตัวชี้วัด!AQ41),IF(DR41="","",IF(DS41="/","",IF(DS41=""," /"))),"")</f>
        <v/>
      </c>
      <c r="DU41" s="229" t="str">
        <f>IF(COUNTA(กรอกคะแนนตัวชี้วัด!AR41),กรอกคะแนนตัวชี้วัด!AR41," ")</f>
        <v xml:space="preserve"> </v>
      </c>
      <c r="DV41" s="230" t="str">
        <f>IF(COUNTA(กรอกคะแนนตัวชี้วัด!AR41),IF($B$4="","",IF(DU41&gt;=$B$4/2,"/","")),"")</f>
        <v/>
      </c>
      <c r="DW41" s="234" t="str">
        <f>IF(COUNTA(กรอกคะแนนตัวชี้วัด!AR41),IF(DU41="","",IF(DV41="/","",IF(DV41=""," /"))),"")</f>
        <v/>
      </c>
      <c r="DX41" s="247" t="str">
        <f>IF(COUNTA(ข้อมูล!E59),IF(COUNTIF(EC41:FS41,"/"),COUNTIF(EC41:FS41,"/"),""),"")</f>
        <v/>
      </c>
      <c r="DY41" s="230" t="str">
        <f>IF(COUNTA(ข้อมูล!E59),IF(DX41="","",IF(DX41&gt;=$DX$4/2,"/","")),"")</f>
        <v/>
      </c>
      <c r="DZ41" s="230" t="str">
        <f>IF(COUNTA(ข้อมูล!E59),IF(DX41="","/",IF(DY41="/","",IF(DY41=""," /"))),"")</f>
        <v/>
      </c>
      <c r="EA41" s="231"/>
      <c r="EB41" s="249"/>
      <c r="EC41" s="158"/>
      <c r="ED41" s="69"/>
      <c r="EE41" s="70" t="str">
        <f t="shared" si="43"/>
        <v/>
      </c>
      <c r="EF41" s="70" t="str">
        <f t="shared" si="44"/>
        <v/>
      </c>
      <c r="EG41" s="70" t="str">
        <f t="shared" si="45"/>
        <v/>
      </c>
      <c r="EH41" s="70" t="str">
        <f t="shared" si="46"/>
        <v/>
      </c>
      <c r="EI41" s="70" t="str">
        <f t="shared" si="47"/>
        <v/>
      </c>
      <c r="EJ41" s="70" t="str">
        <f t="shared" si="48"/>
        <v/>
      </c>
      <c r="EK41" s="70" t="str">
        <f t="shared" si="49"/>
        <v/>
      </c>
      <c r="EL41" s="70" t="str">
        <f t="shared" si="50"/>
        <v/>
      </c>
      <c r="EM41" s="70" t="str">
        <f t="shared" si="51"/>
        <v/>
      </c>
      <c r="EN41" s="70" t="str">
        <f t="shared" si="52"/>
        <v/>
      </c>
      <c r="EO41" s="70" t="str">
        <f t="shared" si="53"/>
        <v/>
      </c>
      <c r="EP41" s="70" t="str">
        <f t="shared" si="54"/>
        <v/>
      </c>
      <c r="EQ41" s="70" t="str">
        <f t="shared" si="55"/>
        <v/>
      </c>
      <c r="ER41" s="70" t="str">
        <f t="shared" si="56"/>
        <v/>
      </c>
      <c r="ES41" s="70" t="str">
        <f t="shared" si="57"/>
        <v/>
      </c>
      <c r="ET41" s="70" t="str">
        <f t="shared" si="58"/>
        <v/>
      </c>
      <c r="EU41" s="70" t="str">
        <f t="shared" si="59"/>
        <v/>
      </c>
      <c r="EV41" s="70" t="str">
        <f t="shared" si="60"/>
        <v/>
      </c>
      <c r="EW41" s="70" t="str">
        <f t="shared" si="61"/>
        <v/>
      </c>
      <c r="EX41" s="70" t="str">
        <f t="shared" si="62"/>
        <v/>
      </c>
      <c r="EY41" s="70" t="str">
        <f t="shared" si="63"/>
        <v/>
      </c>
      <c r="EZ41" s="70" t="str">
        <f t="shared" si="64"/>
        <v/>
      </c>
      <c r="FA41" s="70" t="str">
        <f t="shared" si="65"/>
        <v/>
      </c>
      <c r="FB41" s="70" t="str">
        <f t="shared" si="66"/>
        <v/>
      </c>
      <c r="FC41" s="70" t="str">
        <f t="shared" si="67"/>
        <v/>
      </c>
      <c r="FD41" s="70" t="str">
        <f t="shared" si="68"/>
        <v/>
      </c>
      <c r="FE41" s="70" t="str">
        <f t="shared" si="69"/>
        <v/>
      </c>
      <c r="FF41" s="70" t="str">
        <f t="shared" si="70"/>
        <v/>
      </c>
      <c r="FG41" s="70" t="str">
        <f t="shared" si="71"/>
        <v/>
      </c>
      <c r="FH41" s="70" t="str">
        <f t="shared" si="72"/>
        <v/>
      </c>
      <c r="FI41" s="70" t="str">
        <f t="shared" si="73"/>
        <v/>
      </c>
      <c r="FJ41" s="70" t="str">
        <f t="shared" si="74"/>
        <v/>
      </c>
      <c r="FK41" s="70" t="str">
        <f t="shared" si="75"/>
        <v/>
      </c>
      <c r="FL41" s="70" t="str">
        <f t="shared" si="76"/>
        <v/>
      </c>
      <c r="FM41" s="70" t="str">
        <f t="shared" si="77"/>
        <v/>
      </c>
      <c r="FN41" s="70" t="str">
        <f t="shared" si="78"/>
        <v/>
      </c>
      <c r="FO41" s="70" t="str">
        <f t="shared" si="79"/>
        <v/>
      </c>
      <c r="FP41" s="70" t="str">
        <f t="shared" si="80"/>
        <v/>
      </c>
      <c r="FQ41" s="70" t="str">
        <f t="shared" si="81"/>
        <v/>
      </c>
      <c r="FR41" s="70" t="str">
        <f t="shared" si="82"/>
        <v/>
      </c>
      <c r="FS41" s="70" t="e">
        <f>#REF!</f>
        <v>#REF!</v>
      </c>
      <c r="FT41" s="70"/>
      <c r="FU41" s="70">
        <f t="shared" si="83"/>
        <v>0</v>
      </c>
      <c r="FV41" s="69"/>
    </row>
    <row r="42" spans="1:178" s="67" customFormat="1" ht="16.5" customHeight="1" x14ac:dyDescent="0.35">
      <c r="A42" s="233">
        <f>IF(COUNTA(ข้อมูล!C39),ข้อมูล!C39," ")</f>
        <v>37</v>
      </c>
      <c r="B42" s="229" t="str">
        <f>IF(COUNTA(กรอกคะแนนตัวชี้วัด!C42),กรอกคะแนนตัวชี้วัด!C42," ")</f>
        <v xml:space="preserve"> </v>
      </c>
      <c r="C42" s="230" t="str">
        <f>IF(COUNTA(กรอกคะแนนตัวชี้วัด!C42),IF($B$4="","",IF(B42&gt;=$B$4/2,"/","")),"")</f>
        <v/>
      </c>
      <c r="D42" s="230" t="str">
        <f>IF(COUNTA(กรอกคะแนนตัวชี้วัด!C42),IF(B42="","",IF(C42="/","",IF(C42=""," /"))),"")</f>
        <v/>
      </c>
      <c r="E42" s="229" t="str">
        <f>IF(COUNTA(กรอกคะแนนตัวชี้วัด!D42),กรอกคะแนนตัวชี้วัด!D42," ")</f>
        <v xml:space="preserve"> </v>
      </c>
      <c r="F42" s="230" t="str">
        <f>IF(COUNTA(กรอกคะแนนตัวชี้วัด!D42),IF($B$4="","",IF(E42&gt;=$B$4/2,"/","")),"")</f>
        <v/>
      </c>
      <c r="G42" s="230" t="str">
        <f>IF(COUNTA(กรอกคะแนนตัวชี้วัด!D42),IF(E42="","",IF(F42="/","",IF(F42=""," /"))),"")</f>
        <v/>
      </c>
      <c r="H42" s="229" t="str">
        <f>IF(COUNTA(กรอกคะแนนตัวชี้วัด!E42),กรอกคะแนนตัวชี้วัด!E42," ")</f>
        <v xml:space="preserve"> </v>
      </c>
      <c r="I42" s="230" t="str">
        <f>IF(COUNTA(กรอกคะแนนตัวชี้วัด!E42),IF($B$4="","",IF(H42&gt;=$B$4/2,"/","")),"")</f>
        <v/>
      </c>
      <c r="J42" s="230" t="str">
        <f>IF(COUNTA(กรอกคะแนนตัวชี้วัด!E42),IF(H42="","",IF(I42="/","",IF(I42=""," /"))),"")</f>
        <v/>
      </c>
      <c r="K42" s="229" t="str">
        <f>IF(COUNTA(กรอกคะแนนตัวชี้วัด!F42),กรอกคะแนนตัวชี้วัด!F42," ")</f>
        <v xml:space="preserve"> </v>
      </c>
      <c r="L42" s="230" t="str">
        <f>IF(COUNTA(กรอกคะแนนตัวชี้วัด!F42),IF($B$4="","",IF(K42&gt;=$B$4/2,"/","")),"")</f>
        <v/>
      </c>
      <c r="M42" s="234" t="str">
        <f>IF(COUNTA(กรอกคะแนนตัวชี้วัด!F42),IF(K42="","",IF(L42="/","",IF(L42=""," /"))),"")</f>
        <v/>
      </c>
      <c r="N42" s="241" t="str">
        <f>IF(COUNTA(กรอกคะแนนตัวชี้วัด!G42),กรอกคะแนนตัวชี้วัด!G42," ")</f>
        <v xml:space="preserve"> </v>
      </c>
      <c r="O42" s="230" t="str">
        <f>IF(COUNTA(กรอกคะแนนตัวชี้วัด!G42),IF($B$4="","",IF(N42&gt;=$B$4/2,"/","")),"")</f>
        <v/>
      </c>
      <c r="P42" s="230" t="str">
        <f>IF(COUNTA(กรอกคะแนนตัวชี้วัด!G42),IF(N42="","",IF(O42="/","",IF(O42=""," /"))),"")</f>
        <v/>
      </c>
      <c r="Q42" s="229" t="str">
        <f>IF(COUNTA(กรอกคะแนนตัวชี้วัด!H42),กรอกคะแนนตัวชี้วัด!H42," ")</f>
        <v xml:space="preserve"> </v>
      </c>
      <c r="R42" s="230" t="str">
        <f>IF(COUNTA(กรอกคะแนนตัวชี้วัด!H42),IF($B$4="","",IF(Q42&gt;=$B$4/2,"/","")),"")</f>
        <v/>
      </c>
      <c r="S42" s="230" t="str">
        <f>IF(COUNTA(กรอกคะแนนตัวชี้วัด!H42),IF(Q42="","",IF(R42="/","",IF(R42=""," /"))),"")</f>
        <v/>
      </c>
      <c r="T42" s="229" t="str">
        <f>IF(COUNTA(กรอกคะแนนตัวชี้วัด!I42),กรอกคะแนนตัวชี้วัด!I42," ")</f>
        <v xml:space="preserve"> </v>
      </c>
      <c r="U42" s="230" t="str">
        <f>IF(COUNTA(กรอกคะแนนตัวชี้วัด!I42),IF($B$4="","",IF(T42&gt;=$B$4/2,"/","")),"")</f>
        <v/>
      </c>
      <c r="V42" s="230" t="str">
        <f>IF(COUNTA(กรอกคะแนนตัวชี้วัด!I42),IF(T42="","",IF(U42="/","",IF(U42=""," /"))),"")</f>
        <v/>
      </c>
      <c r="W42" s="229" t="str">
        <f>IF(COUNTA(กรอกคะแนนตัวชี้วัด!J42),กรอกคะแนนตัวชี้วัด!J42," ")</f>
        <v xml:space="preserve"> </v>
      </c>
      <c r="X42" s="230" t="str">
        <f>IF(COUNTA(กรอกคะแนนตัวชี้วัด!J42),IF($B$4="","",IF(W42&gt;=$B$4/2,"/","")),"")</f>
        <v/>
      </c>
      <c r="Y42" s="234" t="str">
        <f>IF(COUNTA(กรอกคะแนนตัวชี้วัด!J42),IF(W42="","",IF(X42="/","",IF(X42=""," /"))),"")</f>
        <v/>
      </c>
      <c r="Z42" s="241" t="str">
        <f>IF(COUNTA(กรอกคะแนนตัวชี้วัด!K42),กรอกคะแนนตัวชี้วัด!K42," ")</f>
        <v xml:space="preserve"> </v>
      </c>
      <c r="AA42" s="230" t="str">
        <f>IF(COUNTA(กรอกคะแนนตัวชี้วัด!K42),IF($B$4="","",IF(Z42&gt;=$B$4/2,"/","")),"")</f>
        <v/>
      </c>
      <c r="AB42" s="230" t="str">
        <f>IF(COUNTA(กรอกคะแนนตัวชี้วัด!K42),IF(Z42="","",IF(AA42="/","",IF(AA42=""," /"))),"")</f>
        <v/>
      </c>
      <c r="AC42" s="229" t="str">
        <f>IF(COUNTA(กรอกคะแนนตัวชี้วัด!L42),กรอกคะแนนตัวชี้วัด!L42," ")</f>
        <v xml:space="preserve"> </v>
      </c>
      <c r="AD42" s="230" t="str">
        <f>IF(COUNTA(กรอกคะแนนตัวชี้วัด!L42),IF($B$4="","",IF(AC42&gt;=$B$4/2,"/","")),"")</f>
        <v/>
      </c>
      <c r="AE42" s="230" t="str">
        <f>IF(COUNTA(กรอกคะแนนตัวชี้วัด!L42),IF(AC42="","",IF(AD42="/","",IF(AD42=""," /"))),"")</f>
        <v/>
      </c>
      <c r="AF42" s="229" t="str">
        <f>IF(COUNTA(กรอกคะแนนตัวชี้วัด!M42),กรอกคะแนนตัวชี้วัด!M42," ")</f>
        <v xml:space="preserve"> </v>
      </c>
      <c r="AG42" s="230" t="str">
        <f>IF(COUNTA(กรอกคะแนนตัวชี้วัด!M42),IF($B$4="","",IF(AF42&gt;=$B$4/2,"/","")),"")</f>
        <v/>
      </c>
      <c r="AH42" s="230" t="str">
        <f>IF(COUNTA(กรอกคะแนนตัวชี้วัด!M42),IF(AF42="","",IF(AG42="/","",IF(AG42=""," /"))),"")</f>
        <v/>
      </c>
      <c r="AI42" s="229" t="str">
        <f>IF(COUNTA(กรอกคะแนนตัวชี้วัด!N42),กรอกคะแนนตัวชี้วัด!N42," ")</f>
        <v xml:space="preserve"> </v>
      </c>
      <c r="AJ42" s="230" t="str">
        <f>IF(COUNTA(กรอกคะแนนตัวชี้วัด!N42),IF($B$4="","",IF(AI42&gt;=$B$4/2,"/","")),"")</f>
        <v/>
      </c>
      <c r="AK42" s="234" t="str">
        <f>IF(COUNTA(กรอกคะแนนตัวชี้วัด!N42),IF(AI42="","",IF(AJ42="/","",IF(AJ42=""," /"))),"")</f>
        <v/>
      </c>
      <c r="AL42" s="241" t="str">
        <f>IF(COUNTA(กรอกคะแนนตัวชี้วัด!O42),กรอกคะแนนตัวชี้วัด!O42," ")</f>
        <v xml:space="preserve"> </v>
      </c>
      <c r="AM42" s="230" t="str">
        <f>IF(COUNTA(กรอกคะแนนตัวชี้วัด!O42),IF($B$4="","",IF(AL42&gt;=$B$4/2,"/","")),"")</f>
        <v/>
      </c>
      <c r="AN42" s="230" t="str">
        <f>IF(COUNTA(กรอกคะแนนตัวชี้วัด!O42),IF(AL42="","",IF(AM42="/","",IF(AM42=""," /"))),"")</f>
        <v/>
      </c>
      <c r="AO42" s="229" t="str">
        <f>IF(COUNTA(กรอกคะแนนตัวชี้วัด!P42),กรอกคะแนนตัวชี้วัด!P42," ")</f>
        <v xml:space="preserve"> </v>
      </c>
      <c r="AP42" s="230" t="str">
        <f>IF(COUNTA(กรอกคะแนนตัวชี้วัด!P42),IF($B$4="","",IF(AO42&gt;=$B$4/2,"/","")),"")</f>
        <v/>
      </c>
      <c r="AQ42" s="230" t="str">
        <f>IF(COUNTA(กรอกคะแนนตัวชี้วัด!P42),IF(AO42="","",IF(AP42="/","",IF(AP42=""," /"))),"")</f>
        <v/>
      </c>
      <c r="AR42" s="229" t="str">
        <f>IF(COUNTA(กรอกคะแนนตัวชี้วัด!Q42),กรอกคะแนนตัวชี้วัด!Q42," ")</f>
        <v xml:space="preserve"> </v>
      </c>
      <c r="AS42" s="230" t="str">
        <f>IF(COUNTA(กรอกคะแนนตัวชี้วัด!Q42),IF($B$4="","",IF(AR42&gt;=$B$4/2,"/","")),"")</f>
        <v/>
      </c>
      <c r="AT42" s="230" t="str">
        <f>IF(COUNTA(กรอกคะแนนตัวชี้วัด!Q42),IF(AR42="","",IF(AS42="/","",IF(AS42=""," /"))),"")</f>
        <v/>
      </c>
      <c r="AU42" s="229" t="str">
        <f>IF(COUNTA(กรอกคะแนนตัวชี้วัด!R42),กรอกคะแนนตัวชี้วัด!R42," ")</f>
        <v xml:space="preserve"> </v>
      </c>
      <c r="AV42" s="230" t="str">
        <f>IF(COUNTA(กรอกคะแนนตัวชี้วัด!R42),IF($B$4="","",IF(AU42&gt;=$B$4/2,"/","")),"")</f>
        <v/>
      </c>
      <c r="AW42" s="234" t="str">
        <f>IF(COUNTA(กรอกคะแนนตัวชี้วัด!R42),IF(AU42="","",IF(AV42="/","",IF(AV42=""," /"))),"")</f>
        <v/>
      </c>
      <c r="AX42" s="241" t="str">
        <f>IF(COUNTA(กรอกคะแนนตัวชี้วัด!S42),กรอกคะแนนตัวชี้วัด!S42," ")</f>
        <v xml:space="preserve"> </v>
      </c>
      <c r="AY42" s="230" t="str">
        <f>IF(COUNTA(กรอกคะแนนตัวชี้วัด!S42),IF($B$4="","",IF(AX42&gt;=$B$4/2,"/","")),"")</f>
        <v/>
      </c>
      <c r="AZ42" s="230" t="str">
        <f>IF(COUNTA(กรอกคะแนนตัวชี้วัด!S42),IF(AX42="","",IF(AY42="/","",IF(AY42=""," /"))),"")</f>
        <v/>
      </c>
      <c r="BA42" s="229" t="str">
        <f>IF(COUNTA(กรอกคะแนนตัวชี้วัด!T42),กรอกคะแนนตัวชี้วัด!T42," ")</f>
        <v xml:space="preserve"> </v>
      </c>
      <c r="BB42" s="230" t="str">
        <f>IF(COUNTA(กรอกคะแนนตัวชี้วัด!T42),IF($B$4="","",IF(BA42&gt;=$B$4/2,"/","")),"")</f>
        <v/>
      </c>
      <c r="BC42" s="230" t="str">
        <f>IF(COUNTA(กรอกคะแนนตัวชี้วัด!T42),IF(BA42="","",IF(BB42="/","",IF(BB42=""," /"))),"")</f>
        <v/>
      </c>
      <c r="BD42" s="229" t="str">
        <f>IF(COUNTA(กรอกคะแนนตัวชี้วัด!U42),กรอกคะแนนตัวชี้วัด!U42," ")</f>
        <v xml:space="preserve"> </v>
      </c>
      <c r="BE42" s="230" t="str">
        <f>IF(COUNTA(กรอกคะแนนตัวชี้วัด!U42),IF($B$4="","",IF(BD42&gt;=$B$4/2,"/","")),"")</f>
        <v/>
      </c>
      <c r="BF42" s="230" t="str">
        <f>IF(COUNTA(กรอกคะแนนตัวชี้วัด!U42),IF(BD42="","",IF(BE42="/","",IF(BE42=""," /"))),"")</f>
        <v/>
      </c>
      <c r="BG42" s="229" t="str">
        <f>IF(COUNTA(กรอกคะแนนตัวชี้วัด!V42),กรอกคะแนนตัวชี้วัด!V42," ")</f>
        <v xml:space="preserve"> </v>
      </c>
      <c r="BH42" s="230" t="str">
        <f>IF(COUNTA(กรอกคะแนนตัวชี้วัด!V42),IF($B$4="","",IF(BG42&gt;=$B$4/2,"/","")),"")</f>
        <v/>
      </c>
      <c r="BI42" s="234" t="str">
        <f>IF(COUNTA(กรอกคะแนนตัวชี้วัด!V42),IF(BG42="","",IF(BH42="/","",IF(BH42=""," /"))),"")</f>
        <v/>
      </c>
      <c r="BJ42" s="241" t="str">
        <f>IF(COUNTA(กรอกคะแนนตัวชี้วัด!W42),กรอกคะแนนตัวชี้วัด!W42," ")</f>
        <v xml:space="preserve"> </v>
      </c>
      <c r="BK42" s="230" t="str">
        <f>IF(COUNTA(กรอกคะแนนตัวชี้วัด!W42),IF($B$4="","",IF(BJ42&gt;=$B$4/2,"/","")),"")</f>
        <v/>
      </c>
      <c r="BL42" s="230" t="str">
        <f>IF(COUNTA(กรอกคะแนนตัวชี้วัด!W42),IF(BJ42="","",IF(BK42="/","",IF(BK42=""," /"))),"")</f>
        <v/>
      </c>
      <c r="BM42" s="229" t="str">
        <f>IF(COUNTA(กรอกคะแนนตัวชี้วัด!X42),กรอกคะแนนตัวชี้วัด!X42," ")</f>
        <v xml:space="preserve"> </v>
      </c>
      <c r="BN42" s="230" t="str">
        <f>IF(COUNTA(กรอกคะแนนตัวชี้วัด!X42),IF($B$4="","",IF(BM42&gt;=$B$4/2,"/","")),"")</f>
        <v/>
      </c>
      <c r="BO42" s="230" t="str">
        <f>IF(COUNTA(กรอกคะแนนตัวชี้วัด!X42),IF(BM42="","",IF(BN42="/","",IF(BN42=""," /"))),"")</f>
        <v/>
      </c>
      <c r="BP42" s="229" t="str">
        <f>IF(COUNTA(กรอกคะแนนตัวชี้วัด!Y42),กรอกคะแนนตัวชี้วัด!Y42," ")</f>
        <v xml:space="preserve"> </v>
      </c>
      <c r="BQ42" s="230" t="str">
        <f>IF(COUNTA(กรอกคะแนนตัวชี้วัด!Y42),IF($B$4="","",IF(BP42&gt;=$B$4/2,"/","")),"")</f>
        <v/>
      </c>
      <c r="BR42" s="230" t="str">
        <f>IF(COUNTA(กรอกคะแนนตัวชี้วัด!Y42),IF(BP42="","",IF(BQ42="/","",IF(BQ42=""," /"))),"")</f>
        <v/>
      </c>
      <c r="BS42" s="229" t="str">
        <f>IF(COUNTA(กรอกคะแนนตัวชี้วัด!Z42),กรอกคะแนนตัวชี้วัด!Z42," ")</f>
        <v xml:space="preserve"> </v>
      </c>
      <c r="BT42" s="230" t="str">
        <f>IF(COUNTA(กรอกคะแนนตัวชี้วัด!Z42),IF($B$4="","",IF(BS42&gt;=$B$4/2,"/","")),"")</f>
        <v/>
      </c>
      <c r="BU42" s="234" t="str">
        <f>IF(COUNTA(กรอกคะแนนตัวชี้วัด!Z42),IF(BS42="","",IF(BT42="/","",IF(BT42=""," /"))),"")</f>
        <v/>
      </c>
      <c r="BV42" s="241" t="str">
        <f>IF(COUNTA(กรอกคะแนนตัวชี้วัด!AA42),กรอกคะแนนตัวชี้วัด!AA42," ")</f>
        <v xml:space="preserve"> </v>
      </c>
      <c r="BW42" s="230" t="str">
        <f>IF(COUNTA(กรอกคะแนนตัวชี้วัด!AA42),IF($B$4="","",IF(BV42&gt;=$B$4/2,"/","")),"")</f>
        <v/>
      </c>
      <c r="BX42" s="230" t="str">
        <f>IF(COUNTA(กรอกคะแนนตัวชี้วัด!AA42),IF(BV42="","",IF(BW42="/","",IF(BW42=""," /"))),"")</f>
        <v/>
      </c>
      <c r="BY42" s="229" t="str">
        <f>IF(COUNTA(กรอกคะแนนตัวชี้วัด!AB42),กรอกคะแนนตัวชี้วัด!AB42," ")</f>
        <v xml:space="preserve"> </v>
      </c>
      <c r="BZ42" s="230" t="str">
        <f>IF(COUNTA(กรอกคะแนนตัวชี้วัด!AB42),IF($B$4="","",IF(BY42&gt;=$B$4/2,"/","")),"")</f>
        <v/>
      </c>
      <c r="CA42" s="230" t="str">
        <f>IF(COUNTA(กรอกคะแนนตัวชี้วัด!AB42),IF(BY42="","",IF(BZ42="/","",IF(BZ42=""," /"))),"")</f>
        <v/>
      </c>
      <c r="CB42" s="229" t="str">
        <f>IF(COUNTA(กรอกคะแนนตัวชี้วัด!AC42),กรอกคะแนนตัวชี้วัด!AC42," ")</f>
        <v xml:space="preserve"> </v>
      </c>
      <c r="CC42" s="230" t="str">
        <f>IF(COUNTA(กรอกคะแนนตัวชี้วัด!AC42),IF($B$4="","",IF(CB42&gt;=$B$4/2,"/","")),"")</f>
        <v/>
      </c>
      <c r="CD42" s="230" t="str">
        <f>IF(COUNTA(กรอกคะแนนตัวชี้วัด!AC42),IF(CB42="","",IF(CC42="/","",IF(CC42=""," /"))),"")</f>
        <v/>
      </c>
      <c r="CE42" s="229" t="str">
        <f>IF(COUNTA(กรอกคะแนนตัวชี้วัด!AD42),กรอกคะแนนตัวชี้วัด!AD42," ")</f>
        <v xml:space="preserve"> </v>
      </c>
      <c r="CF42" s="230" t="str">
        <f>IF(COUNTA(กรอกคะแนนตัวชี้วัด!AD42),IF($B$4="","",IF(CE42&gt;=$B$4/2,"/","")),"")</f>
        <v/>
      </c>
      <c r="CG42" s="234" t="str">
        <f>IF(COUNTA(กรอกคะแนนตัวชี้วัด!AD42),IF(CE42="","",IF(CF42="/","",IF(CF42=""," /"))),"")</f>
        <v/>
      </c>
      <c r="CH42" s="241" t="str">
        <f>IF(COUNTA(กรอกคะแนนตัวชี้วัด!AE42),กรอกคะแนนตัวชี้วัด!AE42," ")</f>
        <v xml:space="preserve"> </v>
      </c>
      <c r="CI42" s="230" t="str">
        <f>IF(COUNTA(กรอกคะแนนตัวชี้วัด!AE42),IF($B$4="","",IF(CH42&gt;=$B$4/2,"/","")),"")</f>
        <v/>
      </c>
      <c r="CJ42" s="230" t="str">
        <f>IF(COUNTA(กรอกคะแนนตัวชี้วัด!AE42),IF(CH42="","",IF(CI42="/","",IF(CI42=""," /"))),"")</f>
        <v/>
      </c>
      <c r="CK42" s="229" t="str">
        <f>IF(COUNTA(กรอกคะแนนตัวชี้วัด!AF42),กรอกคะแนนตัวชี้วัด!AF42," ")</f>
        <v xml:space="preserve"> </v>
      </c>
      <c r="CL42" s="230" t="str">
        <f>IF(COUNTA(กรอกคะแนนตัวชี้วัด!AF42),IF($B$4="","",IF(CK42&gt;=$B$4/2,"/","")),"")</f>
        <v/>
      </c>
      <c r="CM42" s="230" t="str">
        <f>IF(COUNTA(กรอกคะแนนตัวชี้วัด!AF42),IF(CK42="","",IF(CL42="/","",IF(CL42=""," /"))),"")</f>
        <v/>
      </c>
      <c r="CN42" s="229" t="str">
        <f>IF(COUNTA(กรอกคะแนนตัวชี้วัด!AG42),กรอกคะแนนตัวชี้วัด!AG42," ")</f>
        <v xml:space="preserve"> </v>
      </c>
      <c r="CO42" s="230" t="str">
        <f>IF(COUNTA(กรอกคะแนนตัวชี้วัด!AG42),IF($B$4="","",IF(CN42&gt;=$B$4/2,"/","")),"")</f>
        <v/>
      </c>
      <c r="CP42" s="230" t="str">
        <f>IF(COUNTA(กรอกคะแนนตัวชี้วัด!AG42),IF(CN42="","",IF(CO42="/","",IF(CO42=""," /"))),"")</f>
        <v/>
      </c>
      <c r="CQ42" s="229" t="str">
        <f>IF(COUNTA(กรอกคะแนนตัวชี้วัด!AH42),กรอกคะแนนตัวชี้วัด!AH42," ")</f>
        <v xml:space="preserve"> </v>
      </c>
      <c r="CR42" s="230" t="str">
        <f>IF(COUNTA(กรอกคะแนนตัวชี้วัด!AH42),IF($B$4="","",IF(CQ42&gt;=$B$4/2,"/","")),"")</f>
        <v/>
      </c>
      <c r="CS42" s="234" t="str">
        <f>IF(COUNTA(กรอกคะแนนตัวชี้วัด!AH42),IF(CQ42="","",IF(CR42="/","",IF(CR42=""," /"))),"")</f>
        <v/>
      </c>
      <c r="CT42" s="241" t="str">
        <f>IF(COUNTA(กรอกคะแนนตัวชี้วัด!AI42),กรอกคะแนนตัวชี้วัด!AI42," ")</f>
        <v xml:space="preserve"> </v>
      </c>
      <c r="CU42" s="230" t="str">
        <f>IF(COUNTA(กรอกคะแนนตัวชี้วัด!AI42),IF($B$4="","",IF(CT42&gt;=$B$4/2,"/","")),"")</f>
        <v/>
      </c>
      <c r="CV42" s="230" t="str">
        <f>IF(COUNTA(กรอกคะแนนตัวชี้วัด!AI42),IF(CT42="","",IF(CU42="/","",IF(CU42=""," /"))),"")</f>
        <v/>
      </c>
      <c r="CW42" s="229" t="str">
        <f>IF(COUNTA(กรอกคะแนนตัวชี้วัด!AJ42),กรอกคะแนนตัวชี้วัด!AJ42," ")</f>
        <v xml:space="preserve"> </v>
      </c>
      <c r="CX42" s="230" t="str">
        <f>IF(COUNTA(กรอกคะแนนตัวชี้วัด!AJ42),IF($B$4="","",IF(CW42&gt;=$B$4/2,"/","")),"")</f>
        <v/>
      </c>
      <c r="CY42" s="230" t="str">
        <f>IF(COUNTA(กรอกคะแนนตัวชี้วัด!AJ42),IF(CW42="","",IF(CX42="/","",IF(CX42=""," /"))),"")</f>
        <v/>
      </c>
      <c r="CZ42" s="229" t="str">
        <f>IF(COUNTA(กรอกคะแนนตัวชี้วัด!AK42),กรอกคะแนนตัวชี้วัด!AK42," ")</f>
        <v xml:space="preserve"> </v>
      </c>
      <c r="DA42" s="230" t="str">
        <f>IF(COUNTA(กรอกคะแนนตัวชี้วัด!AK42),IF($B$4="","",IF(CZ42&gt;=$B$4/2,"/","")),"")</f>
        <v/>
      </c>
      <c r="DB42" s="230" t="str">
        <f>IF(COUNTA(กรอกคะแนนตัวชี้วัด!AK42),IF(CZ42="","",IF(DA42="/","",IF(DA42=""," /"))),"")</f>
        <v/>
      </c>
      <c r="DC42" s="229" t="str">
        <f>IF(COUNTA(กรอกคะแนนตัวชี้วัด!AL42),กรอกคะแนนตัวชี้วัด!AL42," ")</f>
        <v xml:space="preserve"> </v>
      </c>
      <c r="DD42" s="230" t="str">
        <f>IF(COUNTA(กรอกคะแนนตัวชี้วัด!AL42),IF($B$4="","",IF(DC42&gt;=$B$4/2,"/","")),"")</f>
        <v/>
      </c>
      <c r="DE42" s="234" t="str">
        <f>IF(COUNTA(กรอกคะแนนตัวชี้วัด!AL42),IF(DC42="","",IF(DD42="/","",IF(DD42=""," /"))),"")</f>
        <v/>
      </c>
      <c r="DF42" s="241" t="str">
        <f>IF(COUNTA(กรอกคะแนนตัวชี้วัด!AM42),กรอกคะแนนตัวชี้วัด!AM42," ")</f>
        <v xml:space="preserve"> </v>
      </c>
      <c r="DG42" s="230" t="str">
        <f>IF(COUNTA(กรอกคะแนนตัวชี้วัด!AM42),IF($B$4="","",IF(DF42&gt;=$B$4/2,"/","")),"")</f>
        <v/>
      </c>
      <c r="DH42" s="230" t="str">
        <f>IF(COUNTA(กรอกคะแนนตัวชี้วัด!AM42),IF(DF42="","",IF(DG42="/","",IF(DG42=""," /"))),"")</f>
        <v/>
      </c>
      <c r="DI42" s="229" t="str">
        <f>IF(COUNTA(กรอกคะแนนตัวชี้วัด!AN42),กรอกคะแนนตัวชี้วัด!AN42," ")</f>
        <v xml:space="preserve"> </v>
      </c>
      <c r="DJ42" s="230" t="str">
        <f>IF(COUNTA(กรอกคะแนนตัวชี้วัด!AN42),IF($B$4="","",IF(DI42&gt;=$B$4/2,"/","")),"")</f>
        <v/>
      </c>
      <c r="DK42" s="230" t="str">
        <f>IF(COUNTA(กรอกคะแนนตัวชี้วัด!AN42),IF(DI42="","",IF(DJ42="/","",IF(DJ42=""," /"))),"")</f>
        <v/>
      </c>
      <c r="DL42" s="229" t="str">
        <f>IF(COUNTA(กรอกคะแนนตัวชี้วัด!AO42),กรอกคะแนนตัวชี้วัด!AO42," ")</f>
        <v xml:space="preserve"> </v>
      </c>
      <c r="DM42" s="230" t="str">
        <f>IF(COUNTA(กรอกคะแนนตัวชี้วัด!AO42),IF($B$4="","",IF(DL42&gt;=$B$4/2,"/","")),"")</f>
        <v/>
      </c>
      <c r="DN42" s="230" t="str">
        <f>IF(COUNTA(กรอกคะแนนตัวชี้วัด!AO42),IF(DL42="","",IF(DM42="/","",IF(DM42=""," /"))),"")</f>
        <v/>
      </c>
      <c r="DO42" s="229" t="str">
        <f>IF(COUNTA(กรอกคะแนนตัวชี้วัด!AP42),กรอกคะแนนตัวชี้วัด!AP42," ")</f>
        <v xml:space="preserve"> </v>
      </c>
      <c r="DP42" s="230" t="str">
        <f>IF(COUNTA(กรอกคะแนนตัวชี้วัด!AP42),IF($B$4="","",IF(DO42&gt;=$B$4/2,"/","")),"")</f>
        <v/>
      </c>
      <c r="DQ42" s="234" t="str">
        <f>IF(COUNTA(กรอกคะแนนตัวชี้วัด!AP42),IF(DO42="","",IF(DP42="/","",IF(DP42=""," /"))),"")</f>
        <v/>
      </c>
      <c r="DR42" s="241" t="str">
        <f>IF(COUNTA(กรอกคะแนนตัวชี้วัด!AQ42),กรอกคะแนนตัวชี้วัด!AQ42," ")</f>
        <v xml:space="preserve"> </v>
      </c>
      <c r="DS42" s="230" t="str">
        <f>IF(COUNTA(กรอกคะแนนตัวชี้วัด!AQ42),IF($B$4="","",IF(DR42&gt;=$B$4/2,"/","")),"")</f>
        <v/>
      </c>
      <c r="DT42" s="230" t="str">
        <f>IF(COUNTA(กรอกคะแนนตัวชี้วัด!AQ42),IF(DR42="","",IF(DS42="/","",IF(DS42=""," /"))),"")</f>
        <v/>
      </c>
      <c r="DU42" s="229" t="str">
        <f>IF(COUNTA(กรอกคะแนนตัวชี้วัด!AR42),กรอกคะแนนตัวชี้วัด!AR42," ")</f>
        <v xml:space="preserve"> </v>
      </c>
      <c r="DV42" s="230" t="str">
        <f>IF(COUNTA(กรอกคะแนนตัวชี้วัด!AR42),IF($B$4="","",IF(DU42&gt;=$B$4/2,"/","")),"")</f>
        <v/>
      </c>
      <c r="DW42" s="234" t="str">
        <f>IF(COUNTA(กรอกคะแนนตัวชี้วัด!AR42),IF(DU42="","",IF(DV42="/","",IF(DV42=""," /"))),"")</f>
        <v/>
      </c>
      <c r="DX42" s="247" t="str">
        <f>IF(COUNTA(ข้อมูล!E60),IF(COUNTIF(EC42:FS42,"/"),COUNTIF(EC42:FS42,"/"),""),"")</f>
        <v/>
      </c>
      <c r="DY42" s="230" t="str">
        <f>IF(COUNTA(ข้อมูล!E60),IF(DX42="","",IF(DX42&gt;=$DX$4/2,"/","")),"")</f>
        <v/>
      </c>
      <c r="DZ42" s="230" t="str">
        <f>IF(COUNTA(ข้อมูล!E60),IF(DX42="","/",IF(DY42="/","",IF(DY42=""," /"))),"")</f>
        <v/>
      </c>
      <c r="EA42" s="231"/>
      <c r="EB42" s="249"/>
      <c r="EC42" s="158"/>
      <c r="ED42" s="69"/>
      <c r="EE42" s="70" t="str">
        <f t="shared" si="43"/>
        <v/>
      </c>
      <c r="EF42" s="70" t="str">
        <f t="shared" si="44"/>
        <v/>
      </c>
      <c r="EG42" s="70" t="str">
        <f t="shared" si="45"/>
        <v/>
      </c>
      <c r="EH42" s="70" t="str">
        <f t="shared" si="46"/>
        <v/>
      </c>
      <c r="EI42" s="70" t="str">
        <f t="shared" si="47"/>
        <v/>
      </c>
      <c r="EJ42" s="70" t="str">
        <f t="shared" si="48"/>
        <v/>
      </c>
      <c r="EK42" s="70" t="str">
        <f t="shared" si="49"/>
        <v/>
      </c>
      <c r="EL42" s="70" t="str">
        <f t="shared" si="50"/>
        <v/>
      </c>
      <c r="EM42" s="70" t="str">
        <f t="shared" si="51"/>
        <v/>
      </c>
      <c r="EN42" s="70" t="str">
        <f t="shared" si="52"/>
        <v/>
      </c>
      <c r="EO42" s="70" t="str">
        <f t="shared" si="53"/>
        <v/>
      </c>
      <c r="EP42" s="70" t="str">
        <f t="shared" si="54"/>
        <v/>
      </c>
      <c r="EQ42" s="70" t="str">
        <f t="shared" si="55"/>
        <v/>
      </c>
      <c r="ER42" s="70" t="str">
        <f t="shared" si="56"/>
        <v/>
      </c>
      <c r="ES42" s="70" t="str">
        <f t="shared" si="57"/>
        <v/>
      </c>
      <c r="ET42" s="70" t="str">
        <f t="shared" si="58"/>
        <v/>
      </c>
      <c r="EU42" s="70" t="str">
        <f t="shared" si="59"/>
        <v/>
      </c>
      <c r="EV42" s="70" t="str">
        <f t="shared" si="60"/>
        <v/>
      </c>
      <c r="EW42" s="70" t="str">
        <f t="shared" si="61"/>
        <v/>
      </c>
      <c r="EX42" s="70" t="str">
        <f t="shared" si="62"/>
        <v/>
      </c>
      <c r="EY42" s="70" t="str">
        <f t="shared" si="63"/>
        <v/>
      </c>
      <c r="EZ42" s="70" t="str">
        <f t="shared" si="64"/>
        <v/>
      </c>
      <c r="FA42" s="70" t="str">
        <f t="shared" si="65"/>
        <v/>
      </c>
      <c r="FB42" s="70" t="str">
        <f t="shared" si="66"/>
        <v/>
      </c>
      <c r="FC42" s="70" t="str">
        <f t="shared" si="67"/>
        <v/>
      </c>
      <c r="FD42" s="70" t="str">
        <f t="shared" si="68"/>
        <v/>
      </c>
      <c r="FE42" s="70" t="str">
        <f t="shared" si="69"/>
        <v/>
      </c>
      <c r="FF42" s="70" t="str">
        <f t="shared" si="70"/>
        <v/>
      </c>
      <c r="FG42" s="70" t="str">
        <f t="shared" si="71"/>
        <v/>
      </c>
      <c r="FH42" s="70" t="str">
        <f t="shared" si="72"/>
        <v/>
      </c>
      <c r="FI42" s="70" t="str">
        <f t="shared" si="73"/>
        <v/>
      </c>
      <c r="FJ42" s="70" t="str">
        <f t="shared" si="74"/>
        <v/>
      </c>
      <c r="FK42" s="70" t="str">
        <f t="shared" si="75"/>
        <v/>
      </c>
      <c r="FL42" s="70" t="str">
        <f t="shared" si="76"/>
        <v/>
      </c>
      <c r="FM42" s="70" t="str">
        <f t="shared" si="77"/>
        <v/>
      </c>
      <c r="FN42" s="70" t="str">
        <f t="shared" si="78"/>
        <v/>
      </c>
      <c r="FO42" s="70" t="str">
        <f t="shared" si="79"/>
        <v/>
      </c>
      <c r="FP42" s="70" t="str">
        <f t="shared" si="80"/>
        <v/>
      </c>
      <c r="FQ42" s="70" t="str">
        <f t="shared" si="81"/>
        <v/>
      </c>
      <c r="FR42" s="70" t="str">
        <f t="shared" si="82"/>
        <v/>
      </c>
      <c r="FS42" s="70" t="e">
        <f>#REF!</f>
        <v>#REF!</v>
      </c>
      <c r="FT42" s="70"/>
      <c r="FU42" s="70">
        <f t="shared" si="83"/>
        <v>0</v>
      </c>
      <c r="FV42" s="69"/>
    </row>
    <row r="43" spans="1:178" s="67" customFormat="1" ht="16.5" customHeight="1" x14ac:dyDescent="0.35">
      <c r="A43" s="233">
        <f>IF(COUNTA(ข้อมูล!C40),ข้อมูล!C40," ")</f>
        <v>38</v>
      </c>
      <c r="B43" s="229" t="str">
        <f>IF(COUNTA(กรอกคะแนนตัวชี้วัด!C43),กรอกคะแนนตัวชี้วัด!C43," ")</f>
        <v xml:space="preserve"> </v>
      </c>
      <c r="C43" s="230" t="str">
        <f>IF(COUNTA(กรอกคะแนนตัวชี้วัด!C43),IF($B$4="","",IF(B43&gt;=$B$4/2,"/","")),"")</f>
        <v/>
      </c>
      <c r="D43" s="230" t="str">
        <f>IF(COUNTA(กรอกคะแนนตัวชี้วัด!C43),IF(B43="","",IF(C43="/","",IF(C43=""," /"))),"")</f>
        <v/>
      </c>
      <c r="E43" s="229" t="str">
        <f>IF(COUNTA(กรอกคะแนนตัวชี้วัด!D43),กรอกคะแนนตัวชี้วัด!D43," ")</f>
        <v xml:space="preserve"> </v>
      </c>
      <c r="F43" s="230" t="str">
        <f>IF(COUNTA(กรอกคะแนนตัวชี้วัด!D43),IF($B$4="","",IF(E43&gt;=$B$4/2,"/","")),"")</f>
        <v/>
      </c>
      <c r="G43" s="230" t="str">
        <f>IF(COUNTA(กรอกคะแนนตัวชี้วัด!D43),IF(E43="","",IF(F43="/","",IF(F43=""," /"))),"")</f>
        <v/>
      </c>
      <c r="H43" s="229" t="str">
        <f>IF(COUNTA(กรอกคะแนนตัวชี้วัด!E43),กรอกคะแนนตัวชี้วัด!E43," ")</f>
        <v xml:space="preserve"> </v>
      </c>
      <c r="I43" s="230" t="str">
        <f>IF(COUNTA(กรอกคะแนนตัวชี้วัด!E43),IF($B$4="","",IF(H43&gt;=$B$4/2,"/","")),"")</f>
        <v/>
      </c>
      <c r="J43" s="230" t="str">
        <f>IF(COUNTA(กรอกคะแนนตัวชี้วัด!E43),IF(H43="","",IF(I43="/","",IF(I43=""," /"))),"")</f>
        <v/>
      </c>
      <c r="K43" s="229" t="str">
        <f>IF(COUNTA(กรอกคะแนนตัวชี้วัด!F43),กรอกคะแนนตัวชี้วัด!F43," ")</f>
        <v xml:space="preserve"> </v>
      </c>
      <c r="L43" s="230" t="str">
        <f>IF(COUNTA(กรอกคะแนนตัวชี้วัด!F43),IF($B$4="","",IF(K43&gt;=$B$4/2,"/","")),"")</f>
        <v/>
      </c>
      <c r="M43" s="234" t="str">
        <f>IF(COUNTA(กรอกคะแนนตัวชี้วัด!F43),IF(K43="","",IF(L43="/","",IF(L43=""," /"))),"")</f>
        <v/>
      </c>
      <c r="N43" s="241" t="str">
        <f>IF(COUNTA(กรอกคะแนนตัวชี้วัด!G43),กรอกคะแนนตัวชี้วัด!G43," ")</f>
        <v xml:space="preserve"> </v>
      </c>
      <c r="O43" s="230" t="str">
        <f>IF(COUNTA(กรอกคะแนนตัวชี้วัด!G43),IF($B$4="","",IF(N43&gt;=$B$4/2,"/","")),"")</f>
        <v/>
      </c>
      <c r="P43" s="230" t="str">
        <f>IF(COUNTA(กรอกคะแนนตัวชี้วัด!G43),IF(N43="","",IF(O43="/","",IF(O43=""," /"))),"")</f>
        <v/>
      </c>
      <c r="Q43" s="229" t="str">
        <f>IF(COUNTA(กรอกคะแนนตัวชี้วัด!H43),กรอกคะแนนตัวชี้วัด!H43," ")</f>
        <v xml:space="preserve"> </v>
      </c>
      <c r="R43" s="230" t="str">
        <f>IF(COUNTA(กรอกคะแนนตัวชี้วัด!H43),IF($B$4="","",IF(Q43&gt;=$B$4/2,"/","")),"")</f>
        <v/>
      </c>
      <c r="S43" s="230" t="str">
        <f>IF(COUNTA(กรอกคะแนนตัวชี้วัด!H43),IF(Q43="","",IF(R43="/","",IF(R43=""," /"))),"")</f>
        <v/>
      </c>
      <c r="T43" s="229" t="str">
        <f>IF(COUNTA(กรอกคะแนนตัวชี้วัด!I43),กรอกคะแนนตัวชี้วัด!I43," ")</f>
        <v xml:space="preserve"> </v>
      </c>
      <c r="U43" s="230" t="str">
        <f>IF(COUNTA(กรอกคะแนนตัวชี้วัด!I43),IF($B$4="","",IF(T43&gt;=$B$4/2,"/","")),"")</f>
        <v/>
      </c>
      <c r="V43" s="230" t="str">
        <f>IF(COUNTA(กรอกคะแนนตัวชี้วัด!I43),IF(T43="","",IF(U43="/","",IF(U43=""," /"))),"")</f>
        <v/>
      </c>
      <c r="W43" s="229" t="str">
        <f>IF(COUNTA(กรอกคะแนนตัวชี้วัด!J43),กรอกคะแนนตัวชี้วัด!J43," ")</f>
        <v xml:space="preserve"> </v>
      </c>
      <c r="X43" s="230" t="str">
        <f>IF(COUNTA(กรอกคะแนนตัวชี้วัด!J43),IF($B$4="","",IF(W43&gt;=$B$4/2,"/","")),"")</f>
        <v/>
      </c>
      <c r="Y43" s="234" t="str">
        <f>IF(COUNTA(กรอกคะแนนตัวชี้วัด!J43),IF(W43="","",IF(X43="/","",IF(X43=""," /"))),"")</f>
        <v/>
      </c>
      <c r="Z43" s="241" t="str">
        <f>IF(COUNTA(กรอกคะแนนตัวชี้วัด!K43),กรอกคะแนนตัวชี้วัด!K43," ")</f>
        <v xml:space="preserve"> </v>
      </c>
      <c r="AA43" s="230" t="str">
        <f>IF(COUNTA(กรอกคะแนนตัวชี้วัด!K43),IF($B$4="","",IF(Z43&gt;=$B$4/2,"/","")),"")</f>
        <v/>
      </c>
      <c r="AB43" s="230" t="str">
        <f>IF(COUNTA(กรอกคะแนนตัวชี้วัด!K43),IF(Z43="","",IF(AA43="/","",IF(AA43=""," /"))),"")</f>
        <v/>
      </c>
      <c r="AC43" s="229" t="str">
        <f>IF(COUNTA(กรอกคะแนนตัวชี้วัด!L43),กรอกคะแนนตัวชี้วัด!L43," ")</f>
        <v xml:space="preserve"> </v>
      </c>
      <c r="AD43" s="230" t="str">
        <f>IF(COUNTA(กรอกคะแนนตัวชี้วัด!L43),IF($B$4="","",IF(AC43&gt;=$B$4/2,"/","")),"")</f>
        <v/>
      </c>
      <c r="AE43" s="230" t="str">
        <f>IF(COUNTA(กรอกคะแนนตัวชี้วัด!L43),IF(AC43="","",IF(AD43="/","",IF(AD43=""," /"))),"")</f>
        <v/>
      </c>
      <c r="AF43" s="229" t="str">
        <f>IF(COUNTA(กรอกคะแนนตัวชี้วัด!M43),กรอกคะแนนตัวชี้วัด!M43," ")</f>
        <v xml:space="preserve"> </v>
      </c>
      <c r="AG43" s="230" t="str">
        <f>IF(COUNTA(กรอกคะแนนตัวชี้วัด!M43),IF($B$4="","",IF(AF43&gt;=$B$4/2,"/","")),"")</f>
        <v/>
      </c>
      <c r="AH43" s="230" t="str">
        <f>IF(COUNTA(กรอกคะแนนตัวชี้วัด!M43),IF(AF43="","",IF(AG43="/","",IF(AG43=""," /"))),"")</f>
        <v/>
      </c>
      <c r="AI43" s="229" t="str">
        <f>IF(COUNTA(กรอกคะแนนตัวชี้วัด!N43),กรอกคะแนนตัวชี้วัด!N43," ")</f>
        <v xml:space="preserve"> </v>
      </c>
      <c r="AJ43" s="230" t="str">
        <f>IF(COUNTA(กรอกคะแนนตัวชี้วัด!N43),IF($B$4="","",IF(AI43&gt;=$B$4/2,"/","")),"")</f>
        <v/>
      </c>
      <c r="AK43" s="234" t="str">
        <f>IF(COUNTA(กรอกคะแนนตัวชี้วัด!N43),IF(AI43="","",IF(AJ43="/","",IF(AJ43=""," /"))),"")</f>
        <v/>
      </c>
      <c r="AL43" s="241" t="str">
        <f>IF(COUNTA(กรอกคะแนนตัวชี้วัด!O43),กรอกคะแนนตัวชี้วัด!O43," ")</f>
        <v xml:space="preserve"> </v>
      </c>
      <c r="AM43" s="230" t="str">
        <f>IF(COUNTA(กรอกคะแนนตัวชี้วัด!O43),IF($B$4="","",IF(AL43&gt;=$B$4/2,"/","")),"")</f>
        <v/>
      </c>
      <c r="AN43" s="230" t="str">
        <f>IF(COUNTA(กรอกคะแนนตัวชี้วัด!O43),IF(AL43="","",IF(AM43="/","",IF(AM43=""," /"))),"")</f>
        <v/>
      </c>
      <c r="AO43" s="229" t="str">
        <f>IF(COUNTA(กรอกคะแนนตัวชี้วัด!P43),กรอกคะแนนตัวชี้วัด!P43," ")</f>
        <v xml:space="preserve"> </v>
      </c>
      <c r="AP43" s="230" t="str">
        <f>IF(COUNTA(กรอกคะแนนตัวชี้วัด!P43),IF($B$4="","",IF(AO43&gt;=$B$4/2,"/","")),"")</f>
        <v/>
      </c>
      <c r="AQ43" s="230" t="str">
        <f>IF(COUNTA(กรอกคะแนนตัวชี้วัด!P43),IF(AO43="","",IF(AP43="/","",IF(AP43=""," /"))),"")</f>
        <v/>
      </c>
      <c r="AR43" s="229" t="str">
        <f>IF(COUNTA(กรอกคะแนนตัวชี้วัด!Q43),กรอกคะแนนตัวชี้วัด!Q43," ")</f>
        <v xml:space="preserve"> </v>
      </c>
      <c r="AS43" s="230" t="str">
        <f>IF(COUNTA(กรอกคะแนนตัวชี้วัด!Q43),IF($B$4="","",IF(AR43&gt;=$B$4/2,"/","")),"")</f>
        <v/>
      </c>
      <c r="AT43" s="230" t="str">
        <f>IF(COUNTA(กรอกคะแนนตัวชี้วัด!Q43),IF(AR43="","",IF(AS43="/","",IF(AS43=""," /"))),"")</f>
        <v/>
      </c>
      <c r="AU43" s="229" t="str">
        <f>IF(COUNTA(กรอกคะแนนตัวชี้วัด!R43),กรอกคะแนนตัวชี้วัด!R43," ")</f>
        <v xml:space="preserve"> </v>
      </c>
      <c r="AV43" s="230" t="str">
        <f>IF(COUNTA(กรอกคะแนนตัวชี้วัด!R43),IF($B$4="","",IF(AU43&gt;=$B$4/2,"/","")),"")</f>
        <v/>
      </c>
      <c r="AW43" s="234" t="str">
        <f>IF(COUNTA(กรอกคะแนนตัวชี้วัด!R43),IF(AU43="","",IF(AV43="/","",IF(AV43=""," /"))),"")</f>
        <v/>
      </c>
      <c r="AX43" s="241" t="str">
        <f>IF(COUNTA(กรอกคะแนนตัวชี้วัด!S43),กรอกคะแนนตัวชี้วัด!S43," ")</f>
        <v xml:space="preserve"> </v>
      </c>
      <c r="AY43" s="230" t="str">
        <f>IF(COUNTA(กรอกคะแนนตัวชี้วัด!S43),IF($B$4="","",IF(AX43&gt;=$B$4/2,"/","")),"")</f>
        <v/>
      </c>
      <c r="AZ43" s="230" t="str">
        <f>IF(COUNTA(กรอกคะแนนตัวชี้วัด!S43),IF(AX43="","",IF(AY43="/","",IF(AY43=""," /"))),"")</f>
        <v/>
      </c>
      <c r="BA43" s="229" t="str">
        <f>IF(COUNTA(กรอกคะแนนตัวชี้วัด!T43),กรอกคะแนนตัวชี้วัด!T43," ")</f>
        <v xml:space="preserve"> </v>
      </c>
      <c r="BB43" s="230" t="str">
        <f>IF(COUNTA(กรอกคะแนนตัวชี้วัด!T43),IF($B$4="","",IF(BA43&gt;=$B$4/2,"/","")),"")</f>
        <v/>
      </c>
      <c r="BC43" s="230" t="str">
        <f>IF(COUNTA(กรอกคะแนนตัวชี้วัด!T43),IF(BA43="","",IF(BB43="/","",IF(BB43=""," /"))),"")</f>
        <v/>
      </c>
      <c r="BD43" s="229" t="str">
        <f>IF(COUNTA(กรอกคะแนนตัวชี้วัด!U43),กรอกคะแนนตัวชี้วัด!U43," ")</f>
        <v xml:space="preserve"> </v>
      </c>
      <c r="BE43" s="230" t="str">
        <f>IF(COUNTA(กรอกคะแนนตัวชี้วัด!U43),IF($B$4="","",IF(BD43&gt;=$B$4/2,"/","")),"")</f>
        <v/>
      </c>
      <c r="BF43" s="230" t="str">
        <f>IF(COUNTA(กรอกคะแนนตัวชี้วัด!U43),IF(BD43="","",IF(BE43="/","",IF(BE43=""," /"))),"")</f>
        <v/>
      </c>
      <c r="BG43" s="229" t="str">
        <f>IF(COUNTA(กรอกคะแนนตัวชี้วัด!V43),กรอกคะแนนตัวชี้วัด!V43," ")</f>
        <v xml:space="preserve"> </v>
      </c>
      <c r="BH43" s="230" t="str">
        <f>IF(COUNTA(กรอกคะแนนตัวชี้วัด!V43),IF($B$4="","",IF(BG43&gt;=$B$4/2,"/","")),"")</f>
        <v/>
      </c>
      <c r="BI43" s="234" t="str">
        <f>IF(COUNTA(กรอกคะแนนตัวชี้วัด!V43),IF(BG43="","",IF(BH43="/","",IF(BH43=""," /"))),"")</f>
        <v/>
      </c>
      <c r="BJ43" s="241" t="str">
        <f>IF(COUNTA(กรอกคะแนนตัวชี้วัด!W43),กรอกคะแนนตัวชี้วัด!W43," ")</f>
        <v xml:space="preserve"> </v>
      </c>
      <c r="BK43" s="230" t="str">
        <f>IF(COUNTA(กรอกคะแนนตัวชี้วัด!W43),IF($B$4="","",IF(BJ43&gt;=$B$4/2,"/","")),"")</f>
        <v/>
      </c>
      <c r="BL43" s="230" t="str">
        <f>IF(COUNTA(กรอกคะแนนตัวชี้วัด!W43),IF(BJ43="","",IF(BK43="/","",IF(BK43=""," /"))),"")</f>
        <v/>
      </c>
      <c r="BM43" s="229" t="str">
        <f>IF(COUNTA(กรอกคะแนนตัวชี้วัด!X43),กรอกคะแนนตัวชี้วัด!X43," ")</f>
        <v xml:space="preserve"> </v>
      </c>
      <c r="BN43" s="230" t="str">
        <f>IF(COUNTA(กรอกคะแนนตัวชี้วัด!X43),IF($B$4="","",IF(BM43&gt;=$B$4/2,"/","")),"")</f>
        <v/>
      </c>
      <c r="BO43" s="230" t="str">
        <f>IF(COUNTA(กรอกคะแนนตัวชี้วัด!X43),IF(BM43="","",IF(BN43="/","",IF(BN43=""," /"))),"")</f>
        <v/>
      </c>
      <c r="BP43" s="229" t="str">
        <f>IF(COUNTA(กรอกคะแนนตัวชี้วัด!Y43),กรอกคะแนนตัวชี้วัด!Y43," ")</f>
        <v xml:space="preserve"> </v>
      </c>
      <c r="BQ43" s="230" t="str">
        <f>IF(COUNTA(กรอกคะแนนตัวชี้วัด!Y43),IF($B$4="","",IF(BP43&gt;=$B$4/2,"/","")),"")</f>
        <v/>
      </c>
      <c r="BR43" s="230" t="str">
        <f>IF(COUNTA(กรอกคะแนนตัวชี้วัด!Y43),IF(BP43="","",IF(BQ43="/","",IF(BQ43=""," /"))),"")</f>
        <v/>
      </c>
      <c r="BS43" s="229" t="str">
        <f>IF(COUNTA(กรอกคะแนนตัวชี้วัด!Z43),กรอกคะแนนตัวชี้วัด!Z43," ")</f>
        <v xml:space="preserve"> </v>
      </c>
      <c r="BT43" s="230" t="str">
        <f>IF(COUNTA(กรอกคะแนนตัวชี้วัด!Z43),IF($B$4="","",IF(BS43&gt;=$B$4/2,"/","")),"")</f>
        <v/>
      </c>
      <c r="BU43" s="234" t="str">
        <f>IF(COUNTA(กรอกคะแนนตัวชี้วัด!Z43),IF(BS43="","",IF(BT43="/","",IF(BT43=""," /"))),"")</f>
        <v/>
      </c>
      <c r="BV43" s="241" t="str">
        <f>IF(COUNTA(กรอกคะแนนตัวชี้วัด!AA43),กรอกคะแนนตัวชี้วัด!AA43," ")</f>
        <v xml:space="preserve"> </v>
      </c>
      <c r="BW43" s="230" t="str">
        <f>IF(COUNTA(กรอกคะแนนตัวชี้วัด!AA43),IF($B$4="","",IF(BV43&gt;=$B$4/2,"/","")),"")</f>
        <v/>
      </c>
      <c r="BX43" s="230" t="str">
        <f>IF(COUNTA(กรอกคะแนนตัวชี้วัด!AA43),IF(BV43="","",IF(BW43="/","",IF(BW43=""," /"))),"")</f>
        <v/>
      </c>
      <c r="BY43" s="229" t="str">
        <f>IF(COUNTA(กรอกคะแนนตัวชี้วัด!AB43),กรอกคะแนนตัวชี้วัด!AB43," ")</f>
        <v xml:space="preserve"> </v>
      </c>
      <c r="BZ43" s="230" t="str">
        <f>IF(COUNTA(กรอกคะแนนตัวชี้วัด!AB43),IF($B$4="","",IF(BY43&gt;=$B$4/2,"/","")),"")</f>
        <v/>
      </c>
      <c r="CA43" s="230" t="str">
        <f>IF(COUNTA(กรอกคะแนนตัวชี้วัด!AB43),IF(BY43="","",IF(BZ43="/","",IF(BZ43=""," /"))),"")</f>
        <v/>
      </c>
      <c r="CB43" s="229" t="str">
        <f>IF(COUNTA(กรอกคะแนนตัวชี้วัด!AC43),กรอกคะแนนตัวชี้วัด!AC43," ")</f>
        <v xml:space="preserve"> </v>
      </c>
      <c r="CC43" s="230" t="str">
        <f>IF(COUNTA(กรอกคะแนนตัวชี้วัด!AC43),IF($B$4="","",IF(CB43&gt;=$B$4/2,"/","")),"")</f>
        <v/>
      </c>
      <c r="CD43" s="230" t="str">
        <f>IF(COUNTA(กรอกคะแนนตัวชี้วัด!AC43),IF(CB43="","",IF(CC43="/","",IF(CC43=""," /"))),"")</f>
        <v/>
      </c>
      <c r="CE43" s="229" t="str">
        <f>IF(COUNTA(กรอกคะแนนตัวชี้วัด!AD43),กรอกคะแนนตัวชี้วัด!AD43," ")</f>
        <v xml:space="preserve"> </v>
      </c>
      <c r="CF43" s="230" t="str">
        <f>IF(COUNTA(กรอกคะแนนตัวชี้วัด!AD43),IF($B$4="","",IF(CE43&gt;=$B$4/2,"/","")),"")</f>
        <v/>
      </c>
      <c r="CG43" s="234" t="str">
        <f>IF(COUNTA(กรอกคะแนนตัวชี้วัด!AD43),IF(CE43="","",IF(CF43="/","",IF(CF43=""," /"))),"")</f>
        <v/>
      </c>
      <c r="CH43" s="241" t="str">
        <f>IF(COUNTA(กรอกคะแนนตัวชี้วัด!AE43),กรอกคะแนนตัวชี้วัด!AE43," ")</f>
        <v xml:space="preserve"> </v>
      </c>
      <c r="CI43" s="230" t="str">
        <f>IF(COUNTA(กรอกคะแนนตัวชี้วัด!AE43),IF($B$4="","",IF(CH43&gt;=$B$4/2,"/","")),"")</f>
        <v/>
      </c>
      <c r="CJ43" s="230" t="str">
        <f>IF(COUNTA(กรอกคะแนนตัวชี้วัด!AE43),IF(CH43="","",IF(CI43="/","",IF(CI43=""," /"))),"")</f>
        <v/>
      </c>
      <c r="CK43" s="229" t="str">
        <f>IF(COUNTA(กรอกคะแนนตัวชี้วัด!AF43),กรอกคะแนนตัวชี้วัด!AF43," ")</f>
        <v xml:space="preserve"> </v>
      </c>
      <c r="CL43" s="230" t="str">
        <f>IF(COUNTA(กรอกคะแนนตัวชี้วัด!AF43),IF($B$4="","",IF(CK43&gt;=$B$4/2,"/","")),"")</f>
        <v/>
      </c>
      <c r="CM43" s="230" t="str">
        <f>IF(COUNTA(กรอกคะแนนตัวชี้วัด!AF43),IF(CK43="","",IF(CL43="/","",IF(CL43=""," /"))),"")</f>
        <v/>
      </c>
      <c r="CN43" s="229" t="str">
        <f>IF(COUNTA(กรอกคะแนนตัวชี้วัด!AG43),กรอกคะแนนตัวชี้วัด!AG43," ")</f>
        <v xml:space="preserve"> </v>
      </c>
      <c r="CO43" s="230" t="str">
        <f>IF(COUNTA(กรอกคะแนนตัวชี้วัด!AG43),IF($B$4="","",IF(CN43&gt;=$B$4/2,"/","")),"")</f>
        <v/>
      </c>
      <c r="CP43" s="230" t="str">
        <f>IF(COUNTA(กรอกคะแนนตัวชี้วัด!AG43),IF(CN43="","",IF(CO43="/","",IF(CO43=""," /"))),"")</f>
        <v/>
      </c>
      <c r="CQ43" s="229" t="str">
        <f>IF(COUNTA(กรอกคะแนนตัวชี้วัด!AH43),กรอกคะแนนตัวชี้วัด!AH43," ")</f>
        <v xml:space="preserve"> </v>
      </c>
      <c r="CR43" s="230" t="str">
        <f>IF(COUNTA(กรอกคะแนนตัวชี้วัด!AH43),IF($B$4="","",IF(CQ43&gt;=$B$4/2,"/","")),"")</f>
        <v/>
      </c>
      <c r="CS43" s="234" t="str">
        <f>IF(COUNTA(กรอกคะแนนตัวชี้วัด!AH43),IF(CQ43="","",IF(CR43="/","",IF(CR43=""," /"))),"")</f>
        <v/>
      </c>
      <c r="CT43" s="241" t="str">
        <f>IF(COUNTA(กรอกคะแนนตัวชี้วัด!AI43),กรอกคะแนนตัวชี้วัด!AI43," ")</f>
        <v xml:space="preserve"> </v>
      </c>
      <c r="CU43" s="230" t="str">
        <f>IF(COUNTA(กรอกคะแนนตัวชี้วัด!AI43),IF($B$4="","",IF(CT43&gt;=$B$4/2,"/","")),"")</f>
        <v/>
      </c>
      <c r="CV43" s="230" t="str">
        <f>IF(COUNTA(กรอกคะแนนตัวชี้วัด!AI43),IF(CT43="","",IF(CU43="/","",IF(CU43=""," /"))),"")</f>
        <v/>
      </c>
      <c r="CW43" s="229" t="str">
        <f>IF(COUNTA(กรอกคะแนนตัวชี้วัด!AJ43),กรอกคะแนนตัวชี้วัด!AJ43," ")</f>
        <v xml:space="preserve"> </v>
      </c>
      <c r="CX43" s="230" t="str">
        <f>IF(COUNTA(กรอกคะแนนตัวชี้วัด!AJ43),IF($B$4="","",IF(CW43&gt;=$B$4/2,"/","")),"")</f>
        <v/>
      </c>
      <c r="CY43" s="230" t="str">
        <f>IF(COUNTA(กรอกคะแนนตัวชี้วัด!AJ43),IF(CW43="","",IF(CX43="/","",IF(CX43=""," /"))),"")</f>
        <v/>
      </c>
      <c r="CZ43" s="229" t="str">
        <f>IF(COUNTA(กรอกคะแนนตัวชี้วัด!AK43),กรอกคะแนนตัวชี้วัด!AK43," ")</f>
        <v xml:space="preserve"> </v>
      </c>
      <c r="DA43" s="230" t="str">
        <f>IF(COUNTA(กรอกคะแนนตัวชี้วัด!AK43),IF($B$4="","",IF(CZ43&gt;=$B$4/2,"/","")),"")</f>
        <v/>
      </c>
      <c r="DB43" s="230" t="str">
        <f>IF(COUNTA(กรอกคะแนนตัวชี้วัด!AK43),IF(CZ43="","",IF(DA43="/","",IF(DA43=""," /"))),"")</f>
        <v/>
      </c>
      <c r="DC43" s="229" t="str">
        <f>IF(COUNTA(กรอกคะแนนตัวชี้วัด!AL43),กรอกคะแนนตัวชี้วัด!AL43," ")</f>
        <v xml:space="preserve"> </v>
      </c>
      <c r="DD43" s="230" t="str">
        <f>IF(COUNTA(กรอกคะแนนตัวชี้วัด!AL43),IF($B$4="","",IF(DC43&gt;=$B$4/2,"/","")),"")</f>
        <v/>
      </c>
      <c r="DE43" s="234" t="str">
        <f>IF(COUNTA(กรอกคะแนนตัวชี้วัด!AL43),IF(DC43="","",IF(DD43="/","",IF(DD43=""," /"))),"")</f>
        <v/>
      </c>
      <c r="DF43" s="241" t="str">
        <f>IF(COUNTA(กรอกคะแนนตัวชี้วัด!AM43),กรอกคะแนนตัวชี้วัด!AM43," ")</f>
        <v xml:space="preserve"> </v>
      </c>
      <c r="DG43" s="230" t="str">
        <f>IF(COUNTA(กรอกคะแนนตัวชี้วัด!AM43),IF($B$4="","",IF(DF43&gt;=$B$4/2,"/","")),"")</f>
        <v/>
      </c>
      <c r="DH43" s="230" t="str">
        <f>IF(COUNTA(กรอกคะแนนตัวชี้วัด!AM43),IF(DF43="","",IF(DG43="/","",IF(DG43=""," /"))),"")</f>
        <v/>
      </c>
      <c r="DI43" s="229" t="str">
        <f>IF(COUNTA(กรอกคะแนนตัวชี้วัด!AN43),กรอกคะแนนตัวชี้วัด!AN43," ")</f>
        <v xml:space="preserve"> </v>
      </c>
      <c r="DJ43" s="230" t="str">
        <f>IF(COUNTA(กรอกคะแนนตัวชี้วัด!AN43),IF($B$4="","",IF(DI43&gt;=$B$4/2,"/","")),"")</f>
        <v/>
      </c>
      <c r="DK43" s="230" t="str">
        <f>IF(COUNTA(กรอกคะแนนตัวชี้วัด!AN43),IF(DI43="","",IF(DJ43="/","",IF(DJ43=""," /"))),"")</f>
        <v/>
      </c>
      <c r="DL43" s="229" t="str">
        <f>IF(COUNTA(กรอกคะแนนตัวชี้วัด!AO43),กรอกคะแนนตัวชี้วัด!AO43," ")</f>
        <v xml:space="preserve"> </v>
      </c>
      <c r="DM43" s="230" t="str">
        <f>IF(COUNTA(กรอกคะแนนตัวชี้วัด!AO43),IF($B$4="","",IF(DL43&gt;=$B$4/2,"/","")),"")</f>
        <v/>
      </c>
      <c r="DN43" s="230" t="str">
        <f>IF(COUNTA(กรอกคะแนนตัวชี้วัด!AO43),IF(DL43="","",IF(DM43="/","",IF(DM43=""," /"))),"")</f>
        <v/>
      </c>
      <c r="DO43" s="229" t="str">
        <f>IF(COUNTA(กรอกคะแนนตัวชี้วัด!AP43),กรอกคะแนนตัวชี้วัด!AP43," ")</f>
        <v xml:space="preserve"> </v>
      </c>
      <c r="DP43" s="230" t="str">
        <f>IF(COUNTA(กรอกคะแนนตัวชี้วัด!AP43),IF($B$4="","",IF(DO43&gt;=$B$4/2,"/","")),"")</f>
        <v/>
      </c>
      <c r="DQ43" s="234" t="str">
        <f>IF(COUNTA(กรอกคะแนนตัวชี้วัด!AP43),IF(DO43="","",IF(DP43="/","",IF(DP43=""," /"))),"")</f>
        <v/>
      </c>
      <c r="DR43" s="241" t="str">
        <f>IF(COUNTA(กรอกคะแนนตัวชี้วัด!AQ43),กรอกคะแนนตัวชี้วัด!AQ43," ")</f>
        <v xml:space="preserve"> </v>
      </c>
      <c r="DS43" s="230" t="str">
        <f>IF(COUNTA(กรอกคะแนนตัวชี้วัด!AQ43),IF($B$4="","",IF(DR43&gt;=$B$4/2,"/","")),"")</f>
        <v/>
      </c>
      <c r="DT43" s="230" t="str">
        <f>IF(COUNTA(กรอกคะแนนตัวชี้วัด!AQ43),IF(DR43="","",IF(DS43="/","",IF(DS43=""," /"))),"")</f>
        <v/>
      </c>
      <c r="DU43" s="229" t="str">
        <f>IF(COUNTA(กรอกคะแนนตัวชี้วัด!AR43),กรอกคะแนนตัวชี้วัด!AR43," ")</f>
        <v xml:space="preserve"> </v>
      </c>
      <c r="DV43" s="230" t="str">
        <f>IF(COUNTA(กรอกคะแนนตัวชี้วัด!AR43),IF($B$4="","",IF(DU43&gt;=$B$4/2,"/","")),"")</f>
        <v/>
      </c>
      <c r="DW43" s="234" t="str">
        <f>IF(COUNTA(กรอกคะแนนตัวชี้วัด!AR43),IF(DU43="","",IF(DV43="/","",IF(DV43=""," /"))),"")</f>
        <v/>
      </c>
      <c r="DX43" s="247" t="str">
        <f>IF(COUNTA(ข้อมูล!E61),IF(COUNTIF(EC43:FS43,"/"),COUNTIF(EC43:FS43,"/"),""),"")</f>
        <v/>
      </c>
      <c r="DY43" s="230" t="str">
        <f>IF(COUNTA(ข้อมูล!E61),IF(DX43="","",IF(DX43&gt;=$DX$4/2,"/","")),"")</f>
        <v/>
      </c>
      <c r="DZ43" s="230" t="str">
        <f>IF(COUNTA(ข้อมูล!E61),IF(DX43="","/",IF(DY43="/","",IF(DY43=""," /"))),"")</f>
        <v/>
      </c>
      <c r="EA43" s="231"/>
      <c r="EB43" s="249"/>
      <c r="EC43" s="158"/>
      <c r="ED43" s="69"/>
      <c r="EE43" s="70" t="str">
        <f t="shared" si="43"/>
        <v/>
      </c>
      <c r="EF43" s="70" t="str">
        <f t="shared" si="44"/>
        <v/>
      </c>
      <c r="EG43" s="70" t="str">
        <f t="shared" si="45"/>
        <v/>
      </c>
      <c r="EH43" s="70" t="str">
        <f t="shared" si="46"/>
        <v/>
      </c>
      <c r="EI43" s="70" t="str">
        <f t="shared" si="47"/>
        <v/>
      </c>
      <c r="EJ43" s="70" t="str">
        <f t="shared" si="48"/>
        <v/>
      </c>
      <c r="EK43" s="70" t="str">
        <f t="shared" si="49"/>
        <v/>
      </c>
      <c r="EL43" s="70" t="str">
        <f t="shared" si="50"/>
        <v/>
      </c>
      <c r="EM43" s="70" t="str">
        <f t="shared" si="51"/>
        <v/>
      </c>
      <c r="EN43" s="70" t="str">
        <f t="shared" si="52"/>
        <v/>
      </c>
      <c r="EO43" s="70" t="str">
        <f t="shared" si="53"/>
        <v/>
      </c>
      <c r="EP43" s="70" t="str">
        <f t="shared" si="54"/>
        <v/>
      </c>
      <c r="EQ43" s="70" t="str">
        <f t="shared" si="55"/>
        <v/>
      </c>
      <c r="ER43" s="70" t="str">
        <f t="shared" si="56"/>
        <v/>
      </c>
      <c r="ES43" s="70" t="str">
        <f t="shared" si="57"/>
        <v/>
      </c>
      <c r="ET43" s="70" t="str">
        <f t="shared" si="58"/>
        <v/>
      </c>
      <c r="EU43" s="70" t="str">
        <f t="shared" si="59"/>
        <v/>
      </c>
      <c r="EV43" s="70" t="str">
        <f t="shared" si="60"/>
        <v/>
      </c>
      <c r="EW43" s="70" t="str">
        <f t="shared" si="61"/>
        <v/>
      </c>
      <c r="EX43" s="70" t="str">
        <f t="shared" si="62"/>
        <v/>
      </c>
      <c r="EY43" s="70" t="str">
        <f t="shared" si="63"/>
        <v/>
      </c>
      <c r="EZ43" s="70" t="str">
        <f t="shared" si="64"/>
        <v/>
      </c>
      <c r="FA43" s="70" t="str">
        <f t="shared" si="65"/>
        <v/>
      </c>
      <c r="FB43" s="70" t="str">
        <f t="shared" si="66"/>
        <v/>
      </c>
      <c r="FC43" s="70" t="str">
        <f t="shared" si="67"/>
        <v/>
      </c>
      <c r="FD43" s="70" t="str">
        <f t="shared" si="68"/>
        <v/>
      </c>
      <c r="FE43" s="70" t="str">
        <f t="shared" si="69"/>
        <v/>
      </c>
      <c r="FF43" s="70" t="str">
        <f t="shared" si="70"/>
        <v/>
      </c>
      <c r="FG43" s="70" t="str">
        <f t="shared" si="71"/>
        <v/>
      </c>
      <c r="FH43" s="70" t="str">
        <f t="shared" si="72"/>
        <v/>
      </c>
      <c r="FI43" s="70" t="str">
        <f t="shared" si="73"/>
        <v/>
      </c>
      <c r="FJ43" s="70" t="str">
        <f t="shared" si="74"/>
        <v/>
      </c>
      <c r="FK43" s="70" t="str">
        <f t="shared" si="75"/>
        <v/>
      </c>
      <c r="FL43" s="70" t="str">
        <f t="shared" si="76"/>
        <v/>
      </c>
      <c r="FM43" s="70" t="str">
        <f t="shared" si="77"/>
        <v/>
      </c>
      <c r="FN43" s="70" t="str">
        <f t="shared" si="78"/>
        <v/>
      </c>
      <c r="FO43" s="70" t="str">
        <f t="shared" si="79"/>
        <v/>
      </c>
      <c r="FP43" s="70" t="str">
        <f t="shared" si="80"/>
        <v/>
      </c>
      <c r="FQ43" s="70" t="str">
        <f t="shared" si="81"/>
        <v/>
      </c>
      <c r="FR43" s="70" t="str">
        <f t="shared" si="82"/>
        <v/>
      </c>
      <c r="FS43" s="70" t="e">
        <f>#REF!</f>
        <v>#REF!</v>
      </c>
      <c r="FT43" s="70"/>
      <c r="FU43" s="70">
        <f t="shared" si="83"/>
        <v>0</v>
      </c>
      <c r="FV43" s="69"/>
    </row>
    <row r="44" spans="1:178" s="67" customFormat="1" ht="16.5" customHeight="1" x14ac:dyDescent="0.35">
      <c r="A44" s="233">
        <f>IF(COUNTA(ข้อมูล!C41),ข้อมูล!C41," ")</f>
        <v>39</v>
      </c>
      <c r="B44" s="229" t="str">
        <f>IF(COUNTA(กรอกคะแนนตัวชี้วัด!C44),กรอกคะแนนตัวชี้วัด!C44," ")</f>
        <v xml:space="preserve"> </v>
      </c>
      <c r="C44" s="230" t="str">
        <f>IF(COUNTA(กรอกคะแนนตัวชี้วัด!C44),IF($B$4="","",IF(B44&gt;=$B$4/2,"/","")),"")</f>
        <v/>
      </c>
      <c r="D44" s="230" t="str">
        <f>IF(COUNTA(กรอกคะแนนตัวชี้วัด!C44),IF(B44="","",IF(C44="/","",IF(C44=""," /"))),"")</f>
        <v/>
      </c>
      <c r="E44" s="229" t="str">
        <f>IF(COUNTA(กรอกคะแนนตัวชี้วัด!D44),กรอกคะแนนตัวชี้วัด!D44," ")</f>
        <v xml:space="preserve"> </v>
      </c>
      <c r="F44" s="230" t="str">
        <f>IF(COUNTA(กรอกคะแนนตัวชี้วัด!D44),IF($B$4="","",IF(E44&gt;=$B$4/2,"/","")),"")</f>
        <v/>
      </c>
      <c r="G44" s="230" t="str">
        <f>IF(COUNTA(กรอกคะแนนตัวชี้วัด!D44),IF(E44="","",IF(F44="/","",IF(F44=""," /"))),"")</f>
        <v/>
      </c>
      <c r="H44" s="229" t="str">
        <f>IF(COUNTA(กรอกคะแนนตัวชี้วัด!E44),กรอกคะแนนตัวชี้วัด!E44," ")</f>
        <v xml:space="preserve"> </v>
      </c>
      <c r="I44" s="230" t="str">
        <f>IF(COUNTA(กรอกคะแนนตัวชี้วัด!E44),IF($B$4="","",IF(H44&gt;=$B$4/2,"/","")),"")</f>
        <v/>
      </c>
      <c r="J44" s="230" t="str">
        <f>IF(COUNTA(กรอกคะแนนตัวชี้วัด!E44),IF(H44="","",IF(I44="/","",IF(I44=""," /"))),"")</f>
        <v/>
      </c>
      <c r="K44" s="229" t="str">
        <f>IF(COUNTA(กรอกคะแนนตัวชี้วัด!F44),กรอกคะแนนตัวชี้วัด!F44," ")</f>
        <v xml:space="preserve"> </v>
      </c>
      <c r="L44" s="230" t="str">
        <f>IF(COUNTA(กรอกคะแนนตัวชี้วัด!F44),IF($B$4="","",IF(K44&gt;=$B$4/2,"/","")),"")</f>
        <v/>
      </c>
      <c r="M44" s="234" t="str">
        <f>IF(COUNTA(กรอกคะแนนตัวชี้วัด!F44),IF(K44="","",IF(L44="/","",IF(L44=""," /"))),"")</f>
        <v/>
      </c>
      <c r="N44" s="241" t="str">
        <f>IF(COUNTA(กรอกคะแนนตัวชี้วัด!G44),กรอกคะแนนตัวชี้วัด!G44," ")</f>
        <v xml:space="preserve"> </v>
      </c>
      <c r="O44" s="230" t="str">
        <f>IF(COUNTA(กรอกคะแนนตัวชี้วัด!G44),IF($B$4="","",IF(N44&gt;=$B$4/2,"/","")),"")</f>
        <v/>
      </c>
      <c r="P44" s="230" t="str">
        <f>IF(COUNTA(กรอกคะแนนตัวชี้วัด!G44),IF(N44="","",IF(O44="/","",IF(O44=""," /"))),"")</f>
        <v/>
      </c>
      <c r="Q44" s="229" t="str">
        <f>IF(COUNTA(กรอกคะแนนตัวชี้วัด!H44),กรอกคะแนนตัวชี้วัด!H44," ")</f>
        <v xml:space="preserve"> </v>
      </c>
      <c r="R44" s="230" t="str">
        <f>IF(COUNTA(กรอกคะแนนตัวชี้วัด!H44),IF($B$4="","",IF(Q44&gt;=$B$4/2,"/","")),"")</f>
        <v/>
      </c>
      <c r="S44" s="230" t="str">
        <f>IF(COUNTA(กรอกคะแนนตัวชี้วัด!H44),IF(Q44="","",IF(R44="/","",IF(R44=""," /"))),"")</f>
        <v/>
      </c>
      <c r="T44" s="229" t="str">
        <f>IF(COUNTA(กรอกคะแนนตัวชี้วัด!I44),กรอกคะแนนตัวชี้วัด!I44," ")</f>
        <v xml:space="preserve"> </v>
      </c>
      <c r="U44" s="230" t="str">
        <f>IF(COUNTA(กรอกคะแนนตัวชี้วัด!I44),IF($B$4="","",IF(T44&gt;=$B$4/2,"/","")),"")</f>
        <v/>
      </c>
      <c r="V44" s="230" t="str">
        <f>IF(COUNTA(กรอกคะแนนตัวชี้วัด!I44),IF(T44="","",IF(U44="/","",IF(U44=""," /"))),"")</f>
        <v/>
      </c>
      <c r="W44" s="229" t="str">
        <f>IF(COUNTA(กรอกคะแนนตัวชี้วัด!J44),กรอกคะแนนตัวชี้วัด!J44," ")</f>
        <v xml:space="preserve"> </v>
      </c>
      <c r="X44" s="230" t="str">
        <f>IF(COUNTA(กรอกคะแนนตัวชี้วัด!J44),IF($B$4="","",IF(W44&gt;=$B$4/2,"/","")),"")</f>
        <v/>
      </c>
      <c r="Y44" s="234" t="str">
        <f>IF(COUNTA(กรอกคะแนนตัวชี้วัด!J44),IF(W44="","",IF(X44="/","",IF(X44=""," /"))),"")</f>
        <v/>
      </c>
      <c r="Z44" s="241" t="str">
        <f>IF(COUNTA(กรอกคะแนนตัวชี้วัด!K44),กรอกคะแนนตัวชี้วัด!K44," ")</f>
        <v xml:space="preserve"> </v>
      </c>
      <c r="AA44" s="230" t="str">
        <f>IF(COUNTA(กรอกคะแนนตัวชี้วัด!K44),IF($B$4="","",IF(Z44&gt;=$B$4/2,"/","")),"")</f>
        <v/>
      </c>
      <c r="AB44" s="230" t="str">
        <f>IF(COUNTA(กรอกคะแนนตัวชี้วัด!K44),IF(Z44="","",IF(AA44="/","",IF(AA44=""," /"))),"")</f>
        <v/>
      </c>
      <c r="AC44" s="229" t="str">
        <f>IF(COUNTA(กรอกคะแนนตัวชี้วัด!L44),กรอกคะแนนตัวชี้วัด!L44," ")</f>
        <v xml:space="preserve"> </v>
      </c>
      <c r="AD44" s="230" t="str">
        <f>IF(COUNTA(กรอกคะแนนตัวชี้วัด!L44),IF($B$4="","",IF(AC44&gt;=$B$4/2,"/","")),"")</f>
        <v/>
      </c>
      <c r="AE44" s="230" t="str">
        <f>IF(COUNTA(กรอกคะแนนตัวชี้วัด!L44),IF(AC44="","",IF(AD44="/","",IF(AD44=""," /"))),"")</f>
        <v/>
      </c>
      <c r="AF44" s="229" t="str">
        <f>IF(COUNTA(กรอกคะแนนตัวชี้วัด!M44),กรอกคะแนนตัวชี้วัด!M44," ")</f>
        <v xml:space="preserve"> </v>
      </c>
      <c r="AG44" s="230" t="str">
        <f>IF(COUNTA(กรอกคะแนนตัวชี้วัด!M44),IF($B$4="","",IF(AF44&gt;=$B$4/2,"/","")),"")</f>
        <v/>
      </c>
      <c r="AH44" s="230" t="str">
        <f>IF(COUNTA(กรอกคะแนนตัวชี้วัด!M44),IF(AF44="","",IF(AG44="/","",IF(AG44=""," /"))),"")</f>
        <v/>
      </c>
      <c r="AI44" s="229" t="str">
        <f>IF(COUNTA(กรอกคะแนนตัวชี้วัด!N44),กรอกคะแนนตัวชี้วัด!N44," ")</f>
        <v xml:space="preserve"> </v>
      </c>
      <c r="AJ44" s="230" t="str">
        <f>IF(COUNTA(กรอกคะแนนตัวชี้วัด!N44),IF($B$4="","",IF(AI44&gt;=$B$4/2,"/","")),"")</f>
        <v/>
      </c>
      <c r="AK44" s="234" t="str">
        <f>IF(COUNTA(กรอกคะแนนตัวชี้วัด!N44),IF(AI44="","",IF(AJ44="/","",IF(AJ44=""," /"))),"")</f>
        <v/>
      </c>
      <c r="AL44" s="241" t="str">
        <f>IF(COUNTA(กรอกคะแนนตัวชี้วัด!O44),กรอกคะแนนตัวชี้วัด!O44," ")</f>
        <v xml:space="preserve"> </v>
      </c>
      <c r="AM44" s="230" t="str">
        <f>IF(COUNTA(กรอกคะแนนตัวชี้วัด!O44),IF($B$4="","",IF(AL44&gt;=$B$4/2,"/","")),"")</f>
        <v/>
      </c>
      <c r="AN44" s="230" t="str">
        <f>IF(COUNTA(กรอกคะแนนตัวชี้วัด!O44),IF(AL44="","",IF(AM44="/","",IF(AM44=""," /"))),"")</f>
        <v/>
      </c>
      <c r="AO44" s="229" t="str">
        <f>IF(COUNTA(กรอกคะแนนตัวชี้วัด!P44),กรอกคะแนนตัวชี้วัด!P44," ")</f>
        <v xml:space="preserve"> </v>
      </c>
      <c r="AP44" s="230" t="str">
        <f>IF(COUNTA(กรอกคะแนนตัวชี้วัด!P44),IF($B$4="","",IF(AO44&gt;=$B$4/2,"/","")),"")</f>
        <v/>
      </c>
      <c r="AQ44" s="230" t="str">
        <f>IF(COUNTA(กรอกคะแนนตัวชี้วัด!P44),IF(AO44="","",IF(AP44="/","",IF(AP44=""," /"))),"")</f>
        <v/>
      </c>
      <c r="AR44" s="229" t="str">
        <f>IF(COUNTA(กรอกคะแนนตัวชี้วัด!Q44),กรอกคะแนนตัวชี้วัด!Q44," ")</f>
        <v xml:space="preserve"> </v>
      </c>
      <c r="AS44" s="230" t="str">
        <f>IF(COUNTA(กรอกคะแนนตัวชี้วัด!Q44),IF($B$4="","",IF(AR44&gt;=$B$4/2,"/","")),"")</f>
        <v/>
      </c>
      <c r="AT44" s="230" t="str">
        <f>IF(COUNTA(กรอกคะแนนตัวชี้วัด!Q44),IF(AR44="","",IF(AS44="/","",IF(AS44=""," /"))),"")</f>
        <v/>
      </c>
      <c r="AU44" s="229" t="str">
        <f>IF(COUNTA(กรอกคะแนนตัวชี้วัด!R44),กรอกคะแนนตัวชี้วัด!R44," ")</f>
        <v xml:space="preserve"> </v>
      </c>
      <c r="AV44" s="230" t="str">
        <f>IF(COUNTA(กรอกคะแนนตัวชี้วัด!R44),IF($B$4="","",IF(AU44&gt;=$B$4/2,"/","")),"")</f>
        <v/>
      </c>
      <c r="AW44" s="234" t="str">
        <f>IF(COUNTA(กรอกคะแนนตัวชี้วัด!R44),IF(AU44="","",IF(AV44="/","",IF(AV44=""," /"))),"")</f>
        <v/>
      </c>
      <c r="AX44" s="241" t="str">
        <f>IF(COUNTA(กรอกคะแนนตัวชี้วัด!S44),กรอกคะแนนตัวชี้วัด!S44," ")</f>
        <v xml:space="preserve"> </v>
      </c>
      <c r="AY44" s="230" t="str">
        <f>IF(COUNTA(กรอกคะแนนตัวชี้วัด!S44),IF($B$4="","",IF(AX44&gt;=$B$4/2,"/","")),"")</f>
        <v/>
      </c>
      <c r="AZ44" s="230" t="str">
        <f>IF(COUNTA(กรอกคะแนนตัวชี้วัด!S44),IF(AX44="","",IF(AY44="/","",IF(AY44=""," /"))),"")</f>
        <v/>
      </c>
      <c r="BA44" s="229" t="str">
        <f>IF(COUNTA(กรอกคะแนนตัวชี้วัด!T44),กรอกคะแนนตัวชี้วัด!T44," ")</f>
        <v xml:space="preserve"> </v>
      </c>
      <c r="BB44" s="230" t="str">
        <f>IF(COUNTA(กรอกคะแนนตัวชี้วัด!T44),IF($B$4="","",IF(BA44&gt;=$B$4/2,"/","")),"")</f>
        <v/>
      </c>
      <c r="BC44" s="230" t="str">
        <f>IF(COUNTA(กรอกคะแนนตัวชี้วัด!T44),IF(BA44="","",IF(BB44="/","",IF(BB44=""," /"))),"")</f>
        <v/>
      </c>
      <c r="BD44" s="229" t="str">
        <f>IF(COUNTA(กรอกคะแนนตัวชี้วัด!U44),กรอกคะแนนตัวชี้วัด!U44," ")</f>
        <v xml:space="preserve"> </v>
      </c>
      <c r="BE44" s="230" t="str">
        <f>IF(COUNTA(กรอกคะแนนตัวชี้วัด!U44),IF($B$4="","",IF(BD44&gt;=$B$4/2,"/","")),"")</f>
        <v/>
      </c>
      <c r="BF44" s="230" t="str">
        <f>IF(COUNTA(กรอกคะแนนตัวชี้วัด!U44),IF(BD44="","",IF(BE44="/","",IF(BE44=""," /"))),"")</f>
        <v/>
      </c>
      <c r="BG44" s="229" t="str">
        <f>IF(COUNTA(กรอกคะแนนตัวชี้วัด!V44),กรอกคะแนนตัวชี้วัด!V44," ")</f>
        <v xml:space="preserve"> </v>
      </c>
      <c r="BH44" s="230" t="str">
        <f>IF(COUNTA(กรอกคะแนนตัวชี้วัด!V44),IF($B$4="","",IF(BG44&gt;=$B$4/2,"/","")),"")</f>
        <v/>
      </c>
      <c r="BI44" s="234" t="str">
        <f>IF(COUNTA(กรอกคะแนนตัวชี้วัด!V44),IF(BG44="","",IF(BH44="/","",IF(BH44=""," /"))),"")</f>
        <v/>
      </c>
      <c r="BJ44" s="241" t="str">
        <f>IF(COUNTA(กรอกคะแนนตัวชี้วัด!W44),กรอกคะแนนตัวชี้วัด!W44," ")</f>
        <v xml:space="preserve"> </v>
      </c>
      <c r="BK44" s="230" t="str">
        <f>IF(COUNTA(กรอกคะแนนตัวชี้วัด!W44),IF($B$4="","",IF(BJ44&gt;=$B$4/2,"/","")),"")</f>
        <v/>
      </c>
      <c r="BL44" s="230" t="str">
        <f>IF(COUNTA(กรอกคะแนนตัวชี้วัด!W44),IF(BJ44="","",IF(BK44="/","",IF(BK44=""," /"))),"")</f>
        <v/>
      </c>
      <c r="BM44" s="229" t="str">
        <f>IF(COUNTA(กรอกคะแนนตัวชี้วัด!X44),กรอกคะแนนตัวชี้วัด!X44," ")</f>
        <v xml:space="preserve"> </v>
      </c>
      <c r="BN44" s="230" t="str">
        <f>IF(COUNTA(กรอกคะแนนตัวชี้วัด!X44),IF($B$4="","",IF(BM44&gt;=$B$4/2,"/","")),"")</f>
        <v/>
      </c>
      <c r="BO44" s="230" t="str">
        <f>IF(COUNTA(กรอกคะแนนตัวชี้วัด!X44),IF(BM44="","",IF(BN44="/","",IF(BN44=""," /"))),"")</f>
        <v/>
      </c>
      <c r="BP44" s="229" t="str">
        <f>IF(COUNTA(กรอกคะแนนตัวชี้วัด!Y44),กรอกคะแนนตัวชี้วัด!Y44," ")</f>
        <v xml:space="preserve"> </v>
      </c>
      <c r="BQ44" s="230" t="str">
        <f>IF(COUNTA(กรอกคะแนนตัวชี้วัด!Y44),IF($B$4="","",IF(BP44&gt;=$B$4/2,"/","")),"")</f>
        <v/>
      </c>
      <c r="BR44" s="230" t="str">
        <f>IF(COUNTA(กรอกคะแนนตัวชี้วัด!Y44),IF(BP44="","",IF(BQ44="/","",IF(BQ44=""," /"))),"")</f>
        <v/>
      </c>
      <c r="BS44" s="229" t="str">
        <f>IF(COUNTA(กรอกคะแนนตัวชี้วัด!Z44),กรอกคะแนนตัวชี้วัด!Z44," ")</f>
        <v xml:space="preserve"> </v>
      </c>
      <c r="BT44" s="230" t="str">
        <f>IF(COUNTA(กรอกคะแนนตัวชี้วัด!Z44),IF($B$4="","",IF(BS44&gt;=$B$4/2,"/","")),"")</f>
        <v/>
      </c>
      <c r="BU44" s="234" t="str">
        <f>IF(COUNTA(กรอกคะแนนตัวชี้วัด!Z44),IF(BS44="","",IF(BT44="/","",IF(BT44=""," /"))),"")</f>
        <v/>
      </c>
      <c r="BV44" s="241" t="str">
        <f>IF(COUNTA(กรอกคะแนนตัวชี้วัด!AA44),กรอกคะแนนตัวชี้วัด!AA44," ")</f>
        <v xml:space="preserve"> </v>
      </c>
      <c r="BW44" s="230" t="str">
        <f>IF(COUNTA(กรอกคะแนนตัวชี้วัด!AA44),IF($B$4="","",IF(BV44&gt;=$B$4/2,"/","")),"")</f>
        <v/>
      </c>
      <c r="BX44" s="230" t="str">
        <f>IF(COUNTA(กรอกคะแนนตัวชี้วัด!AA44),IF(BV44="","",IF(BW44="/","",IF(BW44=""," /"))),"")</f>
        <v/>
      </c>
      <c r="BY44" s="229" t="str">
        <f>IF(COUNTA(กรอกคะแนนตัวชี้วัด!AB44),กรอกคะแนนตัวชี้วัด!AB44," ")</f>
        <v xml:space="preserve"> </v>
      </c>
      <c r="BZ44" s="230" t="str">
        <f>IF(COUNTA(กรอกคะแนนตัวชี้วัด!AB44),IF($B$4="","",IF(BY44&gt;=$B$4/2,"/","")),"")</f>
        <v/>
      </c>
      <c r="CA44" s="230" t="str">
        <f>IF(COUNTA(กรอกคะแนนตัวชี้วัด!AB44),IF(BY44="","",IF(BZ44="/","",IF(BZ44=""," /"))),"")</f>
        <v/>
      </c>
      <c r="CB44" s="229" t="str">
        <f>IF(COUNTA(กรอกคะแนนตัวชี้วัด!AC44),กรอกคะแนนตัวชี้วัด!AC44," ")</f>
        <v xml:space="preserve"> </v>
      </c>
      <c r="CC44" s="230" t="str">
        <f>IF(COUNTA(กรอกคะแนนตัวชี้วัด!AC44),IF($B$4="","",IF(CB44&gt;=$B$4/2,"/","")),"")</f>
        <v/>
      </c>
      <c r="CD44" s="230" t="str">
        <f>IF(COUNTA(กรอกคะแนนตัวชี้วัด!AC44),IF(CB44="","",IF(CC44="/","",IF(CC44=""," /"))),"")</f>
        <v/>
      </c>
      <c r="CE44" s="229" t="str">
        <f>IF(COUNTA(กรอกคะแนนตัวชี้วัด!AD44),กรอกคะแนนตัวชี้วัด!AD44," ")</f>
        <v xml:space="preserve"> </v>
      </c>
      <c r="CF44" s="230" t="str">
        <f>IF(COUNTA(กรอกคะแนนตัวชี้วัด!AD44),IF($B$4="","",IF(CE44&gt;=$B$4/2,"/","")),"")</f>
        <v/>
      </c>
      <c r="CG44" s="234" t="str">
        <f>IF(COUNTA(กรอกคะแนนตัวชี้วัด!AD44),IF(CE44="","",IF(CF44="/","",IF(CF44=""," /"))),"")</f>
        <v/>
      </c>
      <c r="CH44" s="241" t="str">
        <f>IF(COUNTA(กรอกคะแนนตัวชี้วัด!AE44),กรอกคะแนนตัวชี้วัด!AE44," ")</f>
        <v xml:space="preserve"> </v>
      </c>
      <c r="CI44" s="230" t="str">
        <f>IF(COUNTA(กรอกคะแนนตัวชี้วัด!AE44),IF($B$4="","",IF(CH44&gt;=$B$4/2,"/","")),"")</f>
        <v/>
      </c>
      <c r="CJ44" s="230" t="str">
        <f>IF(COUNTA(กรอกคะแนนตัวชี้วัด!AE44),IF(CH44="","",IF(CI44="/","",IF(CI44=""," /"))),"")</f>
        <v/>
      </c>
      <c r="CK44" s="229" t="str">
        <f>IF(COUNTA(กรอกคะแนนตัวชี้วัด!AF44),กรอกคะแนนตัวชี้วัด!AF44," ")</f>
        <v xml:space="preserve"> </v>
      </c>
      <c r="CL44" s="230" t="str">
        <f>IF(COUNTA(กรอกคะแนนตัวชี้วัด!AF44),IF($B$4="","",IF(CK44&gt;=$B$4/2,"/","")),"")</f>
        <v/>
      </c>
      <c r="CM44" s="230" t="str">
        <f>IF(COUNTA(กรอกคะแนนตัวชี้วัด!AF44),IF(CK44="","",IF(CL44="/","",IF(CL44=""," /"))),"")</f>
        <v/>
      </c>
      <c r="CN44" s="229" t="str">
        <f>IF(COUNTA(กรอกคะแนนตัวชี้วัด!AG44),กรอกคะแนนตัวชี้วัด!AG44," ")</f>
        <v xml:space="preserve"> </v>
      </c>
      <c r="CO44" s="230" t="str">
        <f>IF(COUNTA(กรอกคะแนนตัวชี้วัด!AG44),IF($B$4="","",IF(CN44&gt;=$B$4/2,"/","")),"")</f>
        <v/>
      </c>
      <c r="CP44" s="230" t="str">
        <f>IF(COUNTA(กรอกคะแนนตัวชี้วัด!AG44),IF(CN44="","",IF(CO44="/","",IF(CO44=""," /"))),"")</f>
        <v/>
      </c>
      <c r="CQ44" s="229" t="str">
        <f>IF(COUNTA(กรอกคะแนนตัวชี้วัด!AH44),กรอกคะแนนตัวชี้วัด!AH44," ")</f>
        <v xml:space="preserve"> </v>
      </c>
      <c r="CR44" s="230" t="str">
        <f>IF(COUNTA(กรอกคะแนนตัวชี้วัด!AH44),IF($B$4="","",IF(CQ44&gt;=$B$4/2,"/","")),"")</f>
        <v/>
      </c>
      <c r="CS44" s="234" t="str">
        <f>IF(COUNTA(กรอกคะแนนตัวชี้วัด!AH44),IF(CQ44="","",IF(CR44="/","",IF(CR44=""," /"))),"")</f>
        <v/>
      </c>
      <c r="CT44" s="241" t="str">
        <f>IF(COUNTA(กรอกคะแนนตัวชี้วัด!AI44),กรอกคะแนนตัวชี้วัด!AI44," ")</f>
        <v xml:space="preserve"> </v>
      </c>
      <c r="CU44" s="230" t="str">
        <f>IF(COUNTA(กรอกคะแนนตัวชี้วัด!AI44),IF($B$4="","",IF(CT44&gt;=$B$4/2,"/","")),"")</f>
        <v/>
      </c>
      <c r="CV44" s="230" t="str">
        <f>IF(COUNTA(กรอกคะแนนตัวชี้วัด!AI44),IF(CT44="","",IF(CU44="/","",IF(CU44=""," /"))),"")</f>
        <v/>
      </c>
      <c r="CW44" s="229" t="str">
        <f>IF(COUNTA(กรอกคะแนนตัวชี้วัด!AJ44),กรอกคะแนนตัวชี้วัด!AJ44," ")</f>
        <v xml:space="preserve"> </v>
      </c>
      <c r="CX44" s="230" t="str">
        <f>IF(COUNTA(กรอกคะแนนตัวชี้วัด!AJ44),IF($B$4="","",IF(CW44&gt;=$B$4/2,"/","")),"")</f>
        <v/>
      </c>
      <c r="CY44" s="230" t="str">
        <f>IF(COUNTA(กรอกคะแนนตัวชี้วัด!AJ44),IF(CW44="","",IF(CX44="/","",IF(CX44=""," /"))),"")</f>
        <v/>
      </c>
      <c r="CZ44" s="229" t="str">
        <f>IF(COUNTA(กรอกคะแนนตัวชี้วัด!AK44),กรอกคะแนนตัวชี้วัด!AK44," ")</f>
        <v xml:space="preserve"> </v>
      </c>
      <c r="DA44" s="230" t="str">
        <f>IF(COUNTA(กรอกคะแนนตัวชี้วัด!AK44),IF($B$4="","",IF(CZ44&gt;=$B$4/2,"/","")),"")</f>
        <v/>
      </c>
      <c r="DB44" s="230" t="str">
        <f>IF(COUNTA(กรอกคะแนนตัวชี้วัด!AK44),IF(CZ44="","",IF(DA44="/","",IF(DA44=""," /"))),"")</f>
        <v/>
      </c>
      <c r="DC44" s="229" t="str">
        <f>IF(COUNTA(กรอกคะแนนตัวชี้วัด!AL44),กรอกคะแนนตัวชี้วัด!AL44," ")</f>
        <v xml:space="preserve"> </v>
      </c>
      <c r="DD44" s="230" t="str">
        <f>IF(COUNTA(กรอกคะแนนตัวชี้วัด!AL44),IF($B$4="","",IF(DC44&gt;=$B$4/2,"/","")),"")</f>
        <v/>
      </c>
      <c r="DE44" s="234" t="str">
        <f>IF(COUNTA(กรอกคะแนนตัวชี้วัด!AL44),IF(DC44="","",IF(DD44="/","",IF(DD44=""," /"))),"")</f>
        <v/>
      </c>
      <c r="DF44" s="241" t="str">
        <f>IF(COUNTA(กรอกคะแนนตัวชี้วัด!AM44),กรอกคะแนนตัวชี้วัด!AM44," ")</f>
        <v xml:space="preserve"> </v>
      </c>
      <c r="DG44" s="230" t="str">
        <f>IF(COUNTA(กรอกคะแนนตัวชี้วัด!AM44),IF($B$4="","",IF(DF44&gt;=$B$4/2,"/","")),"")</f>
        <v/>
      </c>
      <c r="DH44" s="230" t="str">
        <f>IF(COUNTA(กรอกคะแนนตัวชี้วัด!AM44),IF(DF44="","",IF(DG44="/","",IF(DG44=""," /"))),"")</f>
        <v/>
      </c>
      <c r="DI44" s="229" t="str">
        <f>IF(COUNTA(กรอกคะแนนตัวชี้วัด!AN44),กรอกคะแนนตัวชี้วัด!AN44," ")</f>
        <v xml:space="preserve"> </v>
      </c>
      <c r="DJ44" s="230" t="str">
        <f>IF(COUNTA(กรอกคะแนนตัวชี้วัด!AN44),IF($B$4="","",IF(DI44&gt;=$B$4/2,"/","")),"")</f>
        <v/>
      </c>
      <c r="DK44" s="230" t="str">
        <f>IF(COUNTA(กรอกคะแนนตัวชี้วัด!AN44),IF(DI44="","",IF(DJ44="/","",IF(DJ44=""," /"))),"")</f>
        <v/>
      </c>
      <c r="DL44" s="229" t="str">
        <f>IF(COUNTA(กรอกคะแนนตัวชี้วัด!AO44),กรอกคะแนนตัวชี้วัด!AO44," ")</f>
        <v xml:space="preserve"> </v>
      </c>
      <c r="DM44" s="230" t="str">
        <f>IF(COUNTA(กรอกคะแนนตัวชี้วัด!AO44),IF($B$4="","",IF(DL44&gt;=$B$4/2,"/","")),"")</f>
        <v/>
      </c>
      <c r="DN44" s="230" t="str">
        <f>IF(COUNTA(กรอกคะแนนตัวชี้วัด!AO44),IF(DL44="","",IF(DM44="/","",IF(DM44=""," /"))),"")</f>
        <v/>
      </c>
      <c r="DO44" s="229" t="str">
        <f>IF(COUNTA(กรอกคะแนนตัวชี้วัด!AP44),กรอกคะแนนตัวชี้วัด!AP44," ")</f>
        <v xml:space="preserve"> </v>
      </c>
      <c r="DP44" s="230" t="str">
        <f>IF(COUNTA(กรอกคะแนนตัวชี้วัด!AP44),IF($B$4="","",IF(DO44&gt;=$B$4/2,"/","")),"")</f>
        <v/>
      </c>
      <c r="DQ44" s="234" t="str">
        <f>IF(COUNTA(กรอกคะแนนตัวชี้วัด!AP44),IF(DO44="","",IF(DP44="/","",IF(DP44=""," /"))),"")</f>
        <v/>
      </c>
      <c r="DR44" s="241" t="str">
        <f>IF(COUNTA(กรอกคะแนนตัวชี้วัด!AQ44),กรอกคะแนนตัวชี้วัด!AQ44," ")</f>
        <v xml:space="preserve"> </v>
      </c>
      <c r="DS44" s="230" t="str">
        <f>IF(COUNTA(กรอกคะแนนตัวชี้วัด!AQ44),IF($B$4="","",IF(DR44&gt;=$B$4/2,"/","")),"")</f>
        <v/>
      </c>
      <c r="DT44" s="230" t="str">
        <f>IF(COUNTA(กรอกคะแนนตัวชี้วัด!AQ44),IF(DR44="","",IF(DS44="/","",IF(DS44=""," /"))),"")</f>
        <v/>
      </c>
      <c r="DU44" s="229" t="str">
        <f>IF(COUNTA(กรอกคะแนนตัวชี้วัด!AR44),กรอกคะแนนตัวชี้วัด!AR44," ")</f>
        <v xml:space="preserve"> </v>
      </c>
      <c r="DV44" s="230" t="str">
        <f>IF(COUNTA(กรอกคะแนนตัวชี้วัด!AR44),IF($B$4="","",IF(DU44&gt;=$B$4/2,"/","")),"")</f>
        <v/>
      </c>
      <c r="DW44" s="234" t="str">
        <f>IF(COUNTA(กรอกคะแนนตัวชี้วัด!AR44),IF(DU44="","",IF(DV44="/","",IF(DV44=""," /"))),"")</f>
        <v/>
      </c>
      <c r="DX44" s="247" t="str">
        <f>IF(COUNTA(ข้อมูล!E62),IF(COUNTIF(EC44:FS44,"/"),COUNTIF(EC44:FS44,"/"),""),"")</f>
        <v/>
      </c>
      <c r="DY44" s="230" t="str">
        <f>IF(COUNTA(ข้อมูล!E62),IF(DX44="","",IF(DX44&gt;=$DX$4/2,"/","")),"")</f>
        <v/>
      </c>
      <c r="DZ44" s="230" t="str">
        <f>IF(COUNTA(ข้อมูล!E62),IF(DX44="","/",IF(DY44="/","",IF(DY44=""," /"))),"")</f>
        <v/>
      </c>
      <c r="EA44" s="231"/>
      <c r="EB44" s="249"/>
      <c r="EC44" s="158"/>
      <c r="ED44" s="69"/>
      <c r="EE44" s="70" t="str">
        <f t="shared" si="43"/>
        <v/>
      </c>
      <c r="EF44" s="70" t="str">
        <f t="shared" si="44"/>
        <v/>
      </c>
      <c r="EG44" s="70" t="str">
        <f t="shared" si="45"/>
        <v/>
      </c>
      <c r="EH44" s="70" t="str">
        <f t="shared" si="46"/>
        <v/>
      </c>
      <c r="EI44" s="70" t="str">
        <f t="shared" si="47"/>
        <v/>
      </c>
      <c r="EJ44" s="70" t="str">
        <f t="shared" si="48"/>
        <v/>
      </c>
      <c r="EK44" s="70" t="str">
        <f t="shared" si="49"/>
        <v/>
      </c>
      <c r="EL44" s="70" t="str">
        <f t="shared" si="50"/>
        <v/>
      </c>
      <c r="EM44" s="70" t="str">
        <f t="shared" si="51"/>
        <v/>
      </c>
      <c r="EN44" s="70" t="str">
        <f t="shared" si="52"/>
        <v/>
      </c>
      <c r="EO44" s="70" t="str">
        <f t="shared" si="53"/>
        <v/>
      </c>
      <c r="EP44" s="70" t="str">
        <f t="shared" si="54"/>
        <v/>
      </c>
      <c r="EQ44" s="70" t="str">
        <f t="shared" si="55"/>
        <v/>
      </c>
      <c r="ER44" s="70" t="str">
        <f t="shared" si="56"/>
        <v/>
      </c>
      <c r="ES44" s="70" t="str">
        <f t="shared" si="57"/>
        <v/>
      </c>
      <c r="ET44" s="70" t="str">
        <f t="shared" si="58"/>
        <v/>
      </c>
      <c r="EU44" s="70" t="str">
        <f t="shared" si="59"/>
        <v/>
      </c>
      <c r="EV44" s="70" t="str">
        <f t="shared" si="60"/>
        <v/>
      </c>
      <c r="EW44" s="70" t="str">
        <f t="shared" si="61"/>
        <v/>
      </c>
      <c r="EX44" s="70" t="str">
        <f t="shared" si="62"/>
        <v/>
      </c>
      <c r="EY44" s="70" t="str">
        <f t="shared" si="63"/>
        <v/>
      </c>
      <c r="EZ44" s="70" t="str">
        <f t="shared" si="64"/>
        <v/>
      </c>
      <c r="FA44" s="70" t="str">
        <f t="shared" si="65"/>
        <v/>
      </c>
      <c r="FB44" s="70" t="str">
        <f t="shared" si="66"/>
        <v/>
      </c>
      <c r="FC44" s="70" t="str">
        <f t="shared" si="67"/>
        <v/>
      </c>
      <c r="FD44" s="70" t="str">
        <f t="shared" si="68"/>
        <v/>
      </c>
      <c r="FE44" s="70" t="str">
        <f t="shared" si="69"/>
        <v/>
      </c>
      <c r="FF44" s="70" t="str">
        <f t="shared" si="70"/>
        <v/>
      </c>
      <c r="FG44" s="70" t="str">
        <f t="shared" si="71"/>
        <v/>
      </c>
      <c r="FH44" s="70" t="str">
        <f t="shared" si="72"/>
        <v/>
      </c>
      <c r="FI44" s="70" t="str">
        <f t="shared" si="73"/>
        <v/>
      </c>
      <c r="FJ44" s="70" t="str">
        <f t="shared" si="74"/>
        <v/>
      </c>
      <c r="FK44" s="70" t="str">
        <f t="shared" si="75"/>
        <v/>
      </c>
      <c r="FL44" s="70" t="str">
        <f t="shared" si="76"/>
        <v/>
      </c>
      <c r="FM44" s="70" t="str">
        <f t="shared" si="77"/>
        <v/>
      </c>
      <c r="FN44" s="70" t="str">
        <f t="shared" si="78"/>
        <v/>
      </c>
      <c r="FO44" s="70" t="str">
        <f t="shared" si="79"/>
        <v/>
      </c>
      <c r="FP44" s="70" t="str">
        <f t="shared" si="80"/>
        <v/>
      </c>
      <c r="FQ44" s="70" t="str">
        <f t="shared" si="81"/>
        <v/>
      </c>
      <c r="FR44" s="70" t="str">
        <f t="shared" si="82"/>
        <v/>
      </c>
      <c r="FS44" s="70" t="e">
        <f>#REF!</f>
        <v>#REF!</v>
      </c>
      <c r="FT44" s="70"/>
      <c r="FU44" s="70">
        <f t="shared" si="83"/>
        <v>0</v>
      </c>
      <c r="FV44" s="69"/>
    </row>
    <row r="45" spans="1:178" s="67" customFormat="1" ht="16.5" customHeight="1" thickBot="1" x14ac:dyDescent="0.4">
      <c r="A45" s="233">
        <f>IF(COUNTA(ข้อมูล!C42),ข้อมูล!C42," ")</f>
        <v>40</v>
      </c>
      <c r="B45" s="235" t="str">
        <f>IF(COUNTA(กรอกคะแนนตัวชี้วัด!C45),กรอกคะแนนตัวชี้วัด!C45," ")</f>
        <v xml:space="preserve"> </v>
      </c>
      <c r="C45" s="236" t="str">
        <f>IF(COUNTA(กรอกคะแนนตัวชี้วัด!C45),IF($B$4="","",IF(B45&gt;=$B$4/2,"/","")),"")</f>
        <v/>
      </c>
      <c r="D45" s="236" t="str">
        <f>IF(COUNTA(กรอกคะแนนตัวชี้วัด!C45),IF(B45="","",IF(C45="/","",IF(C45=""," /"))),"")</f>
        <v/>
      </c>
      <c r="E45" s="235" t="str">
        <f>IF(COUNTA(กรอกคะแนนตัวชี้วัด!D45),กรอกคะแนนตัวชี้วัด!D45," ")</f>
        <v xml:space="preserve"> </v>
      </c>
      <c r="F45" s="236" t="str">
        <f>IF(COUNTA(กรอกคะแนนตัวชี้วัด!D45),IF($B$4="","",IF(E45&gt;=$B$4/2,"/","")),"")</f>
        <v/>
      </c>
      <c r="G45" s="236" t="str">
        <f>IF(COUNTA(กรอกคะแนนตัวชี้วัด!D45),IF(E45="","",IF(F45="/","",IF(F45=""," /"))),"")</f>
        <v/>
      </c>
      <c r="H45" s="235" t="str">
        <f>IF(COUNTA(กรอกคะแนนตัวชี้วัด!E45),กรอกคะแนนตัวชี้วัด!E45," ")</f>
        <v xml:space="preserve"> </v>
      </c>
      <c r="I45" s="236" t="str">
        <f>IF(COUNTA(กรอกคะแนนตัวชี้วัด!E45),IF($B$4="","",IF(H45&gt;=$B$4/2,"/","")),"")</f>
        <v/>
      </c>
      <c r="J45" s="236" t="str">
        <f>IF(COUNTA(กรอกคะแนนตัวชี้วัด!E45),IF(H45="","",IF(I45="/","",IF(I45=""," /"))),"")</f>
        <v/>
      </c>
      <c r="K45" s="235" t="str">
        <f>IF(COUNTA(กรอกคะแนนตัวชี้วัด!F45),กรอกคะแนนตัวชี้วัด!F45," ")</f>
        <v xml:space="preserve"> </v>
      </c>
      <c r="L45" s="236" t="str">
        <f>IF(COUNTA(กรอกคะแนนตัวชี้วัด!F45),IF($B$4="","",IF(K45&gt;=$B$4/2,"/","")),"")</f>
        <v/>
      </c>
      <c r="M45" s="237" t="str">
        <f>IF(COUNTA(กรอกคะแนนตัวชี้วัด!F45),IF(K45="","",IF(L45="/","",IF(L45=""," /"))),"")</f>
        <v/>
      </c>
      <c r="N45" s="242" t="str">
        <f>IF(COUNTA(กรอกคะแนนตัวชี้วัด!G45),กรอกคะแนนตัวชี้วัด!G45," ")</f>
        <v xml:space="preserve"> </v>
      </c>
      <c r="O45" s="236" t="str">
        <f>IF(COUNTA(กรอกคะแนนตัวชี้วัด!G45),IF($B$4="","",IF(N45&gt;=$B$4/2,"/","")),"")</f>
        <v/>
      </c>
      <c r="P45" s="236" t="str">
        <f>IF(COUNTA(กรอกคะแนนตัวชี้วัด!G45),IF(N45="","",IF(O45="/","",IF(O45=""," /"))),"")</f>
        <v/>
      </c>
      <c r="Q45" s="235" t="str">
        <f>IF(COUNTA(กรอกคะแนนตัวชี้วัด!H45),กรอกคะแนนตัวชี้วัด!H45," ")</f>
        <v xml:space="preserve"> </v>
      </c>
      <c r="R45" s="236" t="str">
        <f>IF(COUNTA(กรอกคะแนนตัวชี้วัด!H45),IF($B$4="","",IF(Q45&gt;=$B$4/2,"/","")),"")</f>
        <v/>
      </c>
      <c r="S45" s="236" t="str">
        <f>IF(COUNTA(กรอกคะแนนตัวชี้วัด!H45),IF(Q45="","",IF(R45="/","",IF(R45=""," /"))),"")</f>
        <v/>
      </c>
      <c r="T45" s="235" t="str">
        <f>IF(COUNTA(กรอกคะแนนตัวชี้วัด!I45),กรอกคะแนนตัวชี้วัด!I45," ")</f>
        <v xml:space="preserve"> </v>
      </c>
      <c r="U45" s="236" t="str">
        <f>IF(COUNTA(กรอกคะแนนตัวชี้วัด!I45),IF($B$4="","",IF(T45&gt;=$B$4/2,"/","")),"")</f>
        <v/>
      </c>
      <c r="V45" s="236" t="str">
        <f>IF(COUNTA(กรอกคะแนนตัวชี้วัด!I45),IF(T45="","",IF(U45="/","",IF(U45=""," /"))),"")</f>
        <v/>
      </c>
      <c r="W45" s="235" t="str">
        <f>IF(COUNTA(กรอกคะแนนตัวชี้วัด!J45),กรอกคะแนนตัวชี้วัด!J45," ")</f>
        <v xml:space="preserve"> </v>
      </c>
      <c r="X45" s="236" t="str">
        <f>IF(COUNTA(กรอกคะแนนตัวชี้วัด!J45),IF($B$4="","",IF(W45&gt;=$B$4/2,"/","")),"")</f>
        <v/>
      </c>
      <c r="Y45" s="237" t="str">
        <f>IF(COUNTA(กรอกคะแนนตัวชี้วัด!J45),IF(W45="","",IF(X45="/","",IF(X45=""," /"))),"")</f>
        <v/>
      </c>
      <c r="Z45" s="242" t="str">
        <f>IF(COUNTA(กรอกคะแนนตัวชี้วัด!K45),กรอกคะแนนตัวชี้วัด!K45," ")</f>
        <v xml:space="preserve"> </v>
      </c>
      <c r="AA45" s="236" t="str">
        <f>IF(COUNTA(กรอกคะแนนตัวชี้วัด!K45),IF($B$4="","",IF(Z45&gt;=$B$4/2,"/","")),"")</f>
        <v/>
      </c>
      <c r="AB45" s="236" t="str">
        <f>IF(COUNTA(กรอกคะแนนตัวชี้วัด!K45),IF(Z45="","",IF(AA45="/","",IF(AA45=""," /"))),"")</f>
        <v/>
      </c>
      <c r="AC45" s="235" t="str">
        <f>IF(COUNTA(กรอกคะแนนตัวชี้วัด!L45),กรอกคะแนนตัวชี้วัด!L45," ")</f>
        <v xml:space="preserve"> </v>
      </c>
      <c r="AD45" s="236" t="str">
        <f>IF(COUNTA(กรอกคะแนนตัวชี้วัด!L45),IF($B$4="","",IF(AC45&gt;=$B$4/2,"/","")),"")</f>
        <v/>
      </c>
      <c r="AE45" s="236" t="str">
        <f>IF(COUNTA(กรอกคะแนนตัวชี้วัด!L45),IF(AC45="","",IF(AD45="/","",IF(AD45=""," /"))),"")</f>
        <v/>
      </c>
      <c r="AF45" s="235" t="str">
        <f>IF(COUNTA(กรอกคะแนนตัวชี้วัด!M45),กรอกคะแนนตัวชี้วัด!M45," ")</f>
        <v xml:space="preserve"> </v>
      </c>
      <c r="AG45" s="236" t="str">
        <f>IF(COUNTA(กรอกคะแนนตัวชี้วัด!M45),IF($B$4="","",IF(AF45&gt;=$B$4/2,"/","")),"")</f>
        <v/>
      </c>
      <c r="AH45" s="236" t="str">
        <f>IF(COUNTA(กรอกคะแนนตัวชี้วัด!M45),IF(AF45="","",IF(AG45="/","",IF(AG45=""," /"))),"")</f>
        <v/>
      </c>
      <c r="AI45" s="235" t="str">
        <f>IF(COUNTA(กรอกคะแนนตัวชี้วัด!N45),กรอกคะแนนตัวชี้วัด!N45," ")</f>
        <v xml:space="preserve"> </v>
      </c>
      <c r="AJ45" s="236" t="str">
        <f>IF(COUNTA(กรอกคะแนนตัวชี้วัด!N45),IF($B$4="","",IF(AI45&gt;=$B$4/2,"/","")),"")</f>
        <v/>
      </c>
      <c r="AK45" s="237" t="str">
        <f>IF(COUNTA(กรอกคะแนนตัวชี้วัด!N45),IF(AI45="","",IF(AJ45="/","",IF(AJ45=""," /"))),"")</f>
        <v/>
      </c>
      <c r="AL45" s="242" t="str">
        <f>IF(COUNTA(กรอกคะแนนตัวชี้วัด!O45),กรอกคะแนนตัวชี้วัด!O45," ")</f>
        <v xml:space="preserve"> </v>
      </c>
      <c r="AM45" s="236" t="str">
        <f>IF(COUNTA(กรอกคะแนนตัวชี้วัด!O45),IF($B$4="","",IF(AL45&gt;=$B$4/2,"/","")),"")</f>
        <v/>
      </c>
      <c r="AN45" s="236" t="str">
        <f>IF(COUNTA(กรอกคะแนนตัวชี้วัด!O45),IF(AL45="","",IF(AM45="/","",IF(AM45=""," /"))),"")</f>
        <v/>
      </c>
      <c r="AO45" s="235" t="str">
        <f>IF(COUNTA(กรอกคะแนนตัวชี้วัด!P45),กรอกคะแนนตัวชี้วัด!P45," ")</f>
        <v xml:space="preserve"> </v>
      </c>
      <c r="AP45" s="236" t="str">
        <f>IF(COUNTA(กรอกคะแนนตัวชี้วัด!P45),IF($B$4="","",IF(AO45&gt;=$B$4/2,"/","")),"")</f>
        <v/>
      </c>
      <c r="AQ45" s="236" t="str">
        <f>IF(COUNTA(กรอกคะแนนตัวชี้วัด!P45),IF(AO45="","",IF(AP45="/","",IF(AP45=""," /"))),"")</f>
        <v/>
      </c>
      <c r="AR45" s="235" t="str">
        <f>IF(COUNTA(กรอกคะแนนตัวชี้วัด!Q45),กรอกคะแนนตัวชี้วัด!Q45," ")</f>
        <v xml:space="preserve"> </v>
      </c>
      <c r="AS45" s="236" t="str">
        <f>IF(COUNTA(กรอกคะแนนตัวชี้วัด!Q45),IF($B$4="","",IF(AR45&gt;=$B$4/2,"/","")),"")</f>
        <v/>
      </c>
      <c r="AT45" s="236" t="str">
        <f>IF(COUNTA(กรอกคะแนนตัวชี้วัด!Q45),IF(AR45="","",IF(AS45="/","",IF(AS45=""," /"))),"")</f>
        <v/>
      </c>
      <c r="AU45" s="235" t="str">
        <f>IF(COUNTA(กรอกคะแนนตัวชี้วัด!R45),กรอกคะแนนตัวชี้วัด!R45," ")</f>
        <v xml:space="preserve"> </v>
      </c>
      <c r="AV45" s="236" t="str">
        <f>IF(COUNTA(กรอกคะแนนตัวชี้วัด!R45),IF($B$4="","",IF(AU45&gt;=$B$4/2,"/","")),"")</f>
        <v/>
      </c>
      <c r="AW45" s="237" t="str">
        <f>IF(COUNTA(กรอกคะแนนตัวชี้วัด!R45),IF(AU45="","",IF(AV45="/","",IF(AV45=""," /"))),"")</f>
        <v/>
      </c>
      <c r="AX45" s="242" t="str">
        <f>IF(COUNTA(กรอกคะแนนตัวชี้วัด!S45),กรอกคะแนนตัวชี้วัด!S45," ")</f>
        <v xml:space="preserve"> </v>
      </c>
      <c r="AY45" s="236" t="str">
        <f>IF(COUNTA(กรอกคะแนนตัวชี้วัด!S45),IF($B$4="","",IF(AX45&gt;=$B$4/2,"/","")),"")</f>
        <v/>
      </c>
      <c r="AZ45" s="236" t="str">
        <f>IF(COUNTA(กรอกคะแนนตัวชี้วัด!S45),IF(AX45="","",IF(AY45="/","",IF(AY45=""," /"))),"")</f>
        <v/>
      </c>
      <c r="BA45" s="235" t="str">
        <f>IF(COUNTA(กรอกคะแนนตัวชี้วัด!T45),กรอกคะแนนตัวชี้วัด!T45," ")</f>
        <v xml:space="preserve"> </v>
      </c>
      <c r="BB45" s="236" t="str">
        <f>IF(COUNTA(กรอกคะแนนตัวชี้วัด!T45),IF($B$4="","",IF(BA45&gt;=$B$4/2,"/","")),"")</f>
        <v/>
      </c>
      <c r="BC45" s="236" t="str">
        <f>IF(COUNTA(กรอกคะแนนตัวชี้วัด!T45),IF(BA45="","",IF(BB45="/","",IF(BB45=""," /"))),"")</f>
        <v/>
      </c>
      <c r="BD45" s="235" t="str">
        <f>IF(COUNTA(กรอกคะแนนตัวชี้วัด!U45),กรอกคะแนนตัวชี้วัด!U45," ")</f>
        <v xml:space="preserve"> </v>
      </c>
      <c r="BE45" s="236" t="str">
        <f>IF(COUNTA(กรอกคะแนนตัวชี้วัด!U45),IF($B$4="","",IF(BD45&gt;=$B$4/2,"/","")),"")</f>
        <v/>
      </c>
      <c r="BF45" s="236" t="str">
        <f>IF(COUNTA(กรอกคะแนนตัวชี้วัด!U45),IF(BD45="","",IF(BE45="/","",IF(BE45=""," /"))),"")</f>
        <v/>
      </c>
      <c r="BG45" s="235" t="str">
        <f>IF(COUNTA(กรอกคะแนนตัวชี้วัด!V45),กรอกคะแนนตัวชี้วัด!V45," ")</f>
        <v xml:space="preserve"> </v>
      </c>
      <c r="BH45" s="236" t="str">
        <f>IF(COUNTA(กรอกคะแนนตัวชี้วัด!V45),IF($B$4="","",IF(BG45&gt;=$B$4/2,"/","")),"")</f>
        <v/>
      </c>
      <c r="BI45" s="237" t="str">
        <f>IF(COUNTA(กรอกคะแนนตัวชี้วัด!V45),IF(BG45="","",IF(BH45="/","",IF(BH45=""," /"))),"")</f>
        <v/>
      </c>
      <c r="BJ45" s="242" t="str">
        <f>IF(COUNTA(กรอกคะแนนตัวชี้วัด!W45),กรอกคะแนนตัวชี้วัด!W45," ")</f>
        <v xml:space="preserve"> </v>
      </c>
      <c r="BK45" s="236" t="str">
        <f>IF(COUNTA(กรอกคะแนนตัวชี้วัด!W45),IF($B$4="","",IF(BJ45&gt;=$B$4/2,"/","")),"")</f>
        <v/>
      </c>
      <c r="BL45" s="236" t="str">
        <f>IF(COUNTA(กรอกคะแนนตัวชี้วัด!W45),IF(BJ45="","",IF(BK45="/","",IF(BK45=""," /"))),"")</f>
        <v/>
      </c>
      <c r="BM45" s="235" t="str">
        <f>IF(COUNTA(กรอกคะแนนตัวชี้วัด!X45),กรอกคะแนนตัวชี้วัด!X45," ")</f>
        <v xml:space="preserve"> </v>
      </c>
      <c r="BN45" s="236" t="str">
        <f>IF(COUNTA(กรอกคะแนนตัวชี้วัด!X45),IF($B$4="","",IF(BM45&gt;=$B$4/2,"/","")),"")</f>
        <v/>
      </c>
      <c r="BO45" s="236" t="str">
        <f>IF(COUNTA(กรอกคะแนนตัวชี้วัด!X45),IF(BM45="","",IF(BN45="/","",IF(BN45=""," /"))),"")</f>
        <v/>
      </c>
      <c r="BP45" s="235" t="str">
        <f>IF(COUNTA(กรอกคะแนนตัวชี้วัด!Y45),กรอกคะแนนตัวชี้วัด!Y45," ")</f>
        <v xml:space="preserve"> </v>
      </c>
      <c r="BQ45" s="236" t="str">
        <f>IF(COUNTA(กรอกคะแนนตัวชี้วัด!Y45),IF($B$4="","",IF(BP45&gt;=$B$4/2,"/","")),"")</f>
        <v/>
      </c>
      <c r="BR45" s="236" t="str">
        <f>IF(COUNTA(กรอกคะแนนตัวชี้วัด!Y45),IF(BP45="","",IF(BQ45="/","",IF(BQ45=""," /"))),"")</f>
        <v/>
      </c>
      <c r="BS45" s="235" t="str">
        <f>IF(COUNTA(กรอกคะแนนตัวชี้วัด!Z45),กรอกคะแนนตัวชี้วัด!Z45," ")</f>
        <v xml:space="preserve"> </v>
      </c>
      <c r="BT45" s="236" t="str">
        <f>IF(COUNTA(กรอกคะแนนตัวชี้วัด!Z45),IF($B$4="","",IF(BS45&gt;=$B$4/2,"/","")),"")</f>
        <v/>
      </c>
      <c r="BU45" s="237" t="str">
        <f>IF(COUNTA(กรอกคะแนนตัวชี้วัด!Z45),IF(BS45="","",IF(BT45="/","",IF(BT45=""," /"))),"")</f>
        <v/>
      </c>
      <c r="BV45" s="242" t="str">
        <f>IF(COUNTA(กรอกคะแนนตัวชี้วัด!AA45),กรอกคะแนนตัวชี้วัด!AA45," ")</f>
        <v xml:space="preserve"> </v>
      </c>
      <c r="BW45" s="236" t="str">
        <f>IF(COUNTA(กรอกคะแนนตัวชี้วัด!AA45),IF($B$4="","",IF(BV45&gt;=$B$4/2,"/","")),"")</f>
        <v/>
      </c>
      <c r="BX45" s="236" t="str">
        <f>IF(COUNTA(กรอกคะแนนตัวชี้วัด!AA45),IF(BV45="","",IF(BW45="/","",IF(BW45=""," /"))),"")</f>
        <v/>
      </c>
      <c r="BY45" s="235" t="str">
        <f>IF(COUNTA(กรอกคะแนนตัวชี้วัด!AB45),กรอกคะแนนตัวชี้วัด!AB45," ")</f>
        <v xml:space="preserve"> </v>
      </c>
      <c r="BZ45" s="236" t="str">
        <f>IF(COUNTA(กรอกคะแนนตัวชี้วัด!AB45),IF($B$4="","",IF(BY45&gt;=$B$4/2,"/","")),"")</f>
        <v/>
      </c>
      <c r="CA45" s="236" t="str">
        <f>IF(COUNTA(กรอกคะแนนตัวชี้วัด!AB45),IF(BY45="","",IF(BZ45="/","",IF(BZ45=""," /"))),"")</f>
        <v/>
      </c>
      <c r="CB45" s="235" t="str">
        <f>IF(COUNTA(กรอกคะแนนตัวชี้วัด!AC45),กรอกคะแนนตัวชี้วัด!AC45," ")</f>
        <v xml:space="preserve"> </v>
      </c>
      <c r="CC45" s="236" t="str">
        <f>IF(COUNTA(กรอกคะแนนตัวชี้วัด!AC45),IF($B$4="","",IF(CB45&gt;=$B$4/2,"/","")),"")</f>
        <v/>
      </c>
      <c r="CD45" s="236" t="str">
        <f>IF(COUNTA(กรอกคะแนนตัวชี้วัด!AC45),IF(CB45="","",IF(CC45="/","",IF(CC45=""," /"))),"")</f>
        <v/>
      </c>
      <c r="CE45" s="235" t="str">
        <f>IF(COUNTA(กรอกคะแนนตัวชี้วัด!AD45),กรอกคะแนนตัวชี้วัด!AD45," ")</f>
        <v xml:space="preserve"> </v>
      </c>
      <c r="CF45" s="236" t="str">
        <f>IF(COUNTA(กรอกคะแนนตัวชี้วัด!AD45),IF($B$4="","",IF(CE45&gt;=$B$4/2,"/","")),"")</f>
        <v/>
      </c>
      <c r="CG45" s="237" t="str">
        <f>IF(COUNTA(กรอกคะแนนตัวชี้วัด!AD45),IF(CE45="","",IF(CF45="/","",IF(CF45=""," /"))),"")</f>
        <v/>
      </c>
      <c r="CH45" s="242" t="str">
        <f>IF(COUNTA(กรอกคะแนนตัวชี้วัด!AE45),กรอกคะแนนตัวชี้วัด!AE45," ")</f>
        <v xml:space="preserve"> </v>
      </c>
      <c r="CI45" s="236" t="str">
        <f>IF(COUNTA(กรอกคะแนนตัวชี้วัด!AE45),IF($B$4="","",IF(CH45&gt;=$B$4/2,"/","")),"")</f>
        <v/>
      </c>
      <c r="CJ45" s="236" t="str">
        <f>IF(COUNTA(กรอกคะแนนตัวชี้วัด!AE45),IF(CH45="","",IF(CI45="/","",IF(CI45=""," /"))),"")</f>
        <v/>
      </c>
      <c r="CK45" s="235" t="str">
        <f>IF(COUNTA(กรอกคะแนนตัวชี้วัด!AF45),กรอกคะแนนตัวชี้วัด!AF45," ")</f>
        <v xml:space="preserve"> </v>
      </c>
      <c r="CL45" s="236" t="str">
        <f>IF(COUNTA(กรอกคะแนนตัวชี้วัด!AF45),IF($B$4="","",IF(CK45&gt;=$B$4/2,"/","")),"")</f>
        <v/>
      </c>
      <c r="CM45" s="236" t="str">
        <f>IF(COUNTA(กรอกคะแนนตัวชี้วัด!AF45),IF(CK45="","",IF(CL45="/","",IF(CL45=""," /"))),"")</f>
        <v/>
      </c>
      <c r="CN45" s="235" t="str">
        <f>IF(COUNTA(กรอกคะแนนตัวชี้วัด!AG45),กรอกคะแนนตัวชี้วัด!AG45," ")</f>
        <v xml:space="preserve"> </v>
      </c>
      <c r="CO45" s="236" t="str">
        <f>IF(COUNTA(กรอกคะแนนตัวชี้วัด!AG45),IF($B$4="","",IF(CN45&gt;=$B$4/2,"/","")),"")</f>
        <v/>
      </c>
      <c r="CP45" s="236" t="str">
        <f>IF(COUNTA(กรอกคะแนนตัวชี้วัด!AG45),IF(CN45="","",IF(CO45="/","",IF(CO45=""," /"))),"")</f>
        <v/>
      </c>
      <c r="CQ45" s="235" t="str">
        <f>IF(COUNTA(กรอกคะแนนตัวชี้วัด!AH45),กรอกคะแนนตัวชี้วัด!AH45," ")</f>
        <v xml:space="preserve"> </v>
      </c>
      <c r="CR45" s="236" t="str">
        <f>IF(COUNTA(กรอกคะแนนตัวชี้วัด!AH45),IF($B$4="","",IF(CQ45&gt;=$B$4/2,"/","")),"")</f>
        <v/>
      </c>
      <c r="CS45" s="237" t="str">
        <f>IF(COUNTA(กรอกคะแนนตัวชี้วัด!AH45),IF(CQ45="","",IF(CR45="/","",IF(CR45=""," /"))),"")</f>
        <v/>
      </c>
      <c r="CT45" s="242" t="str">
        <f>IF(COUNTA(กรอกคะแนนตัวชี้วัด!AI45),กรอกคะแนนตัวชี้วัด!AI45," ")</f>
        <v xml:space="preserve"> </v>
      </c>
      <c r="CU45" s="236" t="str">
        <f>IF(COUNTA(กรอกคะแนนตัวชี้วัด!AI45),IF($B$4="","",IF(CT45&gt;=$B$4/2,"/","")),"")</f>
        <v/>
      </c>
      <c r="CV45" s="236" t="str">
        <f>IF(COUNTA(กรอกคะแนนตัวชี้วัด!AI45),IF(CT45="","",IF(CU45="/","",IF(CU45=""," /"))),"")</f>
        <v/>
      </c>
      <c r="CW45" s="235" t="str">
        <f>IF(COUNTA(กรอกคะแนนตัวชี้วัด!AJ45),กรอกคะแนนตัวชี้วัด!AJ45," ")</f>
        <v xml:space="preserve"> </v>
      </c>
      <c r="CX45" s="236" t="str">
        <f>IF(COUNTA(กรอกคะแนนตัวชี้วัด!AJ45),IF($B$4="","",IF(CW45&gt;=$B$4/2,"/","")),"")</f>
        <v/>
      </c>
      <c r="CY45" s="236" t="str">
        <f>IF(COUNTA(กรอกคะแนนตัวชี้วัด!AJ45),IF(CW45="","",IF(CX45="/","",IF(CX45=""," /"))),"")</f>
        <v/>
      </c>
      <c r="CZ45" s="235" t="str">
        <f>IF(COUNTA(กรอกคะแนนตัวชี้วัด!AK45),กรอกคะแนนตัวชี้วัด!AK45," ")</f>
        <v xml:space="preserve"> </v>
      </c>
      <c r="DA45" s="236" t="str">
        <f>IF(COUNTA(กรอกคะแนนตัวชี้วัด!AK45),IF($B$4="","",IF(CZ45&gt;=$B$4/2,"/","")),"")</f>
        <v/>
      </c>
      <c r="DB45" s="236" t="str">
        <f>IF(COUNTA(กรอกคะแนนตัวชี้วัด!AK45),IF(CZ45="","",IF(DA45="/","",IF(DA45=""," /"))),"")</f>
        <v/>
      </c>
      <c r="DC45" s="235" t="str">
        <f>IF(COUNTA(กรอกคะแนนตัวชี้วัด!AL45),กรอกคะแนนตัวชี้วัด!AL45," ")</f>
        <v xml:space="preserve"> </v>
      </c>
      <c r="DD45" s="236" t="str">
        <f>IF(COUNTA(กรอกคะแนนตัวชี้วัด!AL45),IF($B$4="","",IF(DC45&gt;=$B$4/2,"/","")),"")</f>
        <v/>
      </c>
      <c r="DE45" s="237" t="str">
        <f>IF(COUNTA(กรอกคะแนนตัวชี้วัด!AL45),IF(DC45="","",IF(DD45="/","",IF(DD45=""," /"))),"")</f>
        <v/>
      </c>
      <c r="DF45" s="242" t="str">
        <f>IF(COUNTA(กรอกคะแนนตัวชี้วัด!AM45),กรอกคะแนนตัวชี้วัด!AM45," ")</f>
        <v xml:space="preserve"> </v>
      </c>
      <c r="DG45" s="236" t="str">
        <f>IF(COUNTA(กรอกคะแนนตัวชี้วัด!AM45),IF($B$4="","",IF(DF45&gt;=$B$4/2,"/","")),"")</f>
        <v/>
      </c>
      <c r="DH45" s="236" t="str">
        <f>IF(COUNTA(กรอกคะแนนตัวชี้วัด!AM45),IF(DF45="","",IF(DG45="/","",IF(DG45=""," /"))),"")</f>
        <v/>
      </c>
      <c r="DI45" s="235" t="str">
        <f>IF(COUNTA(กรอกคะแนนตัวชี้วัด!AN45),กรอกคะแนนตัวชี้วัด!AN45," ")</f>
        <v xml:space="preserve"> </v>
      </c>
      <c r="DJ45" s="236" t="str">
        <f>IF(COUNTA(กรอกคะแนนตัวชี้วัด!AN45),IF($B$4="","",IF(DI45&gt;=$B$4/2,"/","")),"")</f>
        <v/>
      </c>
      <c r="DK45" s="236" t="str">
        <f>IF(COUNTA(กรอกคะแนนตัวชี้วัด!AN45),IF(DI45="","",IF(DJ45="/","",IF(DJ45=""," /"))),"")</f>
        <v/>
      </c>
      <c r="DL45" s="235" t="str">
        <f>IF(COUNTA(กรอกคะแนนตัวชี้วัด!AO45),กรอกคะแนนตัวชี้วัด!AO45," ")</f>
        <v xml:space="preserve"> </v>
      </c>
      <c r="DM45" s="236" t="str">
        <f>IF(COUNTA(กรอกคะแนนตัวชี้วัด!AO45),IF($B$4="","",IF(DL45&gt;=$B$4/2,"/","")),"")</f>
        <v/>
      </c>
      <c r="DN45" s="236" t="str">
        <f>IF(COUNTA(กรอกคะแนนตัวชี้วัด!AO45),IF(DL45="","",IF(DM45="/","",IF(DM45=""," /"))),"")</f>
        <v/>
      </c>
      <c r="DO45" s="235" t="str">
        <f>IF(COUNTA(กรอกคะแนนตัวชี้วัด!AP45),กรอกคะแนนตัวชี้วัด!AP45," ")</f>
        <v xml:space="preserve"> </v>
      </c>
      <c r="DP45" s="236" t="str">
        <f>IF(COUNTA(กรอกคะแนนตัวชี้วัด!AP45),IF($B$4="","",IF(DO45&gt;=$B$4/2,"/","")),"")</f>
        <v/>
      </c>
      <c r="DQ45" s="237" t="str">
        <f>IF(COUNTA(กรอกคะแนนตัวชี้วัด!AP45),IF(DO45="","",IF(DP45="/","",IF(DP45=""," /"))),"")</f>
        <v/>
      </c>
      <c r="DR45" s="242" t="str">
        <f>IF(COUNTA(กรอกคะแนนตัวชี้วัด!AQ45),กรอกคะแนนตัวชี้วัด!AQ45," ")</f>
        <v xml:space="preserve"> </v>
      </c>
      <c r="DS45" s="236" t="str">
        <f>IF(COUNTA(กรอกคะแนนตัวชี้วัด!AQ45),IF($B$4="","",IF(DR45&gt;=$B$4/2,"/","")),"")</f>
        <v/>
      </c>
      <c r="DT45" s="236" t="str">
        <f>IF(COUNTA(กรอกคะแนนตัวชี้วัด!AQ45),IF(DR45="","",IF(DS45="/","",IF(DS45=""," /"))),"")</f>
        <v/>
      </c>
      <c r="DU45" s="235" t="str">
        <f>IF(COUNTA(กรอกคะแนนตัวชี้วัด!AR45),กรอกคะแนนตัวชี้วัด!AR45," ")</f>
        <v xml:space="preserve"> </v>
      </c>
      <c r="DV45" s="236" t="str">
        <f>IF(COUNTA(กรอกคะแนนตัวชี้วัด!AR45),IF($B$4="","",IF(DU45&gt;=$B$4/2,"/","")),"")</f>
        <v/>
      </c>
      <c r="DW45" s="237" t="str">
        <f>IF(COUNTA(กรอกคะแนนตัวชี้วัด!AR45),IF(DU45="","",IF(DV45="/","",IF(DV45=""," /"))),"")</f>
        <v/>
      </c>
      <c r="DX45" s="250" t="str">
        <f>IF(COUNTA(ข้อมูล!E63),IF(COUNTIF(EC45:FS45,"/"),COUNTIF(EC45:FS45,"/"),""),"")</f>
        <v/>
      </c>
      <c r="DY45" s="236" t="str">
        <f>IF(COUNTA(ข้อมูล!E63),IF(DX45="","",IF(DX45&gt;=$DX$4/2,"/","")),"")</f>
        <v/>
      </c>
      <c r="DZ45" s="236" t="str">
        <f>IF(COUNTA(ข้อมูล!E63),IF(DX45="","/",IF(DY45="/","",IF(DY45=""," /"))),"")</f>
        <v/>
      </c>
      <c r="EA45" s="251"/>
      <c r="EB45" s="252"/>
      <c r="EC45" s="158"/>
      <c r="ED45" s="69"/>
      <c r="EE45" s="70" t="str">
        <f t="shared" si="43"/>
        <v/>
      </c>
      <c r="EF45" s="70" t="str">
        <f t="shared" si="44"/>
        <v/>
      </c>
      <c r="EG45" s="70" t="str">
        <f t="shared" si="45"/>
        <v/>
      </c>
      <c r="EH45" s="70" t="str">
        <f t="shared" si="46"/>
        <v/>
      </c>
      <c r="EI45" s="70" t="str">
        <f t="shared" si="47"/>
        <v/>
      </c>
      <c r="EJ45" s="70" t="str">
        <f t="shared" si="48"/>
        <v/>
      </c>
      <c r="EK45" s="70" t="str">
        <f t="shared" si="49"/>
        <v/>
      </c>
      <c r="EL45" s="70" t="str">
        <f t="shared" si="50"/>
        <v/>
      </c>
      <c r="EM45" s="70" t="str">
        <f t="shared" si="51"/>
        <v/>
      </c>
      <c r="EN45" s="70" t="str">
        <f t="shared" si="52"/>
        <v/>
      </c>
      <c r="EO45" s="70" t="str">
        <f t="shared" si="53"/>
        <v/>
      </c>
      <c r="EP45" s="70" t="str">
        <f t="shared" si="54"/>
        <v/>
      </c>
      <c r="EQ45" s="70" t="str">
        <f t="shared" si="55"/>
        <v/>
      </c>
      <c r="ER45" s="70" t="str">
        <f t="shared" si="56"/>
        <v/>
      </c>
      <c r="ES45" s="70" t="str">
        <f t="shared" si="57"/>
        <v/>
      </c>
      <c r="ET45" s="70" t="str">
        <f t="shared" si="58"/>
        <v/>
      </c>
      <c r="EU45" s="70" t="str">
        <f t="shared" si="59"/>
        <v/>
      </c>
      <c r="EV45" s="70" t="str">
        <f t="shared" si="60"/>
        <v/>
      </c>
      <c r="EW45" s="70" t="str">
        <f t="shared" si="61"/>
        <v/>
      </c>
      <c r="EX45" s="70" t="str">
        <f t="shared" si="62"/>
        <v/>
      </c>
      <c r="EY45" s="70" t="str">
        <f t="shared" si="63"/>
        <v/>
      </c>
      <c r="EZ45" s="70" t="str">
        <f t="shared" si="64"/>
        <v/>
      </c>
      <c r="FA45" s="70" t="str">
        <f t="shared" si="65"/>
        <v/>
      </c>
      <c r="FB45" s="70" t="str">
        <f t="shared" si="66"/>
        <v/>
      </c>
      <c r="FC45" s="70" t="str">
        <f t="shared" si="67"/>
        <v/>
      </c>
      <c r="FD45" s="70" t="str">
        <f t="shared" si="68"/>
        <v/>
      </c>
      <c r="FE45" s="70" t="str">
        <f t="shared" si="69"/>
        <v/>
      </c>
      <c r="FF45" s="70" t="str">
        <f t="shared" si="70"/>
        <v/>
      </c>
      <c r="FG45" s="70" t="str">
        <f t="shared" si="71"/>
        <v/>
      </c>
      <c r="FH45" s="70" t="str">
        <f t="shared" si="72"/>
        <v/>
      </c>
      <c r="FI45" s="70" t="str">
        <f t="shared" si="73"/>
        <v/>
      </c>
      <c r="FJ45" s="70" t="str">
        <f t="shared" si="74"/>
        <v/>
      </c>
      <c r="FK45" s="70" t="str">
        <f t="shared" si="75"/>
        <v/>
      </c>
      <c r="FL45" s="70" t="str">
        <f t="shared" si="76"/>
        <v/>
      </c>
      <c r="FM45" s="70" t="str">
        <f t="shared" si="77"/>
        <v/>
      </c>
      <c r="FN45" s="70" t="str">
        <f t="shared" si="78"/>
        <v/>
      </c>
      <c r="FO45" s="70" t="str">
        <f t="shared" si="79"/>
        <v/>
      </c>
      <c r="FP45" s="70" t="str">
        <f t="shared" si="80"/>
        <v/>
      </c>
      <c r="FQ45" s="70" t="str">
        <f t="shared" si="81"/>
        <v/>
      </c>
      <c r="FR45" s="70" t="str">
        <f t="shared" si="82"/>
        <v/>
      </c>
      <c r="FS45" s="70" t="e">
        <f>#REF!</f>
        <v>#REF!</v>
      </c>
      <c r="FT45" s="70"/>
      <c r="FU45" s="70">
        <f t="shared" si="83"/>
        <v>0</v>
      </c>
      <c r="FV45" s="69"/>
    </row>
    <row r="46" spans="1:178" s="67" customFormat="1" ht="19" x14ac:dyDescent="0.35">
      <c r="A46" s="69"/>
      <c r="B46" s="7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70"/>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8"/>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6"/>
    </row>
    <row r="47" spans="1:178" s="67" customFormat="1" ht="21" x14ac:dyDescent="0.35">
      <c r="A47" s="554" t="s">
        <v>333</v>
      </c>
      <c r="B47" s="549"/>
      <c r="C47" s="550"/>
      <c r="D47" s="548" t="s">
        <v>334</v>
      </c>
      <c r="E47" s="549"/>
      <c r="F47" s="550"/>
      <c r="G47" s="548"/>
      <c r="H47" s="549"/>
      <c r="I47" s="550"/>
      <c r="J47" s="548"/>
      <c r="K47" s="549"/>
      <c r="L47" s="550"/>
      <c r="M47" s="548"/>
      <c r="N47" s="549"/>
      <c r="O47" s="550"/>
      <c r="P47" s="548"/>
      <c r="Q47" s="549"/>
      <c r="R47" s="550"/>
      <c r="S47" s="548"/>
      <c r="T47" s="549"/>
      <c r="U47" s="550"/>
      <c r="V47" s="548"/>
      <c r="W47" s="549"/>
      <c r="X47" s="550"/>
      <c r="Y47" s="548"/>
      <c r="Z47" s="549"/>
      <c r="AA47" s="550"/>
      <c r="AB47" s="548"/>
      <c r="AC47" s="549"/>
      <c r="AD47" s="550"/>
      <c r="AE47" s="548"/>
      <c r="AF47" s="549"/>
      <c r="AG47" s="550"/>
      <c r="AH47" s="548"/>
      <c r="AI47" s="549"/>
      <c r="AJ47" s="550"/>
      <c r="AK47" s="548"/>
      <c r="AL47" s="549"/>
      <c r="AM47" s="550"/>
      <c r="AN47" s="548"/>
      <c r="AO47" s="549"/>
      <c r="AP47" s="550"/>
      <c r="AQ47" s="548"/>
      <c r="AR47" s="549"/>
      <c r="AS47" s="550"/>
      <c r="AT47" s="548"/>
      <c r="AU47" s="549"/>
      <c r="AV47" s="550"/>
      <c r="AW47" s="548"/>
      <c r="AX47" s="549"/>
      <c r="AY47" s="550"/>
      <c r="AZ47" s="548"/>
      <c r="BA47" s="549"/>
      <c r="BB47" s="550"/>
      <c r="BC47" s="548"/>
      <c r="BD47" s="549"/>
      <c r="BE47" s="550"/>
      <c r="BF47" s="548"/>
      <c r="BG47" s="549"/>
      <c r="BH47" s="550"/>
      <c r="BI47" s="548"/>
      <c r="BJ47" s="549"/>
      <c r="BK47" s="550"/>
      <c r="BL47" s="548"/>
      <c r="BM47" s="549"/>
      <c r="BN47" s="550"/>
      <c r="BO47" s="548"/>
      <c r="BP47" s="549"/>
      <c r="BQ47" s="550"/>
      <c r="BR47" s="548"/>
      <c r="BS47" s="549"/>
      <c r="BT47" s="550"/>
      <c r="BU47" s="548"/>
      <c r="BV47" s="549"/>
      <c r="BW47" s="550"/>
      <c r="BX47" s="548"/>
      <c r="BY47" s="549"/>
      <c r="BZ47" s="550"/>
      <c r="CA47" s="548"/>
      <c r="CB47" s="549"/>
      <c r="CC47" s="550"/>
      <c r="CD47" s="548"/>
      <c r="CE47" s="549"/>
      <c r="CF47" s="550"/>
      <c r="CG47" s="548"/>
      <c r="CH47" s="549"/>
      <c r="CI47" s="550"/>
      <c r="CJ47" s="548"/>
      <c r="CK47" s="549"/>
      <c r="CL47" s="550"/>
      <c r="CM47" s="548"/>
      <c r="CN47" s="549"/>
      <c r="CO47" s="550"/>
      <c r="CP47" s="548"/>
      <c r="CQ47" s="549"/>
      <c r="CR47" s="550"/>
      <c r="CS47" s="548"/>
      <c r="CT47" s="549"/>
      <c r="CU47" s="550"/>
      <c r="CV47" s="548"/>
      <c r="CW47" s="549"/>
      <c r="CX47" s="550"/>
      <c r="CY47" s="548"/>
      <c r="CZ47" s="549"/>
      <c r="DA47" s="550"/>
      <c r="DB47" s="548"/>
      <c r="DC47" s="549"/>
      <c r="DD47" s="550"/>
      <c r="DE47" s="548"/>
      <c r="DF47" s="549"/>
      <c r="DG47" s="550"/>
      <c r="DH47" s="548"/>
      <c r="DI47" s="549"/>
      <c r="DJ47" s="550"/>
      <c r="DK47" s="548"/>
      <c r="DL47" s="549"/>
      <c r="DM47" s="550"/>
      <c r="DN47" s="548"/>
      <c r="DO47" s="549"/>
      <c r="DP47" s="550"/>
      <c r="DQ47" s="548"/>
      <c r="DR47" s="562"/>
      <c r="DS47" s="563"/>
      <c r="DT47" s="548"/>
      <c r="DU47" s="562"/>
      <c r="DV47" s="563"/>
      <c r="DW47" s="559" t="s">
        <v>100</v>
      </c>
      <c r="DX47" s="560"/>
      <c r="DY47" s="560"/>
      <c r="DZ47" s="560"/>
      <c r="EA47" s="561"/>
      <c r="EB47" s="69"/>
      <c r="EC47" s="68"/>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6"/>
    </row>
    <row r="48" spans="1:178" s="67" customFormat="1" ht="19" x14ac:dyDescent="0.35">
      <c r="A48" s="69"/>
      <c r="B48" s="70"/>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70"/>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70"/>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8"/>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6"/>
    </row>
    <row r="49" spans="1:177" ht="21" x14ac:dyDescent="0.35">
      <c r="A49" s="36"/>
      <c r="B49" s="37"/>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7"/>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7"/>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8"/>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5"/>
    </row>
    <row r="50" spans="1:177" ht="21" x14ac:dyDescent="0.35">
      <c r="A50" s="36"/>
      <c r="B50" s="37"/>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7"/>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7"/>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8"/>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5"/>
    </row>
    <row r="51" spans="1:177" ht="21" x14ac:dyDescent="0.35">
      <c r="A51" s="36"/>
      <c r="B51" s="37"/>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7"/>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7"/>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8"/>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5"/>
    </row>
    <row r="52" spans="1:177" ht="21" x14ac:dyDescent="0.35">
      <c r="A52" s="36"/>
      <c r="B52" s="37"/>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7"/>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7"/>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8"/>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5"/>
    </row>
    <row r="53" spans="1:177" ht="21" x14ac:dyDescent="0.35">
      <c r="A53" s="36"/>
      <c r="B53" s="37"/>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7"/>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7"/>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8"/>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5"/>
    </row>
    <row r="54" spans="1:177" ht="21" x14ac:dyDescent="0.35">
      <c r="A54" s="36"/>
      <c r="B54" s="37"/>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7"/>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7"/>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8"/>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5"/>
    </row>
    <row r="55" spans="1:177" ht="21" x14ac:dyDescent="0.35">
      <c r="A55" s="36"/>
      <c r="B55" s="37"/>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7"/>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7"/>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8"/>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5"/>
    </row>
    <row r="56" spans="1:177" ht="21" x14ac:dyDescent="0.35">
      <c r="A56" s="36"/>
      <c r="B56" s="37"/>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7"/>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7"/>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8"/>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5"/>
    </row>
    <row r="57" spans="1:177" ht="21" x14ac:dyDescent="0.35">
      <c r="A57" s="36"/>
      <c r="B57" s="37"/>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7"/>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7"/>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5"/>
    </row>
    <row r="58" spans="1:177" ht="21" x14ac:dyDescent="0.35">
      <c r="A58" s="36"/>
      <c r="B58" s="37"/>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7"/>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7"/>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5"/>
    </row>
    <row r="59" spans="1:177" ht="21" x14ac:dyDescent="0.35">
      <c r="A59" s="36"/>
      <c r="B59" s="37"/>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7"/>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7"/>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5"/>
    </row>
    <row r="60" spans="1:177" ht="21" x14ac:dyDescent="0.35">
      <c r="A60" s="36"/>
      <c r="B60" s="37"/>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7"/>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7"/>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5"/>
    </row>
    <row r="61" spans="1:177" ht="21" x14ac:dyDescent="0.35">
      <c r="A61" s="36"/>
      <c r="B61" s="37"/>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7"/>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7"/>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5"/>
    </row>
    <row r="62" spans="1:177" ht="21" x14ac:dyDescent="0.35">
      <c r="A62" s="36"/>
      <c r="B62" s="37"/>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7"/>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7"/>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row>
    <row r="63" spans="1:177" ht="21" x14ac:dyDescent="0.35">
      <c r="A63" s="36"/>
      <c r="B63" s="37"/>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7"/>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7"/>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row>
    <row r="64" spans="1:177" ht="21" x14ac:dyDescent="0.35">
      <c r="A64" s="36"/>
      <c r="B64" s="37"/>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7"/>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7"/>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row>
    <row r="65" spans="1:177" ht="21" x14ac:dyDescent="0.35">
      <c r="A65" s="36"/>
      <c r="B65" s="37"/>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7"/>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7"/>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row>
    <row r="66" spans="1:177" ht="21" x14ac:dyDescent="0.35">
      <c r="A66" s="36"/>
      <c r="B66" s="37"/>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7"/>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7"/>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row>
    <row r="67" spans="1:177" ht="21" x14ac:dyDescent="0.35">
      <c r="A67" s="36"/>
      <c r="B67" s="3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7"/>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7"/>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row>
    <row r="68" spans="1:177" ht="21" x14ac:dyDescent="0.35">
      <c r="A68" s="36"/>
      <c r="B68" s="37"/>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7"/>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7"/>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row>
    <row r="69" spans="1:177" ht="21" x14ac:dyDescent="0.35">
      <c r="A69" s="36"/>
      <c r="B69" s="37"/>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7"/>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7"/>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row>
    <row r="70" spans="1:177" ht="21" x14ac:dyDescent="0.35">
      <c r="A70" s="36"/>
      <c r="B70" s="37"/>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7"/>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7"/>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row>
    <row r="71" spans="1:177" ht="21" x14ac:dyDescent="0.35">
      <c r="A71" s="36"/>
      <c r="B71" s="37"/>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7"/>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7"/>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row>
    <row r="72" spans="1:177" ht="21" x14ac:dyDescent="0.35">
      <c r="A72" s="36"/>
      <c r="B72" s="37"/>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7"/>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7"/>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row>
    <row r="73" spans="1:177" ht="21" x14ac:dyDescent="0.35">
      <c r="A73" s="36"/>
      <c r="B73" s="37"/>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7"/>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7"/>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row>
    <row r="74" spans="1:177" ht="21" x14ac:dyDescent="0.35">
      <c r="A74" s="36"/>
      <c r="B74" s="37"/>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7"/>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7"/>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row>
    <row r="75" spans="1:177" ht="21" x14ac:dyDescent="0.35">
      <c r="A75" s="36"/>
      <c r="B75" s="37"/>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7"/>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7"/>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row>
    <row r="76" spans="1:177" ht="21" x14ac:dyDescent="0.35">
      <c r="A76" s="36"/>
      <c r="B76" s="37"/>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7"/>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7"/>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row>
    <row r="77" spans="1:177" ht="21" x14ac:dyDescent="0.35">
      <c r="A77" s="36"/>
      <c r="B77" s="3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7"/>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7"/>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row>
    <row r="78" spans="1:177" ht="21" x14ac:dyDescent="0.35">
      <c r="A78" s="36"/>
      <c r="B78" s="37"/>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7"/>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7"/>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row>
    <row r="79" spans="1:177" ht="21" x14ac:dyDescent="0.35">
      <c r="A79" s="36"/>
      <c r="B79" s="37"/>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7"/>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row>
    <row r="80" spans="1:177" ht="21" x14ac:dyDescent="0.35">
      <c r="A80" s="36"/>
      <c r="B80" s="37"/>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7"/>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7"/>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row>
    <row r="81" spans="1:177" ht="21" x14ac:dyDescent="0.35">
      <c r="A81" s="36"/>
      <c r="B81" s="37"/>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7"/>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7"/>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row>
    <row r="82" spans="1:177" ht="21" x14ac:dyDescent="0.35">
      <c r="A82" s="36"/>
      <c r="B82" s="37"/>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7"/>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row>
    <row r="83" spans="1:177" ht="21" x14ac:dyDescent="0.35">
      <c r="A83" s="36"/>
      <c r="B83" s="37"/>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7"/>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row>
    <row r="84" spans="1:177" ht="21" x14ac:dyDescent="0.35">
      <c r="A84" s="36"/>
      <c r="B84" s="37"/>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7"/>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row>
    <row r="85" spans="1:177" ht="21" x14ac:dyDescent="0.35">
      <c r="A85" s="36"/>
      <c r="B85" s="37"/>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7"/>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row>
    <row r="86" spans="1:177" ht="21" x14ac:dyDescent="0.35">
      <c r="A86" s="36"/>
      <c r="B86" s="37"/>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7"/>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row>
    <row r="87" spans="1:177" ht="21" x14ac:dyDescent="0.35">
      <c r="A87" s="36"/>
      <c r="B87" s="3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7"/>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row>
    <row r="88" spans="1:177" ht="21" x14ac:dyDescent="0.35">
      <c r="A88" s="36"/>
      <c r="B88" s="37"/>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7"/>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row>
    <row r="89" spans="1:177" ht="21" x14ac:dyDescent="0.35">
      <c r="A89" s="36"/>
      <c r="B89" s="37"/>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7"/>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row>
    <row r="90" spans="1:177" ht="21" x14ac:dyDescent="0.35">
      <c r="A90" s="36"/>
      <c r="B90" s="37"/>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7"/>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row>
    <row r="91" spans="1:177" ht="21" x14ac:dyDescent="0.35">
      <c r="A91" s="36"/>
      <c r="B91" s="37"/>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7"/>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row>
    <row r="92" spans="1:177" ht="21" x14ac:dyDescent="0.35">
      <c r="A92" s="36"/>
      <c r="B92" s="37"/>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7"/>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row>
    <row r="93" spans="1:177" ht="21" x14ac:dyDescent="0.35">
      <c r="A93" s="36"/>
      <c r="B93" s="37"/>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7"/>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row>
    <row r="94" spans="1:177" ht="21" x14ac:dyDescent="0.35">
      <c r="A94" s="36"/>
      <c r="B94" s="37"/>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7"/>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row>
    <row r="95" spans="1:177" ht="21" x14ac:dyDescent="0.35">
      <c r="A95" s="36"/>
      <c r="B95" s="37"/>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7"/>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row>
    <row r="96" spans="1:177" ht="21" x14ac:dyDescent="0.35">
      <c r="A96" s="36"/>
      <c r="B96" s="37"/>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7"/>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row>
    <row r="97" spans="1:177" ht="21" x14ac:dyDescent="0.35">
      <c r="A97" s="36"/>
      <c r="B97" s="3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7"/>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row>
    <row r="98" spans="1:177" ht="21" x14ac:dyDescent="0.35">
      <c r="A98" s="36"/>
      <c r="B98" s="37"/>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7"/>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row>
    <row r="99" spans="1:177" ht="21" x14ac:dyDescent="0.35">
      <c r="A99" s="36"/>
      <c r="B99" s="37"/>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7"/>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row>
    <row r="100" spans="1:177" ht="21" x14ac:dyDescent="0.35">
      <c r="A100" s="36"/>
      <c r="B100" s="37"/>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7"/>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row>
    <row r="101" spans="1:177" ht="21" x14ac:dyDescent="0.35">
      <c r="A101" s="36"/>
      <c r="B101" s="37"/>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7"/>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row>
    <row r="102" spans="1:177" ht="21" x14ac:dyDescent="0.35">
      <c r="A102" s="36"/>
      <c r="B102" s="37"/>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7"/>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row>
    <row r="103" spans="1:177" ht="21" x14ac:dyDescent="0.35">
      <c r="A103" s="36"/>
      <c r="B103" s="37"/>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7"/>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row>
    <row r="104" spans="1:177" ht="21" x14ac:dyDescent="0.35">
      <c r="A104" s="36"/>
      <c r="B104" s="37"/>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7"/>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row>
    <row r="105" spans="1:177" ht="21" x14ac:dyDescent="0.35">
      <c r="A105" s="36"/>
      <c r="B105" s="37"/>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7"/>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21" x14ac:dyDescent="0.35">
      <c r="A106" s="36"/>
      <c r="B106" s="37"/>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7"/>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row>
    <row r="107" spans="1:177" ht="21" x14ac:dyDescent="0.35">
      <c r="A107" s="36"/>
      <c r="B107" s="3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7"/>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row>
    <row r="108" spans="1:177" ht="21" x14ac:dyDescent="0.35">
      <c r="A108" s="36"/>
      <c r="B108" s="37"/>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7"/>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row>
    <row r="109" spans="1:177" ht="21" x14ac:dyDescent="0.35">
      <c r="A109" s="36"/>
      <c r="B109" s="37"/>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7"/>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row>
    <row r="110" spans="1:177" ht="21" x14ac:dyDescent="0.35">
      <c r="A110" s="36"/>
      <c r="B110" s="37"/>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7"/>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row>
    <row r="111" spans="1:177" ht="21" x14ac:dyDescent="0.35">
      <c r="A111" s="36"/>
      <c r="B111" s="37"/>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7"/>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row>
    <row r="112" spans="1:177" ht="21" x14ac:dyDescent="0.35">
      <c r="A112" s="36"/>
      <c r="B112" s="37"/>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7"/>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row>
    <row r="113" spans="1:177" ht="21" x14ac:dyDescent="0.35">
      <c r="A113" s="36"/>
      <c r="B113" s="37"/>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7"/>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row>
    <row r="114" spans="1:177" ht="21" x14ac:dyDescent="0.35">
      <c r="A114" s="36"/>
      <c r="B114" s="37"/>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7"/>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row>
    <row r="115" spans="1:177" ht="21" x14ac:dyDescent="0.35">
      <c r="A115" s="36"/>
      <c r="B115" s="37"/>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7"/>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row>
    <row r="116" spans="1:177" ht="21" x14ac:dyDescent="0.35">
      <c r="A116" s="36"/>
      <c r="B116" s="37"/>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7"/>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row>
    <row r="117" spans="1:177" ht="21" x14ac:dyDescent="0.35">
      <c r="A117" s="36"/>
      <c r="B117" s="3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7"/>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row>
    <row r="118" spans="1:177" ht="21" x14ac:dyDescent="0.35">
      <c r="A118" s="36"/>
      <c r="B118" s="37"/>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7"/>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row>
    <row r="119" spans="1:177" ht="21" x14ac:dyDescent="0.35">
      <c r="A119" s="36"/>
      <c r="B119" s="37"/>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7"/>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row>
    <row r="120" spans="1:177" ht="21" x14ac:dyDescent="0.35">
      <c r="A120" s="36"/>
      <c r="B120" s="37"/>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7"/>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row>
    <row r="121" spans="1:177" ht="21" x14ac:dyDescent="0.35">
      <c r="A121" s="36"/>
      <c r="B121" s="37"/>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7"/>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row>
    <row r="122" spans="1:177" ht="21" x14ac:dyDescent="0.35">
      <c r="A122" s="36"/>
      <c r="B122" s="37"/>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7"/>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row>
    <row r="123" spans="1:177" ht="21" x14ac:dyDescent="0.35">
      <c r="A123" s="36"/>
      <c r="B123" s="37"/>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7"/>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row>
    <row r="124" spans="1:177" ht="21" x14ac:dyDescent="0.35">
      <c r="A124" s="36"/>
      <c r="B124" s="37"/>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7"/>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row>
    <row r="125" spans="1:177" ht="21" x14ac:dyDescent="0.35">
      <c r="A125" s="36"/>
      <c r="B125" s="37"/>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7"/>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row>
    <row r="126" spans="1:177" ht="21" x14ac:dyDescent="0.35">
      <c r="A126" s="36"/>
      <c r="B126" s="37"/>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7"/>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row>
    <row r="127" spans="1:177" ht="21" x14ac:dyDescent="0.35">
      <c r="A127" s="36"/>
      <c r="B127" s="3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7"/>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row>
    <row r="128" spans="1:177" ht="21" x14ac:dyDescent="0.35">
      <c r="A128" s="36"/>
      <c r="B128" s="37"/>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7"/>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row>
    <row r="129" spans="1:177" ht="21" x14ac:dyDescent="0.35">
      <c r="A129" s="36"/>
      <c r="B129" s="37"/>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7"/>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row>
    <row r="130" spans="1:177" ht="21" x14ac:dyDescent="0.35">
      <c r="A130" s="36"/>
      <c r="B130" s="37"/>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7"/>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row>
    <row r="131" spans="1:177" ht="21" x14ac:dyDescent="0.35">
      <c r="A131" s="36"/>
      <c r="B131" s="37"/>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7"/>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row>
    <row r="132" spans="1:177" ht="21" x14ac:dyDescent="0.35">
      <c r="A132" s="36"/>
      <c r="B132" s="37"/>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7"/>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row>
    <row r="133" spans="1:177" ht="21" x14ac:dyDescent="0.35">
      <c r="A133" s="36"/>
      <c r="B133" s="37"/>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7"/>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row>
    <row r="134" spans="1:177" ht="21" x14ac:dyDescent="0.35">
      <c r="A134" s="36"/>
      <c r="B134" s="37"/>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7"/>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row>
    <row r="135" spans="1:177" ht="21" x14ac:dyDescent="0.35">
      <c r="A135" s="36"/>
      <c r="B135" s="37"/>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7"/>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row>
    <row r="136" spans="1:177" ht="21" x14ac:dyDescent="0.35">
      <c r="A136" s="36"/>
      <c r="B136" s="37"/>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7"/>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row>
    <row r="137" spans="1:177" ht="21" x14ac:dyDescent="0.35">
      <c r="A137" s="36"/>
      <c r="B137" s="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7"/>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row>
    <row r="138" spans="1:177" ht="21" x14ac:dyDescent="0.35">
      <c r="A138" s="36"/>
      <c r="B138" s="37"/>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7"/>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row>
    <row r="139" spans="1:177" ht="21" x14ac:dyDescent="0.35">
      <c r="A139" s="36"/>
      <c r="B139" s="37"/>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7"/>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row>
    <row r="140" spans="1:177" ht="21" x14ac:dyDescent="0.35">
      <c r="A140" s="36"/>
      <c r="B140" s="37"/>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7"/>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row>
    <row r="141" spans="1:177" ht="21" x14ac:dyDescent="0.35">
      <c r="A141" s="36"/>
      <c r="B141" s="37"/>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7"/>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row>
    <row r="142" spans="1:177" ht="21" x14ac:dyDescent="0.35">
      <c r="A142" s="36"/>
      <c r="B142" s="37"/>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7"/>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row>
    <row r="143" spans="1:177" ht="21" x14ac:dyDescent="0.35">
      <c r="A143" s="36"/>
      <c r="B143" s="37"/>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7"/>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row>
    <row r="144" spans="1:177" ht="21" x14ac:dyDescent="0.35">
      <c r="A144" s="36"/>
      <c r="B144" s="37"/>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7"/>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row>
    <row r="145" spans="1:177" ht="21" x14ac:dyDescent="0.35">
      <c r="A145" s="36"/>
      <c r="B145" s="37"/>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7"/>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row>
    <row r="146" spans="1:177" ht="21" x14ac:dyDescent="0.35">
      <c r="A146" s="36"/>
      <c r="B146" s="37"/>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7"/>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row>
    <row r="147" spans="1:177" ht="21" x14ac:dyDescent="0.35">
      <c r="A147" s="36"/>
      <c r="B147" s="3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7"/>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row>
    <row r="148" spans="1:177" ht="21" x14ac:dyDescent="0.35">
      <c r="A148" s="36"/>
      <c r="B148" s="37"/>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7"/>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row>
    <row r="149" spans="1:177" ht="21" x14ac:dyDescent="0.35">
      <c r="A149" s="36"/>
      <c r="B149" s="37"/>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7"/>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row>
    <row r="150" spans="1:177" ht="21" x14ac:dyDescent="0.35">
      <c r="A150" s="36"/>
      <c r="B150" s="37"/>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7"/>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row>
    <row r="151" spans="1:177" ht="21" x14ac:dyDescent="0.35">
      <c r="A151" s="36"/>
      <c r="B151" s="37"/>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7"/>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row>
    <row r="152" spans="1:177" ht="21" x14ac:dyDescent="0.35">
      <c r="A152" s="36"/>
      <c r="B152" s="37"/>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7"/>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row>
    <row r="153" spans="1:177" ht="21" x14ac:dyDescent="0.35">
      <c r="A153" s="36"/>
      <c r="B153" s="37"/>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7"/>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row>
    <row r="154" spans="1:177" ht="21" x14ac:dyDescent="0.35">
      <c r="A154" s="36"/>
      <c r="B154" s="37"/>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7"/>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row>
    <row r="155" spans="1:177" ht="21" x14ac:dyDescent="0.35">
      <c r="A155" s="36"/>
      <c r="B155" s="37"/>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7"/>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row>
    <row r="156" spans="1:177" ht="21" x14ac:dyDescent="0.35">
      <c r="A156" s="36"/>
      <c r="B156" s="37"/>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7"/>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row>
    <row r="157" spans="1:177" ht="21" x14ac:dyDescent="0.35">
      <c r="A157" s="36"/>
      <c r="B157" s="3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7"/>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row>
    <row r="158" spans="1:177" ht="21" x14ac:dyDescent="0.35">
      <c r="A158" s="36"/>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7"/>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row>
    <row r="159" spans="1:177" ht="21" x14ac:dyDescent="0.35">
      <c r="A159" s="36"/>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7"/>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row>
    <row r="160" spans="1:177" ht="21" x14ac:dyDescent="0.35">
      <c r="A160" s="36"/>
      <c r="B160" s="37"/>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7"/>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row>
    <row r="161" spans="1:177" ht="21" x14ac:dyDescent="0.35">
      <c r="A161" s="36"/>
      <c r="B161" s="37"/>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7"/>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row>
    <row r="162" spans="1:177" ht="21" x14ac:dyDescent="0.35">
      <c r="A162" s="36"/>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7"/>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7"/>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row>
    <row r="163" spans="1:177" ht="21" x14ac:dyDescent="0.35">
      <c r="A163" s="36"/>
      <c r="B163" s="37"/>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7"/>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7"/>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row>
    <row r="164" spans="1:177" ht="21" x14ac:dyDescent="0.35">
      <c r="A164" s="36"/>
      <c r="B164" s="37"/>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7"/>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7"/>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row>
    <row r="165" spans="1:177" ht="21" x14ac:dyDescent="0.35">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7"/>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row>
    <row r="166" spans="1:177" ht="21" x14ac:dyDescent="0.35">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7"/>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row>
    <row r="167" spans="1:177" ht="21" x14ac:dyDescent="0.35">
      <c r="A167" s="36"/>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7"/>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row>
    <row r="168" spans="1:177" ht="21" x14ac:dyDescent="0.35">
      <c r="A168" s="36"/>
      <c r="B168" s="37"/>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7"/>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7"/>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row>
    <row r="169" spans="1:177" ht="21" x14ac:dyDescent="0.35">
      <c r="A169" s="36"/>
      <c r="B169" s="37"/>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7"/>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row>
    <row r="170" spans="1:177" ht="21" x14ac:dyDescent="0.35">
      <c r="A170" s="36"/>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7"/>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7"/>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row>
    <row r="171" spans="1:177" ht="21" x14ac:dyDescent="0.35">
      <c r="A171" s="36"/>
      <c r="B171" s="37"/>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7"/>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7"/>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row>
    <row r="172" spans="1:177" ht="21" x14ac:dyDescent="0.35">
      <c r="A172" s="36"/>
      <c r="B172" s="37"/>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7"/>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row>
    <row r="173" spans="1:177" ht="21" x14ac:dyDescent="0.35">
      <c r="A173" s="36"/>
      <c r="B173" s="37"/>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7"/>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row>
    <row r="174" spans="1:177" ht="21" x14ac:dyDescent="0.35">
      <c r="A174" s="36"/>
      <c r="B174" s="37"/>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7"/>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7"/>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row>
    <row r="175" spans="1:177" ht="21" x14ac:dyDescent="0.35">
      <c r="A175" s="36"/>
      <c r="B175" s="37"/>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7"/>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7"/>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row>
    <row r="176" spans="1:177" ht="21" x14ac:dyDescent="0.35">
      <c r="A176" s="36"/>
      <c r="B176" s="37"/>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7"/>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7"/>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row>
    <row r="177" spans="1:177" ht="21" x14ac:dyDescent="0.35">
      <c r="A177" s="36"/>
      <c r="B177" s="3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7"/>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7"/>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row>
    <row r="178" spans="1:177" ht="21" x14ac:dyDescent="0.35">
      <c r="A178" s="36"/>
      <c r="B178" s="37"/>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7"/>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7"/>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row>
    <row r="179" spans="1:177" ht="21" x14ac:dyDescent="0.35">
      <c r="A179" s="36"/>
      <c r="B179" s="37"/>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7"/>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7"/>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row>
    <row r="180" spans="1:177" ht="21" x14ac:dyDescent="0.35">
      <c r="A180" s="36"/>
      <c r="B180" s="37"/>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7"/>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7"/>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row>
    <row r="181" spans="1:177" ht="21" x14ac:dyDescent="0.35">
      <c r="A181" s="36"/>
      <c r="B181" s="37"/>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7"/>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7"/>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row>
    <row r="182" spans="1:177" ht="21" x14ac:dyDescent="0.35">
      <c r="A182" s="36"/>
      <c r="B182" s="37"/>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7"/>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7"/>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row>
    <row r="183" spans="1:177" ht="21" x14ac:dyDescent="0.35">
      <c r="A183" s="36"/>
      <c r="B183" s="37"/>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7"/>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7"/>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row>
    <row r="184" spans="1:177" ht="21" x14ac:dyDescent="0.35">
      <c r="A184" s="36"/>
      <c r="B184" s="37"/>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7"/>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7"/>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row>
    <row r="185" spans="1:177" ht="21" x14ac:dyDescent="0.35">
      <c r="A185" s="36"/>
      <c r="B185" s="37"/>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7"/>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7"/>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row>
    <row r="186" spans="1:177" ht="21" x14ac:dyDescent="0.35">
      <c r="A186" s="36"/>
      <c r="B186" s="37"/>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7"/>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7"/>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row>
    <row r="187" spans="1:177" ht="21" x14ac:dyDescent="0.35">
      <c r="A187" s="36"/>
      <c r="B187" s="3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7"/>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7"/>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row>
    <row r="188" spans="1:177" ht="21" x14ac:dyDescent="0.35">
      <c r="A188" s="36"/>
      <c r="B188" s="37"/>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7"/>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7"/>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row>
    <row r="189" spans="1:177" ht="21" x14ac:dyDescent="0.35">
      <c r="A189" s="36"/>
      <c r="B189" s="37"/>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7"/>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7"/>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row>
    <row r="190" spans="1:177" ht="21" x14ac:dyDescent="0.35">
      <c r="A190" s="36"/>
      <c r="B190" s="37"/>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7"/>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7"/>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row>
    <row r="191" spans="1:177" ht="21" x14ac:dyDescent="0.35">
      <c r="A191" s="36"/>
      <c r="B191" s="37"/>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7"/>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7"/>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row>
    <row r="192" spans="1:177" ht="21" x14ac:dyDescent="0.35">
      <c r="A192" s="36"/>
      <c r="B192" s="37"/>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7"/>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7"/>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row>
    <row r="193" spans="1:177" ht="21" x14ac:dyDescent="0.35">
      <c r="A193" s="36"/>
      <c r="B193" s="37"/>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7"/>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7"/>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row>
    <row r="194" spans="1:177" ht="21" x14ac:dyDescent="0.35">
      <c r="A194" s="36"/>
      <c r="B194" s="37"/>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7"/>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7"/>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row>
    <row r="195" spans="1:177" ht="21" x14ac:dyDescent="0.35">
      <c r="A195" s="36"/>
      <c r="B195" s="37"/>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7"/>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7"/>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row>
    <row r="196" spans="1:177" ht="21" x14ac:dyDescent="0.35">
      <c r="A196" s="36"/>
      <c r="B196" s="37"/>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7"/>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7"/>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row>
    <row r="197" spans="1:177" ht="21" x14ac:dyDescent="0.35">
      <c r="A197" s="36"/>
      <c r="B197" s="3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7"/>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7"/>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row>
    <row r="198" spans="1:177" ht="21" x14ac:dyDescent="0.35">
      <c r="A198" s="36"/>
      <c r="B198" s="37"/>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7"/>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7"/>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row>
    <row r="199" spans="1:177" ht="21" x14ac:dyDescent="0.35">
      <c r="A199" s="36"/>
      <c r="B199" s="37"/>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7"/>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7"/>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row>
    <row r="200" spans="1:177" ht="21" x14ac:dyDescent="0.35">
      <c r="A200" s="36"/>
      <c r="B200" s="37"/>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7"/>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7"/>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row>
    <row r="201" spans="1:177" ht="21" x14ac:dyDescent="0.35">
      <c r="A201" s="36"/>
      <c r="B201" s="37"/>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7"/>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7"/>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row>
    <row r="202" spans="1:177" ht="21" x14ac:dyDescent="0.35">
      <c r="A202" s="36"/>
      <c r="B202" s="37"/>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7"/>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7"/>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row>
    <row r="203" spans="1:177" ht="21" x14ac:dyDescent="0.35">
      <c r="A203" s="36"/>
      <c r="B203" s="37"/>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7"/>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7"/>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row>
    <row r="204" spans="1:177" ht="21" x14ac:dyDescent="0.35">
      <c r="A204" s="36"/>
      <c r="B204" s="37"/>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7"/>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7"/>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row>
    <row r="205" spans="1:177" ht="21" x14ac:dyDescent="0.35">
      <c r="A205" s="36"/>
      <c r="B205" s="37"/>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7"/>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7"/>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row>
    <row r="206" spans="1:177" ht="21" x14ac:dyDescent="0.35">
      <c r="A206" s="36"/>
      <c r="B206" s="37"/>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7"/>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7"/>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row>
    <row r="207" spans="1:177" ht="21" x14ac:dyDescent="0.35">
      <c r="A207" s="36"/>
      <c r="B207" s="3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7"/>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7"/>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row>
    <row r="208" spans="1:177" ht="21" x14ac:dyDescent="0.35">
      <c r="A208" s="36"/>
      <c r="B208" s="37"/>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7"/>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7"/>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row>
    <row r="209" spans="1:177" ht="21" x14ac:dyDescent="0.35">
      <c r="A209" s="36"/>
      <c r="B209" s="37"/>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7"/>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7"/>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row>
    <row r="210" spans="1:177" ht="21" x14ac:dyDescent="0.35">
      <c r="A210" s="36"/>
      <c r="B210" s="37"/>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7"/>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7"/>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row>
    <row r="211" spans="1:177" ht="21" x14ac:dyDescent="0.35">
      <c r="A211" s="36"/>
      <c r="B211" s="37"/>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7"/>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7"/>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row>
    <row r="212" spans="1:177" ht="21" x14ac:dyDescent="0.35">
      <c r="A212" s="36"/>
      <c r="B212" s="37"/>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7"/>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7"/>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row>
    <row r="213" spans="1:177" ht="21" x14ac:dyDescent="0.35">
      <c r="A213" s="36"/>
      <c r="B213" s="37"/>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7"/>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7"/>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row>
    <row r="214" spans="1:177" ht="21" x14ac:dyDescent="0.35">
      <c r="A214" s="36"/>
      <c r="B214" s="37"/>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7"/>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7"/>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row>
    <row r="215" spans="1:177" ht="21" x14ac:dyDescent="0.35">
      <c r="A215" s="36"/>
      <c r="B215" s="37"/>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7"/>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7"/>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row>
    <row r="216" spans="1:177" ht="21" x14ac:dyDescent="0.35">
      <c r="A216" s="36"/>
      <c r="B216" s="37"/>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7"/>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7"/>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row>
    <row r="217" spans="1:177" ht="21" x14ac:dyDescent="0.35">
      <c r="A217" s="36"/>
      <c r="B217" s="3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7"/>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7"/>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row>
    <row r="218" spans="1:177" ht="21" x14ac:dyDescent="0.35">
      <c r="A218" s="36"/>
      <c r="B218" s="37"/>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7"/>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7"/>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row>
    <row r="219" spans="1:177" ht="21" x14ac:dyDescent="0.35">
      <c r="A219" s="36"/>
      <c r="B219" s="37"/>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7"/>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7"/>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row>
    <row r="220" spans="1:177" ht="21" x14ac:dyDescent="0.35">
      <c r="A220" s="36"/>
      <c r="B220" s="37"/>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7"/>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7"/>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row>
    <row r="221" spans="1:177" ht="21" x14ac:dyDescent="0.35">
      <c r="A221" s="36"/>
      <c r="B221" s="37"/>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7"/>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7"/>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row>
    <row r="222" spans="1:177" ht="21" x14ac:dyDescent="0.35">
      <c r="A222" s="36"/>
      <c r="B222" s="37"/>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7"/>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7"/>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row>
    <row r="223" spans="1:177" ht="21" x14ac:dyDescent="0.35">
      <c r="A223" s="36"/>
      <c r="B223" s="37"/>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7"/>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7"/>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36"/>
      <c r="EZ223" s="36"/>
      <c r="FA223" s="36"/>
      <c r="FB223" s="36"/>
      <c r="FC223" s="36"/>
      <c r="FD223" s="36"/>
      <c r="FE223" s="36"/>
      <c r="FF223" s="36"/>
      <c r="FG223" s="36"/>
      <c r="FH223" s="36"/>
      <c r="FI223" s="36"/>
      <c r="FJ223" s="36"/>
      <c r="FK223" s="36"/>
      <c r="FL223" s="36"/>
      <c r="FM223" s="36"/>
      <c r="FN223" s="36"/>
      <c r="FO223" s="36"/>
      <c r="FP223" s="36"/>
      <c r="FQ223" s="36"/>
      <c r="FR223" s="36"/>
      <c r="FS223" s="36"/>
      <c r="FT223" s="36"/>
      <c r="FU223" s="36"/>
    </row>
    <row r="224" spans="1:177" ht="21" x14ac:dyDescent="0.35">
      <c r="A224" s="36"/>
      <c r="B224" s="37"/>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7"/>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7"/>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row>
    <row r="225" spans="1:177" ht="21" x14ac:dyDescent="0.35">
      <c r="A225" s="36"/>
      <c r="B225" s="37"/>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7"/>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7"/>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row>
    <row r="226" spans="1:177" ht="21" x14ac:dyDescent="0.35">
      <c r="A226" s="36"/>
      <c r="B226" s="37"/>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7"/>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7"/>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36"/>
      <c r="FI226" s="36"/>
      <c r="FJ226" s="36"/>
      <c r="FK226" s="36"/>
      <c r="FL226" s="36"/>
      <c r="FM226" s="36"/>
      <c r="FN226" s="36"/>
      <c r="FO226" s="36"/>
      <c r="FP226" s="36"/>
      <c r="FQ226" s="36"/>
      <c r="FR226" s="36"/>
      <c r="FS226" s="36"/>
      <c r="FT226" s="36"/>
      <c r="FU226" s="36"/>
    </row>
    <row r="227" spans="1:177" ht="21" x14ac:dyDescent="0.35">
      <c r="A227" s="36"/>
      <c r="B227" s="3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7"/>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7"/>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row>
    <row r="228" spans="1:177" ht="21" x14ac:dyDescent="0.35">
      <c r="A228" s="36"/>
      <c r="B228" s="37"/>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7"/>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7"/>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row>
    <row r="229" spans="1:177" ht="21" x14ac:dyDescent="0.35">
      <c r="A229" s="36"/>
      <c r="B229" s="37"/>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7"/>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7"/>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row>
    <row r="230" spans="1:177" ht="21" x14ac:dyDescent="0.35">
      <c r="A230" s="36"/>
      <c r="B230" s="37"/>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7"/>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7"/>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row>
    <row r="231" spans="1:177" ht="21" x14ac:dyDescent="0.35">
      <c r="A231" s="36"/>
      <c r="B231" s="37"/>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7"/>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7"/>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row>
    <row r="232" spans="1:177" ht="21" x14ac:dyDescent="0.35">
      <c r="A232" s="36"/>
      <c r="B232" s="37"/>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7"/>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7"/>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row>
    <row r="233" spans="1:177" ht="21" x14ac:dyDescent="0.35">
      <c r="A233" s="36"/>
      <c r="B233" s="37"/>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7"/>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7"/>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row>
    <row r="234" spans="1:177" ht="21" x14ac:dyDescent="0.35">
      <c r="A234" s="36"/>
      <c r="B234" s="37"/>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7"/>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7"/>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row>
    <row r="235" spans="1:177" ht="21" x14ac:dyDescent="0.35">
      <c r="A235" s="36"/>
      <c r="B235" s="37"/>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7"/>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7"/>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row>
    <row r="236" spans="1:177" ht="21" x14ac:dyDescent="0.35">
      <c r="A236" s="36"/>
      <c r="B236" s="37"/>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7"/>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7"/>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c r="ET236" s="36"/>
      <c r="EU236" s="36"/>
      <c r="EV236" s="36"/>
      <c r="EW236" s="36"/>
      <c r="EX236" s="36"/>
      <c r="EY236" s="36"/>
      <c r="EZ236" s="36"/>
      <c r="FA236" s="36"/>
      <c r="FB236" s="36"/>
      <c r="FC236" s="36"/>
      <c r="FD236" s="36"/>
      <c r="FE236" s="36"/>
      <c r="FF236" s="36"/>
      <c r="FG236" s="36"/>
      <c r="FH236" s="36"/>
      <c r="FI236" s="36"/>
      <c r="FJ236" s="36"/>
      <c r="FK236" s="36"/>
      <c r="FL236" s="36"/>
      <c r="FM236" s="36"/>
      <c r="FN236" s="36"/>
      <c r="FO236" s="36"/>
      <c r="FP236" s="36"/>
      <c r="FQ236" s="36"/>
      <c r="FR236" s="36"/>
      <c r="FS236" s="36"/>
      <c r="FT236" s="36"/>
      <c r="FU236" s="36"/>
    </row>
    <row r="237" spans="1:177" ht="21" x14ac:dyDescent="0.35">
      <c r="A237" s="36"/>
      <c r="B237" s="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7"/>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7"/>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6"/>
      <c r="FL237" s="36"/>
      <c r="FM237" s="36"/>
      <c r="FN237" s="36"/>
      <c r="FO237" s="36"/>
      <c r="FP237" s="36"/>
      <c r="FQ237" s="36"/>
      <c r="FR237" s="36"/>
      <c r="FS237" s="36"/>
      <c r="FT237" s="36"/>
      <c r="FU237" s="36"/>
    </row>
    <row r="238" spans="1:177" ht="21" x14ac:dyDescent="0.35">
      <c r="A238" s="36"/>
      <c r="B238" s="37"/>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7"/>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7"/>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6"/>
      <c r="FL238" s="36"/>
      <c r="FM238" s="36"/>
      <c r="FN238" s="36"/>
      <c r="FO238" s="36"/>
      <c r="FP238" s="36"/>
      <c r="FQ238" s="36"/>
      <c r="FR238" s="36"/>
      <c r="FS238" s="36"/>
      <c r="FT238" s="36"/>
      <c r="FU238" s="36"/>
    </row>
    <row r="239" spans="1:177" ht="21" x14ac:dyDescent="0.35">
      <c r="A239" s="36"/>
      <c r="B239" s="37"/>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7"/>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7"/>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c r="ET239" s="36"/>
      <c r="EU239" s="36"/>
      <c r="EV239" s="36"/>
      <c r="EW239" s="36"/>
      <c r="EX239" s="36"/>
      <c r="EY239" s="36"/>
      <c r="EZ239" s="36"/>
      <c r="FA239" s="36"/>
      <c r="FB239" s="36"/>
      <c r="FC239" s="36"/>
      <c r="FD239" s="36"/>
      <c r="FE239" s="36"/>
      <c r="FF239" s="36"/>
      <c r="FG239" s="36"/>
      <c r="FH239" s="36"/>
      <c r="FI239" s="36"/>
      <c r="FJ239" s="36"/>
      <c r="FK239" s="36"/>
      <c r="FL239" s="36"/>
      <c r="FM239" s="36"/>
      <c r="FN239" s="36"/>
      <c r="FO239" s="36"/>
      <c r="FP239" s="36"/>
      <c r="FQ239" s="36"/>
      <c r="FR239" s="36"/>
      <c r="FS239" s="36"/>
      <c r="FT239" s="36"/>
      <c r="FU239" s="36"/>
    </row>
    <row r="240" spans="1:177" ht="21" x14ac:dyDescent="0.35">
      <c r="A240" s="36"/>
      <c r="B240" s="37"/>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7"/>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7"/>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c r="ET240" s="36"/>
      <c r="EU240" s="36"/>
      <c r="EV240" s="36"/>
      <c r="EW240" s="36"/>
      <c r="EX240" s="36"/>
      <c r="EY240" s="36"/>
      <c r="EZ240" s="36"/>
      <c r="FA240" s="36"/>
      <c r="FB240" s="36"/>
      <c r="FC240" s="36"/>
      <c r="FD240" s="36"/>
      <c r="FE240" s="36"/>
      <c r="FF240" s="36"/>
      <c r="FG240" s="36"/>
      <c r="FH240" s="36"/>
      <c r="FI240" s="36"/>
      <c r="FJ240" s="36"/>
      <c r="FK240" s="36"/>
      <c r="FL240" s="36"/>
      <c r="FM240" s="36"/>
      <c r="FN240" s="36"/>
      <c r="FO240" s="36"/>
      <c r="FP240" s="36"/>
      <c r="FQ240" s="36"/>
      <c r="FR240" s="36"/>
      <c r="FS240" s="36"/>
      <c r="FT240" s="36"/>
      <c r="FU240" s="36"/>
    </row>
    <row r="241" spans="1:177" ht="21" x14ac:dyDescent="0.35">
      <c r="A241" s="36"/>
      <c r="B241" s="37"/>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7"/>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7"/>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36"/>
      <c r="EZ241" s="36"/>
      <c r="FA241" s="36"/>
      <c r="FB241" s="36"/>
      <c r="FC241" s="36"/>
      <c r="FD241" s="36"/>
      <c r="FE241" s="36"/>
      <c r="FF241" s="36"/>
      <c r="FG241" s="36"/>
      <c r="FH241" s="36"/>
      <c r="FI241" s="36"/>
      <c r="FJ241" s="36"/>
      <c r="FK241" s="36"/>
      <c r="FL241" s="36"/>
      <c r="FM241" s="36"/>
      <c r="FN241" s="36"/>
      <c r="FO241" s="36"/>
      <c r="FP241" s="36"/>
      <c r="FQ241" s="36"/>
      <c r="FR241" s="36"/>
      <c r="FS241" s="36"/>
      <c r="FT241" s="36"/>
      <c r="FU241" s="36"/>
    </row>
    <row r="242" spans="1:177" ht="21" x14ac:dyDescent="0.35">
      <c r="A242" s="36"/>
      <c r="B242" s="37"/>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7"/>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7"/>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c r="ET242" s="36"/>
      <c r="EU242" s="36"/>
      <c r="EV242" s="36"/>
      <c r="EW242" s="36"/>
      <c r="EX242" s="36"/>
      <c r="EY242" s="36"/>
      <c r="EZ242" s="36"/>
      <c r="FA242" s="36"/>
      <c r="FB242" s="36"/>
      <c r="FC242" s="36"/>
      <c r="FD242" s="36"/>
      <c r="FE242" s="36"/>
      <c r="FF242" s="36"/>
      <c r="FG242" s="36"/>
      <c r="FH242" s="36"/>
      <c r="FI242" s="36"/>
      <c r="FJ242" s="36"/>
      <c r="FK242" s="36"/>
      <c r="FL242" s="36"/>
      <c r="FM242" s="36"/>
      <c r="FN242" s="36"/>
      <c r="FO242" s="36"/>
      <c r="FP242" s="36"/>
      <c r="FQ242" s="36"/>
      <c r="FR242" s="36"/>
      <c r="FS242" s="36"/>
      <c r="FT242" s="36"/>
      <c r="FU242" s="36"/>
    </row>
    <row r="243" spans="1:177" ht="21" x14ac:dyDescent="0.35">
      <c r="A243" s="36"/>
      <c r="B243" s="37"/>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7"/>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7"/>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c r="ET243" s="36"/>
      <c r="EU243" s="36"/>
      <c r="EV243" s="36"/>
      <c r="EW243" s="36"/>
      <c r="EX243" s="36"/>
      <c r="EY243" s="36"/>
      <c r="EZ243" s="36"/>
      <c r="FA243" s="36"/>
      <c r="FB243" s="36"/>
      <c r="FC243" s="36"/>
      <c r="FD243" s="36"/>
      <c r="FE243" s="36"/>
      <c r="FF243" s="36"/>
      <c r="FG243" s="36"/>
      <c r="FH243" s="36"/>
      <c r="FI243" s="36"/>
      <c r="FJ243" s="36"/>
      <c r="FK243" s="36"/>
      <c r="FL243" s="36"/>
      <c r="FM243" s="36"/>
      <c r="FN243" s="36"/>
      <c r="FO243" s="36"/>
      <c r="FP243" s="36"/>
      <c r="FQ243" s="36"/>
      <c r="FR243" s="36"/>
      <c r="FS243" s="36"/>
      <c r="FT243" s="36"/>
      <c r="FU243" s="36"/>
    </row>
    <row r="244" spans="1:177" ht="21" x14ac:dyDescent="0.35">
      <c r="A244" s="36"/>
      <c r="B244" s="37"/>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7"/>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7"/>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row>
    <row r="245" spans="1:177" ht="21" x14ac:dyDescent="0.35">
      <c r="A245" s="36"/>
      <c r="B245" s="37"/>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7"/>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7"/>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row>
    <row r="246" spans="1:177" ht="21" x14ac:dyDescent="0.35">
      <c r="A246" s="36"/>
      <c r="B246" s="37"/>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7"/>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7"/>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6"/>
      <c r="FM246" s="36"/>
      <c r="FN246" s="36"/>
      <c r="FO246" s="36"/>
      <c r="FP246" s="36"/>
      <c r="FQ246" s="36"/>
      <c r="FR246" s="36"/>
      <c r="FS246" s="36"/>
      <c r="FT246" s="36"/>
      <c r="FU246" s="36"/>
    </row>
    <row r="247" spans="1:177" ht="21" x14ac:dyDescent="0.35">
      <c r="A247" s="36"/>
      <c r="B247" s="3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7"/>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7"/>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36"/>
      <c r="EZ247" s="36"/>
      <c r="FA247" s="36"/>
      <c r="FB247" s="36"/>
      <c r="FC247" s="36"/>
      <c r="FD247" s="36"/>
      <c r="FE247" s="36"/>
      <c r="FF247" s="36"/>
      <c r="FG247" s="36"/>
      <c r="FH247" s="36"/>
      <c r="FI247" s="36"/>
      <c r="FJ247" s="36"/>
      <c r="FK247" s="36"/>
      <c r="FL247" s="36"/>
      <c r="FM247" s="36"/>
      <c r="FN247" s="36"/>
      <c r="FO247" s="36"/>
      <c r="FP247" s="36"/>
      <c r="FQ247" s="36"/>
      <c r="FR247" s="36"/>
      <c r="FS247" s="36"/>
      <c r="FT247" s="36"/>
      <c r="FU247" s="36"/>
    </row>
    <row r="248" spans="1:177" ht="21" x14ac:dyDescent="0.35">
      <c r="A248" s="36"/>
      <c r="B248" s="37"/>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7"/>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7"/>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c r="ET248" s="36"/>
      <c r="EU248" s="36"/>
      <c r="EV248" s="36"/>
      <c r="EW248" s="36"/>
      <c r="EX248" s="36"/>
      <c r="EY248" s="36"/>
      <c r="EZ248" s="36"/>
      <c r="FA248" s="36"/>
      <c r="FB248" s="36"/>
      <c r="FC248" s="36"/>
      <c r="FD248" s="36"/>
      <c r="FE248" s="36"/>
      <c r="FF248" s="36"/>
      <c r="FG248" s="36"/>
      <c r="FH248" s="36"/>
      <c r="FI248" s="36"/>
      <c r="FJ248" s="36"/>
      <c r="FK248" s="36"/>
      <c r="FL248" s="36"/>
      <c r="FM248" s="36"/>
      <c r="FN248" s="36"/>
      <c r="FO248" s="36"/>
      <c r="FP248" s="36"/>
      <c r="FQ248" s="36"/>
      <c r="FR248" s="36"/>
      <c r="FS248" s="36"/>
      <c r="FT248" s="36"/>
      <c r="FU248" s="36"/>
    </row>
    <row r="249" spans="1:177" ht="21" x14ac:dyDescent="0.35">
      <c r="A249" s="36"/>
      <c r="B249" s="37"/>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7"/>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6"/>
      <c r="FL249" s="36"/>
      <c r="FM249" s="36"/>
      <c r="FN249" s="36"/>
      <c r="FO249" s="36"/>
      <c r="FP249" s="36"/>
      <c r="FQ249" s="36"/>
      <c r="FR249" s="36"/>
      <c r="FS249" s="36"/>
      <c r="FT249" s="36"/>
      <c r="FU249" s="36"/>
    </row>
    <row r="250" spans="1:177" ht="21" x14ac:dyDescent="0.35">
      <c r="A250" s="36"/>
      <c r="B250" s="37"/>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7"/>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6"/>
      <c r="FL250" s="36"/>
      <c r="FM250" s="36"/>
      <c r="FN250" s="36"/>
      <c r="FO250" s="36"/>
      <c r="FP250" s="36"/>
      <c r="FQ250" s="36"/>
      <c r="FR250" s="36"/>
      <c r="FS250" s="36"/>
      <c r="FT250" s="36"/>
      <c r="FU250" s="36"/>
    </row>
    <row r="251" spans="1:177" ht="21" x14ac:dyDescent="0.35">
      <c r="A251" s="36"/>
      <c r="B251" s="37"/>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7"/>
      <c r="CU251" s="36"/>
      <c r="CV251" s="36"/>
      <c r="CW251" s="36"/>
      <c r="CX251" s="36"/>
      <c r="CY251" s="36"/>
      <c r="CZ251" s="36"/>
      <c r="DA251" s="36"/>
      <c r="DB251" s="36"/>
      <c r="DC251" s="36"/>
      <c r="DD251" s="36"/>
      <c r="DE251" s="36"/>
      <c r="DF251" s="36"/>
      <c r="DG251" s="36"/>
      <c r="DH251" s="36"/>
      <c r="DI251" s="36"/>
      <c r="DJ251" s="36"/>
      <c r="DK251" s="36"/>
      <c r="DL251" s="36"/>
      <c r="DM251" s="36"/>
      <c r="DN251" s="36"/>
      <c r="DO251" s="36"/>
      <c r="DP251" s="36"/>
      <c r="DQ251" s="36"/>
      <c r="DR251" s="36"/>
      <c r="DS251" s="36"/>
      <c r="DT251" s="36"/>
      <c r="DU251" s="36"/>
      <c r="DV251" s="36"/>
      <c r="DW251" s="36"/>
      <c r="DX251" s="36"/>
      <c r="DY251" s="36"/>
      <c r="DZ251" s="36"/>
      <c r="EA251" s="36"/>
      <c r="EB251" s="36"/>
      <c r="EC251" s="36"/>
      <c r="ED251" s="36"/>
      <c r="EE251" s="36"/>
      <c r="EF251" s="36"/>
      <c r="EG251" s="36"/>
      <c r="EH251" s="36"/>
      <c r="EI251" s="36"/>
      <c r="EJ251" s="36"/>
      <c r="EK251" s="36"/>
      <c r="EL251" s="36"/>
      <c r="EM251" s="36"/>
      <c r="EN251" s="36"/>
      <c r="EO251" s="36"/>
      <c r="EP251" s="36"/>
      <c r="EQ251" s="36"/>
      <c r="ER251" s="36"/>
      <c r="ES251" s="36"/>
      <c r="ET251" s="36"/>
      <c r="EU251" s="36"/>
      <c r="EV251" s="36"/>
      <c r="EW251" s="36"/>
      <c r="EX251" s="36"/>
      <c r="EY251" s="36"/>
      <c r="EZ251" s="36"/>
      <c r="FA251" s="36"/>
      <c r="FB251" s="36"/>
      <c r="FC251" s="36"/>
      <c r="FD251" s="36"/>
      <c r="FE251" s="36"/>
      <c r="FF251" s="36"/>
      <c r="FG251" s="36"/>
      <c r="FH251" s="36"/>
      <c r="FI251" s="36"/>
      <c r="FJ251" s="36"/>
      <c r="FK251" s="36"/>
      <c r="FL251" s="36"/>
      <c r="FM251" s="36"/>
      <c r="FN251" s="36"/>
      <c r="FO251" s="36"/>
      <c r="FP251" s="36"/>
      <c r="FQ251" s="36"/>
      <c r="FR251" s="36"/>
      <c r="FS251" s="36"/>
      <c r="FT251" s="36"/>
      <c r="FU251" s="36"/>
    </row>
    <row r="252" spans="1:177" ht="21" x14ac:dyDescent="0.35">
      <c r="A252" s="36"/>
      <c r="B252" s="37"/>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7"/>
      <c r="CU252" s="36"/>
      <c r="CV252" s="36"/>
      <c r="CW252" s="36"/>
      <c r="CX252" s="36"/>
      <c r="CY252" s="36"/>
      <c r="CZ252" s="36"/>
      <c r="DA252" s="36"/>
      <c r="DB252" s="36"/>
      <c r="DC252" s="36"/>
      <c r="DD252" s="36"/>
      <c r="DE252" s="36"/>
      <c r="DF252" s="36"/>
      <c r="DG252" s="36"/>
      <c r="DH252" s="36"/>
      <c r="DI252" s="36"/>
      <c r="DJ252" s="36"/>
      <c r="DK252" s="36"/>
      <c r="DL252" s="36"/>
      <c r="DM252" s="36"/>
      <c r="DN252" s="36"/>
      <c r="DO252" s="36"/>
      <c r="DP252" s="36"/>
      <c r="DQ252" s="36"/>
      <c r="DR252" s="36"/>
      <c r="DS252" s="36"/>
      <c r="DT252" s="36"/>
      <c r="DU252" s="36"/>
      <c r="DV252" s="36"/>
      <c r="DW252" s="36"/>
      <c r="DX252" s="36"/>
      <c r="DY252" s="36"/>
      <c r="DZ252" s="36"/>
      <c r="EA252" s="36"/>
      <c r="EB252" s="36"/>
      <c r="EC252" s="36"/>
      <c r="ED252" s="36"/>
      <c r="EE252" s="36"/>
      <c r="EF252" s="36"/>
      <c r="EG252" s="36"/>
      <c r="EH252" s="36"/>
      <c r="EI252" s="36"/>
      <c r="EJ252" s="36"/>
      <c r="EK252" s="36"/>
      <c r="EL252" s="36"/>
      <c r="EM252" s="36"/>
      <c r="EN252" s="36"/>
      <c r="EO252" s="36"/>
      <c r="EP252" s="36"/>
      <c r="EQ252" s="36"/>
      <c r="ER252" s="36"/>
      <c r="ES252" s="36"/>
      <c r="ET252" s="36"/>
      <c r="EU252" s="36"/>
      <c r="EV252" s="36"/>
      <c r="EW252" s="36"/>
      <c r="EX252" s="36"/>
      <c r="EY252" s="36"/>
      <c r="EZ252" s="36"/>
      <c r="FA252" s="36"/>
      <c r="FB252" s="36"/>
      <c r="FC252" s="36"/>
      <c r="FD252" s="36"/>
      <c r="FE252" s="36"/>
      <c r="FF252" s="36"/>
      <c r="FG252" s="36"/>
      <c r="FH252" s="36"/>
      <c r="FI252" s="36"/>
      <c r="FJ252" s="36"/>
      <c r="FK252" s="36"/>
      <c r="FL252" s="36"/>
      <c r="FM252" s="36"/>
      <c r="FN252" s="36"/>
      <c r="FO252" s="36"/>
      <c r="FP252" s="36"/>
      <c r="FQ252" s="36"/>
      <c r="FR252" s="36"/>
      <c r="FS252" s="36"/>
      <c r="FT252" s="36"/>
      <c r="FU252" s="36"/>
    </row>
    <row r="253" spans="1:177" ht="21" x14ac:dyDescent="0.35">
      <c r="A253" s="36"/>
      <c r="B253" s="37"/>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7"/>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36"/>
      <c r="EZ253" s="36"/>
      <c r="FA253" s="36"/>
      <c r="FB253" s="36"/>
      <c r="FC253" s="36"/>
      <c r="FD253" s="36"/>
      <c r="FE253" s="36"/>
      <c r="FF253" s="36"/>
      <c r="FG253" s="36"/>
      <c r="FH253" s="36"/>
      <c r="FI253" s="36"/>
      <c r="FJ253" s="36"/>
      <c r="FK253" s="36"/>
      <c r="FL253" s="36"/>
      <c r="FM253" s="36"/>
      <c r="FN253" s="36"/>
      <c r="FO253" s="36"/>
      <c r="FP253" s="36"/>
      <c r="FQ253" s="36"/>
      <c r="FR253" s="36"/>
      <c r="FS253" s="36"/>
      <c r="FT253" s="36"/>
      <c r="FU253" s="36"/>
    </row>
    <row r="254" spans="1:177" ht="21" x14ac:dyDescent="0.35">
      <c r="A254" s="36"/>
      <c r="B254" s="37"/>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7"/>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c r="EH254" s="36"/>
      <c r="EI254" s="36"/>
      <c r="EJ254" s="36"/>
      <c r="EK254" s="36"/>
      <c r="EL254" s="36"/>
      <c r="EM254" s="36"/>
      <c r="EN254" s="36"/>
      <c r="EO254" s="36"/>
      <c r="EP254" s="36"/>
      <c r="EQ254" s="36"/>
      <c r="ER254" s="36"/>
      <c r="ES254" s="36"/>
      <c r="ET254" s="36"/>
      <c r="EU254" s="36"/>
      <c r="EV254" s="36"/>
      <c r="EW254" s="36"/>
      <c r="EX254" s="36"/>
      <c r="EY254" s="36"/>
      <c r="EZ254" s="36"/>
      <c r="FA254" s="36"/>
      <c r="FB254" s="36"/>
      <c r="FC254" s="36"/>
      <c r="FD254" s="36"/>
      <c r="FE254" s="36"/>
      <c r="FF254" s="36"/>
      <c r="FG254" s="36"/>
      <c r="FH254" s="36"/>
      <c r="FI254" s="36"/>
      <c r="FJ254" s="36"/>
      <c r="FK254" s="36"/>
      <c r="FL254" s="36"/>
      <c r="FM254" s="36"/>
      <c r="FN254" s="36"/>
      <c r="FO254" s="36"/>
      <c r="FP254" s="36"/>
      <c r="FQ254" s="36"/>
      <c r="FR254" s="36"/>
      <c r="FS254" s="36"/>
      <c r="FT254" s="36"/>
      <c r="FU254" s="36"/>
    </row>
    <row r="255" spans="1:177" ht="21" x14ac:dyDescent="0.35">
      <c r="A255" s="36"/>
      <c r="B255" s="37"/>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7"/>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row>
    <row r="256" spans="1:177" ht="21" x14ac:dyDescent="0.35">
      <c r="A256" s="36"/>
      <c r="B256" s="37"/>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7"/>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row>
    <row r="257" spans="1:177" ht="21" x14ac:dyDescent="0.35">
      <c r="A257" s="36"/>
      <c r="B257" s="3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7"/>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c r="EH257" s="36"/>
      <c r="EI257" s="36"/>
      <c r="EJ257" s="36"/>
      <c r="EK257" s="36"/>
      <c r="EL257" s="36"/>
      <c r="EM257" s="36"/>
      <c r="EN257" s="36"/>
      <c r="EO257" s="36"/>
      <c r="EP257" s="36"/>
      <c r="EQ257" s="36"/>
      <c r="ER257" s="36"/>
      <c r="ES257" s="36"/>
      <c r="ET257" s="36"/>
      <c r="EU257" s="36"/>
      <c r="EV257" s="36"/>
      <c r="EW257" s="36"/>
      <c r="EX257" s="36"/>
      <c r="EY257" s="36"/>
      <c r="EZ257" s="36"/>
      <c r="FA257" s="36"/>
      <c r="FB257" s="36"/>
      <c r="FC257" s="36"/>
      <c r="FD257" s="36"/>
      <c r="FE257" s="36"/>
      <c r="FF257" s="36"/>
      <c r="FG257" s="36"/>
      <c r="FH257" s="36"/>
      <c r="FI257" s="36"/>
      <c r="FJ257" s="36"/>
      <c r="FK257" s="36"/>
      <c r="FL257" s="36"/>
      <c r="FM257" s="36"/>
      <c r="FN257" s="36"/>
      <c r="FO257" s="36"/>
      <c r="FP257" s="36"/>
      <c r="FQ257" s="36"/>
      <c r="FR257" s="36"/>
      <c r="FS257" s="36"/>
      <c r="FT257" s="36"/>
      <c r="FU257" s="36"/>
    </row>
    <row r="258" spans="1:177" ht="21" x14ac:dyDescent="0.35">
      <c r="A258" s="36"/>
      <c r="B258" s="37"/>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7"/>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c r="EH258" s="36"/>
      <c r="EI258" s="36"/>
      <c r="EJ258" s="36"/>
      <c r="EK258" s="36"/>
      <c r="EL258" s="36"/>
      <c r="EM258" s="36"/>
      <c r="EN258" s="36"/>
      <c r="EO258" s="36"/>
      <c r="EP258" s="36"/>
      <c r="EQ258" s="36"/>
      <c r="ER258" s="36"/>
      <c r="ES258" s="36"/>
      <c r="ET258" s="36"/>
      <c r="EU258" s="36"/>
      <c r="EV258" s="36"/>
      <c r="EW258" s="36"/>
      <c r="EX258" s="36"/>
      <c r="EY258" s="36"/>
      <c r="EZ258" s="36"/>
      <c r="FA258" s="36"/>
      <c r="FB258" s="36"/>
      <c r="FC258" s="36"/>
      <c r="FD258" s="36"/>
      <c r="FE258" s="36"/>
      <c r="FF258" s="36"/>
      <c r="FG258" s="36"/>
      <c r="FH258" s="36"/>
      <c r="FI258" s="36"/>
      <c r="FJ258" s="36"/>
      <c r="FK258" s="36"/>
      <c r="FL258" s="36"/>
      <c r="FM258" s="36"/>
      <c r="FN258" s="36"/>
      <c r="FO258" s="36"/>
      <c r="FP258" s="36"/>
      <c r="FQ258" s="36"/>
      <c r="FR258" s="36"/>
      <c r="FS258" s="36"/>
      <c r="FT258" s="36"/>
      <c r="FU258" s="36"/>
    </row>
    <row r="259" spans="1:177" ht="21" x14ac:dyDescent="0.35">
      <c r="A259" s="36"/>
      <c r="B259" s="37"/>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7"/>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36"/>
      <c r="EZ259" s="36"/>
      <c r="FA259" s="36"/>
      <c r="FB259" s="36"/>
      <c r="FC259" s="36"/>
      <c r="FD259" s="36"/>
      <c r="FE259" s="36"/>
      <c r="FF259" s="36"/>
      <c r="FG259" s="36"/>
      <c r="FH259" s="36"/>
      <c r="FI259" s="36"/>
      <c r="FJ259" s="36"/>
      <c r="FK259" s="36"/>
      <c r="FL259" s="36"/>
      <c r="FM259" s="36"/>
      <c r="FN259" s="36"/>
      <c r="FO259" s="36"/>
      <c r="FP259" s="36"/>
      <c r="FQ259" s="36"/>
      <c r="FR259" s="36"/>
      <c r="FS259" s="36"/>
      <c r="FT259" s="36"/>
      <c r="FU259" s="36"/>
    </row>
    <row r="260" spans="1:177" ht="21" x14ac:dyDescent="0.35">
      <c r="A260" s="36"/>
      <c r="B260" s="37"/>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7"/>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c r="EH260" s="36"/>
      <c r="EI260" s="36"/>
      <c r="EJ260" s="36"/>
      <c r="EK260" s="36"/>
      <c r="EL260" s="36"/>
      <c r="EM260" s="36"/>
      <c r="EN260" s="36"/>
      <c r="EO260" s="36"/>
      <c r="EP260" s="36"/>
      <c r="EQ260" s="36"/>
      <c r="ER260" s="36"/>
      <c r="ES260" s="36"/>
      <c r="ET260" s="36"/>
      <c r="EU260" s="36"/>
      <c r="EV260" s="36"/>
      <c r="EW260" s="36"/>
      <c r="EX260" s="36"/>
      <c r="EY260" s="36"/>
      <c r="EZ260" s="36"/>
      <c r="FA260" s="36"/>
      <c r="FB260" s="36"/>
      <c r="FC260" s="36"/>
      <c r="FD260" s="36"/>
      <c r="FE260" s="36"/>
      <c r="FF260" s="36"/>
      <c r="FG260" s="36"/>
      <c r="FH260" s="36"/>
      <c r="FI260" s="36"/>
      <c r="FJ260" s="36"/>
      <c r="FK260" s="36"/>
      <c r="FL260" s="36"/>
      <c r="FM260" s="36"/>
      <c r="FN260" s="36"/>
      <c r="FO260" s="36"/>
      <c r="FP260" s="36"/>
      <c r="FQ260" s="36"/>
      <c r="FR260" s="36"/>
      <c r="FS260" s="36"/>
      <c r="FT260" s="36"/>
      <c r="FU260" s="36"/>
    </row>
    <row r="261" spans="1:177" ht="21" x14ac:dyDescent="0.35">
      <c r="A261" s="36"/>
      <c r="B261" s="37"/>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7"/>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c r="EH261" s="36"/>
      <c r="EI261" s="36"/>
      <c r="EJ261" s="36"/>
      <c r="EK261" s="36"/>
      <c r="EL261" s="36"/>
      <c r="EM261" s="36"/>
      <c r="EN261" s="36"/>
      <c r="EO261" s="36"/>
      <c r="EP261" s="36"/>
      <c r="EQ261" s="36"/>
      <c r="ER261" s="36"/>
      <c r="ES261" s="36"/>
      <c r="ET261" s="36"/>
      <c r="EU261" s="36"/>
      <c r="EV261" s="36"/>
      <c r="EW261" s="36"/>
      <c r="EX261" s="36"/>
      <c r="EY261" s="36"/>
      <c r="EZ261" s="36"/>
      <c r="FA261" s="36"/>
      <c r="FB261" s="36"/>
      <c r="FC261" s="36"/>
      <c r="FD261" s="36"/>
      <c r="FE261" s="36"/>
      <c r="FF261" s="36"/>
      <c r="FG261" s="36"/>
      <c r="FH261" s="36"/>
      <c r="FI261" s="36"/>
      <c r="FJ261" s="36"/>
      <c r="FK261" s="36"/>
      <c r="FL261" s="36"/>
      <c r="FM261" s="36"/>
      <c r="FN261" s="36"/>
      <c r="FO261" s="36"/>
      <c r="FP261" s="36"/>
      <c r="FQ261" s="36"/>
      <c r="FR261" s="36"/>
      <c r="FS261" s="36"/>
      <c r="FT261" s="36"/>
      <c r="FU261" s="36"/>
    </row>
    <row r="262" spans="1:177" ht="21" x14ac:dyDescent="0.35">
      <c r="A262" s="36"/>
      <c r="B262" s="37"/>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7"/>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c r="EH262" s="36"/>
      <c r="EI262" s="36"/>
      <c r="EJ262" s="36"/>
      <c r="EK262" s="36"/>
      <c r="EL262" s="36"/>
      <c r="EM262" s="36"/>
      <c r="EN262" s="36"/>
      <c r="EO262" s="36"/>
      <c r="EP262" s="36"/>
      <c r="EQ262" s="36"/>
      <c r="ER262" s="36"/>
      <c r="ES262" s="36"/>
      <c r="ET262" s="36"/>
      <c r="EU262" s="36"/>
      <c r="EV262" s="36"/>
      <c r="EW262" s="36"/>
      <c r="EX262" s="36"/>
      <c r="EY262" s="36"/>
      <c r="EZ262" s="36"/>
      <c r="FA262" s="36"/>
      <c r="FB262" s="36"/>
      <c r="FC262" s="36"/>
      <c r="FD262" s="36"/>
      <c r="FE262" s="36"/>
      <c r="FF262" s="36"/>
      <c r="FG262" s="36"/>
      <c r="FH262" s="36"/>
      <c r="FI262" s="36"/>
      <c r="FJ262" s="36"/>
      <c r="FK262" s="36"/>
      <c r="FL262" s="36"/>
      <c r="FM262" s="36"/>
      <c r="FN262" s="36"/>
      <c r="FO262" s="36"/>
      <c r="FP262" s="36"/>
      <c r="FQ262" s="36"/>
      <c r="FR262" s="36"/>
      <c r="FS262" s="36"/>
      <c r="FT262" s="36"/>
      <c r="FU262" s="36"/>
    </row>
    <row r="263" spans="1:177" ht="21" x14ac:dyDescent="0.35">
      <c r="A263" s="36"/>
      <c r="B263" s="37"/>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7"/>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36"/>
      <c r="EZ263" s="36"/>
      <c r="FA263" s="36"/>
      <c r="FB263" s="36"/>
      <c r="FC263" s="36"/>
      <c r="FD263" s="36"/>
      <c r="FE263" s="36"/>
      <c r="FF263" s="36"/>
      <c r="FG263" s="36"/>
      <c r="FH263" s="36"/>
      <c r="FI263" s="36"/>
      <c r="FJ263" s="36"/>
      <c r="FK263" s="36"/>
      <c r="FL263" s="36"/>
      <c r="FM263" s="36"/>
      <c r="FN263" s="36"/>
      <c r="FO263" s="36"/>
      <c r="FP263" s="36"/>
      <c r="FQ263" s="36"/>
      <c r="FR263" s="36"/>
      <c r="FS263" s="36"/>
      <c r="FT263" s="36"/>
      <c r="FU263" s="36"/>
    </row>
    <row r="264" spans="1:177" ht="21" x14ac:dyDescent="0.35">
      <c r="A264" s="36"/>
      <c r="B264" s="37"/>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7"/>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c r="EH264" s="36"/>
      <c r="EI264" s="36"/>
      <c r="EJ264" s="36"/>
      <c r="EK264" s="36"/>
      <c r="EL264" s="36"/>
      <c r="EM264" s="36"/>
      <c r="EN264" s="36"/>
      <c r="EO264" s="36"/>
      <c r="EP264" s="36"/>
      <c r="EQ264" s="36"/>
      <c r="ER264" s="36"/>
      <c r="ES264" s="36"/>
      <c r="ET264" s="36"/>
      <c r="EU264" s="36"/>
      <c r="EV264" s="36"/>
      <c r="EW264" s="36"/>
      <c r="EX264" s="36"/>
      <c r="EY264" s="36"/>
      <c r="EZ264" s="36"/>
      <c r="FA264" s="36"/>
      <c r="FB264" s="36"/>
      <c r="FC264" s="36"/>
      <c r="FD264" s="36"/>
      <c r="FE264" s="36"/>
      <c r="FF264" s="36"/>
      <c r="FG264" s="36"/>
      <c r="FH264" s="36"/>
      <c r="FI264" s="36"/>
      <c r="FJ264" s="36"/>
      <c r="FK264" s="36"/>
      <c r="FL264" s="36"/>
      <c r="FM264" s="36"/>
      <c r="FN264" s="36"/>
      <c r="FO264" s="36"/>
      <c r="FP264" s="36"/>
      <c r="FQ264" s="36"/>
      <c r="FR264" s="36"/>
      <c r="FS264" s="36"/>
      <c r="FT264" s="36"/>
      <c r="FU264" s="36"/>
    </row>
    <row r="265" spans="1:177" ht="21" x14ac:dyDescent="0.35">
      <c r="A265" s="36"/>
      <c r="B265" s="37"/>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7"/>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c r="EH265" s="36"/>
      <c r="EI265" s="36"/>
      <c r="EJ265" s="36"/>
      <c r="EK265" s="36"/>
      <c r="EL265" s="36"/>
      <c r="EM265" s="36"/>
      <c r="EN265" s="36"/>
      <c r="EO265" s="36"/>
      <c r="EP265" s="36"/>
      <c r="EQ265" s="36"/>
      <c r="ER265" s="36"/>
      <c r="ES265" s="36"/>
      <c r="ET265" s="36"/>
      <c r="EU265" s="36"/>
      <c r="EV265" s="36"/>
      <c r="EW265" s="36"/>
      <c r="EX265" s="36"/>
      <c r="EY265" s="36"/>
      <c r="EZ265" s="36"/>
      <c r="FA265" s="36"/>
      <c r="FB265" s="36"/>
      <c r="FC265" s="36"/>
      <c r="FD265" s="36"/>
      <c r="FE265" s="36"/>
      <c r="FF265" s="36"/>
      <c r="FG265" s="36"/>
      <c r="FH265" s="36"/>
      <c r="FI265" s="36"/>
      <c r="FJ265" s="36"/>
      <c r="FK265" s="36"/>
      <c r="FL265" s="36"/>
      <c r="FM265" s="36"/>
      <c r="FN265" s="36"/>
      <c r="FO265" s="36"/>
      <c r="FP265" s="36"/>
      <c r="FQ265" s="36"/>
      <c r="FR265" s="36"/>
      <c r="FS265" s="36"/>
      <c r="FT265" s="36"/>
      <c r="FU265" s="36"/>
    </row>
    <row r="266" spans="1:177" ht="21" x14ac:dyDescent="0.35">
      <c r="A266" s="36"/>
      <c r="B266" s="37"/>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7"/>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36"/>
      <c r="EZ266" s="36"/>
      <c r="FA266" s="36"/>
      <c r="FB266" s="36"/>
      <c r="FC266" s="36"/>
      <c r="FD266" s="36"/>
      <c r="FE266" s="36"/>
      <c r="FF266" s="36"/>
      <c r="FG266" s="36"/>
      <c r="FH266" s="36"/>
      <c r="FI266" s="36"/>
      <c r="FJ266" s="36"/>
      <c r="FK266" s="36"/>
      <c r="FL266" s="36"/>
      <c r="FM266" s="36"/>
      <c r="FN266" s="36"/>
      <c r="FO266" s="36"/>
      <c r="FP266" s="36"/>
      <c r="FQ266" s="36"/>
      <c r="FR266" s="36"/>
      <c r="FS266" s="36"/>
      <c r="FT266" s="36"/>
      <c r="FU266" s="36"/>
    </row>
    <row r="267" spans="1:177" ht="21" x14ac:dyDescent="0.35">
      <c r="A267" s="36"/>
      <c r="B267" s="3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7"/>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c r="EH267" s="36"/>
      <c r="EI267" s="36"/>
      <c r="EJ267" s="36"/>
      <c r="EK267" s="36"/>
      <c r="EL267" s="36"/>
      <c r="EM267" s="36"/>
      <c r="EN267" s="36"/>
      <c r="EO267" s="36"/>
      <c r="EP267" s="36"/>
      <c r="EQ267" s="36"/>
      <c r="ER267" s="36"/>
      <c r="ES267" s="36"/>
      <c r="ET267" s="36"/>
      <c r="EU267" s="36"/>
      <c r="EV267" s="36"/>
      <c r="EW267" s="36"/>
      <c r="EX267" s="36"/>
      <c r="EY267" s="36"/>
      <c r="EZ267" s="36"/>
      <c r="FA267" s="36"/>
      <c r="FB267" s="36"/>
      <c r="FC267" s="36"/>
      <c r="FD267" s="36"/>
      <c r="FE267" s="36"/>
      <c r="FF267" s="36"/>
      <c r="FG267" s="36"/>
      <c r="FH267" s="36"/>
      <c r="FI267" s="36"/>
      <c r="FJ267" s="36"/>
      <c r="FK267" s="36"/>
      <c r="FL267" s="36"/>
      <c r="FM267" s="36"/>
      <c r="FN267" s="36"/>
      <c r="FO267" s="36"/>
      <c r="FP267" s="36"/>
      <c r="FQ267" s="36"/>
      <c r="FR267" s="36"/>
      <c r="FS267" s="36"/>
      <c r="FT267" s="36"/>
      <c r="FU267" s="36"/>
    </row>
    <row r="268" spans="1:177" ht="21" x14ac:dyDescent="0.35">
      <c r="A268" s="36"/>
      <c r="B268" s="37"/>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7"/>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row>
    <row r="269" spans="1:177" ht="21" x14ac:dyDescent="0.35">
      <c r="A269" s="36"/>
      <c r="B269" s="37"/>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7"/>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row>
    <row r="270" spans="1:177" ht="21" x14ac:dyDescent="0.35">
      <c r="A270" s="36"/>
      <c r="B270" s="37"/>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7"/>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row>
    <row r="271" spans="1:177" ht="21" x14ac:dyDescent="0.35">
      <c r="A271" s="36"/>
      <c r="B271" s="37"/>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7"/>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row>
    <row r="272" spans="1:177" ht="21" x14ac:dyDescent="0.35">
      <c r="A272" s="36"/>
      <c r="B272" s="37"/>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7"/>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row>
    <row r="273" spans="1:177" ht="21" x14ac:dyDescent="0.35">
      <c r="A273" s="36"/>
      <c r="B273" s="37"/>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7"/>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row>
    <row r="274" spans="1:177" ht="21" x14ac:dyDescent="0.35">
      <c r="A274" s="36"/>
      <c r="B274" s="37"/>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7"/>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row>
    <row r="275" spans="1:177" ht="21" x14ac:dyDescent="0.35">
      <c r="A275" s="36"/>
      <c r="B275" s="37"/>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7"/>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c r="EH275" s="36"/>
      <c r="EI275" s="36"/>
      <c r="EJ275" s="36"/>
      <c r="EK275" s="36"/>
      <c r="EL275" s="36"/>
      <c r="EM275" s="36"/>
      <c r="EN275" s="36"/>
      <c r="EO275" s="36"/>
      <c r="EP275" s="36"/>
      <c r="EQ275" s="36"/>
      <c r="ER275" s="36"/>
      <c r="ES275" s="36"/>
      <c r="ET275" s="36"/>
      <c r="EU275" s="36"/>
      <c r="EV275" s="36"/>
      <c r="EW275" s="36"/>
      <c r="EX275" s="36"/>
      <c r="EY275" s="36"/>
      <c r="EZ275" s="36"/>
      <c r="FA275" s="36"/>
      <c r="FB275" s="36"/>
      <c r="FC275" s="36"/>
      <c r="FD275" s="36"/>
      <c r="FE275" s="36"/>
      <c r="FF275" s="36"/>
      <c r="FG275" s="36"/>
      <c r="FH275" s="36"/>
      <c r="FI275" s="36"/>
      <c r="FJ275" s="36"/>
      <c r="FK275" s="36"/>
      <c r="FL275" s="36"/>
      <c r="FM275" s="36"/>
      <c r="FN275" s="36"/>
      <c r="FO275" s="36"/>
      <c r="FP275" s="36"/>
      <c r="FQ275" s="36"/>
      <c r="FR275" s="36"/>
      <c r="FS275" s="36"/>
      <c r="FT275" s="36"/>
      <c r="FU275" s="36"/>
    </row>
    <row r="276" spans="1:177" ht="21" x14ac:dyDescent="0.35">
      <c r="A276" s="36"/>
      <c r="B276" s="37"/>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7"/>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c r="EH276" s="36"/>
      <c r="EI276" s="36"/>
      <c r="EJ276" s="36"/>
      <c r="EK276" s="36"/>
      <c r="EL276" s="36"/>
      <c r="EM276" s="36"/>
      <c r="EN276" s="36"/>
      <c r="EO276" s="36"/>
      <c r="EP276" s="36"/>
      <c r="EQ276" s="36"/>
      <c r="ER276" s="36"/>
      <c r="ES276" s="36"/>
      <c r="ET276" s="36"/>
      <c r="EU276" s="36"/>
      <c r="EV276" s="36"/>
      <c r="EW276" s="36"/>
      <c r="EX276" s="36"/>
      <c r="EY276" s="36"/>
      <c r="EZ276" s="36"/>
      <c r="FA276" s="36"/>
      <c r="FB276" s="36"/>
      <c r="FC276" s="36"/>
      <c r="FD276" s="36"/>
      <c r="FE276" s="36"/>
      <c r="FF276" s="36"/>
      <c r="FG276" s="36"/>
      <c r="FH276" s="36"/>
      <c r="FI276" s="36"/>
      <c r="FJ276" s="36"/>
      <c r="FK276" s="36"/>
      <c r="FL276" s="36"/>
      <c r="FM276" s="36"/>
      <c r="FN276" s="36"/>
      <c r="FO276" s="36"/>
      <c r="FP276" s="36"/>
      <c r="FQ276" s="36"/>
      <c r="FR276" s="36"/>
      <c r="FS276" s="36"/>
      <c r="FT276" s="36"/>
      <c r="FU276" s="36"/>
    </row>
    <row r="277" spans="1:177" ht="21" x14ac:dyDescent="0.35">
      <c r="A277" s="36"/>
      <c r="B277" s="3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7"/>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6"/>
      <c r="FL277" s="36"/>
      <c r="FM277" s="36"/>
      <c r="FN277" s="36"/>
      <c r="FO277" s="36"/>
      <c r="FP277" s="36"/>
      <c r="FQ277" s="36"/>
      <c r="FR277" s="36"/>
      <c r="FS277" s="36"/>
      <c r="FT277" s="36"/>
      <c r="FU277" s="36"/>
    </row>
    <row r="278" spans="1:177" ht="21" x14ac:dyDescent="0.35">
      <c r="A278" s="36"/>
      <c r="B278" s="37"/>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7"/>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row>
    <row r="279" spans="1:177" ht="21" x14ac:dyDescent="0.35">
      <c r="A279" s="36"/>
      <c r="B279" s="37"/>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7"/>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row>
    <row r="280" spans="1:177" ht="21" x14ac:dyDescent="0.35">
      <c r="A280" s="36"/>
      <c r="B280" s="37"/>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7"/>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row>
    <row r="281" spans="1:177" ht="21" x14ac:dyDescent="0.35">
      <c r="A281" s="36"/>
      <c r="B281" s="37"/>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7"/>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row>
    <row r="282" spans="1:177" ht="21" x14ac:dyDescent="0.35">
      <c r="A282" s="36"/>
      <c r="B282" s="37"/>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7"/>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row>
    <row r="283" spans="1:177" ht="21" x14ac:dyDescent="0.35">
      <c r="A283" s="36"/>
      <c r="B283" s="37"/>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7"/>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c r="EH283" s="36"/>
      <c r="EI283" s="36"/>
      <c r="EJ283" s="36"/>
      <c r="EK283" s="36"/>
      <c r="EL283" s="36"/>
      <c r="EM283" s="36"/>
      <c r="EN283" s="36"/>
      <c r="EO283" s="36"/>
      <c r="EP283" s="36"/>
      <c r="EQ283" s="36"/>
      <c r="ER283" s="36"/>
      <c r="ES283" s="36"/>
      <c r="ET283" s="36"/>
      <c r="EU283" s="36"/>
      <c r="EV283" s="36"/>
      <c r="EW283" s="36"/>
      <c r="EX283" s="36"/>
      <c r="EY283" s="36"/>
      <c r="EZ283" s="36"/>
      <c r="FA283" s="36"/>
      <c r="FB283" s="36"/>
      <c r="FC283" s="36"/>
      <c r="FD283" s="36"/>
      <c r="FE283" s="36"/>
      <c r="FF283" s="36"/>
      <c r="FG283" s="36"/>
      <c r="FH283" s="36"/>
      <c r="FI283" s="36"/>
      <c r="FJ283" s="36"/>
      <c r="FK283" s="36"/>
      <c r="FL283" s="36"/>
      <c r="FM283" s="36"/>
      <c r="FN283" s="36"/>
      <c r="FO283" s="36"/>
      <c r="FP283" s="36"/>
      <c r="FQ283" s="36"/>
      <c r="FR283" s="36"/>
      <c r="FS283" s="36"/>
      <c r="FT283" s="36"/>
      <c r="FU283" s="36"/>
    </row>
    <row r="284" spans="1:177" ht="21" x14ac:dyDescent="0.35">
      <c r="A284" s="36"/>
      <c r="B284" s="37"/>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7"/>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c r="EH284" s="36"/>
      <c r="EI284" s="36"/>
      <c r="EJ284" s="36"/>
      <c r="EK284" s="36"/>
      <c r="EL284" s="36"/>
      <c r="EM284" s="36"/>
      <c r="EN284" s="36"/>
      <c r="EO284" s="36"/>
      <c r="EP284" s="36"/>
      <c r="EQ284" s="36"/>
      <c r="ER284" s="36"/>
      <c r="ES284" s="36"/>
      <c r="ET284" s="36"/>
      <c r="EU284" s="36"/>
      <c r="EV284" s="36"/>
      <c r="EW284" s="36"/>
      <c r="EX284" s="36"/>
      <c r="EY284" s="36"/>
      <c r="EZ284" s="36"/>
      <c r="FA284" s="36"/>
      <c r="FB284" s="36"/>
      <c r="FC284" s="36"/>
      <c r="FD284" s="36"/>
      <c r="FE284" s="36"/>
      <c r="FF284" s="36"/>
      <c r="FG284" s="36"/>
      <c r="FH284" s="36"/>
      <c r="FI284" s="36"/>
      <c r="FJ284" s="36"/>
      <c r="FK284" s="36"/>
      <c r="FL284" s="36"/>
      <c r="FM284" s="36"/>
      <c r="FN284" s="36"/>
      <c r="FO284" s="36"/>
      <c r="FP284" s="36"/>
      <c r="FQ284" s="36"/>
      <c r="FR284" s="36"/>
      <c r="FS284" s="36"/>
      <c r="FT284" s="36"/>
      <c r="FU284" s="36"/>
    </row>
    <row r="285" spans="1:177" ht="21" x14ac:dyDescent="0.35">
      <c r="A285" s="36"/>
      <c r="B285" s="37"/>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7"/>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row>
    <row r="286" spans="1:177" ht="21" x14ac:dyDescent="0.35">
      <c r="A286" s="36"/>
      <c r="B286" s="37"/>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7"/>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row>
    <row r="287" spans="1:177" ht="21" x14ac:dyDescent="0.35">
      <c r="A287" s="36"/>
      <c r="B287" s="3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7"/>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row>
    <row r="288" spans="1:177" ht="21" x14ac:dyDescent="0.35">
      <c r="A288" s="36"/>
      <c r="B288" s="37"/>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7"/>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row>
    <row r="289" spans="1:177" ht="21" x14ac:dyDescent="0.35">
      <c r="A289" s="36"/>
      <c r="B289" s="37"/>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7"/>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c r="EH289" s="36"/>
      <c r="EI289" s="36"/>
      <c r="EJ289" s="36"/>
      <c r="EK289" s="36"/>
      <c r="EL289" s="36"/>
      <c r="EM289" s="36"/>
      <c r="EN289" s="36"/>
      <c r="EO289" s="36"/>
      <c r="EP289" s="36"/>
      <c r="EQ289" s="36"/>
      <c r="ER289" s="36"/>
      <c r="ES289" s="36"/>
      <c r="ET289" s="36"/>
      <c r="EU289" s="36"/>
      <c r="EV289" s="36"/>
      <c r="EW289" s="36"/>
      <c r="EX289" s="36"/>
      <c r="EY289" s="36"/>
      <c r="EZ289" s="36"/>
      <c r="FA289" s="36"/>
      <c r="FB289" s="36"/>
      <c r="FC289" s="36"/>
      <c r="FD289" s="36"/>
      <c r="FE289" s="36"/>
      <c r="FF289" s="36"/>
      <c r="FG289" s="36"/>
      <c r="FH289" s="36"/>
      <c r="FI289" s="36"/>
      <c r="FJ289" s="36"/>
      <c r="FK289" s="36"/>
      <c r="FL289" s="36"/>
      <c r="FM289" s="36"/>
      <c r="FN289" s="36"/>
      <c r="FO289" s="36"/>
      <c r="FP289" s="36"/>
      <c r="FQ289" s="36"/>
      <c r="FR289" s="36"/>
      <c r="FS289" s="36"/>
      <c r="FT289" s="36"/>
      <c r="FU289" s="36"/>
    </row>
    <row r="290" spans="1:177" ht="21" x14ac:dyDescent="0.35">
      <c r="A290" s="36"/>
      <c r="B290" s="37"/>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7"/>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c r="EH290" s="36"/>
      <c r="EI290" s="36"/>
      <c r="EJ290" s="36"/>
      <c r="EK290" s="36"/>
      <c r="EL290" s="36"/>
      <c r="EM290" s="36"/>
      <c r="EN290" s="36"/>
      <c r="EO290" s="36"/>
      <c r="EP290" s="36"/>
      <c r="EQ290" s="36"/>
      <c r="ER290" s="36"/>
      <c r="ES290" s="36"/>
      <c r="ET290" s="36"/>
      <c r="EU290" s="36"/>
      <c r="EV290" s="36"/>
      <c r="EW290" s="36"/>
      <c r="EX290" s="36"/>
      <c r="EY290" s="36"/>
      <c r="EZ290" s="36"/>
      <c r="FA290" s="36"/>
      <c r="FB290" s="36"/>
      <c r="FC290" s="36"/>
      <c r="FD290" s="36"/>
      <c r="FE290" s="36"/>
      <c r="FF290" s="36"/>
      <c r="FG290" s="36"/>
      <c r="FH290" s="36"/>
      <c r="FI290" s="36"/>
      <c r="FJ290" s="36"/>
      <c r="FK290" s="36"/>
      <c r="FL290" s="36"/>
      <c r="FM290" s="36"/>
      <c r="FN290" s="36"/>
      <c r="FO290" s="36"/>
      <c r="FP290" s="36"/>
      <c r="FQ290" s="36"/>
      <c r="FR290" s="36"/>
      <c r="FS290" s="36"/>
      <c r="FT290" s="36"/>
      <c r="FU290" s="36"/>
    </row>
    <row r="291" spans="1:177" ht="21" x14ac:dyDescent="0.35">
      <c r="A291" s="36"/>
      <c r="B291" s="37"/>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7"/>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c r="EH291" s="36"/>
      <c r="EI291" s="36"/>
      <c r="EJ291" s="36"/>
      <c r="EK291" s="36"/>
      <c r="EL291" s="36"/>
      <c r="EM291" s="36"/>
      <c r="EN291" s="36"/>
      <c r="EO291" s="36"/>
      <c r="EP291" s="36"/>
      <c r="EQ291" s="36"/>
      <c r="ER291" s="36"/>
      <c r="ES291" s="36"/>
      <c r="ET291" s="36"/>
      <c r="EU291" s="36"/>
      <c r="EV291" s="36"/>
      <c r="EW291" s="36"/>
      <c r="EX291" s="36"/>
      <c r="EY291" s="36"/>
      <c r="EZ291" s="36"/>
      <c r="FA291" s="36"/>
      <c r="FB291" s="36"/>
      <c r="FC291" s="36"/>
      <c r="FD291" s="36"/>
      <c r="FE291" s="36"/>
      <c r="FF291" s="36"/>
      <c r="FG291" s="36"/>
      <c r="FH291" s="36"/>
      <c r="FI291" s="36"/>
      <c r="FJ291" s="36"/>
      <c r="FK291" s="36"/>
      <c r="FL291" s="36"/>
      <c r="FM291" s="36"/>
      <c r="FN291" s="36"/>
      <c r="FO291" s="36"/>
      <c r="FP291" s="36"/>
      <c r="FQ291" s="36"/>
      <c r="FR291" s="36"/>
      <c r="FS291" s="36"/>
      <c r="FT291" s="36"/>
      <c r="FU291" s="36"/>
    </row>
    <row r="292" spans="1:177" ht="21" x14ac:dyDescent="0.35">
      <c r="A292" s="36"/>
      <c r="B292" s="37"/>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7"/>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6"/>
      <c r="FL292" s="36"/>
      <c r="FM292" s="36"/>
      <c r="FN292" s="36"/>
      <c r="FO292" s="36"/>
      <c r="FP292" s="36"/>
      <c r="FQ292" s="36"/>
      <c r="FR292" s="36"/>
      <c r="FS292" s="36"/>
      <c r="FT292" s="36"/>
      <c r="FU292" s="36"/>
    </row>
    <row r="293" spans="1:177" ht="21" x14ac:dyDescent="0.35">
      <c r="A293" s="36"/>
      <c r="B293" s="37"/>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7"/>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6"/>
      <c r="FL293" s="36"/>
      <c r="FM293" s="36"/>
      <c r="FN293" s="36"/>
      <c r="FO293" s="36"/>
      <c r="FP293" s="36"/>
      <c r="FQ293" s="36"/>
      <c r="FR293" s="36"/>
      <c r="FS293" s="36"/>
      <c r="FT293" s="36"/>
      <c r="FU293" s="36"/>
    </row>
    <row r="294" spans="1:177" ht="21" x14ac:dyDescent="0.35">
      <c r="A294" s="36"/>
      <c r="B294" s="37"/>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7"/>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c r="EH294" s="36"/>
      <c r="EI294" s="36"/>
      <c r="EJ294" s="36"/>
      <c r="EK294" s="36"/>
      <c r="EL294" s="36"/>
      <c r="EM294" s="36"/>
      <c r="EN294" s="36"/>
      <c r="EO294" s="36"/>
      <c r="EP294" s="36"/>
      <c r="EQ294" s="36"/>
      <c r="ER294" s="36"/>
      <c r="ES294" s="36"/>
      <c r="ET294" s="36"/>
      <c r="EU294" s="36"/>
      <c r="EV294" s="36"/>
      <c r="EW294" s="36"/>
      <c r="EX294" s="36"/>
      <c r="EY294" s="36"/>
      <c r="EZ294" s="36"/>
      <c r="FA294" s="36"/>
      <c r="FB294" s="36"/>
      <c r="FC294" s="36"/>
      <c r="FD294" s="36"/>
      <c r="FE294" s="36"/>
      <c r="FF294" s="36"/>
      <c r="FG294" s="36"/>
      <c r="FH294" s="36"/>
      <c r="FI294" s="36"/>
      <c r="FJ294" s="36"/>
      <c r="FK294" s="36"/>
      <c r="FL294" s="36"/>
      <c r="FM294" s="36"/>
      <c r="FN294" s="36"/>
      <c r="FO294" s="36"/>
      <c r="FP294" s="36"/>
      <c r="FQ294" s="36"/>
      <c r="FR294" s="36"/>
      <c r="FS294" s="36"/>
      <c r="FT294" s="36"/>
      <c r="FU294" s="36"/>
    </row>
    <row r="295" spans="1:177" ht="21" x14ac:dyDescent="0.35">
      <c r="A295" s="36"/>
      <c r="B295" s="37"/>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7"/>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c r="EH295" s="36"/>
      <c r="EI295" s="36"/>
      <c r="EJ295" s="36"/>
      <c r="EK295" s="36"/>
      <c r="EL295" s="36"/>
      <c r="EM295" s="36"/>
      <c r="EN295" s="36"/>
      <c r="EO295" s="36"/>
      <c r="EP295" s="36"/>
      <c r="EQ295" s="36"/>
      <c r="ER295" s="36"/>
      <c r="ES295" s="36"/>
      <c r="ET295" s="36"/>
      <c r="EU295" s="36"/>
      <c r="EV295" s="36"/>
      <c r="EW295" s="36"/>
      <c r="EX295" s="36"/>
      <c r="EY295" s="36"/>
      <c r="EZ295" s="36"/>
      <c r="FA295" s="36"/>
      <c r="FB295" s="36"/>
      <c r="FC295" s="36"/>
      <c r="FD295" s="36"/>
      <c r="FE295" s="36"/>
      <c r="FF295" s="36"/>
      <c r="FG295" s="36"/>
      <c r="FH295" s="36"/>
      <c r="FI295" s="36"/>
      <c r="FJ295" s="36"/>
      <c r="FK295" s="36"/>
      <c r="FL295" s="36"/>
      <c r="FM295" s="36"/>
      <c r="FN295" s="36"/>
      <c r="FO295" s="36"/>
      <c r="FP295" s="36"/>
      <c r="FQ295" s="36"/>
      <c r="FR295" s="36"/>
      <c r="FS295" s="36"/>
      <c r="FT295" s="36"/>
      <c r="FU295" s="36"/>
    </row>
    <row r="296" spans="1:177" ht="21" x14ac:dyDescent="0.35">
      <c r="A296" s="36"/>
      <c r="B296" s="37"/>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7"/>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c r="EH296" s="36"/>
      <c r="EI296" s="36"/>
      <c r="EJ296" s="36"/>
      <c r="EK296" s="36"/>
      <c r="EL296" s="36"/>
      <c r="EM296" s="36"/>
      <c r="EN296" s="36"/>
      <c r="EO296" s="36"/>
      <c r="EP296" s="36"/>
      <c r="EQ296" s="36"/>
      <c r="ER296" s="36"/>
      <c r="ES296" s="36"/>
      <c r="ET296" s="36"/>
      <c r="EU296" s="36"/>
      <c r="EV296" s="36"/>
      <c r="EW296" s="36"/>
      <c r="EX296" s="36"/>
      <c r="EY296" s="36"/>
      <c r="EZ296" s="36"/>
      <c r="FA296" s="36"/>
      <c r="FB296" s="36"/>
      <c r="FC296" s="36"/>
      <c r="FD296" s="36"/>
      <c r="FE296" s="36"/>
      <c r="FF296" s="36"/>
      <c r="FG296" s="36"/>
      <c r="FH296" s="36"/>
      <c r="FI296" s="36"/>
      <c r="FJ296" s="36"/>
      <c r="FK296" s="36"/>
      <c r="FL296" s="36"/>
      <c r="FM296" s="36"/>
      <c r="FN296" s="36"/>
      <c r="FO296" s="36"/>
      <c r="FP296" s="36"/>
      <c r="FQ296" s="36"/>
      <c r="FR296" s="36"/>
      <c r="FS296" s="36"/>
      <c r="FT296" s="36"/>
      <c r="FU296" s="36"/>
    </row>
    <row r="297" spans="1:177" ht="21" x14ac:dyDescent="0.35">
      <c r="A297" s="36"/>
      <c r="B297" s="3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7"/>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c r="EH297" s="36"/>
      <c r="EI297" s="36"/>
      <c r="EJ297" s="36"/>
      <c r="EK297" s="36"/>
      <c r="EL297" s="36"/>
      <c r="EM297" s="36"/>
      <c r="EN297" s="36"/>
      <c r="EO297" s="36"/>
      <c r="EP297" s="36"/>
      <c r="EQ297" s="36"/>
      <c r="ER297" s="36"/>
      <c r="ES297" s="36"/>
      <c r="ET297" s="36"/>
      <c r="EU297" s="36"/>
      <c r="EV297" s="36"/>
      <c r="EW297" s="36"/>
      <c r="EX297" s="36"/>
      <c r="EY297" s="36"/>
      <c r="EZ297" s="36"/>
      <c r="FA297" s="36"/>
      <c r="FB297" s="36"/>
      <c r="FC297" s="36"/>
      <c r="FD297" s="36"/>
      <c r="FE297" s="36"/>
      <c r="FF297" s="36"/>
      <c r="FG297" s="36"/>
      <c r="FH297" s="36"/>
      <c r="FI297" s="36"/>
      <c r="FJ297" s="36"/>
      <c r="FK297" s="36"/>
      <c r="FL297" s="36"/>
      <c r="FM297" s="36"/>
      <c r="FN297" s="36"/>
      <c r="FO297" s="36"/>
      <c r="FP297" s="36"/>
      <c r="FQ297" s="36"/>
      <c r="FR297" s="36"/>
      <c r="FS297" s="36"/>
      <c r="FT297" s="36"/>
      <c r="FU297" s="36"/>
    </row>
    <row r="298" spans="1:177" ht="21" x14ac:dyDescent="0.35">
      <c r="A298" s="36"/>
      <c r="B298" s="37"/>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7"/>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c r="EH298" s="36"/>
      <c r="EI298" s="36"/>
      <c r="EJ298" s="36"/>
      <c r="EK298" s="36"/>
      <c r="EL298" s="36"/>
      <c r="EM298" s="36"/>
      <c r="EN298" s="36"/>
      <c r="EO298" s="36"/>
      <c r="EP298" s="36"/>
      <c r="EQ298" s="36"/>
      <c r="ER298" s="36"/>
      <c r="ES298" s="36"/>
      <c r="ET298" s="36"/>
      <c r="EU298" s="36"/>
      <c r="EV298" s="36"/>
      <c r="EW298" s="36"/>
      <c r="EX298" s="36"/>
      <c r="EY298" s="36"/>
      <c r="EZ298" s="36"/>
      <c r="FA298" s="36"/>
      <c r="FB298" s="36"/>
      <c r="FC298" s="36"/>
      <c r="FD298" s="36"/>
      <c r="FE298" s="36"/>
      <c r="FF298" s="36"/>
      <c r="FG298" s="36"/>
      <c r="FH298" s="36"/>
      <c r="FI298" s="36"/>
      <c r="FJ298" s="36"/>
      <c r="FK298" s="36"/>
      <c r="FL298" s="36"/>
      <c r="FM298" s="36"/>
      <c r="FN298" s="36"/>
      <c r="FO298" s="36"/>
      <c r="FP298" s="36"/>
      <c r="FQ298" s="36"/>
      <c r="FR298" s="36"/>
      <c r="FS298" s="36"/>
      <c r="FT298" s="36"/>
      <c r="FU298" s="36"/>
    </row>
    <row r="299" spans="1:177" ht="21" x14ac:dyDescent="0.35">
      <c r="A299" s="36"/>
      <c r="B299" s="37"/>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7"/>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row>
    <row r="300" spans="1:177" ht="21" x14ac:dyDescent="0.35">
      <c r="A300" s="36"/>
      <c r="B300" s="37"/>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7"/>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row>
    <row r="301" spans="1:177" ht="21" x14ac:dyDescent="0.35">
      <c r="A301" s="36"/>
      <c r="B301" s="37"/>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7"/>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row>
    <row r="302" spans="1:177" ht="21" x14ac:dyDescent="0.35">
      <c r="A302" s="36"/>
      <c r="B302" s="37"/>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7"/>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row>
    <row r="303" spans="1:177" ht="21" x14ac:dyDescent="0.35">
      <c r="A303" s="36"/>
      <c r="B303" s="37"/>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7"/>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row>
    <row r="304" spans="1:177" ht="21" x14ac:dyDescent="0.35">
      <c r="A304" s="36"/>
      <c r="B304" s="37"/>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7"/>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row>
    <row r="305" spans="1:177" ht="21" x14ac:dyDescent="0.35">
      <c r="A305" s="36"/>
      <c r="B305" s="37"/>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7"/>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row>
    <row r="306" spans="1:177" ht="21" x14ac:dyDescent="0.35">
      <c r="A306" s="36"/>
      <c r="B306" s="37"/>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7"/>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row>
    <row r="307" spans="1:177" ht="21" x14ac:dyDescent="0.35">
      <c r="A307" s="36"/>
      <c r="B307" s="3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7"/>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row>
    <row r="308" spans="1:177" ht="21" x14ac:dyDescent="0.35">
      <c r="A308" s="36"/>
      <c r="B308" s="37"/>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7"/>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7"/>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row>
    <row r="309" spans="1:177" ht="21" x14ac:dyDescent="0.35">
      <c r="A309" s="36"/>
      <c r="B309" s="37"/>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7"/>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7"/>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row>
    <row r="310" spans="1:177" ht="21" x14ac:dyDescent="0.35">
      <c r="A310" s="36"/>
      <c r="B310" s="37"/>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7"/>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7"/>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row>
    <row r="311" spans="1:177" ht="21" x14ac:dyDescent="0.35">
      <c r="A311" s="36"/>
      <c r="B311" s="37"/>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7"/>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7"/>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row>
    <row r="312" spans="1:177" ht="21" x14ac:dyDescent="0.35">
      <c r="A312" s="36"/>
      <c r="B312" s="37"/>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7"/>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7"/>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row>
    <row r="313" spans="1:177" ht="21" x14ac:dyDescent="0.35">
      <c r="A313" s="36"/>
      <c r="B313" s="37"/>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7"/>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7"/>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row>
    <row r="314" spans="1:177" ht="21" x14ac:dyDescent="0.35">
      <c r="A314" s="36"/>
      <c r="B314" s="37"/>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7"/>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7"/>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row>
    <row r="315" spans="1:177" ht="21" x14ac:dyDescent="0.35">
      <c r="A315" s="36"/>
      <c r="B315" s="37"/>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7"/>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7"/>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row>
    <row r="316" spans="1:177" ht="21" x14ac:dyDescent="0.35">
      <c r="A316" s="36"/>
      <c r="B316" s="37"/>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7"/>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7"/>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row>
    <row r="317" spans="1:177" ht="21" x14ac:dyDescent="0.35">
      <c r="A317" s="36"/>
      <c r="B317" s="3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7"/>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7"/>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row>
    <row r="318" spans="1:177" ht="21" x14ac:dyDescent="0.35">
      <c r="A318" s="36"/>
      <c r="B318" s="37"/>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7"/>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7"/>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row>
    <row r="319" spans="1:177" ht="21" x14ac:dyDescent="0.35">
      <c r="A319" s="36"/>
      <c r="B319" s="37"/>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7"/>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7"/>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row>
    <row r="320" spans="1:177" ht="21" x14ac:dyDescent="0.35">
      <c r="A320" s="36"/>
      <c r="B320" s="37"/>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7"/>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7"/>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row>
    <row r="321" spans="1:177" ht="21" x14ac:dyDescent="0.35">
      <c r="A321" s="36"/>
      <c r="B321" s="37"/>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7"/>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7"/>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row>
    <row r="322" spans="1:177" ht="21" x14ac:dyDescent="0.35">
      <c r="A322" s="36"/>
      <c r="B322" s="37"/>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7"/>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7"/>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row>
    <row r="323" spans="1:177" ht="21" x14ac:dyDescent="0.35">
      <c r="A323" s="36"/>
      <c r="B323" s="37"/>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7"/>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7"/>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row>
    <row r="324" spans="1:177" ht="21" x14ac:dyDescent="0.35">
      <c r="A324" s="36"/>
      <c r="B324" s="37"/>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7"/>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7"/>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row>
    <row r="325" spans="1:177" ht="21" x14ac:dyDescent="0.35">
      <c r="A325" s="36"/>
      <c r="B325" s="37"/>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7"/>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7"/>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row>
    <row r="326" spans="1:177" ht="21" x14ac:dyDescent="0.35">
      <c r="A326" s="36"/>
      <c r="B326" s="37"/>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7"/>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7"/>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row>
    <row r="327" spans="1:177" ht="21" x14ac:dyDescent="0.35">
      <c r="A327" s="36"/>
      <c r="B327" s="3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7"/>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7"/>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row>
    <row r="328" spans="1:177" ht="21" x14ac:dyDescent="0.35">
      <c r="A328" s="36"/>
      <c r="B328" s="37"/>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7"/>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7"/>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row>
    <row r="329" spans="1:177" ht="21" x14ac:dyDescent="0.35">
      <c r="A329" s="36"/>
      <c r="B329" s="37"/>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7"/>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7"/>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row>
    <row r="330" spans="1:177" ht="21" x14ac:dyDescent="0.35">
      <c r="A330" s="36"/>
      <c r="B330" s="37"/>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7"/>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7"/>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row>
    <row r="331" spans="1:177" ht="21" x14ac:dyDescent="0.35">
      <c r="A331" s="36"/>
      <c r="B331" s="37"/>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7"/>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7"/>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row>
    <row r="332" spans="1:177" ht="21" x14ac:dyDescent="0.35">
      <c r="A332" s="36"/>
      <c r="B332" s="37"/>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7"/>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7"/>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row>
    <row r="333" spans="1:177" ht="21" x14ac:dyDescent="0.35">
      <c r="A333" s="36"/>
      <c r="B333" s="37"/>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7"/>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7"/>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row>
    <row r="334" spans="1:177" ht="21" x14ac:dyDescent="0.35">
      <c r="A334" s="36"/>
      <c r="B334" s="37"/>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7"/>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7"/>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row>
    <row r="335" spans="1:177" ht="21" x14ac:dyDescent="0.35">
      <c r="A335" s="36"/>
      <c r="B335" s="37"/>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7"/>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7"/>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row>
    <row r="336" spans="1:177" ht="21" x14ac:dyDescent="0.35">
      <c r="A336" s="36"/>
      <c r="B336" s="37"/>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7"/>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7"/>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row>
    <row r="337" spans="1:177" ht="21" x14ac:dyDescent="0.35">
      <c r="A337" s="36"/>
      <c r="B337" s="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7"/>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7"/>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row>
    <row r="338" spans="1:177" ht="21" x14ac:dyDescent="0.35">
      <c r="A338" s="36"/>
      <c r="B338" s="37"/>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7"/>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7"/>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row>
    <row r="339" spans="1:177" ht="21" x14ac:dyDescent="0.35">
      <c r="A339" s="36"/>
      <c r="B339" s="37"/>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7"/>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7"/>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row>
    <row r="340" spans="1:177" ht="21" x14ac:dyDescent="0.35">
      <c r="A340" s="36"/>
      <c r="B340" s="37"/>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7"/>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7"/>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row>
    <row r="341" spans="1:177" ht="21" x14ac:dyDescent="0.35">
      <c r="A341" s="36"/>
      <c r="B341" s="37"/>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7"/>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7"/>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row>
    <row r="342" spans="1:177" ht="21" x14ac:dyDescent="0.35">
      <c r="A342" s="36"/>
      <c r="B342" s="37"/>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7"/>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7"/>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row>
    <row r="343" spans="1:177" ht="21" x14ac:dyDescent="0.35">
      <c r="A343" s="36"/>
      <c r="B343" s="37"/>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7"/>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7"/>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row>
    <row r="344" spans="1:177" ht="21" x14ac:dyDescent="0.35">
      <c r="A344" s="36"/>
      <c r="B344" s="37"/>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7"/>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7"/>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row>
    <row r="345" spans="1:177" ht="21" x14ac:dyDescent="0.35">
      <c r="A345" s="36"/>
      <c r="B345" s="37"/>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7"/>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7"/>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row>
    <row r="346" spans="1:177" ht="21" x14ac:dyDescent="0.35">
      <c r="A346" s="36"/>
      <c r="B346" s="37"/>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7"/>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7"/>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row>
    <row r="347" spans="1:177" ht="21" x14ac:dyDescent="0.35">
      <c r="A347" s="36"/>
      <c r="B347" s="3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7"/>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7"/>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row>
    <row r="348" spans="1:177" ht="21" x14ac:dyDescent="0.35">
      <c r="A348" s="36"/>
      <c r="B348" s="37"/>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7"/>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7"/>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row>
    <row r="349" spans="1:177" ht="21" x14ac:dyDescent="0.35">
      <c r="A349" s="36"/>
      <c r="B349" s="37"/>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7"/>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7"/>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row>
    <row r="350" spans="1:177" ht="21" x14ac:dyDescent="0.35">
      <c r="A350" s="36"/>
      <c r="B350" s="37"/>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7"/>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7"/>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row>
    <row r="351" spans="1:177" ht="21" x14ac:dyDescent="0.35">
      <c r="A351" s="36"/>
      <c r="B351" s="37"/>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7"/>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7"/>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c r="EH351" s="36"/>
      <c r="EI351" s="36"/>
      <c r="EJ351" s="36"/>
      <c r="EK351" s="36"/>
      <c r="EL351" s="36"/>
      <c r="EM351" s="36"/>
      <c r="EN351" s="36"/>
      <c r="EO351" s="36"/>
      <c r="EP351" s="36"/>
      <c r="EQ351" s="36"/>
      <c r="ER351" s="36"/>
      <c r="ES351" s="36"/>
      <c r="ET351" s="36"/>
      <c r="EU351" s="36"/>
      <c r="EV351" s="36"/>
      <c r="EW351" s="36"/>
      <c r="EX351" s="36"/>
      <c r="EY351" s="36"/>
      <c r="EZ351" s="36"/>
      <c r="FA351" s="36"/>
      <c r="FB351" s="36"/>
      <c r="FC351" s="36"/>
      <c r="FD351" s="36"/>
      <c r="FE351" s="36"/>
      <c r="FF351" s="36"/>
      <c r="FG351" s="36"/>
      <c r="FH351" s="36"/>
      <c r="FI351" s="36"/>
      <c r="FJ351" s="36"/>
      <c r="FK351" s="36"/>
      <c r="FL351" s="36"/>
      <c r="FM351" s="36"/>
      <c r="FN351" s="36"/>
      <c r="FO351" s="36"/>
      <c r="FP351" s="36"/>
      <c r="FQ351" s="36"/>
      <c r="FR351" s="36"/>
      <c r="FS351" s="36"/>
      <c r="FT351" s="36"/>
      <c r="FU351" s="36"/>
    </row>
    <row r="352" spans="1:177" ht="21" x14ac:dyDescent="0.35">
      <c r="A352" s="36"/>
      <c r="B352" s="37"/>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7"/>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7"/>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36"/>
      <c r="EZ352" s="36"/>
      <c r="FA352" s="36"/>
      <c r="FB352" s="36"/>
      <c r="FC352" s="36"/>
      <c r="FD352" s="36"/>
      <c r="FE352" s="36"/>
      <c r="FF352" s="36"/>
      <c r="FG352" s="36"/>
      <c r="FH352" s="36"/>
      <c r="FI352" s="36"/>
      <c r="FJ352" s="36"/>
      <c r="FK352" s="36"/>
      <c r="FL352" s="36"/>
      <c r="FM352" s="36"/>
      <c r="FN352" s="36"/>
      <c r="FO352" s="36"/>
      <c r="FP352" s="36"/>
      <c r="FQ352" s="36"/>
      <c r="FR352" s="36"/>
      <c r="FS352" s="36"/>
      <c r="FT352" s="36"/>
      <c r="FU352" s="36"/>
    </row>
    <row r="353" spans="1:177" ht="21" x14ac:dyDescent="0.35">
      <c r="A353" s="36"/>
      <c r="B353" s="37"/>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7"/>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7"/>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c r="EH353" s="36"/>
      <c r="EI353" s="36"/>
      <c r="EJ353" s="36"/>
      <c r="EK353" s="36"/>
      <c r="EL353" s="36"/>
      <c r="EM353" s="36"/>
      <c r="EN353" s="36"/>
      <c r="EO353" s="36"/>
      <c r="EP353" s="36"/>
      <c r="EQ353" s="36"/>
      <c r="ER353" s="36"/>
      <c r="ES353" s="36"/>
      <c r="ET353" s="36"/>
      <c r="EU353" s="36"/>
      <c r="EV353" s="36"/>
      <c r="EW353" s="36"/>
      <c r="EX353" s="36"/>
      <c r="EY353" s="36"/>
      <c r="EZ353" s="36"/>
      <c r="FA353" s="36"/>
      <c r="FB353" s="36"/>
      <c r="FC353" s="36"/>
      <c r="FD353" s="36"/>
      <c r="FE353" s="36"/>
      <c r="FF353" s="36"/>
      <c r="FG353" s="36"/>
      <c r="FH353" s="36"/>
      <c r="FI353" s="36"/>
      <c r="FJ353" s="36"/>
      <c r="FK353" s="36"/>
      <c r="FL353" s="36"/>
      <c r="FM353" s="36"/>
      <c r="FN353" s="36"/>
      <c r="FO353" s="36"/>
      <c r="FP353" s="36"/>
      <c r="FQ353" s="36"/>
      <c r="FR353" s="36"/>
      <c r="FS353" s="36"/>
      <c r="FT353" s="36"/>
      <c r="FU353" s="36"/>
    </row>
    <row r="354" spans="1:177" ht="21" x14ac:dyDescent="0.35">
      <c r="A354" s="36"/>
      <c r="B354" s="37"/>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7"/>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7"/>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c r="EH354" s="36"/>
      <c r="EI354" s="36"/>
      <c r="EJ354" s="36"/>
      <c r="EK354" s="36"/>
      <c r="EL354" s="36"/>
      <c r="EM354" s="36"/>
      <c r="EN354" s="36"/>
      <c r="EO354" s="36"/>
      <c r="EP354" s="36"/>
      <c r="EQ354" s="36"/>
      <c r="ER354" s="36"/>
      <c r="ES354" s="36"/>
      <c r="ET354" s="36"/>
      <c r="EU354" s="36"/>
      <c r="EV354" s="36"/>
      <c r="EW354" s="36"/>
      <c r="EX354" s="36"/>
      <c r="EY354" s="36"/>
      <c r="EZ354" s="36"/>
      <c r="FA354" s="36"/>
      <c r="FB354" s="36"/>
      <c r="FC354" s="36"/>
      <c r="FD354" s="36"/>
      <c r="FE354" s="36"/>
      <c r="FF354" s="36"/>
      <c r="FG354" s="36"/>
      <c r="FH354" s="36"/>
      <c r="FI354" s="36"/>
      <c r="FJ354" s="36"/>
      <c r="FK354" s="36"/>
      <c r="FL354" s="36"/>
      <c r="FM354" s="36"/>
      <c r="FN354" s="36"/>
      <c r="FO354" s="36"/>
      <c r="FP354" s="36"/>
      <c r="FQ354" s="36"/>
      <c r="FR354" s="36"/>
      <c r="FS354" s="36"/>
      <c r="FT354" s="36"/>
      <c r="FU354" s="36"/>
    </row>
    <row r="355" spans="1:177" ht="21" x14ac:dyDescent="0.35">
      <c r="A355" s="36"/>
      <c r="B355" s="37"/>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7"/>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7"/>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c r="EH355" s="36"/>
      <c r="EI355" s="36"/>
      <c r="EJ355" s="36"/>
      <c r="EK355" s="36"/>
      <c r="EL355" s="36"/>
      <c r="EM355" s="36"/>
      <c r="EN355" s="36"/>
      <c r="EO355" s="36"/>
      <c r="EP355" s="36"/>
      <c r="EQ355" s="36"/>
      <c r="ER355" s="36"/>
      <c r="ES355" s="36"/>
      <c r="ET355" s="36"/>
      <c r="EU355" s="36"/>
      <c r="EV355" s="36"/>
      <c r="EW355" s="36"/>
      <c r="EX355" s="36"/>
      <c r="EY355" s="36"/>
      <c r="EZ355" s="36"/>
      <c r="FA355" s="36"/>
      <c r="FB355" s="36"/>
      <c r="FC355" s="36"/>
      <c r="FD355" s="36"/>
      <c r="FE355" s="36"/>
      <c r="FF355" s="36"/>
      <c r="FG355" s="36"/>
      <c r="FH355" s="36"/>
      <c r="FI355" s="36"/>
      <c r="FJ355" s="36"/>
      <c r="FK355" s="36"/>
      <c r="FL355" s="36"/>
      <c r="FM355" s="36"/>
      <c r="FN355" s="36"/>
      <c r="FO355" s="36"/>
      <c r="FP355" s="36"/>
      <c r="FQ355" s="36"/>
      <c r="FR355" s="36"/>
      <c r="FS355" s="36"/>
      <c r="FT355" s="36"/>
      <c r="FU355" s="36"/>
    </row>
    <row r="356" spans="1:177" ht="21" x14ac:dyDescent="0.35">
      <c r="A356" s="36"/>
      <c r="B356" s="37"/>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7"/>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7"/>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c r="EH356" s="36"/>
      <c r="EI356" s="36"/>
      <c r="EJ356" s="36"/>
      <c r="EK356" s="36"/>
      <c r="EL356" s="36"/>
      <c r="EM356" s="36"/>
      <c r="EN356" s="36"/>
      <c r="EO356" s="36"/>
      <c r="EP356" s="36"/>
      <c r="EQ356" s="36"/>
      <c r="ER356" s="36"/>
      <c r="ES356" s="36"/>
      <c r="ET356" s="36"/>
      <c r="EU356" s="36"/>
      <c r="EV356" s="36"/>
      <c r="EW356" s="36"/>
      <c r="EX356" s="36"/>
      <c r="EY356" s="36"/>
      <c r="EZ356" s="36"/>
      <c r="FA356" s="36"/>
      <c r="FB356" s="36"/>
      <c r="FC356" s="36"/>
      <c r="FD356" s="36"/>
      <c r="FE356" s="36"/>
      <c r="FF356" s="36"/>
      <c r="FG356" s="36"/>
      <c r="FH356" s="36"/>
      <c r="FI356" s="36"/>
      <c r="FJ356" s="36"/>
      <c r="FK356" s="36"/>
      <c r="FL356" s="36"/>
      <c r="FM356" s="36"/>
      <c r="FN356" s="36"/>
      <c r="FO356" s="36"/>
      <c r="FP356" s="36"/>
      <c r="FQ356" s="36"/>
      <c r="FR356" s="36"/>
      <c r="FS356" s="36"/>
      <c r="FT356" s="36"/>
      <c r="FU356" s="36"/>
    </row>
    <row r="357" spans="1:177" ht="21" x14ac:dyDescent="0.35">
      <c r="A357" s="36"/>
      <c r="B357" s="3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7"/>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7"/>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c r="EH357" s="36"/>
      <c r="EI357" s="36"/>
      <c r="EJ357" s="36"/>
      <c r="EK357" s="36"/>
      <c r="EL357" s="36"/>
      <c r="EM357" s="36"/>
      <c r="EN357" s="36"/>
      <c r="EO357" s="36"/>
      <c r="EP357" s="36"/>
      <c r="EQ357" s="36"/>
      <c r="ER357" s="36"/>
      <c r="ES357" s="36"/>
      <c r="ET357" s="36"/>
      <c r="EU357" s="36"/>
      <c r="EV357" s="36"/>
      <c r="EW357" s="36"/>
      <c r="EX357" s="36"/>
      <c r="EY357" s="36"/>
      <c r="EZ357" s="36"/>
      <c r="FA357" s="36"/>
      <c r="FB357" s="36"/>
      <c r="FC357" s="36"/>
      <c r="FD357" s="36"/>
      <c r="FE357" s="36"/>
      <c r="FF357" s="36"/>
      <c r="FG357" s="36"/>
      <c r="FH357" s="36"/>
      <c r="FI357" s="36"/>
      <c r="FJ357" s="36"/>
      <c r="FK357" s="36"/>
      <c r="FL357" s="36"/>
      <c r="FM357" s="36"/>
      <c r="FN357" s="36"/>
      <c r="FO357" s="36"/>
      <c r="FP357" s="36"/>
      <c r="FQ357" s="36"/>
      <c r="FR357" s="36"/>
      <c r="FS357" s="36"/>
      <c r="FT357" s="36"/>
      <c r="FU357" s="36"/>
    </row>
    <row r="358" spans="1:177" ht="21" x14ac:dyDescent="0.35">
      <c r="A358" s="36"/>
      <c r="B358" s="37"/>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7"/>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7"/>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row>
    <row r="359" spans="1:177" ht="21" x14ac:dyDescent="0.35">
      <c r="A359" s="36"/>
      <c r="B359" s="37"/>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7"/>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7"/>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c r="EH359" s="36"/>
      <c r="EI359" s="36"/>
      <c r="EJ359" s="36"/>
      <c r="EK359" s="36"/>
      <c r="EL359" s="36"/>
      <c r="EM359" s="36"/>
      <c r="EN359" s="36"/>
      <c r="EO359" s="36"/>
      <c r="EP359" s="36"/>
      <c r="EQ359" s="36"/>
      <c r="ER359" s="36"/>
      <c r="ES359" s="36"/>
      <c r="ET359" s="36"/>
      <c r="EU359" s="36"/>
      <c r="EV359" s="36"/>
      <c r="EW359" s="36"/>
      <c r="EX359" s="36"/>
      <c r="EY359" s="36"/>
      <c r="EZ359" s="36"/>
      <c r="FA359" s="36"/>
      <c r="FB359" s="36"/>
      <c r="FC359" s="36"/>
      <c r="FD359" s="36"/>
      <c r="FE359" s="36"/>
      <c r="FF359" s="36"/>
      <c r="FG359" s="36"/>
      <c r="FH359" s="36"/>
      <c r="FI359" s="36"/>
      <c r="FJ359" s="36"/>
      <c r="FK359" s="36"/>
      <c r="FL359" s="36"/>
      <c r="FM359" s="36"/>
      <c r="FN359" s="36"/>
      <c r="FO359" s="36"/>
      <c r="FP359" s="36"/>
      <c r="FQ359" s="36"/>
      <c r="FR359" s="36"/>
      <c r="FS359" s="36"/>
      <c r="FT359" s="36"/>
      <c r="FU359" s="36"/>
    </row>
    <row r="360" spans="1:177" ht="21" x14ac:dyDescent="0.35">
      <c r="A360" s="36"/>
      <c r="B360" s="37"/>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7"/>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7"/>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c r="EH360" s="36"/>
      <c r="EI360" s="36"/>
      <c r="EJ360" s="36"/>
      <c r="EK360" s="36"/>
      <c r="EL360" s="36"/>
      <c r="EM360" s="36"/>
      <c r="EN360" s="36"/>
      <c r="EO360" s="36"/>
      <c r="EP360" s="36"/>
      <c r="EQ360" s="36"/>
      <c r="ER360" s="36"/>
      <c r="ES360" s="36"/>
      <c r="ET360" s="36"/>
      <c r="EU360" s="36"/>
      <c r="EV360" s="36"/>
      <c r="EW360" s="36"/>
      <c r="EX360" s="36"/>
      <c r="EY360" s="36"/>
      <c r="EZ360" s="36"/>
      <c r="FA360" s="36"/>
      <c r="FB360" s="36"/>
      <c r="FC360" s="36"/>
      <c r="FD360" s="36"/>
      <c r="FE360" s="36"/>
      <c r="FF360" s="36"/>
      <c r="FG360" s="36"/>
      <c r="FH360" s="36"/>
      <c r="FI360" s="36"/>
      <c r="FJ360" s="36"/>
      <c r="FK360" s="36"/>
      <c r="FL360" s="36"/>
      <c r="FM360" s="36"/>
      <c r="FN360" s="36"/>
      <c r="FO360" s="36"/>
      <c r="FP360" s="36"/>
      <c r="FQ360" s="36"/>
      <c r="FR360" s="36"/>
      <c r="FS360" s="36"/>
      <c r="FT360" s="36"/>
      <c r="FU360" s="36"/>
    </row>
    <row r="361" spans="1:177" ht="21" x14ac:dyDescent="0.35">
      <c r="A361" s="36"/>
      <c r="B361" s="37"/>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7"/>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7"/>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c r="EH361" s="36"/>
      <c r="EI361" s="36"/>
      <c r="EJ361" s="36"/>
      <c r="EK361" s="36"/>
      <c r="EL361" s="36"/>
      <c r="EM361" s="36"/>
      <c r="EN361" s="36"/>
      <c r="EO361" s="36"/>
      <c r="EP361" s="36"/>
      <c r="EQ361" s="36"/>
      <c r="ER361" s="36"/>
      <c r="ES361" s="36"/>
      <c r="ET361" s="36"/>
      <c r="EU361" s="36"/>
      <c r="EV361" s="36"/>
      <c r="EW361" s="36"/>
      <c r="EX361" s="36"/>
      <c r="EY361" s="36"/>
      <c r="EZ361" s="36"/>
      <c r="FA361" s="36"/>
      <c r="FB361" s="36"/>
      <c r="FC361" s="36"/>
      <c r="FD361" s="36"/>
      <c r="FE361" s="36"/>
      <c r="FF361" s="36"/>
      <c r="FG361" s="36"/>
      <c r="FH361" s="36"/>
      <c r="FI361" s="36"/>
      <c r="FJ361" s="36"/>
      <c r="FK361" s="36"/>
      <c r="FL361" s="36"/>
      <c r="FM361" s="36"/>
      <c r="FN361" s="36"/>
      <c r="FO361" s="36"/>
      <c r="FP361" s="36"/>
      <c r="FQ361" s="36"/>
      <c r="FR361" s="36"/>
      <c r="FS361" s="36"/>
      <c r="FT361" s="36"/>
      <c r="FU361" s="36"/>
    </row>
    <row r="362" spans="1:177" ht="21" x14ac:dyDescent="0.35">
      <c r="A362" s="36"/>
      <c r="B362" s="37"/>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7"/>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7"/>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6"/>
      <c r="FL362" s="36"/>
      <c r="FM362" s="36"/>
      <c r="FN362" s="36"/>
      <c r="FO362" s="36"/>
      <c r="FP362" s="36"/>
      <c r="FQ362" s="36"/>
      <c r="FR362" s="36"/>
      <c r="FS362" s="36"/>
      <c r="FT362" s="36"/>
      <c r="FU362" s="36"/>
    </row>
    <row r="363" spans="1:177" ht="21" x14ac:dyDescent="0.35">
      <c r="A363" s="36"/>
      <c r="B363" s="37"/>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7"/>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7"/>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6"/>
      <c r="FL363" s="36"/>
      <c r="FM363" s="36"/>
      <c r="FN363" s="36"/>
      <c r="FO363" s="36"/>
      <c r="FP363" s="36"/>
      <c r="FQ363" s="36"/>
      <c r="FR363" s="36"/>
      <c r="FS363" s="36"/>
      <c r="FT363" s="36"/>
      <c r="FU363" s="36"/>
    </row>
    <row r="364" spans="1:177" ht="21" x14ac:dyDescent="0.35">
      <c r="A364" s="36"/>
      <c r="B364" s="37"/>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7"/>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7"/>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c r="EH364" s="36"/>
      <c r="EI364" s="36"/>
      <c r="EJ364" s="36"/>
      <c r="EK364" s="36"/>
      <c r="EL364" s="36"/>
      <c r="EM364" s="36"/>
      <c r="EN364" s="36"/>
      <c r="EO364" s="36"/>
      <c r="EP364" s="36"/>
      <c r="EQ364" s="36"/>
      <c r="ER364" s="36"/>
      <c r="ES364" s="36"/>
      <c r="ET364" s="36"/>
      <c r="EU364" s="36"/>
      <c r="EV364" s="36"/>
      <c r="EW364" s="36"/>
      <c r="EX364" s="36"/>
      <c r="EY364" s="36"/>
      <c r="EZ364" s="36"/>
      <c r="FA364" s="36"/>
      <c r="FB364" s="36"/>
      <c r="FC364" s="36"/>
      <c r="FD364" s="36"/>
      <c r="FE364" s="36"/>
      <c r="FF364" s="36"/>
      <c r="FG364" s="36"/>
      <c r="FH364" s="36"/>
      <c r="FI364" s="36"/>
      <c r="FJ364" s="36"/>
      <c r="FK364" s="36"/>
      <c r="FL364" s="36"/>
      <c r="FM364" s="36"/>
      <c r="FN364" s="36"/>
      <c r="FO364" s="36"/>
      <c r="FP364" s="36"/>
      <c r="FQ364" s="36"/>
      <c r="FR364" s="36"/>
      <c r="FS364" s="36"/>
      <c r="FT364" s="36"/>
      <c r="FU364" s="36"/>
    </row>
    <row r="365" spans="1:177" ht="21" x14ac:dyDescent="0.35">
      <c r="A365" s="36"/>
      <c r="B365" s="37"/>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7"/>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7"/>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c r="EH365" s="36"/>
      <c r="EI365" s="36"/>
      <c r="EJ365" s="36"/>
      <c r="EK365" s="36"/>
      <c r="EL365" s="36"/>
      <c r="EM365" s="36"/>
      <c r="EN365" s="36"/>
      <c r="EO365" s="36"/>
      <c r="EP365" s="36"/>
      <c r="EQ365" s="36"/>
      <c r="ER365" s="36"/>
      <c r="ES365" s="36"/>
      <c r="ET365" s="36"/>
      <c r="EU365" s="36"/>
      <c r="EV365" s="36"/>
      <c r="EW365" s="36"/>
      <c r="EX365" s="36"/>
      <c r="EY365" s="36"/>
      <c r="EZ365" s="36"/>
      <c r="FA365" s="36"/>
      <c r="FB365" s="36"/>
      <c r="FC365" s="36"/>
      <c r="FD365" s="36"/>
      <c r="FE365" s="36"/>
      <c r="FF365" s="36"/>
      <c r="FG365" s="36"/>
      <c r="FH365" s="36"/>
      <c r="FI365" s="36"/>
      <c r="FJ365" s="36"/>
      <c r="FK365" s="36"/>
      <c r="FL365" s="36"/>
      <c r="FM365" s="36"/>
      <c r="FN365" s="36"/>
      <c r="FO365" s="36"/>
      <c r="FP365" s="36"/>
      <c r="FQ365" s="36"/>
      <c r="FR365" s="36"/>
      <c r="FS365" s="36"/>
      <c r="FT365" s="36"/>
      <c r="FU365" s="36"/>
    </row>
    <row r="366" spans="1:177" ht="21" x14ac:dyDescent="0.35">
      <c r="A366" s="36"/>
      <c r="B366" s="37"/>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7"/>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7"/>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c r="EH366" s="36"/>
      <c r="EI366" s="36"/>
      <c r="EJ366" s="36"/>
      <c r="EK366" s="36"/>
      <c r="EL366" s="36"/>
      <c r="EM366" s="36"/>
      <c r="EN366" s="36"/>
      <c r="EO366" s="36"/>
      <c r="EP366" s="36"/>
      <c r="EQ366" s="36"/>
      <c r="ER366" s="36"/>
      <c r="ES366" s="36"/>
      <c r="ET366" s="36"/>
      <c r="EU366" s="36"/>
      <c r="EV366" s="36"/>
      <c r="EW366" s="36"/>
      <c r="EX366" s="36"/>
      <c r="EY366" s="36"/>
      <c r="EZ366" s="36"/>
      <c r="FA366" s="36"/>
      <c r="FB366" s="36"/>
      <c r="FC366" s="36"/>
      <c r="FD366" s="36"/>
      <c r="FE366" s="36"/>
      <c r="FF366" s="36"/>
      <c r="FG366" s="36"/>
      <c r="FH366" s="36"/>
      <c r="FI366" s="36"/>
      <c r="FJ366" s="36"/>
      <c r="FK366" s="36"/>
      <c r="FL366" s="36"/>
      <c r="FM366" s="36"/>
      <c r="FN366" s="36"/>
      <c r="FO366" s="36"/>
      <c r="FP366" s="36"/>
      <c r="FQ366" s="36"/>
      <c r="FR366" s="36"/>
      <c r="FS366" s="36"/>
      <c r="FT366" s="36"/>
      <c r="FU366" s="36"/>
    </row>
    <row r="367" spans="1:177" ht="21" x14ac:dyDescent="0.35">
      <c r="A367" s="36"/>
      <c r="B367" s="3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7"/>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7"/>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c r="EH367" s="36"/>
      <c r="EI367" s="36"/>
      <c r="EJ367" s="36"/>
      <c r="EK367" s="36"/>
      <c r="EL367" s="36"/>
      <c r="EM367" s="36"/>
      <c r="EN367" s="36"/>
      <c r="EO367" s="36"/>
      <c r="EP367" s="36"/>
      <c r="EQ367" s="36"/>
      <c r="ER367" s="36"/>
      <c r="ES367" s="36"/>
      <c r="ET367" s="36"/>
      <c r="EU367" s="36"/>
      <c r="EV367" s="36"/>
      <c r="EW367" s="36"/>
      <c r="EX367" s="36"/>
      <c r="EY367" s="36"/>
      <c r="EZ367" s="36"/>
      <c r="FA367" s="36"/>
      <c r="FB367" s="36"/>
      <c r="FC367" s="36"/>
      <c r="FD367" s="36"/>
      <c r="FE367" s="36"/>
      <c r="FF367" s="36"/>
      <c r="FG367" s="36"/>
      <c r="FH367" s="36"/>
      <c r="FI367" s="36"/>
      <c r="FJ367" s="36"/>
      <c r="FK367" s="36"/>
      <c r="FL367" s="36"/>
      <c r="FM367" s="36"/>
      <c r="FN367" s="36"/>
      <c r="FO367" s="36"/>
      <c r="FP367" s="36"/>
      <c r="FQ367" s="36"/>
      <c r="FR367" s="36"/>
      <c r="FS367" s="36"/>
      <c r="FT367" s="36"/>
      <c r="FU367" s="36"/>
    </row>
    <row r="368" spans="1:177" ht="21" x14ac:dyDescent="0.35">
      <c r="A368" s="36"/>
      <c r="B368" s="37"/>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7"/>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7"/>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c r="EH368" s="36"/>
      <c r="EI368" s="36"/>
      <c r="EJ368" s="36"/>
      <c r="EK368" s="36"/>
      <c r="EL368" s="36"/>
      <c r="EM368" s="36"/>
      <c r="EN368" s="36"/>
      <c r="EO368" s="36"/>
      <c r="EP368" s="36"/>
      <c r="EQ368" s="36"/>
      <c r="ER368" s="36"/>
      <c r="ES368" s="36"/>
      <c r="ET368" s="36"/>
      <c r="EU368" s="36"/>
      <c r="EV368" s="36"/>
      <c r="EW368" s="36"/>
      <c r="EX368" s="36"/>
      <c r="EY368" s="36"/>
      <c r="EZ368" s="36"/>
      <c r="FA368" s="36"/>
      <c r="FB368" s="36"/>
      <c r="FC368" s="36"/>
      <c r="FD368" s="36"/>
      <c r="FE368" s="36"/>
      <c r="FF368" s="36"/>
      <c r="FG368" s="36"/>
      <c r="FH368" s="36"/>
      <c r="FI368" s="36"/>
      <c r="FJ368" s="36"/>
      <c r="FK368" s="36"/>
      <c r="FL368" s="36"/>
      <c r="FM368" s="36"/>
      <c r="FN368" s="36"/>
      <c r="FO368" s="36"/>
      <c r="FP368" s="36"/>
      <c r="FQ368" s="36"/>
      <c r="FR368" s="36"/>
      <c r="FS368" s="36"/>
      <c r="FT368" s="36"/>
      <c r="FU368" s="36"/>
    </row>
    <row r="369" spans="1:177" ht="21" x14ac:dyDescent="0.35">
      <c r="A369" s="36"/>
      <c r="B369" s="37"/>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7"/>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7"/>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c r="EH369" s="36"/>
      <c r="EI369" s="36"/>
      <c r="EJ369" s="36"/>
      <c r="EK369" s="36"/>
      <c r="EL369" s="36"/>
      <c r="EM369" s="36"/>
      <c r="EN369" s="36"/>
      <c r="EO369" s="36"/>
      <c r="EP369" s="36"/>
      <c r="EQ369" s="36"/>
      <c r="ER369" s="36"/>
      <c r="ES369" s="36"/>
      <c r="ET369" s="36"/>
      <c r="EU369" s="36"/>
      <c r="EV369" s="36"/>
      <c r="EW369" s="36"/>
      <c r="EX369" s="36"/>
      <c r="EY369" s="36"/>
      <c r="EZ369" s="36"/>
      <c r="FA369" s="36"/>
      <c r="FB369" s="36"/>
      <c r="FC369" s="36"/>
      <c r="FD369" s="36"/>
      <c r="FE369" s="36"/>
      <c r="FF369" s="36"/>
      <c r="FG369" s="36"/>
      <c r="FH369" s="36"/>
      <c r="FI369" s="36"/>
      <c r="FJ369" s="36"/>
      <c r="FK369" s="36"/>
      <c r="FL369" s="36"/>
      <c r="FM369" s="36"/>
      <c r="FN369" s="36"/>
      <c r="FO369" s="36"/>
      <c r="FP369" s="36"/>
      <c r="FQ369" s="36"/>
      <c r="FR369" s="36"/>
      <c r="FS369" s="36"/>
      <c r="FT369" s="36"/>
      <c r="FU369" s="36"/>
    </row>
    <row r="370" spans="1:177" ht="21" x14ac:dyDescent="0.35">
      <c r="A370" s="36"/>
      <c r="B370" s="37"/>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7"/>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7"/>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c r="EH370" s="36"/>
      <c r="EI370" s="36"/>
      <c r="EJ370" s="36"/>
      <c r="EK370" s="36"/>
      <c r="EL370" s="36"/>
      <c r="EM370" s="36"/>
      <c r="EN370" s="36"/>
      <c r="EO370" s="36"/>
      <c r="EP370" s="36"/>
      <c r="EQ370" s="36"/>
      <c r="ER370" s="36"/>
      <c r="ES370" s="36"/>
      <c r="ET370" s="36"/>
      <c r="EU370" s="36"/>
      <c r="EV370" s="36"/>
      <c r="EW370" s="36"/>
      <c r="EX370" s="36"/>
      <c r="EY370" s="36"/>
      <c r="EZ370" s="36"/>
      <c r="FA370" s="36"/>
      <c r="FB370" s="36"/>
      <c r="FC370" s="36"/>
      <c r="FD370" s="36"/>
      <c r="FE370" s="36"/>
      <c r="FF370" s="36"/>
      <c r="FG370" s="36"/>
      <c r="FH370" s="36"/>
      <c r="FI370" s="36"/>
      <c r="FJ370" s="36"/>
      <c r="FK370" s="36"/>
      <c r="FL370" s="36"/>
      <c r="FM370" s="36"/>
      <c r="FN370" s="36"/>
      <c r="FO370" s="36"/>
      <c r="FP370" s="36"/>
      <c r="FQ370" s="36"/>
      <c r="FR370" s="36"/>
      <c r="FS370" s="36"/>
      <c r="FT370" s="36"/>
      <c r="FU370" s="36"/>
    </row>
    <row r="371" spans="1:177" ht="21" x14ac:dyDescent="0.35">
      <c r="A371" s="36"/>
      <c r="B371" s="37"/>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7"/>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7"/>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c r="EH371" s="36"/>
      <c r="EI371" s="36"/>
      <c r="EJ371" s="36"/>
      <c r="EK371" s="36"/>
      <c r="EL371" s="36"/>
      <c r="EM371" s="36"/>
      <c r="EN371" s="36"/>
      <c r="EO371" s="36"/>
      <c r="EP371" s="36"/>
      <c r="EQ371" s="36"/>
      <c r="ER371" s="36"/>
      <c r="ES371" s="36"/>
      <c r="ET371" s="36"/>
      <c r="EU371" s="36"/>
      <c r="EV371" s="36"/>
      <c r="EW371" s="36"/>
      <c r="EX371" s="36"/>
      <c r="EY371" s="36"/>
      <c r="EZ371" s="36"/>
      <c r="FA371" s="36"/>
      <c r="FB371" s="36"/>
      <c r="FC371" s="36"/>
      <c r="FD371" s="36"/>
      <c r="FE371" s="36"/>
      <c r="FF371" s="36"/>
      <c r="FG371" s="36"/>
      <c r="FH371" s="36"/>
      <c r="FI371" s="36"/>
      <c r="FJ371" s="36"/>
      <c r="FK371" s="36"/>
      <c r="FL371" s="36"/>
      <c r="FM371" s="36"/>
      <c r="FN371" s="36"/>
      <c r="FO371" s="36"/>
      <c r="FP371" s="36"/>
      <c r="FQ371" s="36"/>
      <c r="FR371" s="36"/>
      <c r="FS371" s="36"/>
      <c r="FT371" s="36"/>
      <c r="FU371" s="36"/>
    </row>
    <row r="372" spans="1:177" ht="21" x14ac:dyDescent="0.35">
      <c r="A372" s="36"/>
      <c r="B372" s="37"/>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7"/>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7"/>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c r="EA372" s="36"/>
      <c r="EB372" s="36"/>
      <c r="EC372" s="36"/>
      <c r="ED372" s="36"/>
      <c r="EE372" s="36"/>
      <c r="EF372" s="36"/>
      <c r="EG372" s="36"/>
      <c r="EH372" s="36"/>
      <c r="EI372" s="36"/>
      <c r="EJ372" s="36"/>
      <c r="EK372" s="36"/>
      <c r="EL372" s="36"/>
      <c r="EM372" s="36"/>
      <c r="EN372" s="36"/>
      <c r="EO372" s="36"/>
      <c r="EP372" s="36"/>
      <c r="EQ372" s="36"/>
      <c r="ER372" s="36"/>
      <c r="ES372" s="36"/>
      <c r="ET372" s="36"/>
      <c r="EU372" s="36"/>
      <c r="EV372" s="36"/>
      <c r="EW372" s="36"/>
      <c r="EX372" s="36"/>
      <c r="EY372" s="36"/>
      <c r="EZ372" s="36"/>
      <c r="FA372" s="36"/>
      <c r="FB372" s="36"/>
      <c r="FC372" s="36"/>
      <c r="FD372" s="36"/>
      <c r="FE372" s="36"/>
      <c r="FF372" s="36"/>
      <c r="FG372" s="36"/>
      <c r="FH372" s="36"/>
      <c r="FI372" s="36"/>
      <c r="FJ372" s="36"/>
      <c r="FK372" s="36"/>
      <c r="FL372" s="36"/>
      <c r="FM372" s="36"/>
      <c r="FN372" s="36"/>
      <c r="FO372" s="36"/>
      <c r="FP372" s="36"/>
      <c r="FQ372" s="36"/>
      <c r="FR372" s="36"/>
      <c r="FS372" s="36"/>
      <c r="FT372" s="36"/>
      <c r="FU372" s="36"/>
    </row>
    <row r="373" spans="1:177" ht="21" x14ac:dyDescent="0.35">
      <c r="A373" s="36"/>
      <c r="B373" s="37"/>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7"/>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7"/>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c r="EH373" s="36"/>
      <c r="EI373" s="36"/>
      <c r="EJ373" s="36"/>
      <c r="EK373" s="36"/>
      <c r="EL373" s="36"/>
      <c r="EM373" s="36"/>
      <c r="EN373" s="36"/>
      <c r="EO373" s="36"/>
      <c r="EP373" s="36"/>
      <c r="EQ373" s="36"/>
      <c r="ER373" s="36"/>
      <c r="ES373" s="36"/>
      <c r="ET373" s="36"/>
      <c r="EU373" s="36"/>
      <c r="EV373" s="36"/>
      <c r="EW373" s="36"/>
      <c r="EX373" s="36"/>
      <c r="EY373" s="36"/>
      <c r="EZ373" s="36"/>
      <c r="FA373" s="36"/>
      <c r="FB373" s="36"/>
      <c r="FC373" s="36"/>
      <c r="FD373" s="36"/>
      <c r="FE373" s="36"/>
      <c r="FF373" s="36"/>
      <c r="FG373" s="36"/>
      <c r="FH373" s="36"/>
      <c r="FI373" s="36"/>
      <c r="FJ373" s="36"/>
      <c r="FK373" s="36"/>
      <c r="FL373" s="36"/>
      <c r="FM373" s="36"/>
      <c r="FN373" s="36"/>
      <c r="FO373" s="36"/>
      <c r="FP373" s="36"/>
      <c r="FQ373" s="36"/>
      <c r="FR373" s="36"/>
      <c r="FS373" s="36"/>
      <c r="FT373" s="36"/>
      <c r="FU373" s="36"/>
    </row>
    <row r="374" spans="1:177" ht="21" x14ac:dyDescent="0.35">
      <c r="A374" s="36"/>
      <c r="B374" s="37"/>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7"/>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7"/>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6"/>
      <c r="FL374" s="36"/>
      <c r="FM374" s="36"/>
      <c r="FN374" s="36"/>
      <c r="FO374" s="36"/>
      <c r="FP374" s="36"/>
      <c r="FQ374" s="36"/>
      <c r="FR374" s="36"/>
      <c r="FS374" s="36"/>
      <c r="FT374" s="36"/>
      <c r="FU374" s="36"/>
    </row>
    <row r="375" spans="1:177" ht="21" x14ac:dyDescent="0.35">
      <c r="A375" s="36"/>
      <c r="B375" s="37"/>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7"/>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7"/>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c r="EH375" s="36"/>
      <c r="EI375" s="36"/>
      <c r="EJ375" s="36"/>
      <c r="EK375" s="36"/>
      <c r="EL375" s="36"/>
      <c r="EM375" s="36"/>
      <c r="EN375" s="36"/>
      <c r="EO375" s="36"/>
      <c r="EP375" s="36"/>
      <c r="EQ375" s="36"/>
      <c r="ER375" s="36"/>
      <c r="ES375" s="36"/>
      <c r="ET375" s="36"/>
      <c r="EU375" s="36"/>
      <c r="EV375" s="36"/>
      <c r="EW375" s="36"/>
      <c r="EX375" s="36"/>
      <c r="EY375" s="36"/>
      <c r="EZ375" s="36"/>
      <c r="FA375" s="36"/>
      <c r="FB375" s="36"/>
      <c r="FC375" s="36"/>
      <c r="FD375" s="36"/>
      <c r="FE375" s="36"/>
      <c r="FF375" s="36"/>
      <c r="FG375" s="36"/>
      <c r="FH375" s="36"/>
      <c r="FI375" s="36"/>
      <c r="FJ375" s="36"/>
      <c r="FK375" s="36"/>
      <c r="FL375" s="36"/>
      <c r="FM375" s="36"/>
      <c r="FN375" s="36"/>
      <c r="FO375" s="36"/>
      <c r="FP375" s="36"/>
      <c r="FQ375" s="36"/>
      <c r="FR375" s="36"/>
      <c r="FS375" s="36"/>
      <c r="FT375" s="36"/>
      <c r="FU375" s="36"/>
    </row>
    <row r="376" spans="1:177" ht="21" x14ac:dyDescent="0.35">
      <c r="A376" s="36"/>
      <c r="B376" s="37"/>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7"/>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7"/>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c r="EA376" s="36"/>
      <c r="EB376" s="36"/>
      <c r="EC376" s="36"/>
      <c r="ED376" s="36"/>
      <c r="EE376" s="36"/>
      <c r="EF376" s="36"/>
      <c r="EG376" s="36"/>
      <c r="EH376" s="36"/>
      <c r="EI376" s="36"/>
      <c r="EJ376" s="36"/>
      <c r="EK376" s="36"/>
      <c r="EL376" s="36"/>
      <c r="EM376" s="36"/>
      <c r="EN376" s="36"/>
      <c r="EO376" s="36"/>
      <c r="EP376" s="36"/>
      <c r="EQ376" s="36"/>
      <c r="ER376" s="36"/>
      <c r="ES376" s="36"/>
      <c r="ET376" s="36"/>
      <c r="EU376" s="36"/>
      <c r="EV376" s="36"/>
      <c r="EW376" s="36"/>
      <c r="EX376" s="36"/>
      <c r="EY376" s="36"/>
      <c r="EZ376" s="36"/>
      <c r="FA376" s="36"/>
      <c r="FB376" s="36"/>
      <c r="FC376" s="36"/>
      <c r="FD376" s="36"/>
      <c r="FE376" s="36"/>
      <c r="FF376" s="36"/>
      <c r="FG376" s="36"/>
      <c r="FH376" s="36"/>
      <c r="FI376" s="36"/>
      <c r="FJ376" s="36"/>
      <c r="FK376" s="36"/>
      <c r="FL376" s="36"/>
      <c r="FM376" s="36"/>
      <c r="FN376" s="36"/>
      <c r="FO376" s="36"/>
      <c r="FP376" s="36"/>
      <c r="FQ376" s="36"/>
      <c r="FR376" s="36"/>
      <c r="FS376" s="36"/>
      <c r="FT376" s="36"/>
      <c r="FU376" s="36"/>
    </row>
    <row r="377" spans="1:177" ht="21" x14ac:dyDescent="0.35">
      <c r="A377" s="36"/>
      <c r="B377" s="3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7"/>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7"/>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c r="EA377" s="36"/>
      <c r="EB377" s="36"/>
      <c r="EC377" s="36"/>
      <c r="ED377" s="36"/>
      <c r="EE377" s="36"/>
      <c r="EF377" s="36"/>
      <c r="EG377" s="36"/>
      <c r="EH377" s="36"/>
      <c r="EI377" s="36"/>
      <c r="EJ377" s="36"/>
      <c r="EK377" s="36"/>
      <c r="EL377" s="36"/>
      <c r="EM377" s="36"/>
      <c r="EN377" s="36"/>
      <c r="EO377" s="36"/>
      <c r="EP377" s="36"/>
      <c r="EQ377" s="36"/>
      <c r="ER377" s="36"/>
      <c r="ES377" s="36"/>
      <c r="ET377" s="36"/>
      <c r="EU377" s="36"/>
      <c r="EV377" s="36"/>
      <c r="EW377" s="36"/>
      <c r="EX377" s="36"/>
      <c r="EY377" s="36"/>
      <c r="EZ377" s="36"/>
      <c r="FA377" s="36"/>
      <c r="FB377" s="36"/>
      <c r="FC377" s="36"/>
      <c r="FD377" s="36"/>
      <c r="FE377" s="36"/>
      <c r="FF377" s="36"/>
      <c r="FG377" s="36"/>
      <c r="FH377" s="36"/>
      <c r="FI377" s="36"/>
      <c r="FJ377" s="36"/>
      <c r="FK377" s="36"/>
      <c r="FL377" s="36"/>
      <c r="FM377" s="36"/>
      <c r="FN377" s="36"/>
      <c r="FO377" s="36"/>
      <c r="FP377" s="36"/>
      <c r="FQ377" s="36"/>
      <c r="FR377" s="36"/>
      <c r="FS377" s="36"/>
      <c r="FT377" s="36"/>
      <c r="FU377" s="36"/>
    </row>
    <row r="378" spans="1:177" ht="21" x14ac:dyDescent="0.35">
      <c r="A378" s="36"/>
      <c r="B378" s="37"/>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7"/>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7"/>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c r="EA378" s="36"/>
      <c r="EB378" s="36"/>
      <c r="EC378" s="36"/>
      <c r="ED378" s="36"/>
      <c r="EE378" s="36"/>
      <c r="EF378" s="36"/>
      <c r="EG378" s="36"/>
      <c r="EH378" s="36"/>
      <c r="EI378" s="36"/>
      <c r="EJ378" s="36"/>
      <c r="EK378" s="36"/>
      <c r="EL378" s="36"/>
      <c r="EM378" s="36"/>
      <c r="EN378" s="36"/>
      <c r="EO378" s="36"/>
      <c r="EP378" s="36"/>
      <c r="EQ378" s="36"/>
      <c r="ER378" s="36"/>
      <c r="ES378" s="36"/>
      <c r="ET378" s="36"/>
      <c r="EU378" s="36"/>
      <c r="EV378" s="36"/>
      <c r="EW378" s="36"/>
      <c r="EX378" s="36"/>
      <c r="EY378" s="36"/>
      <c r="EZ378" s="36"/>
      <c r="FA378" s="36"/>
      <c r="FB378" s="36"/>
      <c r="FC378" s="36"/>
      <c r="FD378" s="36"/>
      <c r="FE378" s="36"/>
      <c r="FF378" s="36"/>
      <c r="FG378" s="36"/>
      <c r="FH378" s="36"/>
      <c r="FI378" s="36"/>
      <c r="FJ378" s="36"/>
      <c r="FK378" s="36"/>
      <c r="FL378" s="36"/>
      <c r="FM378" s="36"/>
      <c r="FN378" s="36"/>
      <c r="FO378" s="36"/>
      <c r="FP378" s="36"/>
      <c r="FQ378" s="36"/>
      <c r="FR378" s="36"/>
      <c r="FS378" s="36"/>
      <c r="FT378" s="36"/>
      <c r="FU378" s="36"/>
    </row>
    <row r="379" spans="1:177" ht="21" x14ac:dyDescent="0.35">
      <c r="A379" s="36"/>
      <c r="B379" s="37"/>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7"/>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7"/>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c r="EH379" s="36"/>
      <c r="EI379" s="36"/>
      <c r="EJ379" s="36"/>
      <c r="EK379" s="36"/>
      <c r="EL379" s="36"/>
      <c r="EM379" s="36"/>
      <c r="EN379" s="36"/>
      <c r="EO379" s="36"/>
      <c r="EP379" s="36"/>
      <c r="EQ379" s="36"/>
      <c r="ER379" s="36"/>
      <c r="ES379" s="36"/>
      <c r="ET379" s="36"/>
      <c r="EU379" s="36"/>
      <c r="EV379" s="36"/>
      <c r="EW379" s="36"/>
      <c r="EX379" s="36"/>
      <c r="EY379" s="36"/>
      <c r="EZ379" s="36"/>
      <c r="FA379" s="36"/>
      <c r="FB379" s="36"/>
      <c r="FC379" s="36"/>
      <c r="FD379" s="36"/>
      <c r="FE379" s="36"/>
      <c r="FF379" s="36"/>
      <c r="FG379" s="36"/>
      <c r="FH379" s="36"/>
      <c r="FI379" s="36"/>
      <c r="FJ379" s="36"/>
      <c r="FK379" s="36"/>
      <c r="FL379" s="36"/>
      <c r="FM379" s="36"/>
      <c r="FN379" s="36"/>
      <c r="FO379" s="36"/>
      <c r="FP379" s="36"/>
      <c r="FQ379" s="36"/>
      <c r="FR379" s="36"/>
      <c r="FS379" s="36"/>
      <c r="FT379" s="36"/>
      <c r="FU379" s="36"/>
    </row>
    <row r="380" spans="1:177" ht="21" x14ac:dyDescent="0.35">
      <c r="A380" s="36"/>
      <c r="B380" s="37"/>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7"/>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7"/>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c r="EA380" s="36"/>
      <c r="EB380" s="36"/>
      <c r="EC380" s="36"/>
      <c r="ED380" s="36"/>
      <c r="EE380" s="36"/>
      <c r="EF380" s="36"/>
      <c r="EG380" s="36"/>
      <c r="EH380" s="36"/>
      <c r="EI380" s="36"/>
      <c r="EJ380" s="36"/>
      <c r="EK380" s="36"/>
      <c r="EL380" s="36"/>
      <c r="EM380" s="36"/>
      <c r="EN380" s="36"/>
      <c r="EO380" s="36"/>
      <c r="EP380" s="36"/>
      <c r="EQ380" s="36"/>
      <c r="ER380" s="36"/>
      <c r="ES380" s="36"/>
      <c r="ET380" s="36"/>
      <c r="EU380" s="36"/>
      <c r="EV380" s="36"/>
      <c r="EW380" s="36"/>
      <c r="EX380" s="36"/>
      <c r="EY380" s="36"/>
      <c r="EZ380" s="36"/>
      <c r="FA380" s="36"/>
      <c r="FB380" s="36"/>
      <c r="FC380" s="36"/>
      <c r="FD380" s="36"/>
      <c r="FE380" s="36"/>
      <c r="FF380" s="36"/>
      <c r="FG380" s="36"/>
      <c r="FH380" s="36"/>
      <c r="FI380" s="36"/>
      <c r="FJ380" s="36"/>
      <c r="FK380" s="36"/>
      <c r="FL380" s="36"/>
      <c r="FM380" s="36"/>
      <c r="FN380" s="36"/>
      <c r="FO380" s="36"/>
      <c r="FP380" s="36"/>
      <c r="FQ380" s="36"/>
      <c r="FR380" s="36"/>
      <c r="FS380" s="36"/>
      <c r="FT380" s="36"/>
      <c r="FU380" s="36"/>
    </row>
    <row r="381" spans="1:177" ht="21" x14ac:dyDescent="0.35">
      <c r="A381" s="36"/>
      <c r="B381" s="37"/>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7"/>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7"/>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c r="EA381" s="36"/>
      <c r="EB381" s="36"/>
      <c r="EC381" s="36"/>
      <c r="ED381" s="36"/>
      <c r="EE381" s="36"/>
      <c r="EF381" s="36"/>
      <c r="EG381" s="36"/>
      <c r="EH381" s="36"/>
      <c r="EI381" s="36"/>
      <c r="EJ381" s="36"/>
      <c r="EK381" s="36"/>
      <c r="EL381" s="36"/>
      <c r="EM381" s="36"/>
      <c r="EN381" s="36"/>
      <c r="EO381" s="36"/>
      <c r="EP381" s="36"/>
      <c r="EQ381" s="36"/>
      <c r="ER381" s="36"/>
      <c r="ES381" s="36"/>
      <c r="ET381" s="36"/>
      <c r="EU381" s="36"/>
      <c r="EV381" s="36"/>
      <c r="EW381" s="36"/>
      <c r="EX381" s="36"/>
      <c r="EY381" s="36"/>
      <c r="EZ381" s="36"/>
      <c r="FA381" s="36"/>
      <c r="FB381" s="36"/>
      <c r="FC381" s="36"/>
      <c r="FD381" s="36"/>
      <c r="FE381" s="36"/>
      <c r="FF381" s="36"/>
      <c r="FG381" s="36"/>
      <c r="FH381" s="36"/>
      <c r="FI381" s="36"/>
      <c r="FJ381" s="36"/>
      <c r="FK381" s="36"/>
      <c r="FL381" s="36"/>
      <c r="FM381" s="36"/>
      <c r="FN381" s="36"/>
      <c r="FO381" s="36"/>
      <c r="FP381" s="36"/>
      <c r="FQ381" s="36"/>
      <c r="FR381" s="36"/>
      <c r="FS381" s="36"/>
      <c r="FT381" s="36"/>
      <c r="FU381" s="36"/>
    </row>
    <row r="382" spans="1:177" ht="21" x14ac:dyDescent="0.35">
      <c r="A382" s="36"/>
      <c r="B382" s="37"/>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7"/>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7"/>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c r="EA382" s="36"/>
      <c r="EB382" s="36"/>
      <c r="EC382" s="36"/>
      <c r="ED382" s="36"/>
      <c r="EE382" s="36"/>
      <c r="EF382" s="36"/>
      <c r="EG382" s="36"/>
      <c r="EH382" s="36"/>
      <c r="EI382" s="36"/>
      <c r="EJ382" s="36"/>
      <c r="EK382" s="36"/>
      <c r="EL382" s="36"/>
      <c r="EM382" s="36"/>
      <c r="EN382" s="36"/>
      <c r="EO382" s="36"/>
      <c r="EP382" s="36"/>
      <c r="EQ382" s="36"/>
      <c r="ER382" s="36"/>
      <c r="ES382" s="36"/>
      <c r="ET382" s="36"/>
      <c r="EU382" s="36"/>
      <c r="EV382" s="36"/>
      <c r="EW382" s="36"/>
      <c r="EX382" s="36"/>
      <c r="EY382" s="36"/>
      <c r="EZ382" s="36"/>
      <c r="FA382" s="36"/>
      <c r="FB382" s="36"/>
      <c r="FC382" s="36"/>
      <c r="FD382" s="36"/>
      <c r="FE382" s="36"/>
      <c r="FF382" s="36"/>
      <c r="FG382" s="36"/>
      <c r="FH382" s="36"/>
      <c r="FI382" s="36"/>
      <c r="FJ382" s="36"/>
      <c r="FK382" s="36"/>
      <c r="FL382" s="36"/>
      <c r="FM382" s="36"/>
      <c r="FN382" s="36"/>
      <c r="FO382" s="36"/>
      <c r="FP382" s="36"/>
      <c r="FQ382" s="36"/>
      <c r="FR382" s="36"/>
      <c r="FS382" s="36"/>
      <c r="FT382" s="36"/>
      <c r="FU382" s="36"/>
    </row>
    <row r="383" spans="1:177" ht="21" x14ac:dyDescent="0.35">
      <c r="A383" s="36"/>
      <c r="B383" s="37"/>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7"/>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7"/>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c r="EH383" s="36"/>
      <c r="EI383" s="36"/>
      <c r="EJ383" s="36"/>
      <c r="EK383" s="36"/>
      <c r="EL383" s="36"/>
      <c r="EM383" s="36"/>
      <c r="EN383" s="36"/>
      <c r="EO383" s="36"/>
      <c r="EP383" s="36"/>
      <c r="EQ383" s="36"/>
      <c r="ER383" s="36"/>
      <c r="ES383" s="36"/>
      <c r="ET383" s="36"/>
      <c r="EU383" s="36"/>
      <c r="EV383" s="36"/>
      <c r="EW383" s="36"/>
      <c r="EX383" s="36"/>
      <c r="EY383" s="36"/>
      <c r="EZ383" s="36"/>
      <c r="FA383" s="36"/>
      <c r="FB383" s="36"/>
      <c r="FC383" s="36"/>
      <c r="FD383" s="36"/>
      <c r="FE383" s="36"/>
      <c r="FF383" s="36"/>
      <c r="FG383" s="36"/>
      <c r="FH383" s="36"/>
      <c r="FI383" s="36"/>
      <c r="FJ383" s="36"/>
      <c r="FK383" s="36"/>
      <c r="FL383" s="36"/>
      <c r="FM383" s="36"/>
      <c r="FN383" s="36"/>
      <c r="FO383" s="36"/>
      <c r="FP383" s="36"/>
      <c r="FQ383" s="36"/>
      <c r="FR383" s="36"/>
      <c r="FS383" s="36"/>
      <c r="FT383" s="36"/>
      <c r="FU383" s="36"/>
    </row>
    <row r="384" spans="1:177" ht="21" x14ac:dyDescent="0.35">
      <c r="A384" s="36"/>
      <c r="B384" s="37"/>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7"/>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7"/>
      <c r="CU384" s="36"/>
      <c r="CV384" s="36"/>
      <c r="CW384" s="36"/>
      <c r="CX384" s="36"/>
      <c r="CY384" s="36"/>
      <c r="CZ384" s="36"/>
      <c r="DA384" s="36"/>
      <c r="DB384" s="36"/>
      <c r="DC384" s="36"/>
      <c r="DD384" s="36"/>
      <c r="DE384" s="36"/>
      <c r="DF384" s="36"/>
      <c r="DG384" s="36"/>
      <c r="DH384" s="36"/>
      <c r="DI384" s="36"/>
      <c r="DJ384" s="36"/>
      <c r="DK384" s="36"/>
      <c r="DL384" s="36"/>
      <c r="DM384" s="36"/>
      <c r="DN384" s="36"/>
      <c r="DO384" s="36"/>
      <c r="DP384" s="36"/>
      <c r="DQ384" s="36"/>
      <c r="DR384" s="36"/>
      <c r="DS384" s="36"/>
      <c r="DT384" s="36"/>
      <c r="DU384" s="36"/>
      <c r="DV384" s="36"/>
      <c r="DW384" s="36"/>
      <c r="DX384" s="36"/>
      <c r="DY384" s="36"/>
      <c r="DZ384" s="36"/>
      <c r="EA384" s="36"/>
      <c r="EB384" s="36"/>
      <c r="EC384" s="36"/>
      <c r="ED384" s="36"/>
      <c r="EE384" s="36"/>
      <c r="EF384" s="36"/>
      <c r="EG384" s="36"/>
      <c r="EH384" s="36"/>
      <c r="EI384" s="36"/>
      <c r="EJ384" s="36"/>
      <c r="EK384" s="36"/>
      <c r="EL384" s="36"/>
      <c r="EM384" s="36"/>
      <c r="EN384" s="36"/>
      <c r="EO384" s="36"/>
      <c r="EP384" s="36"/>
      <c r="EQ384" s="36"/>
      <c r="ER384" s="36"/>
      <c r="ES384" s="36"/>
      <c r="ET384" s="36"/>
      <c r="EU384" s="36"/>
      <c r="EV384" s="36"/>
      <c r="EW384" s="36"/>
      <c r="EX384" s="36"/>
      <c r="EY384" s="36"/>
      <c r="EZ384" s="36"/>
      <c r="FA384" s="36"/>
      <c r="FB384" s="36"/>
      <c r="FC384" s="36"/>
      <c r="FD384" s="36"/>
      <c r="FE384" s="36"/>
      <c r="FF384" s="36"/>
      <c r="FG384" s="36"/>
      <c r="FH384" s="36"/>
      <c r="FI384" s="36"/>
      <c r="FJ384" s="36"/>
      <c r="FK384" s="36"/>
      <c r="FL384" s="36"/>
      <c r="FM384" s="36"/>
      <c r="FN384" s="36"/>
      <c r="FO384" s="36"/>
      <c r="FP384" s="36"/>
      <c r="FQ384" s="36"/>
      <c r="FR384" s="36"/>
      <c r="FS384" s="36"/>
      <c r="FT384" s="36"/>
      <c r="FU384" s="36"/>
    </row>
    <row r="385" spans="1:177" ht="21" x14ac:dyDescent="0.35">
      <c r="A385" s="36"/>
      <c r="B385" s="37"/>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7"/>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7"/>
      <c r="CU385" s="36"/>
      <c r="CV385" s="36"/>
      <c r="CW385" s="36"/>
      <c r="CX385" s="36"/>
      <c r="CY385" s="36"/>
      <c r="CZ385" s="36"/>
      <c r="DA385" s="36"/>
      <c r="DB385" s="36"/>
      <c r="DC385" s="36"/>
      <c r="DD385" s="36"/>
      <c r="DE385" s="36"/>
      <c r="DF385" s="36"/>
      <c r="DG385" s="36"/>
      <c r="DH385" s="36"/>
      <c r="DI385" s="36"/>
      <c r="DJ385" s="36"/>
      <c r="DK385" s="36"/>
      <c r="DL385" s="36"/>
      <c r="DM385" s="36"/>
      <c r="DN385" s="36"/>
      <c r="DO385" s="36"/>
      <c r="DP385" s="36"/>
      <c r="DQ385" s="36"/>
      <c r="DR385" s="36"/>
      <c r="DS385" s="36"/>
      <c r="DT385" s="36"/>
      <c r="DU385" s="36"/>
      <c r="DV385" s="36"/>
      <c r="DW385" s="36"/>
      <c r="DX385" s="36"/>
      <c r="DY385" s="36"/>
      <c r="DZ385" s="36"/>
      <c r="EA385" s="36"/>
      <c r="EB385" s="36"/>
      <c r="EC385" s="36"/>
      <c r="ED385" s="36"/>
      <c r="EE385" s="36"/>
      <c r="EF385" s="36"/>
      <c r="EG385" s="36"/>
      <c r="EH385" s="36"/>
      <c r="EI385" s="36"/>
      <c r="EJ385" s="36"/>
      <c r="EK385" s="36"/>
      <c r="EL385" s="36"/>
      <c r="EM385" s="36"/>
      <c r="EN385" s="36"/>
      <c r="EO385" s="36"/>
      <c r="EP385" s="36"/>
      <c r="EQ385" s="36"/>
      <c r="ER385" s="36"/>
      <c r="ES385" s="36"/>
      <c r="ET385" s="36"/>
      <c r="EU385" s="36"/>
      <c r="EV385" s="36"/>
      <c r="EW385" s="36"/>
      <c r="EX385" s="36"/>
      <c r="EY385" s="36"/>
      <c r="EZ385" s="36"/>
      <c r="FA385" s="36"/>
      <c r="FB385" s="36"/>
      <c r="FC385" s="36"/>
      <c r="FD385" s="36"/>
      <c r="FE385" s="36"/>
      <c r="FF385" s="36"/>
      <c r="FG385" s="36"/>
      <c r="FH385" s="36"/>
      <c r="FI385" s="36"/>
      <c r="FJ385" s="36"/>
      <c r="FK385" s="36"/>
      <c r="FL385" s="36"/>
      <c r="FM385" s="36"/>
      <c r="FN385" s="36"/>
      <c r="FO385" s="36"/>
      <c r="FP385" s="36"/>
      <c r="FQ385" s="36"/>
      <c r="FR385" s="36"/>
      <c r="FS385" s="36"/>
      <c r="FT385" s="36"/>
      <c r="FU385" s="36"/>
    </row>
    <row r="386" spans="1:177" ht="21" x14ac:dyDescent="0.35">
      <c r="A386" s="36"/>
      <c r="B386" s="37"/>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7"/>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7"/>
      <c r="CU386" s="36"/>
      <c r="CV386" s="36"/>
      <c r="CW386" s="36"/>
      <c r="CX386" s="36"/>
      <c r="CY386" s="36"/>
      <c r="CZ386" s="36"/>
      <c r="DA386" s="36"/>
      <c r="DB386" s="36"/>
      <c r="DC386" s="36"/>
      <c r="DD386" s="36"/>
      <c r="DE386" s="36"/>
      <c r="DF386" s="36"/>
      <c r="DG386" s="36"/>
      <c r="DH386" s="36"/>
      <c r="DI386" s="36"/>
      <c r="DJ386" s="36"/>
      <c r="DK386" s="36"/>
      <c r="DL386" s="36"/>
      <c r="DM386" s="36"/>
      <c r="DN386" s="36"/>
      <c r="DO386" s="36"/>
      <c r="DP386" s="36"/>
      <c r="DQ386" s="36"/>
      <c r="DR386" s="36"/>
      <c r="DS386" s="36"/>
      <c r="DT386" s="36"/>
      <c r="DU386" s="36"/>
      <c r="DV386" s="36"/>
      <c r="DW386" s="36"/>
      <c r="DX386" s="36"/>
      <c r="DY386" s="36"/>
      <c r="DZ386" s="36"/>
      <c r="EA386" s="36"/>
      <c r="EB386" s="36"/>
      <c r="EC386" s="36"/>
      <c r="ED386" s="36"/>
      <c r="EE386" s="36"/>
      <c r="EF386" s="36"/>
      <c r="EG386" s="36"/>
      <c r="EH386" s="36"/>
      <c r="EI386" s="36"/>
      <c r="EJ386" s="36"/>
      <c r="EK386" s="36"/>
      <c r="EL386" s="36"/>
      <c r="EM386" s="36"/>
      <c r="EN386" s="36"/>
      <c r="EO386" s="36"/>
      <c r="EP386" s="36"/>
      <c r="EQ386" s="36"/>
      <c r="ER386" s="36"/>
      <c r="ES386" s="36"/>
      <c r="ET386" s="36"/>
      <c r="EU386" s="36"/>
      <c r="EV386" s="36"/>
      <c r="EW386" s="36"/>
      <c r="EX386" s="36"/>
      <c r="EY386" s="36"/>
      <c r="EZ386" s="36"/>
      <c r="FA386" s="36"/>
      <c r="FB386" s="36"/>
      <c r="FC386" s="36"/>
      <c r="FD386" s="36"/>
      <c r="FE386" s="36"/>
      <c r="FF386" s="36"/>
      <c r="FG386" s="36"/>
      <c r="FH386" s="36"/>
      <c r="FI386" s="36"/>
      <c r="FJ386" s="36"/>
      <c r="FK386" s="36"/>
      <c r="FL386" s="36"/>
      <c r="FM386" s="36"/>
      <c r="FN386" s="36"/>
      <c r="FO386" s="36"/>
      <c r="FP386" s="36"/>
      <c r="FQ386" s="36"/>
      <c r="FR386" s="36"/>
      <c r="FS386" s="36"/>
      <c r="FT386" s="36"/>
      <c r="FU386" s="36"/>
    </row>
    <row r="387" spans="1:177" ht="21" x14ac:dyDescent="0.35">
      <c r="A387" s="36"/>
      <c r="B387" s="3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7"/>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7"/>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c r="EA387" s="36"/>
      <c r="EB387" s="36"/>
      <c r="EC387" s="36"/>
      <c r="ED387" s="36"/>
      <c r="EE387" s="36"/>
      <c r="EF387" s="36"/>
      <c r="EG387" s="36"/>
      <c r="EH387" s="36"/>
      <c r="EI387" s="36"/>
      <c r="EJ387" s="36"/>
      <c r="EK387" s="36"/>
      <c r="EL387" s="36"/>
      <c r="EM387" s="36"/>
      <c r="EN387" s="36"/>
      <c r="EO387" s="36"/>
      <c r="EP387" s="36"/>
      <c r="EQ387" s="36"/>
      <c r="ER387" s="36"/>
      <c r="ES387" s="36"/>
      <c r="ET387" s="36"/>
      <c r="EU387" s="36"/>
      <c r="EV387" s="36"/>
      <c r="EW387" s="36"/>
      <c r="EX387" s="36"/>
      <c r="EY387" s="36"/>
      <c r="EZ387" s="36"/>
      <c r="FA387" s="36"/>
      <c r="FB387" s="36"/>
      <c r="FC387" s="36"/>
      <c r="FD387" s="36"/>
      <c r="FE387" s="36"/>
      <c r="FF387" s="36"/>
      <c r="FG387" s="36"/>
      <c r="FH387" s="36"/>
      <c r="FI387" s="36"/>
      <c r="FJ387" s="36"/>
      <c r="FK387" s="36"/>
      <c r="FL387" s="36"/>
      <c r="FM387" s="36"/>
      <c r="FN387" s="36"/>
      <c r="FO387" s="36"/>
      <c r="FP387" s="36"/>
      <c r="FQ387" s="36"/>
      <c r="FR387" s="36"/>
      <c r="FS387" s="36"/>
      <c r="FT387" s="36"/>
      <c r="FU387" s="36"/>
    </row>
    <row r="388" spans="1:177" ht="21" x14ac:dyDescent="0.35">
      <c r="A388" s="36"/>
      <c r="B388" s="37"/>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7"/>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7"/>
      <c r="CU388" s="36"/>
      <c r="CV388" s="36"/>
      <c r="CW388" s="36"/>
      <c r="CX388" s="36"/>
      <c r="CY388" s="36"/>
      <c r="CZ388" s="36"/>
      <c r="DA388" s="36"/>
      <c r="DB388" s="36"/>
      <c r="DC388" s="36"/>
      <c r="DD388" s="36"/>
      <c r="DE388" s="36"/>
      <c r="DF388" s="36"/>
      <c r="DG388" s="36"/>
      <c r="DH388" s="36"/>
      <c r="DI388" s="36"/>
      <c r="DJ388" s="36"/>
      <c r="DK388" s="36"/>
      <c r="DL388" s="36"/>
      <c r="DM388" s="36"/>
      <c r="DN388" s="36"/>
      <c r="DO388" s="36"/>
      <c r="DP388" s="36"/>
      <c r="DQ388" s="36"/>
      <c r="DR388" s="36"/>
      <c r="DS388" s="36"/>
      <c r="DT388" s="36"/>
      <c r="DU388" s="36"/>
      <c r="DV388" s="36"/>
      <c r="DW388" s="36"/>
      <c r="DX388" s="36"/>
      <c r="DY388" s="36"/>
      <c r="DZ388" s="36"/>
      <c r="EA388" s="36"/>
      <c r="EB388" s="36"/>
      <c r="EC388" s="36"/>
      <c r="ED388" s="36"/>
      <c r="EE388" s="36"/>
      <c r="EF388" s="36"/>
      <c r="EG388" s="36"/>
      <c r="EH388" s="36"/>
      <c r="EI388" s="36"/>
      <c r="EJ388" s="36"/>
      <c r="EK388" s="36"/>
      <c r="EL388" s="36"/>
      <c r="EM388" s="36"/>
      <c r="EN388" s="36"/>
      <c r="EO388" s="36"/>
      <c r="EP388" s="36"/>
      <c r="EQ388" s="36"/>
      <c r="ER388" s="36"/>
      <c r="ES388" s="36"/>
      <c r="ET388" s="36"/>
      <c r="EU388" s="36"/>
      <c r="EV388" s="36"/>
      <c r="EW388" s="36"/>
      <c r="EX388" s="36"/>
      <c r="EY388" s="36"/>
      <c r="EZ388" s="36"/>
      <c r="FA388" s="36"/>
      <c r="FB388" s="36"/>
      <c r="FC388" s="36"/>
      <c r="FD388" s="36"/>
      <c r="FE388" s="36"/>
      <c r="FF388" s="36"/>
      <c r="FG388" s="36"/>
      <c r="FH388" s="36"/>
      <c r="FI388" s="36"/>
      <c r="FJ388" s="36"/>
      <c r="FK388" s="36"/>
      <c r="FL388" s="36"/>
      <c r="FM388" s="36"/>
      <c r="FN388" s="36"/>
      <c r="FO388" s="36"/>
      <c r="FP388" s="36"/>
      <c r="FQ388" s="36"/>
      <c r="FR388" s="36"/>
      <c r="FS388" s="36"/>
      <c r="FT388" s="36"/>
      <c r="FU388" s="36"/>
    </row>
    <row r="389" spans="1:177" ht="21" x14ac:dyDescent="0.35">
      <c r="A389" s="36"/>
      <c r="B389" s="37"/>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7"/>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7"/>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c r="ED389" s="36"/>
      <c r="EE389" s="36"/>
      <c r="EF389" s="36"/>
      <c r="EG389" s="36"/>
      <c r="EH389" s="36"/>
      <c r="EI389" s="36"/>
      <c r="EJ389" s="36"/>
      <c r="EK389" s="36"/>
      <c r="EL389" s="36"/>
      <c r="EM389" s="36"/>
      <c r="EN389" s="36"/>
      <c r="EO389" s="36"/>
      <c r="EP389" s="36"/>
      <c r="EQ389" s="36"/>
      <c r="ER389" s="36"/>
      <c r="ES389" s="36"/>
      <c r="ET389" s="36"/>
      <c r="EU389" s="36"/>
      <c r="EV389" s="36"/>
      <c r="EW389" s="36"/>
      <c r="EX389" s="36"/>
      <c r="EY389" s="36"/>
      <c r="EZ389" s="36"/>
      <c r="FA389" s="36"/>
      <c r="FB389" s="36"/>
      <c r="FC389" s="36"/>
      <c r="FD389" s="36"/>
      <c r="FE389" s="36"/>
      <c r="FF389" s="36"/>
      <c r="FG389" s="36"/>
      <c r="FH389" s="36"/>
      <c r="FI389" s="36"/>
      <c r="FJ389" s="36"/>
      <c r="FK389" s="36"/>
      <c r="FL389" s="36"/>
      <c r="FM389" s="36"/>
      <c r="FN389" s="36"/>
      <c r="FO389" s="36"/>
      <c r="FP389" s="36"/>
      <c r="FQ389" s="36"/>
      <c r="FR389" s="36"/>
      <c r="FS389" s="36"/>
      <c r="FT389" s="36"/>
      <c r="FU389" s="36"/>
    </row>
    <row r="390" spans="1:177" ht="21" x14ac:dyDescent="0.35">
      <c r="A390" s="36"/>
      <c r="B390" s="37"/>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7"/>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7"/>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36"/>
      <c r="EB390" s="36"/>
      <c r="EC390" s="36"/>
      <c r="ED390" s="36"/>
      <c r="EE390" s="36"/>
      <c r="EF390" s="36"/>
      <c r="EG390" s="36"/>
      <c r="EH390" s="36"/>
      <c r="EI390" s="36"/>
      <c r="EJ390" s="36"/>
      <c r="EK390" s="36"/>
      <c r="EL390" s="36"/>
      <c r="EM390" s="36"/>
      <c r="EN390" s="36"/>
      <c r="EO390" s="36"/>
      <c r="EP390" s="36"/>
      <c r="EQ390" s="36"/>
      <c r="ER390" s="36"/>
      <c r="ES390" s="36"/>
      <c r="ET390" s="36"/>
      <c r="EU390" s="36"/>
      <c r="EV390" s="36"/>
      <c r="EW390" s="36"/>
      <c r="EX390" s="36"/>
      <c r="EY390" s="36"/>
      <c r="EZ390" s="36"/>
      <c r="FA390" s="36"/>
      <c r="FB390" s="36"/>
      <c r="FC390" s="36"/>
      <c r="FD390" s="36"/>
      <c r="FE390" s="36"/>
      <c r="FF390" s="36"/>
      <c r="FG390" s="36"/>
      <c r="FH390" s="36"/>
      <c r="FI390" s="36"/>
      <c r="FJ390" s="36"/>
      <c r="FK390" s="36"/>
      <c r="FL390" s="36"/>
      <c r="FM390" s="36"/>
      <c r="FN390" s="36"/>
      <c r="FO390" s="36"/>
      <c r="FP390" s="36"/>
      <c r="FQ390" s="36"/>
      <c r="FR390" s="36"/>
      <c r="FS390" s="36"/>
      <c r="FT390" s="36"/>
      <c r="FU390" s="36"/>
    </row>
    <row r="391" spans="1:177" ht="21" x14ac:dyDescent="0.35">
      <c r="A391" s="36"/>
      <c r="B391" s="37"/>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7"/>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7"/>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c r="ED391" s="36"/>
      <c r="EE391" s="36"/>
      <c r="EF391" s="36"/>
      <c r="EG391" s="36"/>
      <c r="EH391" s="36"/>
      <c r="EI391" s="36"/>
      <c r="EJ391" s="36"/>
      <c r="EK391" s="36"/>
      <c r="EL391" s="36"/>
      <c r="EM391" s="36"/>
      <c r="EN391" s="36"/>
      <c r="EO391" s="36"/>
      <c r="EP391" s="36"/>
      <c r="EQ391" s="36"/>
      <c r="ER391" s="36"/>
      <c r="ES391" s="36"/>
      <c r="ET391" s="36"/>
      <c r="EU391" s="36"/>
      <c r="EV391" s="36"/>
      <c r="EW391" s="36"/>
      <c r="EX391" s="36"/>
      <c r="EY391" s="36"/>
      <c r="EZ391" s="36"/>
      <c r="FA391" s="36"/>
      <c r="FB391" s="36"/>
      <c r="FC391" s="36"/>
      <c r="FD391" s="36"/>
      <c r="FE391" s="36"/>
      <c r="FF391" s="36"/>
      <c r="FG391" s="36"/>
      <c r="FH391" s="36"/>
      <c r="FI391" s="36"/>
      <c r="FJ391" s="36"/>
      <c r="FK391" s="36"/>
      <c r="FL391" s="36"/>
      <c r="FM391" s="36"/>
      <c r="FN391" s="36"/>
      <c r="FO391" s="36"/>
      <c r="FP391" s="36"/>
      <c r="FQ391" s="36"/>
      <c r="FR391" s="36"/>
      <c r="FS391" s="36"/>
      <c r="FT391" s="36"/>
      <c r="FU391" s="36"/>
    </row>
    <row r="392" spans="1:177" ht="21" x14ac:dyDescent="0.35">
      <c r="A392" s="36"/>
      <c r="B392" s="37"/>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7"/>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7"/>
      <c r="CU392" s="36"/>
      <c r="CV392" s="36"/>
      <c r="CW392" s="36"/>
      <c r="CX392" s="36"/>
      <c r="CY392" s="36"/>
      <c r="CZ392" s="36"/>
      <c r="DA392" s="36"/>
      <c r="DB392" s="36"/>
      <c r="DC392" s="36"/>
      <c r="DD392" s="36"/>
      <c r="DE392" s="36"/>
      <c r="DF392" s="36"/>
      <c r="DG392" s="36"/>
      <c r="DH392" s="36"/>
      <c r="DI392" s="36"/>
      <c r="DJ392" s="36"/>
      <c r="DK392" s="36"/>
      <c r="DL392" s="36"/>
      <c r="DM392" s="36"/>
      <c r="DN392" s="36"/>
      <c r="DO392" s="36"/>
      <c r="DP392" s="36"/>
      <c r="DQ392" s="36"/>
      <c r="DR392" s="36"/>
      <c r="DS392" s="36"/>
      <c r="DT392" s="36"/>
      <c r="DU392" s="36"/>
      <c r="DV392" s="36"/>
      <c r="DW392" s="36"/>
      <c r="DX392" s="36"/>
      <c r="DY392" s="36"/>
      <c r="DZ392" s="36"/>
      <c r="EA392" s="36"/>
      <c r="EB392" s="36"/>
      <c r="EC392" s="36"/>
      <c r="ED392" s="36"/>
      <c r="EE392" s="36"/>
      <c r="EF392" s="36"/>
      <c r="EG392" s="36"/>
      <c r="EH392" s="36"/>
      <c r="EI392" s="36"/>
      <c r="EJ392" s="36"/>
      <c r="EK392" s="36"/>
      <c r="EL392" s="36"/>
      <c r="EM392" s="36"/>
      <c r="EN392" s="36"/>
      <c r="EO392" s="36"/>
      <c r="EP392" s="36"/>
      <c r="EQ392" s="36"/>
      <c r="ER392" s="36"/>
      <c r="ES392" s="36"/>
      <c r="ET392" s="36"/>
      <c r="EU392" s="36"/>
      <c r="EV392" s="36"/>
      <c r="EW392" s="36"/>
      <c r="EX392" s="36"/>
      <c r="EY392" s="36"/>
      <c r="EZ392" s="36"/>
      <c r="FA392" s="36"/>
      <c r="FB392" s="36"/>
      <c r="FC392" s="36"/>
      <c r="FD392" s="36"/>
      <c r="FE392" s="36"/>
      <c r="FF392" s="36"/>
      <c r="FG392" s="36"/>
      <c r="FH392" s="36"/>
      <c r="FI392" s="36"/>
      <c r="FJ392" s="36"/>
      <c r="FK392" s="36"/>
      <c r="FL392" s="36"/>
      <c r="FM392" s="36"/>
      <c r="FN392" s="36"/>
      <c r="FO392" s="36"/>
      <c r="FP392" s="36"/>
      <c r="FQ392" s="36"/>
      <c r="FR392" s="36"/>
      <c r="FS392" s="36"/>
      <c r="FT392" s="36"/>
      <c r="FU392" s="36"/>
    </row>
    <row r="393" spans="1:177" ht="21" x14ac:dyDescent="0.35">
      <c r="A393" s="36"/>
      <c r="B393" s="37"/>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7"/>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7"/>
      <c r="CU393" s="36"/>
      <c r="CV393" s="36"/>
      <c r="CW393" s="36"/>
      <c r="CX393" s="36"/>
      <c r="CY393" s="36"/>
      <c r="CZ393" s="36"/>
      <c r="DA393" s="36"/>
      <c r="DB393" s="36"/>
      <c r="DC393" s="36"/>
      <c r="DD393" s="36"/>
      <c r="DE393" s="36"/>
      <c r="DF393" s="36"/>
      <c r="DG393" s="36"/>
      <c r="DH393" s="36"/>
      <c r="DI393" s="36"/>
      <c r="DJ393" s="36"/>
      <c r="DK393" s="36"/>
      <c r="DL393" s="36"/>
      <c r="DM393" s="36"/>
      <c r="DN393" s="36"/>
      <c r="DO393" s="36"/>
      <c r="DP393" s="36"/>
      <c r="DQ393" s="36"/>
      <c r="DR393" s="36"/>
      <c r="DS393" s="36"/>
      <c r="DT393" s="36"/>
      <c r="DU393" s="36"/>
      <c r="DV393" s="36"/>
      <c r="DW393" s="36"/>
      <c r="DX393" s="36"/>
      <c r="DY393" s="36"/>
      <c r="DZ393" s="36"/>
      <c r="EA393" s="36"/>
      <c r="EB393" s="36"/>
      <c r="EC393" s="36"/>
      <c r="ED393" s="36"/>
      <c r="EE393" s="36"/>
      <c r="EF393" s="36"/>
      <c r="EG393" s="36"/>
      <c r="EH393" s="36"/>
      <c r="EI393" s="36"/>
      <c r="EJ393" s="36"/>
      <c r="EK393" s="36"/>
      <c r="EL393" s="36"/>
      <c r="EM393" s="36"/>
      <c r="EN393" s="36"/>
      <c r="EO393" s="36"/>
      <c r="EP393" s="36"/>
      <c r="EQ393" s="36"/>
      <c r="ER393" s="36"/>
      <c r="ES393" s="36"/>
      <c r="ET393" s="36"/>
      <c r="EU393" s="36"/>
      <c r="EV393" s="36"/>
      <c r="EW393" s="36"/>
      <c r="EX393" s="36"/>
      <c r="EY393" s="36"/>
      <c r="EZ393" s="36"/>
      <c r="FA393" s="36"/>
      <c r="FB393" s="36"/>
      <c r="FC393" s="36"/>
      <c r="FD393" s="36"/>
      <c r="FE393" s="36"/>
      <c r="FF393" s="36"/>
      <c r="FG393" s="36"/>
      <c r="FH393" s="36"/>
      <c r="FI393" s="36"/>
      <c r="FJ393" s="36"/>
      <c r="FK393" s="36"/>
      <c r="FL393" s="36"/>
      <c r="FM393" s="36"/>
      <c r="FN393" s="36"/>
      <c r="FO393" s="36"/>
      <c r="FP393" s="36"/>
      <c r="FQ393" s="36"/>
      <c r="FR393" s="36"/>
      <c r="FS393" s="36"/>
      <c r="FT393" s="36"/>
      <c r="FU393" s="36"/>
    </row>
    <row r="394" spans="1:177" ht="21" x14ac:dyDescent="0.35">
      <c r="A394" s="36"/>
      <c r="B394" s="37"/>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7"/>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7"/>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c r="ED394" s="36"/>
      <c r="EE394" s="36"/>
      <c r="EF394" s="36"/>
      <c r="EG394" s="36"/>
      <c r="EH394" s="36"/>
      <c r="EI394" s="36"/>
      <c r="EJ394" s="36"/>
      <c r="EK394" s="36"/>
      <c r="EL394" s="36"/>
      <c r="EM394" s="36"/>
      <c r="EN394" s="36"/>
      <c r="EO394" s="36"/>
      <c r="EP394" s="36"/>
      <c r="EQ394" s="36"/>
      <c r="ER394" s="36"/>
      <c r="ES394" s="36"/>
      <c r="ET394" s="36"/>
      <c r="EU394" s="36"/>
      <c r="EV394" s="36"/>
      <c r="EW394" s="36"/>
      <c r="EX394" s="36"/>
      <c r="EY394" s="36"/>
      <c r="EZ394" s="36"/>
      <c r="FA394" s="36"/>
      <c r="FB394" s="36"/>
      <c r="FC394" s="36"/>
      <c r="FD394" s="36"/>
      <c r="FE394" s="36"/>
      <c r="FF394" s="36"/>
      <c r="FG394" s="36"/>
      <c r="FH394" s="36"/>
      <c r="FI394" s="36"/>
      <c r="FJ394" s="36"/>
      <c r="FK394" s="36"/>
      <c r="FL394" s="36"/>
      <c r="FM394" s="36"/>
      <c r="FN394" s="36"/>
      <c r="FO394" s="36"/>
      <c r="FP394" s="36"/>
      <c r="FQ394" s="36"/>
      <c r="FR394" s="36"/>
      <c r="FS394" s="36"/>
      <c r="FT394" s="36"/>
      <c r="FU394" s="36"/>
    </row>
    <row r="395" spans="1:177" ht="21" x14ac:dyDescent="0.35">
      <c r="A395" s="36"/>
      <c r="B395" s="37"/>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7"/>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7"/>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36"/>
      <c r="EE395" s="36"/>
      <c r="EF395" s="36"/>
      <c r="EG395" s="36"/>
      <c r="EH395" s="36"/>
      <c r="EI395" s="36"/>
      <c r="EJ395" s="36"/>
      <c r="EK395" s="36"/>
      <c r="EL395" s="36"/>
      <c r="EM395" s="36"/>
      <c r="EN395" s="36"/>
      <c r="EO395" s="36"/>
      <c r="EP395" s="36"/>
      <c r="EQ395" s="36"/>
      <c r="ER395" s="36"/>
      <c r="ES395" s="36"/>
      <c r="ET395" s="36"/>
      <c r="EU395" s="36"/>
      <c r="EV395" s="36"/>
      <c r="EW395" s="36"/>
      <c r="EX395" s="36"/>
      <c r="EY395" s="36"/>
      <c r="EZ395" s="36"/>
      <c r="FA395" s="36"/>
      <c r="FB395" s="36"/>
      <c r="FC395" s="36"/>
      <c r="FD395" s="36"/>
      <c r="FE395" s="36"/>
      <c r="FF395" s="36"/>
      <c r="FG395" s="36"/>
      <c r="FH395" s="36"/>
      <c r="FI395" s="36"/>
      <c r="FJ395" s="36"/>
      <c r="FK395" s="36"/>
      <c r="FL395" s="36"/>
      <c r="FM395" s="36"/>
      <c r="FN395" s="36"/>
      <c r="FO395" s="36"/>
      <c r="FP395" s="36"/>
      <c r="FQ395" s="36"/>
      <c r="FR395" s="36"/>
      <c r="FS395" s="36"/>
      <c r="FT395" s="36"/>
      <c r="FU395" s="36"/>
    </row>
    <row r="396" spans="1:177" ht="21" x14ac:dyDescent="0.35">
      <c r="A396" s="36"/>
      <c r="B396" s="37"/>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7"/>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7"/>
      <c r="CU396" s="36"/>
      <c r="CV396" s="36"/>
      <c r="CW396" s="36"/>
      <c r="CX396" s="36"/>
      <c r="CY396" s="36"/>
      <c r="CZ396" s="36"/>
      <c r="DA396" s="36"/>
      <c r="DB396" s="36"/>
      <c r="DC396" s="36"/>
      <c r="DD396" s="36"/>
      <c r="DE396" s="36"/>
      <c r="DF396" s="36"/>
      <c r="DG396" s="36"/>
      <c r="DH396" s="36"/>
      <c r="DI396" s="36"/>
      <c r="DJ396" s="36"/>
      <c r="DK396" s="36"/>
      <c r="DL396" s="36"/>
      <c r="DM396" s="36"/>
      <c r="DN396" s="36"/>
      <c r="DO396" s="36"/>
      <c r="DP396" s="36"/>
      <c r="DQ396" s="36"/>
      <c r="DR396" s="36"/>
      <c r="DS396" s="36"/>
      <c r="DT396" s="36"/>
      <c r="DU396" s="36"/>
      <c r="DV396" s="36"/>
      <c r="DW396" s="36"/>
      <c r="DX396" s="36"/>
      <c r="DY396" s="36"/>
      <c r="DZ396" s="36"/>
      <c r="EA396" s="36"/>
      <c r="EB396" s="36"/>
      <c r="EC396" s="36"/>
      <c r="ED396" s="36"/>
      <c r="EE396" s="36"/>
      <c r="EF396" s="36"/>
      <c r="EG396" s="36"/>
      <c r="EH396" s="36"/>
      <c r="EI396" s="36"/>
      <c r="EJ396" s="36"/>
      <c r="EK396" s="36"/>
      <c r="EL396" s="36"/>
      <c r="EM396" s="36"/>
      <c r="EN396" s="36"/>
      <c r="EO396" s="36"/>
      <c r="EP396" s="36"/>
      <c r="EQ396" s="36"/>
      <c r="ER396" s="36"/>
      <c r="ES396" s="36"/>
      <c r="ET396" s="36"/>
      <c r="EU396" s="36"/>
      <c r="EV396" s="36"/>
      <c r="EW396" s="36"/>
      <c r="EX396" s="36"/>
      <c r="EY396" s="36"/>
      <c r="EZ396" s="36"/>
      <c r="FA396" s="36"/>
      <c r="FB396" s="36"/>
      <c r="FC396" s="36"/>
      <c r="FD396" s="36"/>
      <c r="FE396" s="36"/>
      <c r="FF396" s="36"/>
      <c r="FG396" s="36"/>
      <c r="FH396" s="36"/>
      <c r="FI396" s="36"/>
      <c r="FJ396" s="36"/>
      <c r="FK396" s="36"/>
      <c r="FL396" s="36"/>
      <c r="FM396" s="36"/>
      <c r="FN396" s="36"/>
      <c r="FO396" s="36"/>
      <c r="FP396" s="36"/>
      <c r="FQ396" s="36"/>
      <c r="FR396" s="36"/>
      <c r="FS396" s="36"/>
      <c r="FT396" s="36"/>
      <c r="FU396" s="36"/>
    </row>
    <row r="397" spans="1:177" ht="21" x14ac:dyDescent="0.35">
      <c r="A397" s="36"/>
      <c r="B397" s="3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7"/>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7"/>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6"/>
      <c r="FL397" s="36"/>
      <c r="FM397" s="36"/>
      <c r="FN397" s="36"/>
      <c r="FO397" s="36"/>
      <c r="FP397" s="36"/>
      <c r="FQ397" s="36"/>
      <c r="FR397" s="36"/>
      <c r="FS397" s="36"/>
      <c r="FT397" s="36"/>
      <c r="FU397" s="36"/>
    </row>
    <row r="398" spans="1:177" ht="21" x14ac:dyDescent="0.35">
      <c r="A398" s="36"/>
      <c r="B398" s="37"/>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7"/>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7"/>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6"/>
      <c r="FL398" s="36"/>
      <c r="FM398" s="36"/>
      <c r="FN398" s="36"/>
      <c r="FO398" s="36"/>
      <c r="FP398" s="36"/>
      <c r="FQ398" s="36"/>
      <c r="FR398" s="36"/>
      <c r="FS398" s="36"/>
      <c r="FT398" s="36"/>
      <c r="FU398" s="36"/>
    </row>
    <row r="399" spans="1:177" ht="21" x14ac:dyDescent="0.35">
      <c r="A399" s="36"/>
      <c r="B399" s="37"/>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7"/>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7"/>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c r="ED399" s="36"/>
      <c r="EE399" s="36"/>
      <c r="EF399" s="36"/>
      <c r="EG399" s="36"/>
      <c r="EH399" s="36"/>
      <c r="EI399" s="36"/>
      <c r="EJ399" s="36"/>
      <c r="EK399" s="36"/>
      <c r="EL399" s="36"/>
      <c r="EM399" s="36"/>
      <c r="EN399" s="36"/>
      <c r="EO399" s="36"/>
      <c r="EP399" s="36"/>
      <c r="EQ399" s="36"/>
      <c r="ER399" s="36"/>
      <c r="ES399" s="36"/>
      <c r="ET399" s="36"/>
      <c r="EU399" s="36"/>
      <c r="EV399" s="36"/>
      <c r="EW399" s="36"/>
      <c r="EX399" s="36"/>
      <c r="EY399" s="36"/>
      <c r="EZ399" s="36"/>
      <c r="FA399" s="36"/>
      <c r="FB399" s="36"/>
      <c r="FC399" s="36"/>
      <c r="FD399" s="36"/>
      <c r="FE399" s="36"/>
      <c r="FF399" s="36"/>
      <c r="FG399" s="36"/>
      <c r="FH399" s="36"/>
      <c r="FI399" s="36"/>
      <c r="FJ399" s="36"/>
      <c r="FK399" s="36"/>
      <c r="FL399" s="36"/>
      <c r="FM399" s="36"/>
      <c r="FN399" s="36"/>
      <c r="FO399" s="36"/>
      <c r="FP399" s="36"/>
      <c r="FQ399" s="36"/>
      <c r="FR399" s="36"/>
      <c r="FS399" s="36"/>
      <c r="FT399" s="36"/>
      <c r="FU399" s="36"/>
    </row>
    <row r="400" spans="1:177" ht="21" x14ac:dyDescent="0.35">
      <c r="A400" s="36"/>
      <c r="B400" s="37"/>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7"/>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7"/>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36"/>
      <c r="EF400" s="36"/>
      <c r="EG400" s="36"/>
      <c r="EH400" s="3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row>
    <row r="401" spans="1:177" ht="21" x14ac:dyDescent="0.35">
      <c r="A401" s="36"/>
      <c r="B401" s="37"/>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7"/>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7"/>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6"/>
      <c r="EZ401" s="36"/>
      <c r="FA401" s="36"/>
      <c r="FB401" s="36"/>
      <c r="FC401" s="36"/>
      <c r="FD401" s="36"/>
      <c r="FE401" s="36"/>
      <c r="FF401" s="36"/>
      <c r="FG401" s="36"/>
      <c r="FH401" s="36"/>
      <c r="FI401" s="36"/>
      <c r="FJ401" s="36"/>
      <c r="FK401" s="36"/>
      <c r="FL401" s="36"/>
      <c r="FM401" s="36"/>
      <c r="FN401" s="36"/>
      <c r="FO401" s="36"/>
      <c r="FP401" s="36"/>
      <c r="FQ401" s="36"/>
      <c r="FR401" s="36"/>
      <c r="FS401" s="36"/>
      <c r="FT401" s="36"/>
      <c r="FU401" s="36"/>
    </row>
    <row r="402" spans="1:177" ht="21" x14ac:dyDescent="0.35">
      <c r="A402" s="36"/>
      <c r="B402" s="37"/>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7"/>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7"/>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36"/>
      <c r="EZ402" s="36"/>
      <c r="FA402" s="36"/>
      <c r="FB402" s="36"/>
      <c r="FC402" s="36"/>
      <c r="FD402" s="36"/>
      <c r="FE402" s="36"/>
      <c r="FF402" s="36"/>
      <c r="FG402" s="36"/>
      <c r="FH402" s="36"/>
      <c r="FI402" s="36"/>
      <c r="FJ402" s="36"/>
      <c r="FK402" s="36"/>
      <c r="FL402" s="36"/>
      <c r="FM402" s="36"/>
      <c r="FN402" s="36"/>
      <c r="FO402" s="36"/>
      <c r="FP402" s="36"/>
      <c r="FQ402" s="36"/>
      <c r="FR402" s="36"/>
      <c r="FS402" s="36"/>
      <c r="FT402" s="36"/>
      <c r="FU402" s="36"/>
    </row>
    <row r="403" spans="1:177" ht="21" x14ac:dyDescent="0.35">
      <c r="A403" s="36"/>
      <c r="B403" s="37"/>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7"/>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7"/>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36"/>
      <c r="EF403" s="36"/>
      <c r="EG403" s="36"/>
      <c r="EH403" s="36"/>
      <c r="EI403" s="36"/>
      <c r="EJ403" s="36"/>
      <c r="EK403" s="36"/>
      <c r="EL403" s="36"/>
      <c r="EM403" s="36"/>
      <c r="EN403" s="36"/>
      <c r="EO403" s="36"/>
      <c r="EP403" s="36"/>
      <c r="EQ403" s="36"/>
      <c r="ER403" s="36"/>
      <c r="ES403" s="36"/>
      <c r="ET403" s="36"/>
      <c r="EU403" s="36"/>
      <c r="EV403" s="36"/>
      <c r="EW403" s="36"/>
      <c r="EX403" s="36"/>
      <c r="EY403" s="36"/>
      <c r="EZ403" s="36"/>
      <c r="FA403" s="36"/>
      <c r="FB403" s="36"/>
      <c r="FC403" s="36"/>
      <c r="FD403" s="36"/>
      <c r="FE403" s="36"/>
      <c r="FF403" s="36"/>
      <c r="FG403" s="36"/>
      <c r="FH403" s="36"/>
      <c r="FI403" s="36"/>
      <c r="FJ403" s="36"/>
      <c r="FK403" s="36"/>
      <c r="FL403" s="36"/>
      <c r="FM403" s="36"/>
      <c r="FN403" s="36"/>
      <c r="FO403" s="36"/>
      <c r="FP403" s="36"/>
      <c r="FQ403" s="36"/>
      <c r="FR403" s="36"/>
      <c r="FS403" s="36"/>
      <c r="FT403" s="36"/>
      <c r="FU403" s="36"/>
    </row>
    <row r="404" spans="1:177" ht="21" x14ac:dyDescent="0.35">
      <c r="A404" s="36"/>
      <c r="B404" s="37"/>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7"/>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7"/>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36"/>
      <c r="EF404" s="36"/>
      <c r="EG404" s="36"/>
      <c r="EH404" s="36"/>
      <c r="EI404" s="36"/>
      <c r="EJ404" s="36"/>
      <c r="EK404" s="36"/>
      <c r="EL404" s="36"/>
      <c r="EM404" s="36"/>
      <c r="EN404" s="36"/>
      <c r="EO404" s="36"/>
      <c r="EP404" s="36"/>
      <c r="EQ404" s="36"/>
      <c r="ER404" s="36"/>
      <c r="ES404" s="36"/>
      <c r="ET404" s="36"/>
      <c r="EU404" s="36"/>
      <c r="EV404" s="36"/>
      <c r="EW404" s="36"/>
      <c r="EX404" s="36"/>
      <c r="EY404" s="36"/>
      <c r="EZ404" s="36"/>
      <c r="FA404" s="36"/>
      <c r="FB404" s="36"/>
      <c r="FC404" s="36"/>
      <c r="FD404" s="36"/>
      <c r="FE404" s="36"/>
      <c r="FF404" s="36"/>
      <c r="FG404" s="36"/>
      <c r="FH404" s="36"/>
      <c r="FI404" s="36"/>
      <c r="FJ404" s="36"/>
      <c r="FK404" s="36"/>
      <c r="FL404" s="36"/>
      <c r="FM404" s="36"/>
      <c r="FN404" s="36"/>
      <c r="FO404" s="36"/>
      <c r="FP404" s="36"/>
      <c r="FQ404" s="36"/>
      <c r="FR404" s="36"/>
      <c r="FS404" s="36"/>
      <c r="FT404" s="36"/>
      <c r="FU404" s="36"/>
    </row>
    <row r="405" spans="1:177" ht="21" x14ac:dyDescent="0.35">
      <c r="A405" s="36"/>
      <c r="B405" s="37"/>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7"/>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7"/>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36"/>
      <c r="EZ405" s="36"/>
      <c r="FA405" s="36"/>
      <c r="FB405" s="36"/>
      <c r="FC405" s="36"/>
      <c r="FD405" s="36"/>
      <c r="FE405" s="36"/>
      <c r="FF405" s="36"/>
      <c r="FG405" s="36"/>
      <c r="FH405" s="36"/>
      <c r="FI405" s="36"/>
      <c r="FJ405" s="36"/>
      <c r="FK405" s="36"/>
      <c r="FL405" s="36"/>
      <c r="FM405" s="36"/>
      <c r="FN405" s="36"/>
      <c r="FO405" s="36"/>
      <c r="FP405" s="36"/>
      <c r="FQ405" s="36"/>
      <c r="FR405" s="36"/>
      <c r="FS405" s="36"/>
      <c r="FT405" s="36"/>
      <c r="FU405" s="36"/>
    </row>
    <row r="406" spans="1:177" ht="21" x14ac:dyDescent="0.35">
      <c r="A406" s="36"/>
      <c r="B406" s="37"/>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7"/>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7"/>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6"/>
      <c r="FL406" s="36"/>
      <c r="FM406" s="36"/>
      <c r="FN406" s="36"/>
      <c r="FO406" s="36"/>
      <c r="FP406" s="36"/>
      <c r="FQ406" s="36"/>
      <c r="FR406" s="36"/>
      <c r="FS406" s="36"/>
      <c r="FT406" s="36"/>
      <c r="FU406" s="36"/>
    </row>
    <row r="407" spans="1:177" ht="21" x14ac:dyDescent="0.35">
      <c r="A407" s="36"/>
      <c r="B407" s="3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7"/>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7"/>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6"/>
      <c r="FL407" s="36"/>
      <c r="FM407" s="36"/>
      <c r="FN407" s="36"/>
      <c r="FO407" s="36"/>
      <c r="FP407" s="36"/>
      <c r="FQ407" s="36"/>
      <c r="FR407" s="36"/>
      <c r="FS407" s="36"/>
      <c r="FT407" s="36"/>
      <c r="FU407" s="36"/>
    </row>
    <row r="408" spans="1:177" ht="21" x14ac:dyDescent="0.35">
      <c r="A408" s="36"/>
      <c r="B408" s="37"/>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7"/>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7"/>
      <c r="CU408" s="36"/>
      <c r="CV408" s="36"/>
      <c r="CW408" s="36"/>
      <c r="CX408" s="36"/>
      <c r="CY408" s="36"/>
      <c r="CZ408" s="36"/>
      <c r="DA408" s="36"/>
      <c r="DB408" s="36"/>
      <c r="DC408" s="36"/>
      <c r="DD408" s="36"/>
      <c r="DE408" s="36"/>
      <c r="DF408" s="36"/>
      <c r="DG408" s="36"/>
      <c r="DH408" s="36"/>
      <c r="DI408" s="36"/>
      <c r="DJ408" s="36"/>
      <c r="DK408" s="36"/>
      <c r="DL408" s="36"/>
      <c r="DM408" s="36"/>
      <c r="DN408" s="36"/>
      <c r="DO408" s="36"/>
      <c r="DP408" s="36"/>
      <c r="DQ408" s="36"/>
      <c r="DR408" s="36"/>
      <c r="DS408" s="36"/>
      <c r="DT408" s="36"/>
      <c r="DU408" s="36"/>
      <c r="DV408" s="36"/>
      <c r="DW408" s="36"/>
      <c r="DX408" s="36"/>
      <c r="DY408" s="36"/>
      <c r="DZ408" s="36"/>
      <c r="EA408" s="36"/>
      <c r="EB408" s="36"/>
      <c r="EC408" s="36"/>
      <c r="ED408" s="36"/>
      <c r="EE408" s="36"/>
      <c r="EF408" s="36"/>
      <c r="EG408" s="36"/>
      <c r="EH408" s="36"/>
      <c r="EI408" s="36"/>
      <c r="EJ408" s="36"/>
      <c r="EK408" s="36"/>
      <c r="EL408" s="36"/>
      <c r="EM408" s="36"/>
      <c r="EN408" s="36"/>
      <c r="EO408" s="36"/>
      <c r="EP408" s="36"/>
      <c r="EQ408" s="36"/>
      <c r="ER408" s="36"/>
      <c r="ES408" s="36"/>
      <c r="ET408" s="36"/>
      <c r="EU408" s="36"/>
      <c r="EV408" s="36"/>
      <c r="EW408" s="36"/>
      <c r="EX408" s="36"/>
      <c r="EY408" s="36"/>
      <c r="EZ408" s="36"/>
      <c r="FA408" s="36"/>
      <c r="FB408" s="36"/>
      <c r="FC408" s="36"/>
      <c r="FD408" s="36"/>
      <c r="FE408" s="36"/>
      <c r="FF408" s="36"/>
      <c r="FG408" s="36"/>
      <c r="FH408" s="36"/>
      <c r="FI408" s="36"/>
      <c r="FJ408" s="36"/>
      <c r="FK408" s="36"/>
      <c r="FL408" s="36"/>
      <c r="FM408" s="36"/>
      <c r="FN408" s="36"/>
      <c r="FO408" s="36"/>
      <c r="FP408" s="36"/>
      <c r="FQ408" s="36"/>
      <c r="FR408" s="36"/>
      <c r="FS408" s="36"/>
      <c r="FT408" s="36"/>
      <c r="FU408" s="36"/>
    </row>
    <row r="409" spans="1:177" ht="21" x14ac:dyDescent="0.35">
      <c r="A409" s="36"/>
      <c r="B409" s="37"/>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7"/>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7"/>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36"/>
      <c r="EF409" s="36"/>
      <c r="EG409" s="36"/>
      <c r="EH409" s="36"/>
      <c r="EI409" s="36"/>
      <c r="EJ409" s="36"/>
      <c r="EK409" s="36"/>
      <c r="EL409" s="36"/>
      <c r="EM409" s="36"/>
      <c r="EN409" s="36"/>
      <c r="EO409" s="36"/>
      <c r="EP409" s="36"/>
      <c r="EQ409" s="36"/>
      <c r="ER409" s="36"/>
      <c r="ES409" s="36"/>
      <c r="ET409" s="36"/>
      <c r="EU409" s="36"/>
      <c r="EV409" s="36"/>
      <c r="EW409" s="36"/>
      <c r="EX409" s="36"/>
      <c r="EY409" s="36"/>
      <c r="EZ409" s="36"/>
      <c r="FA409" s="36"/>
      <c r="FB409" s="36"/>
      <c r="FC409" s="36"/>
      <c r="FD409" s="36"/>
      <c r="FE409" s="36"/>
      <c r="FF409" s="36"/>
      <c r="FG409" s="36"/>
      <c r="FH409" s="36"/>
      <c r="FI409" s="36"/>
      <c r="FJ409" s="36"/>
      <c r="FK409" s="36"/>
      <c r="FL409" s="36"/>
      <c r="FM409" s="36"/>
      <c r="FN409" s="36"/>
      <c r="FO409" s="36"/>
      <c r="FP409" s="36"/>
      <c r="FQ409" s="36"/>
      <c r="FR409" s="36"/>
      <c r="FS409" s="36"/>
      <c r="FT409" s="36"/>
      <c r="FU409" s="36"/>
    </row>
    <row r="410" spans="1:177" ht="21" x14ac:dyDescent="0.35">
      <c r="A410" s="36"/>
      <c r="B410" s="37"/>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7"/>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7"/>
      <c r="CU410" s="36"/>
      <c r="CV410" s="36"/>
      <c r="CW410" s="36"/>
      <c r="CX410" s="36"/>
      <c r="CY410" s="36"/>
      <c r="CZ410" s="36"/>
      <c r="DA410" s="36"/>
      <c r="DB410" s="36"/>
      <c r="DC410" s="36"/>
      <c r="DD410" s="36"/>
      <c r="DE410" s="36"/>
      <c r="DF410" s="36"/>
      <c r="DG410" s="36"/>
      <c r="DH410" s="36"/>
      <c r="DI410" s="36"/>
      <c r="DJ410" s="36"/>
      <c r="DK410" s="36"/>
      <c r="DL410" s="36"/>
      <c r="DM410" s="36"/>
      <c r="DN410" s="36"/>
      <c r="DO410" s="36"/>
      <c r="DP410" s="36"/>
      <c r="DQ410" s="36"/>
      <c r="DR410" s="36"/>
      <c r="DS410" s="36"/>
      <c r="DT410" s="36"/>
      <c r="DU410" s="36"/>
      <c r="DV410" s="36"/>
      <c r="DW410" s="36"/>
      <c r="DX410" s="36"/>
      <c r="DY410" s="36"/>
      <c r="DZ410" s="36"/>
      <c r="EA410" s="36"/>
      <c r="EB410" s="36"/>
      <c r="EC410" s="36"/>
      <c r="ED410" s="36"/>
      <c r="EE410" s="36"/>
      <c r="EF410" s="36"/>
      <c r="EG410" s="36"/>
      <c r="EH410" s="36"/>
      <c r="EI410" s="36"/>
      <c r="EJ410" s="36"/>
      <c r="EK410" s="36"/>
      <c r="EL410" s="36"/>
      <c r="EM410" s="36"/>
      <c r="EN410" s="36"/>
      <c r="EO410" s="36"/>
      <c r="EP410" s="36"/>
      <c r="EQ410" s="36"/>
      <c r="ER410" s="36"/>
      <c r="ES410" s="36"/>
      <c r="ET410" s="36"/>
      <c r="EU410" s="36"/>
      <c r="EV410" s="36"/>
      <c r="EW410" s="36"/>
      <c r="EX410" s="36"/>
      <c r="EY410" s="36"/>
      <c r="EZ410" s="36"/>
      <c r="FA410" s="36"/>
      <c r="FB410" s="36"/>
      <c r="FC410" s="36"/>
      <c r="FD410" s="36"/>
      <c r="FE410" s="36"/>
      <c r="FF410" s="36"/>
      <c r="FG410" s="36"/>
      <c r="FH410" s="36"/>
      <c r="FI410" s="36"/>
      <c r="FJ410" s="36"/>
      <c r="FK410" s="36"/>
      <c r="FL410" s="36"/>
      <c r="FM410" s="36"/>
      <c r="FN410" s="36"/>
      <c r="FO410" s="36"/>
      <c r="FP410" s="36"/>
      <c r="FQ410" s="36"/>
      <c r="FR410" s="36"/>
      <c r="FS410" s="36"/>
      <c r="FT410" s="36"/>
      <c r="FU410" s="36"/>
    </row>
    <row r="411" spans="1:177" ht="21" x14ac:dyDescent="0.35">
      <c r="A411" s="36"/>
      <c r="B411" s="37"/>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7"/>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7"/>
      <c r="CU411" s="36"/>
      <c r="CV411" s="36"/>
      <c r="CW411" s="36"/>
      <c r="CX411" s="36"/>
      <c r="CY411" s="36"/>
      <c r="CZ411" s="36"/>
      <c r="DA411" s="36"/>
      <c r="DB411" s="36"/>
      <c r="DC411" s="36"/>
      <c r="DD411" s="36"/>
      <c r="DE411" s="36"/>
      <c r="DF411" s="36"/>
      <c r="DG411" s="36"/>
      <c r="DH411" s="36"/>
      <c r="DI411" s="36"/>
      <c r="DJ411" s="36"/>
      <c r="DK411" s="36"/>
      <c r="DL411" s="36"/>
      <c r="DM411" s="36"/>
      <c r="DN411" s="36"/>
      <c r="DO411" s="36"/>
      <c r="DP411" s="36"/>
      <c r="DQ411" s="36"/>
      <c r="DR411" s="36"/>
      <c r="DS411" s="36"/>
      <c r="DT411" s="36"/>
      <c r="DU411" s="36"/>
      <c r="DV411" s="36"/>
      <c r="DW411" s="36"/>
      <c r="DX411" s="36"/>
      <c r="DY411" s="36"/>
      <c r="DZ411" s="36"/>
      <c r="EA411" s="36"/>
      <c r="EB411" s="36"/>
      <c r="EC411" s="36"/>
      <c r="ED411" s="36"/>
      <c r="EE411" s="36"/>
      <c r="EF411" s="36"/>
      <c r="EG411" s="36"/>
      <c r="EH411" s="36"/>
      <c r="EI411" s="36"/>
      <c r="EJ411" s="36"/>
      <c r="EK411" s="36"/>
      <c r="EL411" s="36"/>
      <c r="EM411" s="36"/>
      <c r="EN411" s="36"/>
      <c r="EO411" s="36"/>
      <c r="EP411" s="36"/>
      <c r="EQ411" s="36"/>
      <c r="ER411" s="36"/>
      <c r="ES411" s="36"/>
      <c r="ET411" s="36"/>
      <c r="EU411" s="36"/>
      <c r="EV411" s="36"/>
      <c r="EW411" s="36"/>
      <c r="EX411" s="36"/>
      <c r="EY411" s="36"/>
      <c r="EZ411" s="36"/>
      <c r="FA411" s="36"/>
      <c r="FB411" s="36"/>
      <c r="FC411" s="36"/>
      <c r="FD411" s="36"/>
      <c r="FE411" s="36"/>
      <c r="FF411" s="36"/>
      <c r="FG411" s="36"/>
      <c r="FH411" s="36"/>
      <c r="FI411" s="36"/>
      <c r="FJ411" s="36"/>
      <c r="FK411" s="36"/>
      <c r="FL411" s="36"/>
      <c r="FM411" s="36"/>
      <c r="FN411" s="36"/>
      <c r="FO411" s="36"/>
      <c r="FP411" s="36"/>
      <c r="FQ411" s="36"/>
      <c r="FR411" s="36"/>
      <c r="FS411" s="36"/>
      <c r="FT411" s="36"/>
      <c r="FU411" s="36"/>
    </row>
    <row r="412" spans="1:177" ht="21" x14ac:dyDescent="0.35">
      <c r="A412" s="36"/>
      <c r="B412" s="37"/>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7"/>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7"/>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36"/>
      <c r="EF412" s="36"/>
      <c r="EG412" s="36"/>
      <c r="EH412" s="36"/>
      <c r="EI412" s="36"/>
      <c r="EJ412" s="36"/>
      <c r="EK412" s="36"/>
      <c r="EL412" s="36"/>
      <c r="EM412" s="36"/>
      <c r="EN412" s="36"/>
      <c r="EO412" s="36"/>
      <c r="EP412" s="36"/>
      <c r="EQ412" s="36"/>
      <c r="ER412" s="36"/>
      <c r="ES412" s="36"/>
      <c r="ET412" s="36"/>
      <c r="EU412" s="36"/>
      <c r="EV412" s="36"/>
      <c r="EW412" s="36"/>
      <c r="EX412" s="36"/>
      <c r="EY412" s="36"/>
      <c r="EZ412" s="36"/>
      <c r="FA412" s="36"/>
      <c r="FB412" s="36"/>
      <c r="FC412" s="36"/>
      <c r="FD412" s="36"/>
      <c r="FE412" s="36"/>
      <c r="FF412" s="36"/>
      <c r="FG412" s="36"/>
      <c r="FH412" s="36"/>
      <c r="FI412" s="36"/>
      <c r="FJ412" s="36"/>
      <c r="FK412" s="36"/>
      <c r="FL412" s="36"/>
      <c r="FM412" s="36"/>
      <c r="FN412" s="36"/>
      <c r="FO412" s="36"/>
      <c r="FP412" s="36"/>
      <c r="FQ412" s="36"/>
      <c r="FR412" s="36"/>
      <c r="FS412" s="36"/>
      <c r="FT412" s="36"/>
      <c r="FU412" s="36"/>
    </row>
    <row r="413" spans="1:177" ht="21" x14ac:dyDescent="0.35">
      <c r="A413" s="36"/>
      <c r="B413" s="37"/>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7"/>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7"/>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c r="EV413" s="36"/>
      <c r="EW413" s="36"/>
      <c r="EX413" s="36"/>
      <c r="EY413" s="36"/>
      <c r="EZ413" s="36"/>
      <c r="FA413" s="36"/>
      <c r="FB413" s="36"/>
      <c r="FC413" s="36"/>
      <c r="FD413" s="36"/>
      <c r="FE413" s="36"/>
      <c r="FF413" s="36"/>
      <c r="FG413" s="36"/>
      <c r="FH413" s="36"/>
      <c r="FI413" s="36"/>
      <c r="FJ413" s="36"/>
      <c r="FK413" s="36"/>
      <c r="FL413" s="36"/>
      <c r="FM413" s="36"/>
      <c r="FN413" s="36"/>
      <c r="FO413" s="36"/>
      <c r="FP413" s="36"/>
      <c r="FQ413" s="36"/>
      <c r="FR413" s="36"/>
      <c r="FS413" s="36"/>
      <c r="FT413" s="36"/>
      <c r="FU413" s="36"/>
    </row>
    <row r="414" spans="1:177" ht="21" x14ac:dyDescent="0.35">
      <c r="A414" s="36"/>
      <c r="B414" s="37"/>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7"/>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7"/>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c r="EA414" s="36"/>
      <c r="EB414" s="36"/>
      <c r="EC414" s="36"/>
      <c r="ED414" s="36"/>
      <c r="EE414" s="36"/>
      <c r="EF414" s="36"/>
      <c r="EG414" s="36"/>
      <c r="EH414" s="36"/>
      <c r="EI414" s="36"/>
      <c r="EJ414" s="36"/>
      <c r="EK414" s="36"/>
      <c r="EL414" s="36"/>
      <c r="EM414" s="36"/>
      <c r="EN414" s="36"/>
      <c r="EO414" s="36"/>
      <c r="EP414" s="36"/>
      <c r="EQ414" s="36"/>
      <c r="ER414" s="36"/>
      <c r="ES414" s="36"/>
      <c r="ET414" s="36"/>
      <c r="EU414" s="36"/>
      <c r="EV414" s="36"/>
      <c r="EW414" s="36"/>
      <c r="EX414" s="36"/>
      <c r="EY414" s="36"/>
      <c r="EZ414" s="36"/>
      <c r="FA414" s="36"/>
      <c r="FB414" s="36"/>
      <c r="FC414" s="36"/>
      <c r="FD414" s="36"/>
      <c r="FE414" s="36"/>
      <c r="FF414" s="36"/>
      <c r="FG414" s="36"/>
      <c r="FH414" s="36"/>
      <c r="FI414" s="36"/>
      <c r="FJ414" s="36"/>
      <c r="FK414" s="36"/>
      <c r="FL414" s="36"/>
      <c r="FM414" s="36"/>
      <c r="FN414" s="36"/>
      <c r="FO414" s="36"/>
      <c r="FP414" s="36"/>
      <c r="FQ414" s="36"/>
      <c r="FR414" s="36"/>
      <c r="FS414" s="36"/>
      <c r="FT414" s="36"/>
      <c r="FU414" s="36"/>
    </row>
    <row r="415" spans="1:177" ht="21" x14ac:dyDescent="0.35">
      <c r="A415" s="36"/>
      <c r="B415" s="37"/>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7"/>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7"/>
      <c r="CU415" s="36"/>
      <c r="CV415" s="36"/>
      <c r="CW415" s="36"/>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D415" s="36"/>
      <c r="EE415" s="36"/>
      <c r="EF415" s="36"/>
      <c r="EG415" s="36"/>
      <c r="EH415" s="36"/>
      <c r="EI415" s="36"/>
      <c r="EJ415" s="36"/>
      <c r="EK415" s="36"/>
      <c r="EL415" s="36"/>
      <c r="EM415" s="36"/>
      <c r="EN415" s="36"/>
      <c r="EO415" s="36"/>
      <c r="EP415" s="36"/>
      <c r="EQ415" s="36"/>
      <c r="ER415" s="36"/>
      <c r="ES415" s="36"/>
      <c r="ET415" s="36"/>
      <c r="EU415" s="36"/>
      <c r="EV415" s="36"/>
      <c r="EW415" s="36"/>
      <c r="EX415" s="36"/>
      <c r="EY415" s="36"/>
      <c r="EZ415" s="36"/>
      <c r="FA415" s="36"/>
      <c r="FB415" s="36"/>
      <c r="FC415" s="36"/>
      <c r="FD415" s="36"/>
      <c r="FE415" s="36"/>
      <c r="FF415" s="36"/>
      <c r="FG415" s="36"/>
      <c r="FH415" s="36"/>
      <c r="FI415" s="36"/>
      <c r="FJ415" s="36"/>
      <c r="FK415" s="36"/>
      <c r="FL415" s="36"/>
      <c r="FM415" s="36"/>
      <c r="FN415" s="36"/>
      <c r="FO415" s="36"/>
      <c r="FP415" s="36"/>
      <c r="FQ415" s="36"/>
      <c r="FR415" s="36"/>
      <c r="FS415" s="36"/>
      <c r="FT415" s="36"/>
      <c r="FU415" s="36"/>
    </row>
    <row r="416" spans="1:177" ht="21" x14ac:dyDescent="0.35">
      <c r="A416" s="36"/>
      <c r="B416" s="37"/>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7"/>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7"/>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c r="EA416" s="36"/>
      <c r="EB416" s="36"/>
      <c r="EC416" s="36"/>
      <c r="ED416" s="36"/>
      <c r="EE416" s="36"/>
      <c r="EF416" s="36"/>
      <c r="EG416" s="36"/>
      <c r="EH416" s="36"/>
      <c r="EI416" s="36"/>
      <c r="EJ416" s="36"/>
      <c r="EK416" s="36"/>
      <c r="EL416" s="36"/>
      <c r="EM416" s="36"/>
      <c r="EN416" s="36"/>
      <c r="EO416" s="36"/>
      <c r="EP416" s="36"/>
      <c r="EQ416" s="36"/>
      <c r="ER416" s="36"/>
      <c r="ES416" s="36"/>
      <c r="ET416" s="36"/>
      <c r="EU416" s="36"/>
      <c r="EV416" s="36"/>
      <c r="EW416" s="36"/>
      <c r="EX416" s="36"/>
      <c r="EY416" s="36"/>
      <c r="EZ416" s="36"/>
      <c r="FA416" s="36"/>
      <c r="FB416" s="36"/>
      <c r="FC416" s="36"/>
      <c r="FD416" s="36"/>
      <c r="FE416" s="36"/>
      <c r="FF416" s="36"/>
      <c r="FG416" s="36"/>
      <c r="FH416" s="36"/>
      <c r="FI416" s="36"/>
      <c r="FJ416" s="36"/>
      <c r="FK416" s="36"/>
      <c r="FL416" s="36"/>
      <c r="FM416" s="36"/>
      <c r="FN416" s="36"/>
      <c r="FO416" s="36"/>
      <c r="FP416" s="36"/>
      <c r="FQ416" s="36"/>
      <c r="FR416" s="36"/>
      <c r="FS416" s="36"/>
      <c r="FT416" s="36"/>
      <c r="FU416" s="36"/>
    </row>
    <row r="417" spans="1:177" ht="21" x14ac:dyDescent="0.35">
      <c r="A417" s="36"/>
      <c r="B417" s="3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7"/>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7"/>
      <c r="CU417" s="36"/>
      <c r="CV417" s="36"/>
      <c r="CW417" s="36"/>
      <c r="CX417" s="36"/>
      <c r="CY417" s="36"/>
      <c r="CZ417" s="36"/>
      <c r="DA417" s="36"/>
      <c r="DB417" s="36"/>
      <c r="DC417" s="36"/>
      <c r="DD417" s="36"/>
      <c r="DE417" s="36"/>
      <c r="DF417" s="36"/>
      <c r="DG417" s="36"/>
      <c r="DH417" s="36"/>
      <c r="DI417" s="36"/>
      <c r="DJ417" s="36"/>
      <c r="DK417" s="36"/>
      <c r="DL417" s="36"/>
      <c r="DM417" s="36"/>
      <c r="DN417" s="36"/>
      <c r="DO417" s="36"/>
      <c r="DP417" s="36"/>
      <c r="DQ417" s="36"/>
      <c r="DR417" s="36"/>
      <c r="DS417" s="36"/>
      <c r="DT417" s="36"/>
      <c r="DU417" s="36"/>
      <c r="DV417" s="36"/>
      <c r="DW417" s="36"/>
      <c r="DX417" s="36"/>
      <c r="DY417" s="36"/>
      <c r="DZ417" s="36"/>
      <c r="EA417" s="36"/>
      <c r="EB417" s="36"/>
      <c r="EC417" s="36"/>
      <c r="ED417" s="36"/>
      <c r="EE417" s="36"/>
      <c r="EF417" s="36"/>
      <c r="EG417" s="36"/>
      <c r="EH417" s="36"/>
      <c r="EI417" s="36"/>
      <c r="EJ417" s="36"/>
      <c r="EK417" s="36"/>
      <c r="EL417" s="36"/>
      <c r="EM417" s="36"/>
      <c r="EN417" s="36"/>
      <c r="EO417" s="36"/>
      <c r="EP417" s="36"/>
      <c r="EQ417" s="36"/>
      <c r="ER417" s="36"/>
      <c r="ES417" s="36"/>
      <c r="ET417" s="36"/>
      <c r="EU417" s="36"/>
      <c r="EV417" s="36"/>
      <c r="EW417" s="36"/>
      <c r="EX417" s="36"/>
      <c r="EY417" s="36"/>
      <c r="EZ417" s="36"/>
      <c r="FA417" s="36"/>
      <c r="FB417" s="36"/>
      <c r="FC417" s="36"/>
      <c r="FD417" s="36"/>
      <c r="FE417" s="36"/>
      <c r="FF417" s="36"/>
      <c r="FG417" s="36"/>
      <c r="FH417" s="36"/>
      <c r="FI417" s="36"/>
      <c r="FJ417" s="36"/>
      <c r="FK417" s="36"/>
      <c r="FL417" s="36"/>
      <c r="FM417" s="36"/>
      <c r="FN417" s="36"/>
      <c r="FO417" s="36"/>
      <c r="FP417" s="36"/>
      <c r="FQ417" s="36"/>
      <c r="FR417" s="36"/>
      <c r="FS417" s="36"/>
      <c r="FT417" s="36"/>
      <c r="FU417" s="36"/>
    </row>
    <row r="418" spans="1:177" ht="21" x14ac:dyDescent="0.35">
      <c r="A418" s="36"/>
      <c r="B418" s="37"/>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7"/>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7"/>
      <c r="CU418" s="36"/>
      <c r="CV418" s="36"/>
      <c r="CW418" s="36"/>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36"/>
      <c r="EE418" s="36"/>
      <c r="EF418" s="36"/>
      <c r="EG418" s="36"/>
      <c r="EH418" s="36"/>
      <c r="EI418" s="36"/>
      <c r="EJ418" s="36"/>
      <c r="EK418" s="36"/>
      <c r="EL418" s="36"/>
      <c r="EM418" s="36"/>
      <c r="EN418" s="36"/>
      <c r="EO418" s="36"/>
      <c r="EP418" s="36"/>
      <c r="EQ418" s="36"/>
      <c r="ER418" s="36"/>
      <c r="ES418" s="36"/>
      <c r="ET418" s="36"/>
      <c r="EU418" s="36"/>
      <c r="EV418" s="36"/>
      <c r="EW418" s="36"/>
      <c r="EX418" s="36"/>
      <c r="EY418" s="36"/>
      <c r="EZ418" s="36"/>
      <c r="FA418" s="36"/>
      <c r="FB418" s="36"/>
      <c r="FC418" s="36"/>
      <c r="FD418" s="36"/>
      <c r="FE418" s="36"/>
      <c r="FF418" s="36"/>
      <c r="FG418" s="36"/>
      <c r="FH418" s="36"/>
      <c r="FI418" s="36"/>
      <c r="FJ418" s="36"/>
      <c r="FK418" s="36"/>
      <c r="FL418" s="36"/>
      <c r="FM418" s="36"/>
      <c r="FN418" s="36"/>
      <c r="FO418" s="36"/>
      <c r="FP418" s="36"/>
      <c r="FQ418" s="36"/>
      <c r="FR418" s="36"/>
      <c r="FS418" s="36"/>
      <c r="FT418" s="36"/>
      <c r="FU418" s="36"/>
    </row>
    <row r="419" spans="1:177" ht="21" x14ac:dyDescent="0.35">
      <c r="A419" s="36"/>
      <c r="B419" s="37"/>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7"/>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7"/>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D419" s="36"/>
      <c r="EE419" s="36"/>
      <c r="EF419" s="36"/>
      <c r="EG419" s="36"/>
      <c r="EH419" s="36"/>
      <c r="EI419" s="36"/>
      <c r="EJ419" s="36"/>
      <c r="EK419" s="36"/>
      <c r="EL419" s="36"/>
      <c r="EM419" s="36"/>
      <c r="EN419" s="36"/>
      <c r="EO419" s="36"/>
      <c r="EP419" s="36"/>
      <c r="EQ419" s="36"/>
      <c r="ER419" s="36"/>
      <c r="ES419" s="36"/>
      <c r="ET419" s="36"/>
      <c r="EU419" s="36"/>
      <c r="EV419" s="36"/>
      <c r="EW419" s="36"/>
      <c r="EX419" s="36"/>
      <c r="EY419" s="36"/>
      <c r="EZ419" s="36"/>
      <c r="FA419" s="36"/>
      <c r="FB419" s="36"/>
      <c r="FC419" s="36"/>
      <c r="FD419" s="36"/>
      <c r="FE419" s="36"/>
      <c r="FF419" s="36"/>
      <c r="FG419" s="36"/>
      <c r="FH419" s="36"/>
      <c r="FI419" s="36"/>
      <c r="FJ419" s="36"/>
      <c r="FK419" s="36"/>
      <c r="FL419" s="36"/>
      <c r="FM419" s="36"/>
      <c r="FN419" s="36"/>
      <c r="FO419" s="36"/>
      <c r="FP419" s="36"/>
      <c r="FQ419" s="36"/>
      <c r="FR419" s="36"/>
      <c r="FS419" s="36"/>
      <c r="FT419" s="36"/>
      <c r="FU419" s="36"/>
    </row>
    <row r="420" spans="1:177" ht="21" x14ac:dyDescent="0.35">
      <c r="A420" s="36"/>
      <c r="B420" s="37"/>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7"/>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7"/>
      <c r="CU420" s="36"/>
      <c r="CV420" s="36"/>
      <c r="CW420" s="36"/>
      <c r="CX420" s="36"/>
      <c r="CY420" s="36"/>
      <c r="CZ420" s="36"/>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D420" s="36"/>
      <c r="EE420" s="36"/>
      <c r="EF420" s="36"/>
      <c r="EG420" s="36"/>
      <c r="EH420" s="36"/>
      <c r="EI420" s="36"/>
      <c r="EJ420" s="36"/>
      <c r="EK420" s="36"/>
      <c r="EL420" s="36"/>
      <c r="EM420" s="36"/>
      <c r="EN420" s="36"/>
      <c r="EO420" s="36"/>
      <c r="EP420" s="36"/>
      <c r="EQ420" s="36"/>
      <c r="ER420" s="36"/>
      <c r="ES420" s="36"/>
      <c r="ET420" s="36"/>
      <c r="EU420" s="36"/>
      <c r="EV420" s="36"/>
      <c r="EW420" s="36"/>
      <c r="EX420" s="36"/>
      <c r="EY420" s="36"/>
      <c r="EZ420" s="36"/>
      <c r="FA420" s="36"/>
      <c r="FB420" s="36"/>
      <c r="FC420" s="36"/>
      <c r="FD420" s="36"/>
      <c r="FE420" s="36"/>
      <c r="FF420" s="36"/>
      <c r="FG420" s="36"/>
      <c r="FH420" s="36"/>
      <c r="FI420" s="36"/>
      <c r="FJ420" s="36"/>
      <c r="FK420" s="36"/>
      <c r="FL420" s="36"/>
      <c r="FM420" s="36"/>
      <c r="FN420" s="36"/>
      <c r="FO420" s="36"/>
      <c r="FP420" s="36"/>
      <c r="FQ420" s="36"/>
      <c r="FR420" s="36"/>
      <c r="FS420" s="36"/>
      <c r="FT420" s="36"/>
      <c r="FU420" s="36"/>
    </row>
    <row r="421" spans="1:177" ht="21" x14ac:dyDescent="0.35">
      <c r="A421" s="36"/>
      <c r="B421" s="37"/>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7"/>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7"/>
      <c r="CU421" s="36"/>
      <c r="CV421" s="36"/>
      <c r="CW421" s="36"/>
      <c r="CX421" s="36"/>
      <c r="CY421" s="36"/>
      <c r="CZ421" s="36"/>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D421" s="36"/>
      <c r="EE421" s="36"/>
      <c r="EF421" s="36"/>
      <c r="EG421" s="36"/>
      <c r="EH421" s="36"/>
      <c r="EI421" s="36"/>
      <c r="EJ421" s="36"/>
      <c r="EK421" s="36"/>
      <c r="EL421" s="36"/>
      <c r="EM421" s="36"/>
      <c r="EN421" s="36"/>
      <c r="EO421" s="36"/>
      <c r="EP421" s="36"/>
      <c r="EQ421" s="36"/>
      <c r="ER421" s="36"/>
      <c r="ES421" s="36"/>
      <c r="ET421" s="36"/>
      <c r="EU421" s="36"/>
      <c r="EV421" s="36"/>
      <c r="EW421" s="36"/>
      <c r="EX421" s="36"/>
      <c r="EY421" s="36"/>
      <c r="EZ421" s="36"/>
      <c r="FA421" s="36"/>
      <c r="FB421" s="36"/>
      <c r="FC421" s="36"/>
      <c r="FD421" s="36"/>
      <c r="FE421" s="36"/>
      <c r="FF421" s="36"/>
      <c r="FG421" s="36"/>
      <c r="FH421" s="36"/>
      <c r="FI421" s="36"/>
      <c r="FJ421" s="36"/>
      <c r="FK421" s="36"/>
      <c r="FL421" s="36"/>
      <c r="FM421" s="36"/>
      <c r="FN421" s="36"/>
      <c r="FO421" s="36"/>
      <c r="FP421" s="36"/>
      <c r="FQ421" s="36"/>
      <c r="FR421" s="36"/>
      <c r="FS421" s="36"/>
      <c r="FT421" s="36"/>
      <c r="FU421" s="36"/>
    </row>
    <row r="422" spans="1:177" ht="21" x14ac:dyDescent="0.35">
      <c r="A422" s="36"/>
      <c r="B422" s="37"/>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7"/>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7"/>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D422" s="36"/>
      <c r="EE422" s="36"/>
      <c r="EF422" s="36"/>
      <c r="EG422" s="36"/>
      <c r="EH422" s="36"/>
      <c r="EI422" s="36"/>
      <c r="EJ422" s="36"/>
      <c r="EK422" s="36"/>
      <c r="EL422" s="36"/>
      <c r="EM422" s="36"/>
      <c r="EN422" s="36"/>
      <c r="EO422" s="36"/>
      <c r="EP422" s="36"/>
      <c r="EQ422" s="36"/>
      <c r="ER422" s="36"/>
      <c r="ES422" s="36"/>
      <c r="ET422" s="36"/>
      <c r="EU422" s="36"/>
      <c r="EV422" s="36"/>
      <c r="EW422" s="36"/>
      <c r="EX422" s="36"/>
      <c r="EY422" s="36"/>
      <c r="EZ422" s="36"/>
      <c r="FA422" s="36"/>
      <c r="FB422" s="36"/>
      <c r="FC422" s="36"/>
      <c r="FD422" s="36"/>
      <c r="FE422" s="36"/>
      <c r="FF422" s="36"/>
      <c r="FG422" s="36"/>
      <c r="FH422" s="36"/>
      <c r="FI422" s="36"/>
      <c r="FJ422" s="36"/>
      <c r="FK422" s="36"/>
      <c r="FL422" s="36"/>
      <c r="FM422" s="36"/>
      <c r="FN422" s="36"/>
      <c r="FO422" s="36"/>
      <c r="FP422" s="36"/>
      <c r="FQ422" s="36"/>
      <c r="FR422" s="36"/>
      <c r="FS422" s="36"/>
      <c r="FT422" s="36"/>
      <c r="FU422" s="36"/>
    </row>
    <row r="423" spans="1:177" ht="21" x14ac:dyDescent="0.35">
      <c r="A423" s="36"/>
      <c r="B423" s="37"/>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7"/>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7"/>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c r="ET423" s="36"/>
      <c r="EU423" s="36"/>
      <c r="EV423" s="36"/>
      <c r="EW423" s="36"/>
      <c r="EX423" s="36"/>
      <c r="EY423" s="36"/>
      <c r="EZ423" s="36"/>
      <c r="FA423" s="36"/>
      <c r="FB423" s="36"/>
      <c r="FC423" s="36"/>
      <c r="FD423" s="36"/>
      <c r="FE423" s="36"/>
      <c r="FF423" s="36"/>
      <c r="FG423" s="36"/>
      <c r="FH423" s="36"/>
      <c r="FI423" s="36"/>
      <c r="FJ423" s="36"/>
      <c r="FK423" s="36"/>
      <c r="FL423" s="36"/>
      <c r="FM423" s="36"/>
      <c r="FN423" s="36"/>
      <c r="FO423" s="36"/>
      <c r="FP423" s="36"/>
      <c r="FQ423" s="36"/>
      <c r="FR423" s="36"/>
      <c r="FS423" s="36"/>
      <c r="FT423" s="36"/>
      <c r="FU423" s="36"/>
    </row>
    <row r="424" spans="1:177" ht="21" x14ac:dyDescent="0.35">
      <c r="A424" s="36"/>
      <c r="B424" s="37"/>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7"/>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7"/>
      <c r="CU424" s="36"/>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D424" s="36"/>
      <c r="EE424" s="36"/>
      <c r="EF424" s="36"/>
      <c r="EG424" s="36"/>
      <c r="EH424" s="36"/>
      <c r="EI424" s="36"/>
      <c r="EJ424" s="36"/>
      <c r="EK424" s="36"/>
      <c r="EL424" s="36"/>
      <c r="EM424" s="36"/>
      <c r="EN424" s="36"/>
      <c r="EO424" s="36"/>
      <c r="EP424" s="36"/>
      <c r="EQ424" s="36"/>
      <c r="ER424" s="36"/>
      <c r="ES424" s="36"/>
      <c r="ET424" s="36"/>
      <c r="EU424" s="36"/>
      <c r="EV424" s="36"/>
      <c r="EW424" s="36"/>
      <c r="EX424" s="36"/>
      <c r="EY424" s="36"/>
      <c r="EZ424" s="36"/>
      <c r="FA424" s="36"/>
      <c r="FB424" s="36"/>
      <c r="FC424" s="36"/>
      <c r="FD424" s="36"/>
      <c r="FE424" s="36"/>
      <c r="FF424" s="36"/>
      <c r="FG424" s="36"/>
      <c r="FH424" s="36"/>
      <c r="FI424" s="36"/>
      <c r="FJ424" s="36"/>
      <c r="FK424" s="36"/>
      <c r="FL424" s="36"/>
      <c r="FM424" s="36"/>
      <c r="FN424" s="36"/>
      <c r="FO424" s="36"/>
      <c r="FP424" s="36"/>
      <c r="FQ424" s="36"/>
      <c r="FR424" s="36"/>
      <c r="FS424" s="36"/>
      <c r="FT424" s="36"/>
      <c r="FU424" s="36"/>
    </row>
    <row r="425" spans="1:177" ht="21" x14ac:dyDescent="0.35">
      <c r="A425" s="36"/>
      <c r="B425" s="37"/>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7"/>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7"/>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c r="EA425" s="36"/>
      <c r="EB425" s="36"/>
      <c r="EC425" s="36"/>
      <c r="ED425" s="36"/>
      <c r="EE425" s="36"/>
      <c r="EF425" s="36"/>
      <c r="EG425" s="36"/>
      <c r="EH425" s="36"/>
      <c r="EI425" s="36"/>
      <c r="EJ425" s="36"/>
      <c r="EK425" s="36"/>
      <c r="EL425" s="36"/>
      <c r="EM425" s="36"/>
      <c r="EN425" s="36"/>
      <c r="EO425" s="36"/>
      <c r="EP425" s="36"/>
      <c r="EQ425" s="36"/>
      <c r="ER425" s="36"/>
      <c r="ES425" s="36"/>
      <c r="ET425" s="36"/>
      <c r="EU425" s="36"/>
      <c r="EV425" s="36"/>
      <c r="EW425" s="36"/>
      <c r="EX425" s="36"/>
      <c r="EY425" s="36"/>
      <c r="EZ425" s="36"/>
      <c r="FA425" s="36"/>
      <c r="FB425" s="36"/>
      <c r="FC425" s="36"/>
      <c r="FD425" s="36"/>
      <c r="FE425" s="36"/>
      <c r="FF425" s="36"/>
      <c r="FG425" s="36"/>
      <c r="FH425" s="36"/>
      <c r="FI425" s="36"/>
      <c r="FJ425" s="36"/>
      <c r="FK425" s="36"/>
      <c r="FL425" s="36"/>
      <c r="FM425" s="36"/>
      <c r="FN425" s="36"/>
      <c r="FO425" s="36"/>
      <c r="FP425" s="36"/>
      <c r="FQ425" s="36"/>
      <c r="FR425" s="36"/>
      <c r="FS425" s="36"/>
      <c r="FT425" s="36"/>
      <c r="FU425" s="36"/>
    </row>
    <row r="426" spans="1:177" ht="21" x14ac:dyDescent="0.35">
      <c r="A426" s="36"/>
      <c r="B426" s="37"/>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7"/>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7"/>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c r="ET426" s="36"/>
      <c r="EU426" s="36"/>
      <c r="EV426" s="36"/>
      <c r="EW426" s="36"/>
      <c r="EX426" s="36"/>
      <c r="EY426" s="36"/>
      <c r="EZ426" s="36"/>
      <c r="FA426" s="36"/>
      <c r="FB426" s="36"/>
      <c r="FC426" s="36"/>
      <c r="FD426" s="36"/>
      <c r="FE426" s="36"/>
      <c r="FF426" s="36"/>
      <c r="FG426" s="36"/>
      <c r="FH426" s="36"/>
      <c r="FI426" s="36"/>
      <c r="FJ426" s="36"/>
      <c r="FK426" s="36"/>
      <c r="FL426" s="36"/>
      <c r="FM426" s="36"/>
      <c r="FN426" s="36"/>
      <c r="FO426" s="36"/>
      <c r="FP426" s="36"/>
      <c r="FQ426" s="36"/>
      <c r="FR426" s="36"/>
      <c r="FS426" s="36"/>
      <c r="FT426" s="36"/>
      <c r="FU426" s="36"/>
    </row>
    <row r="427" spans="1:177" ht="21" x14ac:dyDescent="0.35">
      <c r="A427" s="36"/>
      <c r="B427" s="3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7"/>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7"/>
      <c r="CU427" s="36"/>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c r="EA427" s="36"/>
      <c r="EB427" s="36"/>
      <c r="EC427" s="36"/>
      <c r="ED427" s="36"/>
      <c r="EE427" s="36"/>
      <c r="EF427" s="36"/>
      <c r="EG427" s="36"/>
      <c r="EH427" s="36"/>
      <c r="EI427" s="36"/>
      <c r="EJ427" s="36"/>
      <c r="EK427" s="36"/>
      <c r="EL427" s="36"/>
      <c r="EM427" s="36"/>
      <c r="EN427" s="36"/>
      <c r="EO427" s="36"/>
      <c r="EP427" s="36"/>
      <c r="EQ427" s="36"/>
      <c r="ER427" s="36"/>
      <c r="ES427" s="36"/>
      <c r="ET427" s="36"/>
      <c r="EU427" s="36"/>
      <c r="EV427" s="36"/>
      <c r="EW427" s="36"/>
      <c r="EX427" s="36"/>
      <c r="EY427" s="36"/>
      <c r="EZ427" s="36"/>
      <c r="FA427" s="36"/>
      <c r="FB427" s="36"/>
      <c r="FC427" s="36"/>
      <c r="FD427" s="36"/>
      <c r="FE427" s="36"/>
      <c r="FF427" s="36"/>
      <c r="FG427" s="36"/>
      <c r="FH427" s="36"/>
      <c r="FI427" s="36"/>
      <c r="FJ427" s="36"/>
      <c r="FK427" s="36"/>
      <c r="FL427" s="36"/>
      <c r="FM427" s="36"/>
      <c r="FN427" s="36"/>
      <c r="FO427" s="36"/>
      <c r="FP427" s="36"/>
      <c r="FQ427" s="36"/>
      <c r="FR427" s="36"/>
      <c r="FS427" s="36"/>
      <c r="FT427" s="36"/>
      <c r="FU427" s="36"/>
    </row>
    <row r="428" spans="1:177" ht="21" x14ac:dyDescent="0.35">
      <c r="A428" s="36"/>
      <c r="B428" s="37"/>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7"/>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7"/>
      <c r="CU428" s="36"/>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c r="EA428" s="36"/>
      <c r="EB428" s="36"/>
      <c r="EC428" s="36"/>
      <c r="ED428" s="36"/>
      <c r="EE428" s="36"/>
      <c r="EF428" s="36"/>
      <c r="EG428" s="36"/>
      <c r="EH428" s="36"/>
      <c r="EI428" s="36"/>
      <c r="EJ428" s="36"/>
      <c r="EK428" s="36"/>
      <c r="EL428" s="36"/>
      <c r="EM428" s="36"/>
      <c r="EN428" s="36"/>
      <c r="EO428" s="36"/>
      <c r="EP428" s="36"/>
      <c r="EQ428" s="36"/>
      <c r="ER428" s="36"/>
      <c r="ES428" s="36"/>
      <c r="ET428" s="36"/>
      <c r="EU428" s="36"/>
      <c r="EV428" s="36"/>
      <c r="EW428" s="36"/>
      <c r="EX428" s="36"/>
      <c r="EY428" s="36"/>
      <c r="EZ428" s="36"/>
      <c r="FA428" s="36"/>
      <c r="FB428" s="36"/>
      <c r="FC428" s="36"/>
      <c r="FD428" s="36"/>
      <c r="FE428" s="36"/>
      <c r="FF428" s="36"/>
      <c r="FG428" s="36"/>
      <c r="FH428" s="36"/>
      <c r="FI428" s="36"/>
      <c r="FJ428" s="36"/>
      <c r="FK428" s="36"/>
      <c r="FL428" s="36"/>
      <c r="FM428" s="36"/>
      <c r="FN428" s="36"/>
      <c r="FO428" s="36"/>
      <c r="FP428" s="36"/>
      <c r="FQ428" s="36"/>
      <c r="FR428" s="36"/>
      <c r="FS428" s="36"/>
      <c r="FT428" s="36"/>
      <c r="FU428" s="36"/>
    </row>
    <row r="429" spans="1:177" ht="21" x14ac:dyDescent="0.35">
      <c r="A429" s="36"/>
      <c r="B429" s="37"/>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7"/>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7"/>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c r="ET429" s="36"/>
      <c r="EU429" s="36"/>
      <c r="EV429" s="36"/>
      <c r="EW429" s="36"/>
      <c r="EX429" s="36"/>
      <c r="EY429" s="36"/>
      <c r="EZ429" s="36"/>
      <c r="FA429" s="36"/>
      <c r="FB429" s="36"/>
      <c r="FC429" s="36"/>
      <c r="FD429" s="36"/>
      <c r="FE429" s="36"/>
      <c r="FF429" s="36"/>
      <c r="FG429" s="36"/>
      <c r="FH429" s="36"/>
      <c r="FI429" s="36"/>
      <c r="FJ429" s="36"/>
      <c r="FK429" s="36"/>
      <c r="FL429" s="36"/>
      <c r="FM429" s="36"/>
      <c r="FN429" s="36"/>
      <c r="FO429" s="36"/>
      <c r="FP429" s="36"/>
      <c r="FQ429" s="36"/>
      <c r="FR429" s="36"/>
      <c r="FS429" s="36"/>
      <c r="FT429" s="36"/>
      <c r="FU429" s="36"/>
    </row>
    <row r="430" spans="1:177" ht="21" x14ac:dyDescent="0.35">
      <c r="A430" s="36"/>
      <c r="B430" s="37"/>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7"/>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7"/>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36"/>
      <c r="EM430" s="36"/>
      <c r="EN430" s="36"/>
      <c r="EO430" s="36"/>
      <c r="EP430" s="36"/>
      <c r="EQ430" s="36"/>
      <c r="ER430" s="36"/>
      <c r="ES430" s="36"/>
      <c r="ET430" s="36"/>
      <c r="EU430" s="36"/>
      <c r="EV430" s="36"/>
      <c r="EW430" s="36"/>
      <c r="EX430" s="36"/>
      <c r="EY430" s="36"/>
      <c r="EZ430" s="36"/>
      <c r="FA430" s="36"/>
      <c r="FB430" s="36"/>
      <c r="FC430" s="36"/>
      <c r="FD430" s="36"/>
      <c r="FE430" s="36"/>
      <c r="FF430" s="36"/>
      <c r="FG430" s="36"/>
      <c r="FH430" s="36"/>
      <c r="FI430" s="36"/>
      <c r="FJ430" s="36"/>
      <c r="FK430" s="36"/>
      <c r="FL430" s="36"/>
      <c r="FM430" s="36"/>
      <c r="FN430" s="36"/>
      <c r="FO430" s="36"/>
      <c r="FP430" s="36"/>
      <c r="FQ430" s="36"/>
      <c r="FR430" s="36"/>
      <c r="FS430" s="36"/>
      <c r="FT430" s="36"/>
      <c r="FU430" s="36"/>
    </row>
    <row r="431" spans="1:177" ht="21" x14ac:dyDescent="0.35">
      <c r="A431" s="36"/>
      <c r="B431" s="37"/>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7"/>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7"/>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36"/>
      <c r="EM431" s="36"/>
      <c r="EN431" s="36"/>
      <c r="EO431" s="36"/>
      <c r="EP431" s="36"/>
      <c r="EQ431" s="36"/>
      <c r="ER431" s="36"/>
      <c r="ES431" s="36"/>
      <c r="ET431" s="36"/>
      <c r="EU431" s="36"/>
      <c r="EV431" s="36"/>
      <c r="EW431" s="36"/>
      <c r="EX431" s="36"/>
      <c r="EY431" s="36"/>
      <c r="EZ431" s="36"/>
      <c r="FA431" s="36"/>
      <c r="FB431" s="36"/>
      <c r="FC431" s="36"/>
      <c r="FD431" s="36"/>
      <c r="FE431" s="36"/>
      <c r="FF431" s="36"/>
      <c r="FG431" s="36"/>
      <c r="FH431" s="36"/>
      <c r="FI431" s="36"/>
      <c r="FJ431" s="36"/>
      <c r="FK431" s="36"/>
      <c r="FL431" s="36"/>
      <c r="FM431" s="36"/>
      <c r="FN431" s="36"/>
      <c r="FO431" s="36"/>
      <c r="FP431" s="36"/>
      <c r="FQ431" s="36"/>
      <c r="FR431" s="36"/>
      <c r="FS431" s="36"/>
      <c r="FT431" s="36"/>
      <c r="FU431" s="36"/>
    </row>
    <row r="432" spans="1:177" ht="21" x14ac:dyDescent="0.35">
      <c r="A432" s="36"/>
      <c r="B432" s="37"/>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7"/>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7"/>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c r="ET432" s="36"/>
      <c r="EU432" s="36"/>
      <c r="EV432" s="36"/>
      <c r="EW432" s="36"/>
      <c r="EX432" s="36"/>
      <c r="EY432" s="36"/>
      <c r="EZ432" s="36"/>
      <c r="FA432" s="36"/>
      <c r="FB432" s="36"/>
      <c r="FC432" s="36"/>
      <c r="FD432" s="36"/>
      <c r="FE432" s="36"/>
      <c r="FF432" s="36"/>
      <c r="FG432" s="36"/>
      <c r="FH432" s="36"/>
      <c r="FI432" s="36"/>
      <c r="FJ432" s="36"/>
      <c r="FK432" s="36"/>
      <c r="FL432" s="36"/>
      <c r="FM432" s="36"/>
      <c r="FN432" s="36"/>
      <c r="FO432" s="36"/>
      <c r="FP432" s="36"/>
      <c r="FQ432" s="36"/>
      <c r="FR432" s="36"/>
      <c r="FS432" s="36"/>
      <c r="FT432" s="36"/>
      <c r="FU432" s="36"/>
    </row>
    <row r="433" spans="1:177" ht="21" x14ac:dyDescent="0.35">
      <c r="A433" s="36"/>
      <c r="B433" s="37"/>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7"/>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7"/>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6"/>
      <c r="FL433" s="36"/>
      <c r="FM433" s="36"/>
      <c r="FN433" s="36"/>
      <c r="FO433" s="36"/>
      <c r="FP433" s="36"/>
      <c r="FQ433" s="36"/>
      <c r="FR433" s="36"/>
      <c r="FS433" s="36"/>
      <c r="FT433" s="36"/>
      <c r="FU433" s="36"/>
    </row>
    <row r="434" spans="1:177" ht="21" x14ac:dyDescent="0.35">
      <c r="A434" s="36"/>
      <c r="B434" s="37"/>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7"/>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7"/>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6"/>
      <c r="FL434" s="36"/>
      <c r="FM434" s="36"/>
      <c r="FN434" s="36"/>
      <c r="FO434" s="36"/>
      <c r="FP434" s="36"/>
      <c r="FQ434" s="36"/>
      <c r="FR434" s="36"/>
      <c r="FS434" s="36"/>
      <c r="FT434" s="36"/>
      <c r="FU434" s="36"/>
    </row>
    <row r="435" spans="1:177" ht="21" x14ac:dyDescent="0.35">
      <c r="A435" s="36"/>
      <c r="B435" s="37"/>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7"/>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7"/>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c r="ET435" s="36"/>
      <c r="EU435" s="36"/>
      <c r="EV435" s="36"/>
      <c r="EW435" s="36"/>
      <c r="EX435" s="36"/>
      <c r="EY435" s="36"/>
      <c r="EZ435" s="36"/>
      <c r="FA435" s="36"/>
      <c r="FB435" s="36"/>
      <c r="FC435" s="36"/>
      <c r="FD435" s="36"/>
      <c r="FE435" s="36"/>
      <c r="FF435" s="36"/>
      <c r="FG435" s="36"/>
      <c r="FH435" s="36"/>
      <c r="FI435" s="36"/>
      <c r="FJ435" s="36"/>
      <c r="FK435" s="36"/>
      <c r="FL435" s="36"/>
      <c r="FM435" s="36"/>
      <c r="FN435" s="36"/>
      <c r="FO435" s="36"/>
      <c r="FP435" s="36"/>
      <c r="FQ435" s="36"/>
      <c r="FR435" s="36"/>
      <c r="FS435" s="36"/>
      <c r="FT435" s="36"/>
      <c r="FU435" s="36"/>
    </row>
    <row r="436" spans="1:177" ht="21" x14ac:dyDescent="0.35">
      <c r="A436" s="36"/>
      <c r="B436" s="37"/>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7"/>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7"/>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36"/>
      <c r="EM436" s="36"/>
      <c r="EN436" s="36"/>
      <c r="EO436" s="36"/>
      <c r="EP436" s="36"/>
      <c r="EQ436" s="36"/>
      <c r="ER436" s="36"/>
      <c r="ES436" s="36"/>
      <c r="ET436" s="36"/>
      <c r="EU436" s="36"/>
      <c r="EV436" s="36"/>
      <c r="EW436" s="36"/>
      <c r="EX436" s="36"/>
      <c r="EY436" s="36"/>
      <c r="EZ436" s="36"/>
      <c r="FA436" s="36"/>
      <c r="FB436" s="36"/>
      <c r="FC436" s="36"/>
      <c r="FD436" s="36"/>
      <c r="FE436" s="36"/>
      <c r="FF436" s="36"/>
      <c r="FG436" s="36"/>
      <c r="FH436" s="36"/>
      <c r="FI436" s="36"/>
      <c r="FJ436" s="36"/>
      <c r="FK436" s="36"/>
      <c r="FL436" s="36"/>
      <c r="FM436" s="36"/>
      <c r="FN436" s="36"/>
      <c r="FO436" s="36"/>
      <c r="FP436" s="36"/>
      <c r="FQ436" s="36"/>
      <c r="FR436" s="36"/>
      <c r="FS436" s="36"/>
      <c r="FT436" s="36"/>
      <c r="FU436" s="36"/>
    </row>
    <row r="437" spans="1:177" ht="21" x14ac:dyDescent="0.35">
      <c r="A437" s="36"/>
      <c r="B437" s="37"/>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7"/>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7"/>
      <c r="CU437" s="36"/>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c r="EA437" s="36"/>
      <c r="EB437" s="36"/>
      <c r="EC437" s="36"/>
      <c r="ED437" s="36"/>
      <c r="EE437" s="36"/>
      <c r="EF437" s="36"/>
      <c r="EG437" s="36"/>
      <c r="EH437" s="36"/>
      <c r="EI437" s="36"/>
      <c r="EJ437" s="36"/>
      <c r="EK437" s="36"/>
      <c r="EL437" s="36"/>
      <c r="EM437" s="36"/>
      <c r="EN437" s="36"/>
      <c r="EO437" s="36"/>
      <c r="EP437" s="36"/>
      <c r="EQ437" s="36"/>
      <c r="ER437" s="36"/>
      <c r="ES437" s="36"/>
      <c r="ET437" s="36"/>
      <c r="EU437" s="36"/>
      <c r="EV437" s="36"/>
      <c r="EW437" s="36"/>
      <c r="EX437" s="36"/>
      <c r="EY437" s="36"/>
      <c r="EZ437" s="36"/>
      <c r="FA437" s="36"/>
      <c r="FB437" s="36"/>
      <c r="FC437" s="36"/>
      <c r="FD437" s="36"/>
      <c r="FE437" s="36"/>
      <c r="FF437" s="36"/>
      <c r="FG437" s="36"/>
      <c r="FH437" s="36"/>
      <c r="FI437" s="36"/>
      <c r="FJ437" s="36"/>
      <c r="FK437" s="36"/>
      <c r="FL437" s="36"/>
      <c r="FM437" s="36"/>
      <c r="FN437" s="36"/>
      <c r="FO437" s="36"/>
      <c r="FP437" s="36"/>
      <c r="FQ437" s="36"/>
      <c r="FR437" s="36"/>
      <c r="FS437" s="36"/>
      <c r="FT437" s="36"/>
      <c r="FU437" s="36"/>
    </row>
    <row r="438" spans="1:177" ht="21" x14ac:dyDescent="0.35">
      <c r="A438" s="36"/>
      <c r="B438" s="37"/>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7"/>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7"/>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c r="ET438" s="36"/>
      <c r="EU438" s="36"/>
      <c r="EV438" s="36"/>
      <c r="EW438" s="36"/>
      <c r="EX438" s="36"/>
      <c r="EY438" s="36"/>
      <c r="EZ438" s="36"/>
      <c r="FA438" s="36"/>
      <c r="FB438" s="36"/>
      <c r="FC438" s="36"/>
      <c r="FD438" s="36"/>
      <c r="FE438" s="36"/>
      <c r="FF438" s="36"/>
      <c r="FG438" s="36"/>
      <c r="FH438" s="36"/>
      <c r="FI438" s="36"/>
      <c r="FJ438" s="36"/>
      <c r="FK438" s="36"/>
      <c r="FL438" s="36"/>
      <c r="FM438" s="36"/>
      <c r="FN438" s="36"/>
      <c r="FO438" s="36"/>
      <c r="FP438" s="36"/>
      <c r="FQ438" s="36"/>
      <c r="FR438" s="36"/>
      <c r="FS438" s="36"/>
      <c r="FT438" s="36"/>
      <c r="FU438" s="36"/>
    </row>
    <row r="439" spans="1:177" ht="21" x14ac:dyDescent="0.35">
      <c r="A439" s="36"/>
      <c r="B439" s="37"/>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7"/>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7"/>
      <c r="CU439" s="36"/>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c r="EA439" s="36"/>
      <c r="EB439" s="36"/>
      <c r="EC439" s="36"/>
      <c r="ED439" s="36"/>
      <c r="EE439" s="36"/>
      <c r="EF439" s="36"/>
      <c r="EG439" s="36"/>
      <c r="EH439" s="36"/>
      <c r="EI439" s="36"/>
      <c r="EJ439" s="36"/>
      <c r="EK439" s="36"/>
      <c r="EL439" s="36"/>
      <c r="EM439" s="36"/>
      <c r="EN439" s="36"/>
      <c r="EO439" s="36"/>
      <c r="EP439" s="36"/>
      <c r="EQ439" s="36"/>
      <c r="ER439" s="36"/>
      <c r="ES439" s="36"/>
      <c r="ET439" s="36"/>
      <c r="EU439" s="36"/>
      <c r="EV439" s="36"/>
      <c r="EW439" s="36"/>
      <c r="EX439" s="36"/>
      <c r="EY439" s="36"/>
      <c r="EZ439" s="36"/>
      <c r="FA439" s="36"/>
      <c r="FB439" s="36"/>
      <c r="FC439" s="36"/>
      <c r="FD439" s="36"/>
      <c r="FE439" s="36"/>
      <c r="FF439" s="36"/>
      <c r="FG439" s="36"/>
      <c r="FH439" s="36"/>
      <c r="FI439" s="36"/>
      <c r="FJ439" s="36"/>
      <c r="FK439" s="36"/>
      <c r="FL439" s="36"/>
      <c r="FM439" s="36"/>
      <c r="FN439" s="36"/>
      <c r="FO439" s="36"/>
      <c r="FP439" s="36"/>
      <c r="FQ439" s="36"/>
      <c r="FR439" s="36"/>
      <c r="FS439" s="36"/>
      <c r="FT439" s="36"/>
      <c r="FU439" s="36"/>
    </row>
    <row r="440" spans="1:177" ht="21" x14ac:dyDescent="0.35">
      <c r="A440" s="36"/>
      <c r="B440" s="37"/>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7"/>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7"/>
      <c r="CU440" s="36"/>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c r="EA440" s="36"/>
      <c r="EB440" s="36"/>
      <c r="EC440" s="36"/>
      <c r="ED440" s="36"/>
      <c r="EE440" s="36"/>
      <c r="EF440" s="36"/>
      <c r="EG440" s="36"/>
      <c r="EH440" s="36"/>
      <c r="EI440" s="36"/>
      <c r="EJ440" s="36"/>
      <c r="EK440" s="36"/>
      <c r="EL440" s="36"/>
      <c r="EM440" s="36"/>
      <c r="EN440" s="36"/>
      <c r="EO440" s="36"/>
      <c r="EP440" s="36"/>
      <c r="EQ440" s="36"/>
      <c r="ER440" s="36"/>
      <c r="ES440" s="36"/>
      <c r="ET440" s="36"/>
      <c r="EU440" s="36"/>
      <c r="EV440" s="36"/>
      <c r="EW440" s="36"/>
      <c r="EX440" s="36"/>
      <c r="EY440" s="36"/>
      <c r="EZ440" s="36"/>
      <c r="FA440" s="36"/>
      <c r="FB440" s="36"/>
      <c r="FC440" s="36"/>
      <c r="FD440" s="36"/>
      <c r="FE440" s="36"/>
      <c r="FF440" s="36"/>
      <c r="FG440" s="36"/>
      <c r="FH440" s="36"/>
      <c r="FI440" s="36"/>
      <c r="FJ440" s="36"/>
      <c r="FK440" s="36"/>
      <c r="FL440" s="36"/>
      <c r="FM440" s="36"/>
      <c r="FN440" s="36"/>
      <c r="FO440" s="36"/>
      <c r="FP440" s="36"/>
      <c r="FQ440" s="36"/>
      <c r="FR440" s="36"/>
      <c r="FS440" s="36"/>
      <c r="FT440" s="36"/>
      <c r="FU440" s="36"/>
    </row>
    <row r="441" spans="1:177" ht="21" x14ac:dyDescent="0.35">
      <c r="A441" s="36"/>
      <c r="B441" s="37"/>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7"/>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7"/>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c r="ET441" s="36"/>
      <c r="EU441" s="36"/>
      <c r="EV441" s="36"/>
      <c r="EW441" s="36"/>
      <c r="EX441" s="36"/>
      <c r="EY441" s="36"/>
      <c r="EZ441" s="36"/>
      <c r="FA441" s="36"/>
      <c r="FB441" s="36"/>
      <c r="FC441" s="36"/>
      <c r="FD441" s="36"/>
      <c r="FE441" s="36"/>
      <c r="FF441" s="36"/>
      <c r="FG441" s="36"/>
      <c r="FH441" s="36"/>
      <c r="FI441" s="36"/>
      <c r="FJ441" s="36"/>
      <c r="FK441" s="36"/>
      <c r="FL441" s="36"/>
      <c r="FM441" s="36"/>
      <c r="FN441" s="36"/>
      <c r="FO441" s="36"/>
      <c r="FP441" s="36"/>
      <c r="FQ441" s="36"/>
      <c r="FR441" s="36"/>
      <c r="FS441" s="36"/>
      <c r="FT441" s="36"/>
      <c r="FU441" s="36"/>
    </row>
    <row r="442" spans="1:177" ht="21" x14ac:dyDescent="0.35">
      <c r="A442" s="36"/>
      <c r="B442" s="37"/>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7"/>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7"/>
      <c r="CU442" s="36"/>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36"/>
      <c r="EF442" s="36"/>
      <c r="EG442" s="36"/>
      <c r="EH442" s="36"/>
      <c r="EI442" s="36"/>
      <c r="EJ442" s="36"/>
      <c r="EK442" s="36"/>
      <c r="EL442" s="36"/>
      <c r="EM442" s="36"/>
      <c r="EN442" s="36"/>
      <c r="EO442" s="36"/>
      <c r="EP442" s="36"/>
      <c r="EQ442" s="36"/>
      <c r="ER442" s="36"/>
      <c r="ES442" s="36"/>
      <c r="ET442" s="36"/>
      <c r="EU442" s="36"/>
      <c r="EV442" s="36"/>
      <c r="EW442" s="36"/>
      <c r="EX442" s="36"/>
      <c r="EY442" s="36"/>
      <c r="EZ442" s="36"/>
      <c r="FA442" s="36"/>
      <c r="FB442" s="36"/>
      <c r="FC442" s="36"/>
      <c r="FD442" s="36"/>
      <c r="FE442" s="36"/>
      <c r="FF442" s="36"/>
      <c r="FG442" s="36"/>
      <c r="FH442" s="36"/>
      <c r="FI442" s="36"/>
      <c r="FJ442" s="36"/>
      <c r="FK442" s="36"/>
      <c r="FL442" s="36"/>
      <c r="FM442" s="36"/>
      <c r="FN442" s="36"/>
      <c r="FO442" s="36"/>
      <c r="FP442" s="36"/>
      <c r="FQ442" s="36"/>
      <c r="FR442" s="36"/>
      <c r="FS442" s="36"/>
      <c r="FT442" s="36"/>
      <c r="FU442" s="36"/>
    </row>
    <row r="443" spans="1:177" ht="21" x14ac:dyDescent="0.35">
      <c r="A443" s="36"/>
      <c r="B443" s="37"/>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7"/>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7"/>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c r="EA443" s="36"/>
      <c r="EB443" s="36"/>
      <c r="EC443" s="36"/>
      <c r="ED443" s="36"/>
      <c r="EE443" s="36"/>
      <c r="EF443" s="36"/>
      <c r="EG443" s="36"/>
      <c r="EH443" s="36"/>
      <c r="EI443" s="36"/>
      <c r="EJ443" s="36"/>
      <c r="EK443" s="36"/>
      <c r="EL443" s="36"/>
      <c r="EM443" s="36"/>
      <c r="EN443" s="36"/>
      <c r="EO443" s="36"/>
      <c r="EP443" s="36"/>
      <c r="EQ443" s="36"/>
      <c r="ER443" s="36"/>
      <c r="ES443" s="36"/>
      <c r="ET443" s="36"/>
      <c r="EU443" s="36"/>
      <c r="EV443" s="36"/>
      <c r="EW443" s="36"/>
      <c r="EX443" s="36"/>
      <c r="EY443" s="36"/>
      <c r="EZ443" s="36"/>
      <c r="FA443" s="36"/>
      <c r="FB443" s="36"/>
      <c r="FC443" s="36"/>
      <c r="FD443" s="36"/>
      <c r="FE443" s="36"/>
      <c r="FF443" s="36"/>
      <c r="FG443" s="36"/>
      <c r="FH443" s="36"/>
      <c r="FI443" s="36"/>
      <c r="FJ443" s="36"/>
      <c r="FK443" s="36"/>
      <c r="FL443" s="36"/>
      <c r="FM443" s="36"/>
      <c r="FN443" s="36"/>
      <c r="FO443" s="36"/>
      <c r="FP443" s="36"/>
      <c r="FQ443" s="36"/>
      <c r="FR443" s="36"/>
      <c r="FS443" s="36"/>
      <c r="FT443" s="36"/>
      <c r="FU443" s="36"/>
    </row>
    <row r="444" spans="1:177" ht="21" x14ac:dyDescent="0.35">
      <c r="A444" s="36"/>
      <c r="B444" s="37"/>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7"/>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7"/>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36"/>
      <c r="EM444" s="36"/>
      <c r="EN444" s="36"/>
      <c r="EO444" s="36"/>
      <c r="EP444" s="36"/>
      <c r="EQ444" s="36"/>
      <c r="ER444" s="36"/>
      <c r="ES444" s="36"/>
      <c r="ET444" s="36"/>
      <c r="EU444" s="36"/>
      <c r="EV444" s="36"/>
      <c r="EW444" s="36"/>
      <c r="EX444" s="36"/>
      <c r="EY444" s="36"/>
      <c r="EZ444" s="36"/>
      <c r="FA444" s="36"/>
      <c r="FB444" s="36"/>
      <c r="FC444" s="36"/>
      <c r="FD444" s="36"/>
      <c r="FE444" s="36"/>
      <c r="FF444" s="36"/>
      <c r="FG444" s="36"/>
      <c r="FH444" s="36"/>
      <c r="FI444" s="36"/>
      <c r="FJ444" s="36"/>
      <c r="FK444" s="36"/>
      <c r="FL444" s="36"/>
      <c r="FM444" s="36"/>
      <c r="FN444" s="36"/>
      <c r="FO444" s="36"/>
      <c r="FP444" s="36"/>
      <c r="FQ444" s="36"/>
      <c r="FR444" s="36"/>
      <c r="FS444" s="36"/>
      <c r="FT444" s="36"/>
      <c r="FU444" s="36"/>
    </row>
    <row r="445" spans="1:177" ht="21" x14ac:dyDescent="0.35">
      <c r="A445" s="36"/>
      <c r="B445" s="37"/>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7"/>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7"/>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36"/>
      <c r="EB445" s="36"/>
      <c r="EC445" s="36"/>
      <c r="ED445" s="36"/>
      <c r="EE445" s="36"/>
      <c r="EF445" s="36"/>
      <c r="EG445" s="36"/>
      <c r="EH445" s="36"/>
      <c r="EI445" s="36"/>
      <c r="EJ445" s="36"/>
      <c r="EK445" s="36"/>
      <c r="EL445" s="36"/>
      <c r="EM445" s="36"/>
      <c r="EN445" s="36"/>
      <c r="EO445" s="36"/>
      <c r="EP445" s="36"/>
      <c r="EQ445" s="36"/>
      <c r="ER445" s="36"/>
      <c r="ES445" s="36"/>
      <c r="ET445" s="36"/>
      <c r="EU445" s="36"/>
      <c r="EV445" s="36"/>
      <c r="EW445" s="36"/>
      <c r="EX445" s="36"/>
      <c r="EY445" s="36"/>
      <c r="EZ445" s="36"/>
      <c r="FA445" s="36"/>
      <c r="FB445" s="36"/>
      <c r="FC445" s="36"/>
      <c r="FD445" s="36"/>
      <c r="FE445" s="36"/>
      <c r="FF445" s="36"/>
      <c r="FG445" s="36"/>
      <c r="FH445" s="36"/>
      <c r="FI445" s="36"/>
      <c r="FJ445" s="36"/>
      <c r="FK445" s="36"/>
      <c r="FL445" s="36"/>
      <c r="FM445" s="36"/>
      <c r="FN445" s="36"/>
      <c r="FO445" s="36"/>
      <c r="FP445" s="36"/>
      <c r="FQ445" s="36"/>
      <c r="FR445" s="36"/>
      <c r="FS445" s="36"/>
      <c r="FT445" s="36"/>
      <c r="FU445" s="36"/>
    </row>
    <row r="446" spans="1:177" ht="21" x14ac:dyDescent="0.35">
      <c r="A446" s="36"/>
      <c r="B446" s="37"/>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7"/>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7"/>
      <c r="CU446" s="36"/>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c r="EA446" s="36"/>
      <c r="EB446" s="36"/>
      <c r="EC446" s="36"/>
      <c r="ED446" s="36"/>
      <c r="EE446" s="36"/>
      <c r="EF446" s="36"/>
      <c r="EG446" s="36"/>
      <c r="EH446" s="36"/>
      <c r="EI446" s="36"/>
      <c r="EJ446" s="36"/>
      <c r="EK446" s="36"/>
      <c r="EL446" s="36"/>
      <c r="EM446" s="36"/>
      <c r="EN446" s="36"/>
      <c r="EO446" s="36"/>
      <c r="EP446" s="36"/>
      <c r="EQ446" s="36"/>
      <c r="ER446" s="36"/>
      <c r="ES446" s="36"/>
      <c r="ET446" s="36"/>
      <c r="EU446" s="36"/>
      <c r="EV446" s="36"/>
      <c r="EW446" s="36"/>
      <c r="EX446" s="36"/>
      <c r="EY446" s="36"/>
      <c r="EZ446" s="36"/>
      <c r="FA446" s="36"/>
      <c r="FB446" s="36"/>
      <c r="FC446" s="36"/>
      <c r="FD446" s="36"/>
      <c r="FE446" s="36"/>
      <c r="FF446" s="36"/>
      <c r="FG446" s="36"/>
      <c r="FH446" s="36"/>
      <c r="FI446" s="36"/>
      <c r="FJ446" s="36"/>
      <c r="FK446" s="36"/>
      <c r="FL446" s="36"/>
      <c r="FM446" s="36"/>
      <c r="FN446" s="36"/>
      <c r="FO446" s="36"/>
      <c r="FP446" s="36"/>
      <c r="FQ446" s="36"/>
      <c r="FR446" s="36"/>
      <c r="FS446" s="36"/>
      <c r="FT446" s="36"/>
      <c r="FU446" s="36"/>
    </row>
    <row r="447" spans="1:177" ht="21" x14ac:dyDescent="0.35">
      <c r="A447" s="36"/>
      <c r="B447" s="37"/>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7"/>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7"/>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c r="ET447" s="36"/>
      <c r="EU447" s="36"/>
      <c r="EV447" s="36"/>
      <c r="EW447" s="36"/>
      <c r="EX447" s="36"/>
      <c r="EY447" s="36"/>
      <c r="EZ447" s="36"/>
      <c r="FA447" s="36"/>
      <c r="FB447" s="36"/>
      <c r="FC447" s="36"/>
      <c r="FD447" s="36"/>
      <c r="FE447" s="36"/>
      <c r="FF447" s="36"/>
      <c r="FG447" s="36"/>
      <c r="FH447" s="36"/>
      <c r="FI447" s="36"/>
      <c r="FJ447" s="36"/>
      <c r="FK447" s="36"/>
      <c r="FL447" s="36"/>
      <c r="FM447" s="36"/>
      <c r="FN447" s="36"/>
      <c r="FO447" s="36"/>
      <c r="FP447" s="36"/>
      <c r="FQ447" s="36"/>
      <c r="FR447" s="36"/>
      <c r="FS447" s="36"/>
      <c r="FT447" s="36"/>
      <c r="FU447" s="36"/>
    </row>
    <row r="448" spans="1:177" ht="21" x14ac:dyDescent="0.35">
      <c r="A448" s="36"/>
      <c r="B448" s="37"/>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7"/>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7"/>
      <c r="CU448" s="36"/>
      <c r="CV448" s="36"/>
      <c r="CW448" s="36"/>
      <c r="CX448" s="36"/>
      <c r="CY448" s="36"/>
      <c r="CZ448" s="36"/>
      <c r="DA448" s="36"/>
      <c r="DB448" s="36"/>
      <c r="DC448" s="36"/>
      <c r="DD448" s="36"/>
      <c r="DE448" s="36"/>
      <c r="DF448" s="36"/>
      <c r="DG448" s="36"/>
      <c r="DH448" s="36"/>
      <c r="DI448" s="36"/>
      <c r="DJ448" s="36"/>
      <c r="DK448" s="36"/>
      <c r="DL448" s="36"/>
      <c r="DM448" s="36"/>
      <c r="DN448" s="36"/>
      <c r="DO448" s="36"/>
      <c r="DP448" s="36"/>
      <c r="DQ448" s="36"/>
      <c r="DR448" s="36"/>
      <c r="DS448" s="36"/>
      <c r="DT448" s="36"/>
      <c r="DU448" s="36"/>
      <c r="DV448" s="36"/>
      <c r="DW448" s="36"/>
      <c r="DX448" s="36"/>
      <c r="DY448" s="36"/>
      <c r="DZ448" s="36"/>
      <c r="EA448" s="36"/>
      <c r="EB448" s="36"/>
      <c r="EC448" s="36"/>
      <c r="ED448" s="36"/>
      <c r="EE448" s="36"/>
      <c r="EF448" s="36"/>
      <c r="EG448" s="36"/>
      <c r="EH448" s="36"/>
      <c r="EI448" s="36"/>
      <c r="EJ448" s="36"/>
      <c r="EK448" s="36"/>
      <c r="EL448" s="36"/>
      <c r="EM448" s="36"/>
      <c r="EN448" s="36"/>
      <c r="EO448" s="36"/>
      <c r="EP448" s="36"/>
      <c r="EQ448" s="36"/>
      <c r="ER448" s="36"/>
      <c r="ES448" s="36"/>
      <c r="ET448" s="36"/>
      <c r="EU448" s="36"/>
      <c r="EV448" s="36"/>
      <c r="EW448" s="36"/>
      <c r="EX448" s="36"/>
      <c r="EY448" s="36"/>
      <c r="EZ448" s="36"/>
      <c r="FA448" s="36"/>
      <c r="FB448" s="36"/>
      <c r="FC448" s="36"/>
      <c r="FD448" s="36"/>
      <c r="FE448" s="36"/>
      <c r="FF448" s="36"/>
      <c r="FG448" s="36"/>
      <c r="FH448" s="36"/>
      <c r="FI448" s="36"/>
      <c r="FJ448" s="36"/>
      <c r="FK448" s="36"/>
      <c r="FL448" s="36"/>
      <c r="FM448" s="36"/>
      <c r="FN448" s="36"/>
      <c r="FO448" s="36"/>
      <c r="FP448" s="36"/>
      <c r="FQ448" s="36"/>
      <c r="FR448" s="36"/>
      <c r="FS448" s="36"/>
      <c r="FT448" s="36"/>
      <c r="FU448" s="36"/>
    </row>
    <row r="449" spans="1:177" ht="21" x14ac:dyDescent="0.35">
      <c r="A449" s="36"/>
      <c r="B449" s="37"/>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7"/>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7"/>
      <c r="CU449" s="36"/>
      <c r="CV449" s="36"/>
      <c r="CW449" s="36"/>
      <c r="CX449" s="36"/>
      <c r="CY449" s="36"/>
      <c r="CZ449" s="36"/>
      <c r="DA449" s="36"/>
      <c r="DB449" s="36"/>
      <c r="DC449" s="36"/>
      <c r="DD449" s="36"/>
      <c r="DE449" s="36"/>
      <c r="DF449" s="36"/>
      <c r="DG449" s="36"/>
      <c r="DH449" s="36"/>
      <c r="DI449" s="36"/>
      <c r="DJ449" s="36"/>
      <c r="DK449" s="36"/>
      <c r="DL449" s="36"/>
      <c r="DM449" s="36"/>
      <c r="DN449" s="36"/>
      <c r="DO449" s="36"/>
      <c r="DP449" s="36"/>
      <c r="DQ449" s="36"/>
      <c r="DR449" s="36"/>
      <c r="DS449" s="36"/>
      <c r="DT449" s="36"/>
      <c r="DU449" s="36"/>
      <c r="DV449" s="36"/>
      <c r="DW449" s="36"/>
      <c r="DX449" s="36"/>
      <c r="DY449" s="36"/>
      <c r="DZ449" s="36"/>
      <c r="EA449" s="36"/>
      <c r="EB449" s="36"/>
      <c r="EC449" s="36"/>
      <c r="ED449" s="36"/>
      <c r="EE449" s="36"/>
      <c r="EF449" s="36"/>
      <c r="EG449" s="36"/>
      <c r="EH449" s="36"/>
      <c r="EI449" s="36"/>
      <c r="EJ449" s="36"/>
      <c r="EK449" s="36"/>
      <c r="EL449" s="36"/>
      <c r="EM449" s="36"/>
      <c r="EN449" s="36"/>
      <c r="EO449" s="36"/>
      <c r="EP449" s="36"/>
      <c r="EQ449" s="36"/>
      <c r="ER449" s="36"/>
      <c r="ES449" s="36"/>
      <c r="ET449" s="36"/>
      <c r="EU449" s="36"/>
      <c r="EV449" s="36"/>
      <c r="EW449" s="36"/>
      <c r="EX449" s="36"/>
      <c r="EY449" s="36"/>
      <c r="EZ449" s="36"/>
      <c r="FA449" s="36"/>
      <c r="FB449" s="36"/>
      <c r="FC449" s="36"/>
      <c r="FD449" s="36"/>
      <c r="FE449" s="36"/>
      <c r="FF449" s="36"/>
      <c r="FG449" s="36"/>
      <c r="FH449" s="36"/>
      <c r="FI449" s="36"/>
      <c r="FJ449" s="36"/>
      <c r="FK449" s="36"/>
      <c r="FL449" s="36"/>
      <c r="FM449" s="36"/>
      <c r="FN449" s="36"/>
      <c r="FO449" s="36"/>
      <c r="FP449" s="36"/>
      <c r="FQ449" s="36"/>
      <c r="FR449" s="36"/>
      <c r="FS449" s="36"/>
      <c r="FT449" s="36"/>
      <c r="FU449" s="36"/>
    </row>
    <row r="450" spans="1:177" ht="21" x14ac:dyDescent="0.35">
      <c r="A450" s="36"/>
      <c r="B450" s="37"/>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7"/>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7"/>
      <c r="CU450" s="36"/>
      <c r="CV450" s="36"/>
      <c r="CW450" s="36"/>
      <c r="CX450" s="36"/>
      <c r="CY450" s="36"/>
      <c r="CZ450" s="36"/>
      <c r="DA450" s="36"/>
      <c r="DB450" s="36"/>
      <c r="DC450" s="36"/>
      <c r="DD450" s="36"/>
      <c r="DE450" s="36"/>
      <c r="DF450" s="36"/>
      <c r="DG450" s="36"/>
      <c r="DH450" s="36"/>
      <c r="DI450" s="36"/>
      <c r="DJ450" s="36"/>
      <c r="DK450" s="36"/>
      <c r="DL450" s="36"/>
      <c r="DM450" s="36"/>
      <c r="DN450" s="36"/>
      <c r="DO450" s="36"/>
      <c r="DP450" s="36"/>
      <c r="DQ450" s="36"/>
      <c r="DR450" s="36"/>
      <c r="DS450" s="36"/>
      <c r="DT450" s="36"/>
      <c r="DU450" s="36"/>
      <c r="DV450" s="36"/>
      <c r="DW450" s="36"/>
      <c r="DX450" s="36"/>
      <c r="DY450" s="36"/>
      <c r="DZ450" s="36"/>
      <c r="EA450" s="36"/>
      <c r="EB450" s="36"/>
      <c r="EC450" s="36"/>
      <c r="ED450" s="36"/>
      <c r="EE450" s="36"/>
      <c r="EF450" s="36"/>
      <c r="EG450" s="36"/>
      <c r="EH450" s="36"/>
      <c r="EI450" s="36"/>
      <c r="EJ450" s="36"/>
      <c r="EK450" s="36"/>
      <c r="EL450" s="36"/>
      <c r="EM450" s="36"/>
      <c r="EN450" s="36"/>
      <c r="EO450" s="36"/>
      <c r="EP450" s="36"/>
      <c r="EQ450" s="36"/>
      <c r="ER450" s="36"/>
      <c r="ES450" s="36"/>
      <c r="ET450" s="36"/>
      <c r="EU450" s="36"/>
      <c r="EV450" s="36"/>
      <c r="EW450" s="36"/>
      <c r="EX450" s="36"/>
      <c r="EY450" s="36"/>
      <c r="EZ450" s="36"/>
      <c r="FA450" s="36"/>
      <c r="FB450" s="36"/>
      <c r="FC450" s="36"/>
      <c r="FD450" s="36"/>
      <c r="FE450" s="36"/>
      <c r="FF450" s="36"/>
      <c r="FG450" s="36"/>
      <c r="FH450" s="36"/>
      <c r="FI450" s="36"/>
      <c r="FJ450" s="36"/>
      <c r="FK450" s="36"/>
      <c r="FL450" s="36"/>
      <c r="FM450" s="36"/>
      <c r="FN450" s="36"/>
      <c r="FO450" s="36"/>
      <c r="FP450" s="36"/>
      <c r="FQ450" s="36"/>
      <c r="FR450" s="36"/>
      <c r="FS450" s="36"/>
      <c r="FT450" s="36"/>
      <c r="FU450" s="36"/>
    </row>
    <row r="451" spans="1:177" ht="21" x14ac:dyDescent="0.35">
      <c r="A451" s="36"/>
      <c r="B451" s="37"/>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7"/>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7"/>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c r="EA451" s="36"/>
      <c r="EB451" s="36"/>
      <c r="EC451" s="36"/>
      <c r="ED451" s="36"/>
      <c r="EE451" s="36"/>
      <c r="EF451" s="36"/>
      <c r="EG451" s="36"/>
      <c r="EH451" s="36"/>
      <c r="EI451" s="36"/>
      <c r="EJ451" s="36"/>
      <c r="EK451" s="36"/>
      <c r="EL451" s="36"/>
      <c r="EM451" s="36"/>
      <c r="EN451" s="36"/>
      <c r="EO451" s="36"/>
      <c r="EP451" s="36"/>
      <c r="EQ451" s="36"/>
      <c r="ER451" s="36"/>
      <c r="ES451" s="36"/>
      <c r="ET451" s="36"/>
      <c r="EU451" s="36"/>
      <c r="EV451" s="36"/>
      <c r="EW451" s="36"/>
      <c r="EX451" s="36"/>
      <c r="EY451" s="36"/>
      <c r="EZ451" s="36"/>
      <c r="FA451" s="36"/>
      <c r="FB451" s="36"/>
      <c r="FC451" s="36"/>
      <c r="FD451" s="36"/>
      <c r="FE451" s="36"/>
      <c r="FF451" s="36"/>
      <c r="FG451" s="36"/>
      <c r="FH451" s="36"/>
      <c r="FI451" s="36"/>
      <c r="FJ451" s="36"/>
      <c r="FK451" s="36"/>
      <c r="FL451" s="36"/>
      <c r="FM451" s="36"/>
      <c r="FN451" s="36"/>
      <c r="FO451" s="36"/>
      <c r="FP451" s="36"/>
      <c r="FQ451" s="36"/>
      <c r="FR451" s="36"/>
      <c r="FS451" s="36"/>
      <c r="FT451" s="36"/>
      <c r="FU451" s="36"/>
    </row>
    <row r="452" spans="1:177" ht="21" x14ac:dyDescent="0.35">
      <c r="A452" s="36"/>
      <c r="B452" s="37"/>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7"/>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7"/>
      <c r="CU452" s="36"/>
      <c r="CV452" s="36"/>
      <c r="CW452" s="36"/>
      <c r="CX452" s="36"/>
      <c r="CY452" s="36"/>
      <c r="CZ452" s="36"/>
      <c r="DA452" s="36"/>
      <c r="DB452" s="36"/>
      <c r="DC452" s="36"/>
      <c r="DD452" s="36"/>
      <c r="DE452" s="36"/>
      <c r="DF452" s="36"/>
      <c r="DG452" s="36"/>
      <c r="DH452" s="36"/>
      <c r="DI452" s="36"/>
      <c r="DJ452" s="36"/>
      <c r="DK452" s="36"/>
      <c r="DL452" s="36"/>
      <c r="DM452" s="36"/>
      <c r="DN452" s="36"/>
      <c r="DO452" s="36"/>
      <c r="DP452" s="36"/>
      <c r="DQ452" s="36"/>
      <c r="DR452" s="36"/>
      <c r="DS452" s="36"/>
      <c r="DT452" s="36"/>
      <c r="DU452" s="36"/>
      <c r="DV452" s="36"/>
      <c r="DW452" s="36"/>
      <c r="DX452" s="36"/>
      <c r="DY452" s="36"/>
      <c r="DZ452" s="36"/>
      <c r="EA452" s="36"/>
      <c r="EB452" s="36"/>
      <c r="EC452" s="36"/>
      <c r="ED452" s="36"/>
      <c r="EE452" s="36"/>
      <c r="EF452" s="36"/>
      <c r="EG452" s="36"/>
      <c r="EH452" s="36"/>
      <c r="EI452" s="36"/>
      <c r="EJ452" s="36"/>
      <c r="EK452" s="36"/>
      <c r="EL452" s="36"/>
      <c r="EM452" s="36"/>
      <c r="EN452" s="36"/>
      <c r="EO452" s="36"/>
      <c r="EP452" s="36"/>
      <c r="EQ452" s="36"/>
      <c r="ER452" s="36"/>
      <c r="ES452" s="36"/>
      <c r="ET452" s="36"/>
      <c r="EU452" s="36"/>
      <c r="EV452" s="36"/>
      <c r="EW452" s="36"/>
      <c r="EX452" s="36"/>
      <c r="EY452" s="36"/>
      <c r="EZ452" s="36"/>
      <c r="FA452" s="36"/>
      <c r="FB452" s="36"/>
      <c r="FC452" s="36"/>
      <c r="FD452" s="36"/>
      <c r="FE452" s="36"/>
      <c r="FF452" s="36"/>
      <c r="FG452" s="36"/>
      <c r="FH452" s="36"/>
      <c r="FI452" s="36"/>
      <c r="FJ452" s="36"/>
      <c r="FK452" s="36"/>
      <c r="FL452" s="36"/>
      <c r="FM452" s="36"/>
      <c r="FN452" s="36"/>
      <c r="FO452" s="36"/>
      <c r="FP452" s="36"/>
      <c r="FQ452" s="36"/>
      <c r="FR452" s="36"/>
      <c r="FS452" s="36"/>
      <c r="FT452" s="36"/>
      <c r="FU452" s="36"/>
    </row>
    <row r="453" spans="1:177" ht="21" x14ac:dyDescent="0.35">
      <c r="A453" s="36"/>
      <c r="B453" s="37"/>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7"/>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7"/>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c r="EA453" s="36"/>
      <c r="EB453" s="36"/>
      <c r="EC453" s="36"/>
      <c r="ED453" s="36"/>
      <c r="EE453" s="36"/>
      <c r="EF453" s="36"/>
      <c r="EG453" s="36"/>
      <c r="EH453" s="36"/>
      <c r="EI453" s="36"/>
      <c r="EJ453" s="36"/>
      <c r="EK453" s="36"/>
      <c r="EL453" s="36"/>
      <c r="EM453" s="36"/>
      <c r="EN453" s="36"/>
      <c r="EO453" s="36"/>
      <c r="EP453" s="36"/>
      <c r="EQ453" s="36"/>
      <c r="ER453" s="36"/>
      <c r="ES453" s="36"/>
      <c r="ET453" s="36"/>
      <c r="EU453" s="36"/>
      <c r="EV453" s="36"/>
      <c r="EW453" s="36"/>
      <c r="EX453" s="36"/>
      <c r="EY453" s="36"/>
      <c r="EZ453" s="36"/>
      <c r="FA453" s="36"/>
      <c r="FB453" s="36"/>
      <c r="FC453" s="36"/>
      <c r="FD453" s="36"/>
      <c r="FE453" s="36"/>
      <c r="FF453" s="36"/>
      <c r="FG453" s="36"/>
      <c r="FH453" s="36"/>
      <c r="FI453" s="36"/>
      <c r="FJ453" s="36"/>
      <c r="FK453" s="36"/>
      <c r="FL453" s="36"/>
      <c r="FM453" s="36"/>
      <c r="FN453" s="36"/>
      <c r="FO453" s="36"/>
      <c r="FP453" s="36"/>
      <c r="FQ453" s="36"/>
      <c r="FR453" s="36"/>
      <c r="FS453" s="36"/>
      <c r="FT453" s="36"/>
      <c r="FU453" s="36"/>
    </row>
    <row r="454" spans="1:177" ht="21" x14ac:dyDescent="0.35">
      <c r="A454" s="36"/>
      <c r="B454" s="37"/>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7"/>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7"/>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6"/>
      <c r="FL454" s="36"/>
      <c r="FM454" s="36"/>
      <c r="FN454" s="36"/>
      <c r="FO454" s="36"/>
      <c r="FP454" s="36"/>
      <c r="FQ454" s="36"/>
      <c r="FR454" s="36"/>
      <c r="FS454" s="36"/>
      <c r="FT454" s="36"/>
      <c r="FU454" s="36"/>
    </row>
    <row r="455" spans="1:177" ht="21" x14ac:dyDescent="0.35">
      <c r="A455" s="36"/>
      <c r="B455" s="37"/>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7"/>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7"/>
      <c r="CU455" s="36"/>
      <c r="CV455" s="36"/>
      <c r="CW455" s="36"/>
      <c r="CX455" s="36"/>
      <c r="CY455" s="36"/>
      <c r="CZ455" s="36"/>
      <c r="DA455" s="36"/>
      <c r="DB455" s="36"/>
      <c r="DC455" s="36"/>
      <c r="DD455" s="36"/>
      <c r="DE455" s="36"/>
      <c r="DF455" s="36"/>
      <c r="DG455" s="36"/>
      <c r="DH455" s="36"/>
      <c r="DI455" s="36"/>
      <c r="DJ455" s="36"/>
      <c r="DK455" s="36"/>
      <c r="DL455" s="36"/>
      <c r="DM455" s="36"/>
      <c r="DN455" s="36"/>
      <c r="DO455" s="36"/>
      <c r="DP455" s="36"/>
      <c r="DQ455" s="36"/>
      <c r="DR455" s="36"/>
      <c r="DS455" s="36"/>
      <c r="DT455" s="36"/>
      <c r="DU455" s="36"/>
      <c r="DV455" s="36"/>
      <c r="DW455" s="36"/>
      <c r="DX455" s="36"/>
      <c r="DY455" s="36"/>
      <c r="DZ455" s="36"/>
      <c r="EA455" s="36"/>
      <c r="EB455" s="36"/>
      <c r="EC455" s="36"/>
      <c r="ED455" s="36"/>
      <c r="EE455" s="36"/>
      <c r="EF455" s="36"/>
      <c r="EG455" s="36"/>
      <c r="EH455" s="36"/>
      <c r="EI455" s="36"/>
      <c r="EJ455" s="36"/>
      <c r="EK455" s="36"/>
      <c r="EL455" s="36"/>
      <c r="EM455" s="36"/>
      <c r="EN455" s="36"/>
      <c r="EO455" s="36"/>
      <c r="EP455" s="36"/>
      <c r="EQ455" s="36"/>
      <c r="ER455" s="36"/>
      <c r="ES455" s="36"/>
      <c r="ET455" s="36"/>
      <c r="EU455" s="36"/>
      <c r="EV455" s="36"/>
      <c r="EW455" s="36"/>
      <c r="EX455" s="36"/>
      <c r="EY455" s="36"/>
      <c r="EZ455" s="36"/>
      <c r="FA455" s="36"/>
      <c r="FB455" s="36"/>
      <c r="FC455" s="36"/>
      <c r="FD455" s="36"/>
      <c r="FE455" s="36"/>
      <c r="FF455" s="36"/>
      <c r="FG455" s="36"/>
      <c r="FH455" s="36"/>
      <c r="FI455" s="36"/>
      <c r="FJ455" s="36"/>
      <c r="FK455" s="36"/>
      <c r="FL455" s="36"/>
      <c r="FM455" s="36"/>
      <c r="FN455" s="36"/>
      <c r="FO455" s="36"/>
      <c r="FP455" s="36"/>
      <c r="FQ455" s="36"/>
      <c r="FR455" s="36"/>
      <c r="FS455" s="36"/>
      <c r="FT455" s="36"/>
      <c r="FU455" s="36"/>
    </row>
    <row r="456" spans="1:177" ht="21" x14ac:dyDescent="0.35">
      <c r="A456" s="36"/>
      <c r="B456" s="37"/>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7"/>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7"/>
      <c r="CU456" s="36"/>
      <c r="CV456" s="36"/>
      <c r="CW456" s="36"/>
      <c r="CX456" s="36"/>
      <c r="CY456" s="36"/>
      <c r="CZ456" s="36"/>
      <c r="DA456" s="36"/>
      <c r="DB456" s="36"/>
      <c r="DC456" s="36"/>
      <c r="DD456" s="36"/>
      <c r="DE456" s="36"/>
      <c r="DF456" s="36"/>
      <c r="DG456" s="36"/>
      <c r="DH456" s="36"/>
      <c r="DI456" s="36"/>
      <c r="DJ456" s="36"/>
      <c r="DK456" s="36"/>
      <c r="DL456" s="36"/>
      <c r="DM456" s="36"/>
      <c r="DN456" s="36"/>
      <c r="DO456" s="36"/>
      <c r="DP456" s="36"/>
      <c r="DQ456" s="36"/>
      <c r="DR456" s="36"/>
      <c r="DS456" s="36"/>
      <c r="DT456" s="36"/>
      <c r="DU456" s="36"/>
      <c r="DV456" s="36"/>
      <c r="DW456" s="36"/>
      <c r="DX456" s="36"/>
      <c r="DY456" s="36"/>
      <c r="DZ456" s="36"/>
      <c r="EA456" s="36"/>
      <c r="EB456" s="36"/>
      <c r="EC456" s="36"/>
      <c r="ED456" s="36"/>
      <c r="EE456" s="36"/>
      <c r="EF456" s="36"/>
      <c r="EG456" s="36"/>
      <c r="EH456" s="36"/>
      <c r="EI456" s="36"/>
      <c r="EJ456" s="36"/>
      <c r="EK456" s="36"/>
      <c r="EL456" s="36"/>
      <c r="EM456" s="36"/>
      <c r="EN456" s="36"/>
      <c r="EO456" s="36"/>
      <c r="EP456" s="36"/>
      <c r="EQ456" s="36"/>
      <c r="ER456" s="36"/>
      <c r="ES456" s="36"/>
      <c r="ET456" s="36"/>
      <c r="EU456" s="36"/>
      <c r="EV456" s="36"/>
      <c r="EW456" s="36"/>
      <c r="EX456" s="36"/>
      <c r="EY456" s="36"/>
      <c r="EZ456" s="36"/>
      <c r="FA456" s="36"/>
      <c r="FB456" s="36"/>
      <c r="FC456" s="36"/>
      <c r="FD456" s="36"/>
      <c r="FE456" s="36"/>
      <c r="FF456" s="36"/>
      <c r="FG456" s="36"/>
      <c r="FH456" s="36"/>
      <c r="FI456" s="36"/>
      <c r="FJ456" s="36"/>
      <c r="FK456" s="36"/>
      <c r="FL456" s="36"/>
      <c r="FM456" s="36"/>
      <c r="FN456" s="36"/>
      <c r="FO456" s="36"/>
      <c r="FP456" s="36"/>
      <c r="FQ456" s="36"/>
      <c r="FR456" s="36"/>
      <c r="FS456" s="36"/>
      <c r="FT456" s="36"/>
      <c r="FU456" s="36"/>
    </row>
    <row r="457" spans="1:177" ht="21" x14ac:dyDescent="0.35">
      <c r="A457" s="36"/>
      <c r="B457" s="37"/>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7"/>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7"/>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c r="EA457" s="36"/>
      <c r="EB457" s="36"/>
      <c r="EC457" s="36"/>
      <c r="ED457" s="36"/>
      <c r="EE457" s="36"/>
      <c r="EF457" s="36"/>
      <c r="EG457" s="36"/>
      <c r="EH457" s="36"/>
      <c r="EI457" s="36"/>
      <c r="EJ457" s="36"/>
      <c r="EK457" s="36"/>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row>
    <row r="458" spans="1:177" ht="21" x14ac:dyDescent="0.35">
      <c r="A458" s="36"/>
      <c r="B458" s="37"/>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7"/>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7"/>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6"/>
      <c r="EZ458" s="36"/>
      <c r="FA458" s="36"/>
      <c r="FB458" s="36"/>
      <c r="FC458" s="36"/>
      <c r="FD458" s="36"/>
      <c r="FE458" s="36"/>
      <c r="FF458" s="36"/>
      <c r="FG458" s="36"/>
      <c r="FH458" s="36"/>
      <c r="FI458" s="36"/>
      <c r="FJ458" s="36"/>
      <c r="FK458" s="36"/>
      <c r="FL458" s="36"/>
      <c r="FM458" s="36"/>
      <c r="FN458" s="36"/>
      <c r="FO458" s="36"/>
      <c r="FP458" s="36"/>
      <c r="FQ458" s="36"/>
      <c r="FR458" s="36"/>
      <c r="FS458" s="36"/>
      <c r="FT458" s="36"/>
      <c r="FU458" s="36"/>
    </row>
    <row r="459" spans="1:177" ht="21" x14ac:dyDescent="0.35">
      <c r="A459" s="36"/>
      <c r="B459" s="37"/>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7"/>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7"/>
      <c r="CU459" s="36"/>
      <c r="CV459" s="36"/>
      <c r="CW459" s="36"/>
      <c r="CX459" s="36"/>
      <c r="CY459" s="36"/>
      <c r="CZ459" s="36"/>
      <c r="DA459" s="36"/>
      <c r="DB459" s="36"/>
      <c r="DC459" s="36"/>
      <c r="DD459" s="36"/>
      <c r="DE459" s="36"/>
      <c r="DF459" s="36"/>
      <c r="DG459" s="36"/>
      <c r="DH459" s="36"/>
      <c r="DI459" s="36"/>
      <c r="DJ459" s="36"/>
      <c r="DK459" s="36"/>
      <c r="DL459" s="36"/>
      <c r="DM459" s="36"/>
      <c r="DN459" s="36"/>
      <c r="DO459" s="36"/>
      <c r="DP459" s="36"/>
      <c r="DQ459" s="36"/>
      <c r="DR459" s="36"/>
      <c r="DS459" s="36"/>
      <c r="DT459" s="36"/>
      <c r="DU459" s="36"/>
      <c r="DV459" s="36"/>
      <c r="DW459" s="36"/>
      <c r="DX459" s="36"/>
      <c r="DY459" s="36"/>
      <c r="DZ459" s="36"/>
      <c r="EA459" s="36"/>
      <c r="EB459" s="36"/>
      <c r="EC459" s="36"/>
      <c r="ED459" s="36"/>
      <c r="EE459" s="36"/>
      <c r="EF459" s="36"/>
      <c r="EG459" s="36"/>
      <c r="EH459" s="36"/>
      <c r="EI459" s="36"/>
      <c r="EJ459" s="36"/>
      <c r="EK459" s="36"/>
      <c r="EL459" s="36"/>
      <c r="EM459" s="36"/>
      <c r="EN459" s="36"/>
      <c r="EO459" s="36"/>
      <c r="EP459" s="36"/>
      <c r="EQ459" s="36"/>
      <c r="ER459" s="36"/>
      <c r="ES459" s="36"/>
      <c r="ET459" s="36"/>
      <c r="EU459" s="36"/>
      <c r="EV459" s="36"/>
      <c r="EW459" s="36"/>
      <c r="EX459" s="36"/>
      <c r="EY459" s="36"/>
      <c r="EZ459" s="36"/>
      <c r="FA459" s="36"/>
      <c r="FB459" s="36"/>
      <c r="FC459" s="36"/>
      <c r="FD459" s="36"/>
      <c r="FE459" s="36"/>
      <c r="FF459" s="36"/>
      <c r="FG459" s="36"/>
      <c r="FH459" s="36"/>
      <c r="FI459" s="36"/>
      <c r="FJ459" s="36"/>
      <c r="FK459" s="36"/>
      <c r="FL459" s="36"/>
      <c r="FM459" s="36"/>
      <c r="FN459" s="36"/>
      <c r="FO459" s="36"/>
      <c r="FP459" s="36"/>
      <c r="FQ459" s="36"/>
      <c r="FR459" s="36"/>
      <c r="FS459" s="36"/>
      <c r="FT459" s="36"/>
      <c r="FU459" s="36"/>
    </row>
    <row r="460" spans="1:177" ht="21" x14ac:dyDescent="0.35">
      <c r="A460" s="36"/>
      <c r="B460" s="37"/>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7"/>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7"/>
      <c r="CU460" s="36"/>
      <c r="CV460" s="36"/>
      <c r="CW460" s="36"/>
      <c r="CX460" s="36"/>
      <c r="CY460" s="36"/>
      <c r="CZ460" s="36"/>
      <c r="DA460" s="36"/>
      <c r="DB460" s="36"/>
      <c r="DC460" s="36"/>
      <c r="DD460" s="36"/>
      <c r="DE460" s="36"/>
      <c r="DF460" s="36"/>
      <c r="DG460" s="36"/>
      <c r="DH460" s="36"/>
      <c r="DI460" s="36"/>
      <c r="DJ460" s="36"/>
      <c r="DK460" s="36"/>
      <c r="DL460" s="36"/>
      <c r="DM460" s="36"/>
      <c r="DN460" s="36"/>
      <c r="DO460" s="36"/>
      <c r="DP460" s="36"/>
      <c r="DQ460" s="36"/>
      <c r="DR460" s="36"/>
      <c r="DS460" s="36"/>
      <c r="DT460" s="36"/>
      <c r="DU460" s="36"/>
      <c r="DV460" s="36"/>
      <c r="DW460" s="36"/>
      <c r="DX460" s="36"/>
      <c r="DY460" s="36"/>
      <c r="DZ460" s="36"/>
      <c r="EA460" s="36"/>
      <c r="EB460" s="36"/>
      <c r="EC460" s="36"/>
      <c r="ED460" s="36"/>
      <c r="EE460" s="36"/>
      <c r="EF460" s="36"/>
      <c r="EG460" s="36"/>
      <c r="EH460" s="36"/>
      <c r="EI460" s="36"/>
      <c r="EJ460" s="36"/>
      <c r="EK460" s="36"/>
      <c r="EL460" s="36"/>
      <c r="EM460" s="36"/>
      <c r="EN460" s="36"/>
      <c r="EO460" s="36"/>
      <c r="EP460" s="36"/>
      <c r="EQ460" s="36"/>
      <c r="ER460" s="36"/>
      <c r="ES460" s="36"/>
      <c r="ET460" s="36"/>
      <c r="EU460" s="36"/>
      <c r="EV460" s="36"/>
      <c r="EW460" s="36"/>
      <c r="EX460" s="36"/>
      <c r="EY460" s="36"/>
      <c r="EZ460" s="36"/>
      <c r="FA460" s="36"/>
      <c r="FB460" s="36"/>
      <c r="FC460" s="36"/>
      <c r="FD460" s="36"/>
      <c r="FE460" s="36"/>
      <c r="FF460" s="36"/>
      <c r="FG460" s="36"/>
      <c r="FH460" s="36"/>
      <c r="FI460" s="36"/>
      <c r="FJ460" s="36"/>
      <c r="FK460" s="36"/>
      <c r="FL460" s="36"/>
      <c r="FM460" s="36"/>
      <c r="FN460" s="36"/>
      <c r="FO460" s="36"/>
      <c r="FP460" s="36"/>
      <c r="FQ460" s="36"/>
      <c r="FR460" s="36"/>
      <c r="FS460" s="36"/>
      <c r="FT460" s="36"/>
      <c r="FU460" s="36"/>
    </row>
    <row r="461" spans="1:177" ht="21" x14ac:dyDescent="0.35">
      <c r="A461" s="36"/>
      <c r="B461" s="37"/>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7"/>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7"/>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36"/>
      <c r="EZ461" s="36"/>
      <c r="FA461" s="36"/>
      <c r="FB461" s="36"/>
      <c r="FC461" s="36"/>
      <c r="FD461" s="36"/>
      <c r="FE461" s="36"/>
      <c r="FF461" s="36"/>
      <c r="FG461" s="36"/>
      <c r="FH461" s="36"/>
      <c r="FI461" s="36"/>
      <c r="FJ461" s="36"/>
      <c r="FK461" s="36"/>
      <c r="FL461" s="36"/>
      <c r="FM461" s="36"/>
      <c r="FN461" s="36"/>
      <c r="FO461" s="36"/>
      <c r="FP461" s="36"/>
      <c r="FQ461" s="36"/>
      <c r="FR461" s="36"/>
      <c r="FS461" s="36"/>
      <c r="FT461" s="36"/>
      <c r="FU461" s="36"/>
    </row>
    <row r="462" spans="1:177" ht="21" x14ac:dyDescent="0.35">
      <c r="A462" s="36"/>
      <c r="B462" s="37"/>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7"/>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7"/>
      <c r="CU462" s="36"/>
      <c r="CV462" s="36"/>
      <c r="CW462" s="36"/>
      <c r="CX462" s="36"/>
      <c r="CY462" s="36"/>
      <c r="CZ462" s="36"/>
      <c r="DA462" s="36"/>
      <c r="DB462" s="36"/>
      <c r="DC462" s="36"/>
      <c r="DD462" s="36"/>
      <c r="DE462" s="36"/>
      <c r="DF462" s="36"/>
      <c r="DG462" s="36"/>
      <c r="DH462" s="36"/>
      <c r="DI462" s="36"/>
      <c r="DJ462" s="36"/>
      <c r="DK462" s="36"/>
      <c r="DL462" s="36"/>
      <c r="DM462" s="36"/>
      <c r="DN462" s="36"/>
      <c r="DO462" s="36"/>
      <c r="DP462" s="36"/>
      <c r="DQ462" s="36"/>
      <c r="DR462" s="36"/>
      <c r="DS462" s="36"/>
      <c r="DT462" s="36"/>
      <c r="DU462" s="36"/>
      <c r="DV462" s="36"/>
      <c r="DW462" s="36"/>
      <c r="DX462" s="36"/>
      <c r="DY462" s="36"/>
      <c r="DZ462" s="36"/>
      <c r="EA462" s="36"/>
      <c r="EB462" s="36"/>
      <c r="EC462" s="36"/>
      <c r="ED462" s="36"/>
      <c r="EE462" s="36"/>
      <c r="EF462" s="36"/>
      <c r="EG462" s="36"/>
      <c r="EH462" s="36"/>
      <c r="EI462" s="36"/>
      <c r="EJ462" s="36"/>
      <c r="EK462" s="36"/>
      <c r="EL462" s="36"/>
      <c r="EM462" s="36"/>
      <c r="EN462" s="36"/>
      <c r="EO462" s="36"/>
      <c r="EP462" s="36"/>
      <c r="EQ462" s="36"/>
      <c r="ER462" s="36"/>
      <c r="ES462" s="36"/>
      <c r="ET462" s="36"/>
      <c r="EU462" s="36"/>
      <c r="EV462" s="36"/>
      <c r="EW462" s="36"/>
      <c r="EX462" s="36"/>
      <c r="EY462" s="36"/>
      <c r="EZ462" s="36"/>
      <c r="FA462" s="36"/>
      <c r="FB462" s="36"/>
      <c r="FC462" s="36"/>
      <c r="FD462" s="36"/>
      <c r="FE462" s="36"/>
      <c r="FF462" s="36"/>
      <c r="FG462" s="36"/>
      <c r="FH462" s="36"/>
      <c r="FI462" s="36"/>
      <c r="FJ462" s="36"/>
      <c r="FK462" s="36"/>
      <c r="FL462" s="36"/>
      <c r="FM462" s="36"/>
      <c r="FN462" s="36"/>
      <c r="FO462" s="36"/>
      <c r="FP462" s="36"/>
      <c r="FQ462" s="36"/>
      <c r="FR462" s="36"/>
      <c r="FS462" s="36"/>
      <c r="FT462" s="36"/>
      <c r="FU462" s="36"/>
    </row>
    <row r="463" spans="1:177" ht="21" x14ac:dyDescent="0.35">
      <c r="A463" s="36"/>
      <c r="B463" s="37"/>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7"/>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7"/>
      <c r="CU463" s="36"/>
      <c r="CV463" s="36"/>
      <c r="CW463" s="36"/>
      <c r="CX463" s="36"/>
      <c r="CY463" s="36"/>
      <c r="CZ463" s="36"/>
      <c r="DA463" s="36"/>
      <c r="DB463" s="36"/>
      <c r="DC463" s="36"/>
      <c r="DD463" s="36"/>
      <c r="DE463" s="36"/>
      <c r="DF463" s="36"/>
      <c r="DG463" s="36"/>
      <c r="DH463" s="36"/>
      <c r="DI463" s="36"/>
      <c r="DJ463" s="36"/>
      <c r="DK463" s="36"/>
      <c r="DL463" s="36"/>
      <c r="DM463" s="36"/>
      <c r="DN463" s="36"/>
      <c r="DO463" s="36"/>
      <c r="DP463" s="36"/>
      <c r="DQ463" s="36"/>
      <c r="DR463" s="36"/>
      <c r="DS463" s="36"/>
      <c r="DT463" s="36"/>
      <c r="DU463" s="36"/>
      <c r="DV463" s="36"/>
      <c r="DW463" s="36"/>
      <c r="DX463" s="36"/>
      <c r="DY463" s="36"/>
      <c r="DZ463" s="36"/>
      <c r="EA463" s="36"/>
      <c r="EB463" s="36"/>
      <c r="EC463" s="36"/>
      <c r="ED463" s="36"/>
      <c r="EE463" s="36"/>
      <c r="EF463" s="36"/>
      <c r="EG463" s="36"/>
      <c r="EH463" s="36"/>
      <c r="EI463" s="36"/>
      <c r="EJ463" s="36"/>
      <c r="EK463" s="36"/>
      <c r="EL463" s="36"/>
      <c r="EM463" s="36"/>
      <c r="EN463" s="36"/>
      <c r="EO463" s="36"/>
      <c r="EP463" s="36"/>
      <c r="EQ463" s="36"/>
      <c r="ER463" s="36"/>
      <c r="ES463" s="36"/>
      <c r="ET463" s="36"/>
      <c r="EU463" s="36"/>
      <c r="EV463" s="36"/>
      <c r="EW463" s="36"/>
      <c r="EX463" s="36"/>
      <c r="EY463" s="36"/>
      <c r="EZ463" s="36"/>
      <c r="FA463" s="36"/>
      <c r="FB463" s="36"/>
      <c r="FC463" s="36"/>
      <c r="FD463" s="36"/>
      <c r="FE463" s="36"/>
      <c r="FF463" s="36"/>
      <c r="FG463" s="36"/>
      <c r="FH463" s="36"/>
      <c r="FI463" s="36"/>
      <c r="FJ463" s="36"/>
      <c r="FK463" s="36"/>
      <c r="FL463" s="36"/>
      <c r="FM463" s="36"/>
      <c r="FN463" s="36"/>
      <c r="FO463" s="36"/>
      <c r="FP463" s="36"/>
      <c r="FQ463" s="36"/>
      <c r="FR463" s="36"/>
      <c r="FS463" s="36"/>
      <c r="FT463" s="36"/>
      <c r="FU463" s="36"/>
    </row>
    <row r="464" spans="1:177" ht="21" x14ac:dyDescent="0.35">
      <c r="A464" s="36"/>
      <c r="B464" s="37"/>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7"/>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7"/>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36"/>
      <c r="EF464" s="36"/>
      <c r="EG464" s="36"/>
      <c r="EH464" s="36"/>
      <c r="EI464" s="36"/>
      <c r="EJ464" s="36"/>
      <c r="EK464" s="36"/>
      <c r="EL464" s="36"/>
      <c r="EM464" s="36"/>
      <c r="EN464" s="36"/>
      <c r="EO464" s="36"/>
      <c r="EP464" s="36"/>
      <c r="EQ464" s="36"/>
      <c r="ER464" s="36"/>
      <c r="ES464" s="36"/>
      <c r="ET464" s="36"/>
      <c r="EU464" s="36"/>
      <c r="EV464" s="36"/>
      <c r="EW464" s="36"/>
      <c r="EX464" s="36"/>
      <c r="EY464" s="36"/>
      <c r="EZ464" s="36"/>
      <c r="FA464" s="36"/>
      <c r="FB464" s="36"/>
      <c r="FC464" s="36"/>
      <c r="FD464" s="36"/>
      <c r="FE464" s="36"/>
      <c r="FF464" s="36"/>
      <c r="FG464" s="36"/>
      <c r="FH464" s="36"/>
      <c r="FI464" s="36"/>
      <c r="FJ464" s="36"/>
      <c r="FK464" s="36"/>
      <c r="FL464" s="36"/>
      <c r="FM464" s="36"/>
      <c r="FN464" s="36"/>
      <c r="FO464" s="36"/>
      <c r="FP464" s="36"/>
      <c r="FQ464" s="36"/>
      <c r="FR464" s="36"/>
      <c r="FS464" s="36"/>
      <c r="FT464" s="36"/>
      <c r="FU464" s="36"/>
    </row>
    <row r="465" spans="1:177" ht="21" x14ac:dyDescent="0.35">
      <c r="A465" s="36"/>
      <c r="B465" s="37"/>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7"/>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7"/>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36"/>
      <c r="DT465" s="36"/>
      <c r="DU465" s="36"/>
      <c r="DV465" s="36"/>
      <c r="DW465" s="36"/>
      <c r="DX465" s="36"/>
      <c r="DY465" s="36"/>
      <c r="DZ465" s="36"/>
      <c r="EA465" s="36"/>
      <c r="EB465" s="36"/>
      <c r="EC465" s="36"/>
      <c r="ED465" s="36"/>
      <c r="EE465" s="36"/>
      <c r="EF465" s="36"/>
      <c r="EG465" s="36"/>
      <c r="EH465" s="36"/>
      <c r="EI465" s="36"/>
      <c r="EJ465" s="36"/>
      <c r="EK465" s="36"/>
      <c r="EL465" s="36"/>
      <c r="EM465" s="36"/>
      <c r="EN465" s="36"/>
      <c r="EO465" s="36"/>
      <c r="EP465" s="36"/>
      <c r="EQ465" s="36"/>
      <c r="ER465" s="36"/>
      <c r="ES465" s="36"/>
      <c r="ET465" s="36"/>
      <c r="EU465" s="36"/>
      <c r="EV465" s="36"/>
      <c r="EW465" s="36"/>
      <c r="EX465" s="36"/>
      <c r="EY465" s="36"/>
      <c r="EZ465" s="36"/>
      <c r="FA465" s="36"/>
      <c r="FB465" s="36"/>
      <c r="FC465" s="36"/>
      <c r="FD465" s="36"/>
      <c r="FE465" s="36"/>
      <c r="FF465" s="36"/>
      <c r="FG465" s="36"/>
      <c r="FH465" s="36"/>
      <c r="FI465" s="36"/>
      <c r="FJ465" s="36"/>
      <c r="FK465" s="36"/>
      <c r="FL465" s="36"/>
      <c r="FM465" s="36"/>
      <c r="FN465" s="36"/>
      <c r="FO465" s="36"/>
      <c r="FP465" s="36"/>
      <c r="FQ465" s="36"/>
      <c r="FR465" s="36"/>
      <c r="FS465" s="36"/>
      <c r="FT465" s="36"/>
      <c r="FU465" s="36"/>
    </row>
    <row r="466" spans="1:177" ht="21" x14ac:dyDescent="0.35">
      <c r="A466" s="36"/>
      <c r="B466" s="37"/>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7"/>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7"/>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36"/>
      <c r="EE466" s="36"/>
      <c r="EF466" s="36"/>
      <c r="EG466" s="36"/>
      <c r="EH466" s="36"/>
      <c r="EI466" s="36"/>
      <c r="EJ466" s="36"/>
      <c r="EK466" s="36"/>
      <c r="EL466" s="36"/>
      <c r="EM466" s="36"/>
      <c r="EN466" s="36"/>
      <c r="EO466" s="36"/>
      <c r="EP466" s="36"/>
      <c r="EQ466" s="36"/>
      <c r="ER466" s="36"/>
      <c r="ES466" s="36"/>
      <c r="ET466" s="36"/>
      <c r="EU466" s="36"/>
      <c r="EV466" s="36"/>
      <c r="EW466" s="36"/>
      <c r="EX466" s="36"/>
      <c r="EY466" s="36"/>
      <c r="EZ466" s="36"/>
      <c r="FA466" s="36"/>
      <c r="FB466" s="36"/>
      <c r="FC466" s="36"/>
      <c r="FD466" s="36"/>
      <c r="FE466" s="36"/>
      <c r="FF466" s="36"/>
      <c r="FG466" s="36"/>
      <c r="FH466" s="36"/>
      <c r="FI466" s="36"/>
      <c r="FJ466" s="36"/>
      <c r="FK466" s="36"/>
      <c r="FL466" s="36"/>
      <c r="FM466" s="36"/>
      <c r="FN466" s="36"/>
      <c r="FO466" s="36"/>
      <c r="FP466" s="36"/>
      <c r="FQ466" s="36"/>
      <c r="FR466" s="36"/>
      <c r="FS466" s="36"/>
      <c r="FT466" s="36"/>
      <c r="FU466" s="36"/>
    </row>
    <row r="467" spans="1:177" ht="21" x14ac:dyDescent="0.35">
      <c r="A467" s="36"/>
      <c r="B467" s="37"/>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7"/>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7"/>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36"/>
      <c r="EF467" s="36"/>
      <c r="EG467" s="36"/>
      <c r="EH467" s="36"/>
      <c r="EI467" s="36"/>
      <c r="EJ467" s="36"/>
      <c r="EK467" s="36"/>
      <c r="EL467" s="36"/>
      <c r="EM467" s="36"/>
      <c r="EN467" s="36"/>
      <c r="EO467" s="36"/>
      <c r="EP467" s="36"/>
      <c r="EQ467" s="36"/>
      <c r="ER467" s="36"/>
      <c r="ES467" s="36"/>
      <c r="ET467" s="36"/>
      <c r="EU467" s="36"/>
      <c r="EV467" s="36"/>
      <c r="EW467" s="36"/>
      <c r="EX467" s="36"/>
      <c r="EY467" s="36"/>
      <c r="EZ467" s="36"/>
      <c r="FA467" s="36"/>
      <c r="FB467" s="36"/>
      <c r="FC467" s="36"/>
      <c r="FD467" s="36"/>
      <c r="FE467" s="36"/>
      <c r="FF467" s="36"/>
      <c r="FG467" s="36"/>
      <c r="FH467" s="36"/>
      <c r="FI467" s="36"/>
      <c r="FJ467" s="36"/>
      <c r="FK467" s="36"/>
      <c r="FL467" s="36"/>
      <c r="FM467" s="36"/>
      <c r="FN467" s="36"/>
      <c r="FO467" s="36"/>
      <c r="FP467" s="36"/>
      <c r="FQ467" s="36"/>
      <c r="FR467" s="36"/>
      <c r="FS467" s="36"/>
      <c r="FT467" s="36"/>
      <c r="FU467" s="36"/>
    </row>
    <row r="468" spans="1:177" ht="21" x14ac:dyDescent="0.35">
      <c r="A468" s="36"/>
      <c r="B468" s="37"/>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7"/>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7"/>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36"/>
      <c r="EE468" s="36"/>
      <c r="EF468" s="36"/>
      <c r="EG468" s="36"/>
      <c r="EH468" s="36"/>
      <c r="EI468" s="36"/>
      <c r="EJ468" s="36"/>
      <c r="EK468" s="36"/>
      <c r="EL468" s="36"/>
      <c r="EM468" s="36"/>
      <c r="EN468" s="36"/>
      <c r="EO468" s="36"/>
      <c r="EP468" s="36"/>
      <c r="EQ468" s="36"/>
      <c r="ER468" s="36"/>
      <c r="ES468" s="36"/>
      <c r="ET468" s="36"/>
      <c r="EU468" s="36"/>
      <c r="EV468" s="36"/>
      <c r="EW468" s="36"/>
      <c r="EX468" s="36"/>
      <c r="EY468" s="36"/>
      <c r="EZ468" s="36"/>
      <c r="FA468" s="36"/>
      <c r="FB468" s="36"/>
      <c r="FC468" s="36"/>
      <c r="FD468" s="36"/>
      <c r="FE468" s="36"/>
      <c r="FF468" s="36"/>
      <c r="FG468" s="36"/>
      <c r="FH468" s="36"/>
      <c r="FI468" s="36"/>
      <c r="FJ468" s="36"/>
      <c r="FK468" s="36"/>
      <c r="FL468" s="36"/>
      <c r="FM468" s="36"/>
      <c r="FN468" s="36"/>
      <c r="FO468" s="36"/>
      <c r="FP468" s="36"/>
      <c r="FQ468" s="36"/>
      <c r="FR468" s="36"/>
      <c r="FS468" s="36"/>
      <c r="FT468" s="36"/>
      <c r="FU468" s="36"/>
    </row>
    <row r="469" spans="1:177" ht="21" x14ac:dyDescent="0.35">
      <c r="A469" s="36"/>
      <c r="B469" s="37"/>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7"/>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7"/>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row>
    <row r="470" spans="1:177" ht="21" x14ac:dyDescent="0.35">
      <c r="A470" s="36"/>
      <c r="B470" s="37"/>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7"/>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7"/>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row>
    <row r="471" spans="1:177" ht="21" x14ac:dyDescent="0.35">
      <c r="A471" s="36"/>
      <c r="B471" s="37"/>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7"/>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7"/>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row>
    <row r="472" spans="1:177" ht="21" x14ac:dyDescent="0.35">
      <c r="A472" s="36"/>
      <c r="B472" s="37"/>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7"/>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7"/>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36"/>
      <c r="EF472" s="36"/>
      <c r="EG472" s="36"/>
      <c r="EH472" s="36"/>
      <c r="EI472" s="36"/>
      <c r="EJ472" s="36"/>
      <c r="EK472" s="36"/>
      <c r="EL472" s="36"/>
      <c r="EM472" s="36"/>
      <c r="EN472" s="36"/>
      <c r="EO472" s="36"/>
      <c r="EP472" s="36"/>
      <c r="EQ472" s="36"/>
      <c r="ER472" s="36"/>
      <c r="ES472" s="36"/>
      <c r="ET472" s="36"/>
      <c r="EU472" s="36"/>
      <c r="EV472" s="36"/>
      <c r="EW472" s="36"/>
      <c r="EX472" s="36"/>
      <c r="EY472" s="36"/>
      <c r="EZ472" s="36"/>
      <c r="FA472" s="36"/>
      <c r="FB472" s="36"/>
      <c r="FC472" s="36"/>
      <c r="FD472" s="36"/>
      <c r="FE472" s="36"/>
      <c r="FF472" s="36"/>
      <c r="FG472" s="36"/>
      <c r="FH472" s="36"/>
      <c r="FI472" s="36"/>
      <c r="FJ472" s="36"/>
      <c r="FK472" s="36"/>
      <c r="FL472" s="36"/>
      <c r="FM472" s="36"/>
      <c r="FN472" s="36"/>
      <c r="FO472" s="36"/>
      <c r="FP472" s="36"/>
      <c r="FQ472" s="36"/>
      <c r="FR472" s="36"/>
      <c r="FS472" s="36"/>
      <c r="FT472" s="36"/>
      <c r="FU472" s="36"/>
    </row>
    <row r="473" spans="1:177" ht="21" x14ac:dyDescent="0.35">
      <c r="A473" s="36"/>
      <c r="B473" s="37"/>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7"/>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7"/>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36"/>
      <c r="EE473" s="36"/>
      <c r="EF473" s="36"/>
      <c r="EG473" s="36"/>
      <c r="EH473" s="36"/>
      <c r="EI473" s="36"/>
      <c r="EJ473" s="36"/>
      <c r="EK473" s="36"/>
      <c r="EL473" s="36"/>
      <c r="EM473" s="36"/>
      <c r="EN473" s="36"/>
      <c r="EO473" s="36"/>
      <c r="EP473" s="36"/>
      <c r="EQ473" s="36"/>
      <c r="ER473" s="36"/>
      <c r="ES473" s="36"/>
      <c r="ET473" s="36"/>
      <c r="EU473" s="36"/>
      <c r="EV473" s="36"/>
      <c r="EW473" s="36"/>
      <c r="EX473" s="36"/>
      <c r="EY473" s="36"/>
      <c r="EZ473" s="36"/>
      <c r="FA473" s="36"/>
      <c r="FB473" s="36"/>
      <c r="FC473" s="36"/>
      <c r="FD473" s="36"/>
      <c r="FE473" s="36"/>
      <c r="FF473" s="36"/>
      <c r="FG473" s="36"/>
      <c r="FH473" s="36"/>
      <c r="FI473" s="36"/>
      <c r="FJ473" s="36"/>
      <c r="FK473" s="36"/>
      <c r="FL473" s="36"/>
      <c r="FM473" s="36"/>
      <c r="FN473" s="36"/>
      <c r="FO473" s="36"/>
      <c r="FP473" s="36"/>
      <c r="FQ473" s="36"/>
      <c r="FR473" s="36"/>
      <c r="FS473" s="36"/>
      <c r="FT473" s="36"/>
      <c r="FU473" s="36"/>
    </row>
    <row r="474" spans="1:177" ht="21" x14ac:dyDescent="0.35">
      <c r="A474" s="36"/>
      <c r="B474" s="37"/>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7"/>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7"/>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36"/>
      <c r="EE474" s="36"/>
      <c r="EF474" s="36"/>
      <c r="EG474" s="36"/>
      <c r="EH474" s="36"/>
      <c r="EI474" s="36"/>
      <c r="EJ474" s="36"/>
      <c r="EK474" s="36"/>
      <c r="EL474" s="36"/>
      <c r="EM474" s="36"/>
      <c r="EN474" s="36"/>
      <c r="EO474" s="36"/>
      <c r="EP474" s="36"/>
      <c r="EQ474" s="36"/>
      <c r="ER474" s="36"/>
      <c r="ES474" s="36"/>
      <c r="ET474" s="36"/>
      <c r="EU474" s="36"/>
      <c r="EV474" s="36"/>
      <c r="EW474" s="36"/>
      <c r="EX474" s="36"/>
      <c r="EY474" s="36"/>
      <c r="EZ474" s="36"/>
      <c r="FA474" s="36"/>
      <c r="FB474" s="36"/>
      <c r="FC474" s="36"/>
      <c r="FD474" s="36"/>
      <c r="FE474" s="36"/>
      <c r="FF474" s="36"/>
      <c r="FG474" s="36"/>
      <c r="FH474" s="36"/>
      <c r="FI474" s="36"/>
      <c r="FJ474" s="36"/>
      <c r="FK474" s="36"/>
      <c r="FL474" s="36"/>
      <c r="FM474" s="36"/>
      <c r="FN474" s="36"/>
      <c r="FO474" s="36"/>
      <c r="FP474" s="36"/>
      <c r="FQ474" s="36"/>
      <c r="FR474" s="36"/>
      <c r="FS474" s="36"/>
      <c r="FT474" s="36"/>
      <c r="FU474" s="36"/>
    </row>
    <row r="475" spans="1:177" ht="21" x14ac:dyDescent="0.35">
      <c r="A475" s="36"/>
      <c r="B475" s="37"/>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7"/>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7"/>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36"/>
      <c r="EF475" s="36"/>
      <c r="EG475" s="36"/>
      <c r="EH475" s="36"/>
      <c r="EI475" s="36"/>
      <c r="EJ475" s="36"/>
      <c r="EK475" s="36"/>
      <c r="EL475" s="36"/>
      <c r="EM475" s="36"/>
      <c r="EN475" s="36"/>
      <c r="EO475" s="36"/>
      <c r="EP475" s="36"/>
      <c r="EQ475" s="36"/>
      <c r="ER475" s="36"/>
      <c r="ES475" s="36"/>
      <c r="ET475" s="36"/>
      <c r="EU475" s="36"/>
      <c r="EV475" s="36"/>
      <c r="EW475" s="36"/>
      <c r="EX475" s="36"/>
      <c r="EY475" s="36"/>
      <c r="EZ475" s="36"/>
      <c r="FA475" s="36"/>
      <c r="FB475" s="36"/>
      <c r="FC475" s="36"/>
      <c r="FD475" s="36"/>
      <c r="FE475" s="36"/>
      <c r="FF475" s="36"/>
      <c r="FG475" s="36"/>
      <c r="FH475" s="36"/>
      <c r="FI475" s="36"/>
      <c r="FJ475" s="36"/>
      <c r="FK475" s="36"/>
      <c r="FL475" s="36"/>
      <c r="FM475" s="36"/>
      <c r="FN475" s="36"/>
      <c r="FO475" s="36"/>
      <c r="FP475" s="36"/>
      <c r="FQ475" s="36"/>
      <c r="FR475" s="36"/>
      <c r="FS475" s="36"/>
      <c r="FT475" s="36"/>
      <c r="FU475" s="36"/>
    </row>
    <row r="476" spans="1:177" ht="21" x14ac:dyDescent="0.35">
      <c r="A476" s="36"/>
      <c r="B476" s="37"/>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7"/>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7"/>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row>
    <row r="477" spans="1:177" ht="21" x14ac:dyDescent="0.35">
      <c r="A477" s="36"/>
      <c r="B477" s="37"/>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7"/>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7"/>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36"/>
      <c r="EE477" s="36"/>
      <c r="EF477" s="36"/>
      <c r="EG477" s="36"/>
      <c r="EH477" s="36"/>
      <c r="EI477" s="36"/>
      <c r="EJ477" s="36"/>
      <c r="EK477" s="36"/>
      <c r="EL477" s="36"/>
      <c r="EM477" s="36"/>
      <c r="EN477" s="36"/>
      <c r="EO477" s="36"/>
      <c r="EP477" s="36"/>
      <c r="EQ477" s="36"/>
      <c r="ER477" s="36"/>
      <c r="ES477" s="36"/>
      <c r="ET477" s="36"/>
      <c r="EU477" s="36"/>
      <c r="EV477" s="36"/>
      <c r="EW477" s="36"/>
      <c r="EX477" s="36"/>
      <c r="EY477" s="36"/>
      <c r="EZ477" s="36"/>
      <c r="FA477" s="36"/>
      <c r="FB477" s="36"/>
      <c r="FC477" s="36"/>
      <c r="FD477" s="36"/>
      <c r="FE477" s="36"/>
      <c r="FF477" s="36"/>
      <c r="FG477" s="36"/>
      <c r="FH477" s="36"/>
      <c r="FI477" s="36"/>
      <c r="FJ477" s="36"/>
      <c r="FK477" s="36"/>
      <c r="FL477" s="36"/>
      <c r="FM477" s="36"/>
      <c r="FN477" s="36"/>
      <c r="FO477" s="36"/>
      <c r="FP477" s="36"/>
      <c r="FQ477" s="36"/>
      <c r="FR477" s="36"/>
      <c r="FS477" s="36"/>
      <c r="FT477" s="36"/>
      <c r="FU477" s="36"/>
    </row>
    <row r="478" spans="1:177" ht="21" x14ac:dyDescent="0.35">
      <c r="A478" s="36"/>
      <c r="B478" s="37"/>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7"/>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7"/>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36"/>
      <c r="EF478" s="36"/>
      <c r="EG478" s="36"/>
      <c r="EH478" s="36"/>
      <c r="EI478" s="36"/>
      <c r="EJ478" s="36"/>
      <c r="EK478" s="36"/>
      <c r="EL478" s="36"/>
      <c r="EM478" s="36"/>
      <c r="EN478" s="36"/>
      <c r="EO478" s="36"/>
      <c r="EP478" s="36"/>
      <c r="EQ478" s="36"/>
      <c r="ER478" s="36"/>
      <c r="ES478" s="36"/>
      <c r="ET478" s="36"/>
      <c r="EU478" s="36"/>
      <c r="EV478" s="36"/>
      <c r="EW478" s="36"/>
      <c r="EX478" s="36"/>
      <c r="EY478" s="36"/>
      <c r="EZ478" s="36"/>
      <c r="FA478" s="36"/>
      <c r="FB478" s="36"/>
      <c r="FC478" s="36"/>
      <c r="FD478" s="36"/>
      <c r="FE478" s="36"/>
      <c r="FF478" s="36"/>
      <c r="FG478" s="36"/>
      <c r="FH478" s="36"/>
      <c r="FI478" s="36"/>
      <c r="FJ478" s="36"/>
      <c r="FK478" s="36"/>
      <c r="FL478" s="36"/>
      <c r="FM478" s="36"/>
      <c r="FN478" s="36"/>
      <c r="FO478" s="36"/>
      <c r="FP478" s="36"/>
      <c r="FQ478" s="36"/>
      <c r="FR478" s="36"/>
      <c r="FS478" s="36"/>
      <c r="FT478" s="36"/>
      <c r="FU478" s="36"/>
    </row>
    <row r="479" spans="1:177" ht="21" x14ac:dyDescent="0.35">
      <c r="A479" s="36"/>
      <c r="B479" s="37"/>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7"/>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7"/>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c r="EA479" s="36"/>
      <c r="EB479" s="36"/>
      <c r="EC479" s="36"/>
      <c r="ED479" s="36"/>
      <c r="EE479" s="36"/>
      <c r="EF479" s="36"/>
      <c r="EG479" s="36"/>
      <c r="EH479" s="36"/>
      <c r="EI479" s="36"/>
      <c r="EJ479" s="36"/>
      <c r="EK479" s="36"/>
      <c r="EL479" s="36"/>
      <c r="EM479" s="36"/>
      <c r="EN479" s="36"/>
      <c r="EO479" s="36"/>
      <c r="EP479" s="36"/>
      <c r="EQ479" s="36"/>
      <c r="ER479" s="36"/>
      <c r="ES479" s="36"/>
      <c r="ET479" s="36"/>
      <c r="EU479" s="36"/>
      <c r="EV479" s="36"/>
      <c r="EW479" s="36"/>
      <c r="EX479" s="36"/>
      <c r="EY479" s="36"/>
      <c r="EZ479" s="36"/>
      <c r="FA479" s="36"/>
      <c r="FB479" s="36"/>
      <c r="FC479" s="36"/>
      <c r="FD479" s="36"/>
      <c r="FE479" s="36"/>
      <c r="FF479" s="36"/>
      <c r="FG479" s="36"/>
      <c r="FH479" s="36"/>
      <c r="FI479" s="36"/>
      <c r="FJ479" s="36"/>
      <c r="FK479" s="36"/>
      <c r="FL479" s="36"/>
      <c r="FM479" s="36"/>
      <c r="FN479" s="36"/>
      <c r="FO479" s="36"/>
      <c r="FP479" s="36"/>
      <c r="FQ479" s="36"/>
      <c r="FR479" s="36"/>
      <c r="FS479" s="36"/>
      <c r="FT479" s="36"/>
      <c r="FU479" s="36"/>
    </row>
    <row r="480" spans="1:177" ht="21" x14ac:dyDescent="0.35">
      <c r="A480" s="36"/>
      <c r="B480" s="37"/>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7"/>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7"/>
      <c r="CU480" s="36"/>
      <c r="CV480" s="36"/>
      <c r="CW480" s="36"/>
      <c r="CX480" s="36"/>
      <c r="CY480" s="36"/>
      <c r="CZ480" s="36"/>
      <c r="DA480" s="36"/>
      <c r="DB480" s="36"/>
      <c r="DC480" s="36"/>
      <c r="DD480" s="36"/>
      <c r="DE480" s="36"/>
      <c r="DF480" s="36"/>
      <c r="DG480" s="36"/>
      <c r="DH480" s="36"/>
      <c r="DI480" s="36"/>
      <c r="DJ480" s="36"/>
      <c r="DK480" s="36"/>
      <c r="DL480" s="36"/>
      <c r="DM480" s="36"/>
      <c r="DN480" s="36"/>
      <c r="DO480" s="36"/>
      <c r="DP480" s="36"/>
      <c r="DQ480" s="36"/>
      <c r="DR480" s="36"/>
      <c r="DS480" s="36"/>
      <c r="DT480" s="36"/>
      <c r="DU480" s="36"/>
      <c r="DV480" s="36"/>
      <c r="DW480" s="36"/>
      <c r="DX480" s="36"/>
      <c r="DY480" s="36"/>
      <c r="DZ480" s="36"/>
      <c r="EA480" s="36"/>
      <c r="EB480" s="36"/>
      <c r="EC480" s="36"/>
      <c r="ED480" s="36"/>
      <c r="EE480" s="36"/>
      <c r="EF480" s="36"/>
      <c r="EG480" s="36"/>
      <c r="EH480" s="36"/>
      <c r="EI480" s="36"/>
      <c r="EJ480" s="36"/>
      <c r="EK480" s="36"/>
      <c r="EL480" s="36"/>
      <c r="EM480" s="36"/>
      <c r="EN480" s="36"/>
      <c r="EO480" s="36"/>
      <c r="EP480" s="36"/>
      <c r="EQ480" s="36"/>
      <c r="ER480" s="36"/>
      <c r="ES480" s="36"/>
      <c r="ET480" s="36"/>
      <c r="EU480" s="36"/>
      <c r="EV480" s="36"/>
      <c r="EW480" s="36"/>
      <c r="EX480" s="36"/>
      <c r="EY480" s="36"/>
      <c r="EZ480" s="36"/>
      <c r="FA480" s="36"/>
      <c r="FB480" s="36"/>
      <c r="FC480" s="36"/>
      <c r="FD480" s="36"/>
      <c r="FE480" s="36"/>
      <c r="FF480" s="36"/>
      <c r="FG480" s="36"/>
      <c r="FH480" s="36"/>
      <c r="FI480" s="36"/>
      <c r="FJ480" s="36"/>
      <c r="FK480" s="36"/>
      <c r="FL480" s="36"/>
      <c r="FM480" s="36"/>
      <c r="FN480" s="36"/>
      <c r="FO480" s="36"/>
      <c r="FP480" s="36"/>
      <c r="FQ480" s="36"/>
      <c r="FR480" s="36"/>
      <c r="FS480" s="36"/>
      <c r="FT480" s="36"/>
      <c r="FU480" s="36"/>
    </row>
    <row r="481" spans="1:177" ht="21" x14ac:dyDescent="0.35">
      <c r="A481" s="36"/>
      <c r="B481" s="37"/>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7"/>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7"/>
      <c r="CU481" s="36"/>
      <c r="CV481" s="36"/>
      <c r="CW481" s="36"/>
      <c r="CX481" s="36"/>
      <c r="CY481" s="36"/>
      <c r="CZ481" s="36"/>
      <c r="DA481" s="36"/>
      <c r="DB481" s="36"/>
      <c r="DC481" s="36"/>
      <c r="DD481" s="36"/>
      <c r="DE481" s="36"/>
      <c r="DF481" s="36"/>
      <c r="DG481" s="36"/>
      <c r="DH481" s="36"/>
      <c r="DI481" s="36"/>
      <c r="DJ481" s="36"/>
      <c r="DK481" s="36"/>
      <c r="DL481" s="36"/>
      <c r="DM481" s="36"/>
      <c r="DN481" s="36"/>
      <c r="DO481" s="36"/>
      <c r="DP481" s="36"/>
      <c r="DQ481" s="36"/>
      <c r="DR481" s="36"/>
      <c r="DS481" s="36"/>
      <c r="DT481" s="36"/>
      <c r="DU481" s="36"/>
      <c r="DV481" s="36"/>
      <c r="DW481" s="36"/>
      <c r="DX481" s="36"/>
      <c r="DY481" s="36"/>
      <c r="DZ481" s="36"/>
      <c r="EA481" s="36"/>
      <c r="EB481" s="36"/>
      <c r="EC481" s="36"/>
      <c r="ED481" s="36"/>
      <c r="EE481" s="36"/>
      <c r="EF481" s="36"/>
      <c r="EG481" s="36"/>
      <c r="EH481" s="36"/>
      <c r="EI481" s="36"/>
      <c r="EJ481" s="36"/>
      <c r="EK481" s="36"/>
      <c r="EL481" s="36"/>
      <c r="EM481" s="36"/>
      <c r="EN481" s="36"/>
      <c r="EO481" s="36"/>
      <c r="EP481" s="36"/>
      <c r="EQ481" s="36"/>
      <c r="ER481" s="36"/>
      <c r="ES481" s="36"/>
      <c r="ET481" s="36"/>
      <c r="EU481" s="36"/>
      <c r="EV481" s="36"/>
      <c r="EW481" s="36"/>
      <c r="EX481" s="36"/>
      <c r="EY481" s="36"/>
      <c r="EZ481" s="36"/>
      <c r="FA481" s="36"/>
      <c r="FB481" s="36"/>
      <c r="FC481" s="36"/>
      <c r="FD481" s="36"/>
      <c r="FE481" s="36"/>
      <c r="FF481" s="36"/>
      <c r="FG481" s="36"/>
      <c r="FH481" s="36"/>
      <c r="FI481" s="36"/>
      <c r="FJ481" s="36"/>
      <c r="FK481" s="36"/>
      <c r="FL481" s="36"/>
      <c r="FM481" s="36"/>
      <c r="FN481" s="36"/>
      <c r="FO481" s="36"/>
      <c r="FP481" s="36"/>
      <c r="FQ481" s="36"/>
      <c r="FR481" s="36"/>
      <c r="FS481" s="36"/>
      <c r="FT481" s="36"/>
      <c r="FU481" s="36"/>
    </row>
    <row r="482" spans="1:177" ht="21" x14ac:dyDescent="0.35">
      <c r="A482" s="36"/>
      <c r="B482" s="37"/>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7"/>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7"/>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c r="EA482" s="36"/>
      <c r="EB482" s="36"/>
      <c r="EC482" s="36"/>
      <c r="ED482" s="36"/>
      <c r="EE482" s="36"/>
      <c r="EF482" s="36"/>
      <c r="EG482" s="36"/>
      <c r="EH482" s="36"/>
      <c r="EI482" s="36"/>
      <c r="EJ482" s="36"/>
      <c r="EK482" s="36"/>
      <c r="EL482" s="36"/>
      <c r="EM482" s="36"/>
      <c r="EN482" s="36"/>
      <c r="EO482" s="36"/>
      <c r="EP482" s="36"/>
      <c r="EQ482" s="36"/>
      <c r="ER482" s="36"/>
      <c r="ES482" s="36"/>
      <c r="ET482" s="36"/>
      <c r="EU482" s="36"/>
      <c r="EV482" s="36"/>
      <c r="EW482" s="36"/>
      <c r="EX482" s="36"/>
      <c r="EY482" s="36"/>
      <c r="EZ482" s="36"/>
      <c r="FA482" s="36"/>
      <c r="FB482" s="36"/>
      <c r="FC482" s="36"/>
      <c r="FD482" s="36"/>
      <c r="FE482" s="36"/>
      <c r="FF482" s="36"/>
      <c r="FG482" s="36"/>
      <c r="FH482" s="36"/>
      <c r="FI482" s="36"/>
      <c r="FJ482" s="36"/>
      <c r="FK482" s="36"/>
      <c r="FL482" s="36"/>
      <c r="FM482" s="36"/>
      <c r="FN482" s="36"/>
      <c r="FO482" s="36"/>
      <c r="FP482" s="36"/>
      <c r="FQ482" s="36"/>
      <c r="FR482" s="36"/>
      <c r="FS482" s="36"/>
      <c r="FT482" s="36"/>
      <c r="FU482" s="36"/>
    </row>
    <row r="483" spans="1:177" ht="21" x14ac:dyDescent="0.35">
      <c r="A483" s="36"/>
      <c r="B483" s="37"/>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7"/>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7"/>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6"/>
      <c r="FL483" s="36"/>
      <c r="FM483" s="36"/>
      <c r="FN483" s="36"/>
      <c r="FO483" s="36"/>
      <c r="FP483" s="36"/>
      <c r="FQ483" s="36"/>
      <c r="FR483" s="36"/>
      <c r="FS483" s="36"/>
      <c r="FT483" s="36"/>
      <c r="FU483" s="36"/>
    </row>
    <row r="484" spans="1:177" ht="21" x14ac:dyDescent="0.35">
      <c r="A484" s="36"/>
      <c r="B484" s="37"/>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7"/>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7"/>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6"/>
      <c r="FL484" s="36"/>
      <c r="FM484" s="36"/>
      <c r="FN484" s="36"/>
      <c r="FO484" s="36"/>
      <c r="FP484" s="36"/>
      <c r="FQ484" s="36"/>
      <c r="FR484" s="36"/>
      <c r="FS484" s="36"/>
      <c r="FT484" s="36"/>
      <c r="FU484" s="36"/>
    </row>
    <row r="485" spans="1:177" ht="21" x14ac:dyDescent="0.35">
      <c r="A485" s="36"/>
      <c r="B485" s="37"/>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7"/>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7"/>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36"/>
      <c r="EZ485" s="36"/>
      <c r="FA485" s="36"/>
      <c r="FB485" s="36"/>
      <c r="FC485" s="36"/>
      <c r="FD485" s="36"/>
      <c r="FE485" s="36"/>
      <c r="FF485" s="36"/>
      <c r="FG485" s="36"/>
      <c r="FH485" s="36"/>
      <c r="FI485" s="36"/>
      <c r="FJ485" s="36"/>
      <c r="FK485" s="36"/>
      <c r="FL485" s="36"/>
      <c r="FM485" s="36"/>
      <c r="FN485" s="36"/>
      <c r="FO485" s="36"/>
      <c r="FP485" s="36"/>
      <c r="FQ485" s="36"/>
      <c r="FR485" s="36"/>
      <c r="FS485" s="36"/>
      <c r="FT485" s="36"/>
      <c r="FU485" s="36"/>
    </row>
    <row r="486" spans="1:177" ht="21" x14ac:dyDescent="0.35">
      <c r="A486" s="36"/>
      <c r="B486" s="37"/>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7"/>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7"/>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6"/>
      <c r="FL486" s="36"/>
      <c r="FM486" s="36"/>
      <c r="FN486" s="36"/>
      <c r="FO486" s="36"/>
      <c r="FP486" s="36"/>
      <c r="FQ486" s="36"/>
      <c r="FR486" s="36"/>
      <c r="FS486" s="36"/>
      <c r="FT486" s="36"/>
      <c r="FU486" s="36"/>
    </row>
    <row r="487" spans="1:177" ht="21" x14ac:dyDescent="0.35">
      <c r="A487" s="36"/>
      <c r="B487" s="37"/>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7"/>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7"/>
      <c r="CU487" s="36"/>
      <c r="CV487" s="36"/>
      <c r="CW487" s="36"/>
      <c r="CX487" s="36"/>
      <c r="CY487" s="36"/>
      <c r="CZ487" s="36"/>
      <c r="DA487" s="36"/>
      <c r="DB487" s="36"/>
      <c r="DC487" s="36"/>
      <c r="DD487" s="36"/>
      <c r="DE487" s="36"/>
      <c r="DF487" s="36"/>
      <c r="DG487" s="36"/>
      <c r="DH487" s="36"/>
      <c r="DI487" s="36"/>
      <c r="DJ487" s="36"/>
      <c r="DK487" s="36"/>
      <c r="DL487" s="36"/>
      <c r="DM487" s="36"/>
      <c r="DN487" s="36"/>
      <c r="DO487" s="36"/>
      <c r="DP487" s="36"/>
      <c r="DQ487" s="36"/>
      <c r="DR487" s="36"/>
      <c r="DS487" s="36"/>
      <c r="DT487" s="36"/>
      <c r="DU487" s="36"/>
      <c r="DV487" s="36"/>
      <c r="DW487" s="36"/>
      <c r="DX487" s="36"/>
      <c r="DY487" s="36"/>
      <c r="DZ487" s="36"/>
      <c r="EA487" s="36"/>
      <c r="EB487" s="36"/>
      <c r="EC487" s="36"/>
      <c r="ED487" s="36"/>
      <c r="EE487" s="36"/>
      <c r="EF487" s="36"/>
      <c r="EG487" s="36"/>
      <c r="EH487" s="36"/>
      <c r="EI487" s="36"/>
      <c r="EJ487" s="36"/>
      <c r="EK487" s="36"/>
      <c r="EL487" s="36"/>
      <c r="EM487" s="36"/>
      <c r="EN487" s="36"/>
      <c r="EO487" s="36"/>
      <c r="EP487" s="36"/>
      <c r="EQ487" s="36"/>
      <c r="ER487" s="36"/>
      <c r="ES487" s="36"/>
      <c r="ET487" s="36"/>
      <c r="EU487" s="36"/>
      <c r="EV487" s="36"/>
      <c r="EW487" s="36"/>
      <c r="EX487" s="36"/>
      <c r="EY487" s="36"/>
      <c r="EZ487" s="36"/>
      <c r="FA487" s="36"/>
      <c r="FB487" s="36"/>
      <c r="FC487" s="36"/>
      <c r="FD487" s="36"/>
      <c r="FE487" s="36"/>
      <c r="FF487" s="36"/>
      <c r="FG487" s="36"/>
      <c r="FH487" s="36"/>
      <c r="FI487" s="36"/>
      <c r="FJ487" s="36"/>
      <c r="FK487" s="36"/>
      <c r="FL487" s="36"/>
      <c r="FM487" s="36"/>
      <c r="FN487" s="36"/>
      <c r="FO487" s="36"/>
      <c r="FP487" s="36"/>
      <c r="FQ487" s="36"/>
      <c r="FR487" s="36"/>
      <c r="FS487" s="36"/>
      <c r="FT487" s="36"/>
      <c r="FU487" s="36"/>
    </row>
    <row r="488" spans="1:177" ht="21" x14ac:dyDescent="0.35">
      <c r="A488" s="36"/>
      <c r="B488" s="37"/>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7"/>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7"/>
      <c r="CU488" s="36"/>
      <c r="CV488" s="36"/>
      <c r="CW488" s="36"/>
      <c r="CX488" s="36"/>
      <c r="CY488" s="36"/>
      <c r="CZ488" s="36"/>
      <c r="DA488" s="36"/>
      <c r="DB488" s="36"/>
      <c r="DC488" s="36"/>
      <c r="DD488" s="36"/>
      <c r="DE488" s="36"/>
      <c r="DF488" s="36"/>
      <c r="DG488" s="36"/>
      <c r="DH488" s="36"/>
      <c r="DI488" s="36"/>
      <c r="DJ488" s="36"/>
      <c r="DK488" s="36"/>
      <c r="DL488" s="36"/>
      <c r="DM488" s="36"/>
      <c r="DN488" s="36"/>
      <c r="DO488" s="36"/>
      <c r="DP488" s="36"/>
      <c r="DQ488" s="36"/>
      <c r="DR488" s="36"/>
      <c r="DS488" s="36"/>
      <c r="DT488" s="36"/>
      <c r="DU488" s="36"/>
      <c r="DV488" s="36"/>
      <c r="DW488" s="36"/>
      <c r="DX488" s="36"/>
      <c r="DY488" s="36"/>
      <c r="DZ488" s="36"/>
      <c r="EA488" s="36"/>
      <c r="EB488" s="36"/>
      <c r="EC488" s="36"/>
      <c r="ED488" s="36"/>
      <c r="EE488" s="36"/>
      <c r="EF488" s="36"/>
      <c r="EG488" s="36"/>
      <c r="EH488" s="36"/>
      <c r="EI488" s="36"/>
      <c r="EJ488" s="36"/>
      <c r="EK488" s="36"/>
      <c r="EL488" s="36"/>
      <c r="EM488" s="36"/>
      <c r="EN488" s="36"/>
      <c r="EO488" s="36"/>
      <c r="EP488" s="36"/>
      <c r="EQ488" s="36"/>
      <c r="ER488" s="36"/>
      <c r="ES488" s="36"/>
      <c r="ET488" s="36"/>
      <c r="EU488" s="36"/>
      <c r="EV488" s="36"/>
      <c r="EW488" s="36"/>
      <c r="EX488" s="36"/>
      <c r="EY488" s="36"/>
      <c r="EZ488" s="36"/>
      <c r="FA488" s="36"/>
      <c r="FB488" s="36"/>
      <c r="FC488" s="36"/>
      <c r="FD488" s="36"/>
      <c r="FE488" s="36"/>
      <c r="FF488" s="36"/>
      <c r="FG488" s="36"/>
      <c r="FH488" s="36"/>
      <c r="FI488" s="36"/>
      <c r="FJ488" s="36"/>
      <c r="FK488" s="36"/>
      <c r="FL488" s="36"/>
      <c r="FM488" s="36"/>
      <c r="FN488" s="36"/>
      <c r="FO488" s="36"/>
      <c r="FP488" s="36"/>
      <c r="FQ488" s="36"/>
      <c r="FR488" s="36"/>
      <c r="FS488" s="36"/>
      <c r="FT488" s="36"/>
      <c r="FU488" s="36"/>
    </row>
    <row r="489" spans="1:177" ht="21" x14ac:dyDescent="0.35">
      <c r="A489" s="36"/>
      <c r="B489" s="37"/>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7"/>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7"/>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c r="ED489" s="36"/>
      <c r="EE489" s="36"/>
      <c r="EF489" s="36"/>
      <c r="EG489" s="36"/>
      <c r="EH489" s="36"/>
      <c r="EI489" s="36"/>
      <c r="EJ489" s="36"/>
      <c r="EK489" s="36"/>
      <c r="EL489" s="36"/>
      <c r="EM489" s="36"/>
      <c r="EN489" s="36"/>
      <c r="EO489" s="36"/>
      <c r="EP489" s="36"/>
      <c r="EQ489" s="36"/>
      <c r="ER489" s="36"/>
      <c r="ES489" s="36"/>
      <c r="ET489" s="36"/>
      <c r="EU489" s="36"/>
      <c r="EV489" s="36"/>
      <c r="EW489" s="36"/>
      <c r="EX489" s="36"/>
      <c r="EY489" s="36"/>
      <c r="EZ489" s="36"/>
      <c r="FA489" s="36"/>
      <c r="FB489" s="36"/>
      <c r="FC489" s="36"/>
      <c r="FD489" s="36"/>
      <c r="FE489" s="36"/>
      <c r="FF489" s="36"/>
      <c r="FG489" s="36"/>
      <c r="FH489" s="36"/>
      <c r="FI489" s="36"/>
      <c r="FJ489" s="36"/>
      <c r="FK489" s="36"/>
      <c r="FL489" s="36"/>
      <c r="FM489" s="36"/>
      <c r="FN489" s="36"/>
      <c r="FO489" s="36"/>
      <c r="FP489" s="36"/>
      <c r="FQ489" s="36"/>
      <c r="FR489" s="36"/>
      <c r="FS489" s="36"/>
      <c r="FT489" s="36"/>
      <c r="FU489" s="36"/>
    </row>
    <row r="490" spans="1:177" ht="21" x14ac:dyDescent="0.35">
      <c r="A490" s="36"/>
      <c r="B490" s="37"/>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7"/>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7"/>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c r="ED490" s="36"/>
      <c r="EE490" s="36"/>
      <c r="EF490" s="36"/>
      <c r="EG490" s="36"/>
      <c r="EH490" s="36"/>
      <c r="EI490" s="36"/>
      <c r="EJ490" s="36"/>
      <c r="EK490" s="36"/>
      <c r="EL490" s="36"/>
      <c r="EM490" s="36"/>
      <c r="EN490" s="36"/>
      <c r="EO490" s="36"/>
      <c r="EP490" s="36"/>
      <c r="EQ490" s="36"/>
      <c r="ER490" s="36"/>
      <c r="ES490" s="36"/>
      <c r="ET490" s="36"/>
      <c r="EU490" s="36"/>
      <c r="EV490" s="36"/>
      <c r="EW490" s="36"/>
      <c r="EX490" s="36"/>
      <c r="EY490" s="36"/>
      <c r="EZ490" s="36"/>
      <c r="FA490" s="36"/>
      <c r="FB490" s="36"/>
      <c r="FC490" s="36"/>
      <c r="FD490" s="36"/>
      <c r="FE490" s="36"/>
      <c r="FF490" s="36"/>
      <c r="FG490" s="36"/>
      <c r="FH490" s="36"/>
      <c r="FI490" s="36"/>
      <c r="FJ490" s="36"/>
      <c r="FK490" s="36"/>
      <c r="FL490" s="36"/>
      <c r="FM490" s="36"/>
      <c r="FN490" s="36"/>
      <c r="FO490" s="36"/>
      <c r="FP490" s="36"/>
      <c r="FQ490" s="36"/>
      <c r="FR490" s="36"/>
      <c r="FS490" s="36"/>
      <c r="FT490" s="36"/>
      <c r="FU490" s="36"/>
    </row>
    <row r="491" spans="1:177" ht="21" x14ac:dyDescent="0.35">
      <c r="A491" s="36"/>
      <c r="B491" s="37"/>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7"/>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7"/>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c r="ED491" s="36"/>
      <c r="EE491" s="36"/>
      <c r="EF491" s="36"/>
      <c r="EG491" s="36"/>
      <c r="EH491" s="36"/>
      <c r="EI491" s="36"/>
      <c r="EJ491" s="36"/>
      <c r="EK491" s="36"/>
      <c r="EL491" s="36"/>
      <c r="EM491" s="36"/>
      <c r="EN491" s="36"/>
      <c r="EO491" s="36"/>
      <c r="EP491" s="36"/>
      <c r="EQ491" s="36"/>
      <c r="ER491" s="36"/>
      <c r="ES491" s="36"/>
      <c r="ET491" s="36"/>
      <c r="EU491" s="36"/>
      <c r="EV491" s="36"/>
      <c r="EW491" s="36"/>
      <c r="EX491" s="36"/>
      <c r="EY491" s="36"/>
      <c r="EZ491" s="36"/>
      <c r="FA491" s="36"/>
      <c r="FB491" s="36"/>
      <c r="FC491" s="36"/>
      <c r="FD491" s="36"/>
      <c r="FE491" s="36"/>
      <c r="FF491" s="36"/>
      <c r="FG491" s="36"/>
      <c r="FH491" s="36"/>
      <c r="FI491" s="36"/>
      <c r="FJ491" s="36"/>
      <c r="FK491" s="36"/>
      <c r="FL491" s="36"/>
      <c r="FM491" s="36"/>
      <c r="FN491" s="36"/>
      <c r="FO491" s="36"/>
      <c r="FP491" s="36"/>
      <c r="FQ491" s="36"/>
      <c r="FR491" s="36"/>
      <c r="FS491" s="36"/>
      <c r="FT491" s="36"/>
      <c r="FU491" s="36"/>
    </row>
    <row r="492" spans="1:177" ht="21" x14ac:dyDescent="0.35">
      <c r="A492" s="36"/>
      <c r="B492" s="37"/>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7"/>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7"/>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36"/>
      <c r="EE492" s="36"/>
      <c r="EF492" s="36"/>
      <c r="EG492" s="36"/>
      <c r="EH492" s="36"/>
      <c r="EI492" s="36"/>
      <c r="EJ492" s="36"/>
      <c r="EK492" s="36"/>
      <c r="EL492" s="36"/>
      <c r="EM492" s="36"/>
      <c r="EN492" s="36"/>
      <c r="EO492" s="36"/>
      <c r="EP492" s="36"/>
      <c r="EQ492" s="36"/>
      <c r="ER492" s="36"/>
      <c r="ES492" s="36"/>
      <c r="ET492" s="36"/>
      <c r="EU492" s="36"/>
      <c r="EV492" s="36"/>
      <c r="EW492" s="36"/>
      <c r="EX492" s="36"/>
      <c r="EY492" s="36"/>
      <c r="EZ492" s="36"/>
      <c r="FA492" s="36"/>
      <c r="FB492" s="36"/>
      <c r="FC492" s="36"/>
      <c r="FD492" s="36"/>
      <c r="FE492" s="36"/>
      <c r="FF492" s="36"/>
      <c r="FG492" s="36"/>
      <c r="FH492" s="36"/>
      <c r="FI492" s="36"/>
      <c r="FJ492" s="36"/>
      <c r="FK492" s="36"/>
      <c r="FL492" s="36"/>
      <c r="FM492" s="36"/>
      <c r="FN492" s="36"/>
      <c r="FO492" s="36"/>
      <c r="FP492" s="36"/>
      <c r="FQ492" s="36"/>
      <c r="FR492" s="36"/>
      <c r="FS492" s="36"/>
      <c r="FT492" s="36"/>
      <c r="FU492" s="36"/>
    </row>
    <row r="493" spans="1:177" ht="21" x14ac:dyDescent="0.35">
      <c r="A493" s="36"/>
      <c r="B493" s="37"/>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7"/>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7"/>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c r="ED493" s="36"/>
      <c r="EE493" s="36"/>
      <c r="EF493" s="36"/>
      <c r="EG493" s="36"/>
      <c r="EH493" s="36"/>
      <c r="EI493" s="36"/>
      <c r="EJ493" s="36"/>
      <c r="EK493" s="36"/>
      <c r="EL493" s="36"/>
      <c r="EM493" s="36"/>
      <c r="EN493" s="36"/>
      <c r="EO493" s="36"/>
      <c r="EP493" s="36"/>
      <c r="EQ493" s="36"/>
      <c r="ER493" s="36"/>
      <c r="ES493" s="36"/>
      <c r="ET493" s="36"/>
      <c r="EU493" s="36"/>
      <c r="EV493" s="36"/>
      <c r="EW493" s="36"/>
      <c r="EX493" s="36"/>
      <c r="EY493" s="36"/>
      <c r="EZ493" s="36"/>
      <c r="FA493" s="36"/>
      <c r="FB493" s="36"/>
      <c r="FC493" s="36"/>
      <c r="FD493" s="36"/>
      <c r="FE493" s="36"/>
      <c r="FF493" s="36"/>
      <c r="FG493" s="36"/>
      <c r="FH493" s="36"/>
      <c r="FI493" s="36"/>
      <c r="FJ493" s="36"/>
      <c r="FK493" s="36"/>
      <c r="FL493" s="36"/>
      <c r="FM493" s="36"/>
      <c r="FN493" s="36"/>
      <c r="FO493" s="36"/>
      <c r="FP493" s="36"/>
      <c r="FQ493" s="36"/>
      <c r="FR493" s="36"/>
      <c r="FS493" s="36"/>
      <c r="FT493" s="36"/>
      <c r="FU493" s="36"/>
    </row>
    <row r="494" spans="1:177" ht="21" x14ac:dyDescent="0.35">
      <c r="A494" s="36"/>
      <c r="B494" s="37"/>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7"/>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7"/>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36"/>
      <c r="EE494" s="36"/>
      <c r="EF494" s="36"/>
      <c r="EG494" s="36"/>
      <c r="EH494" s="36"/>
      <c r="EI494" s="36"/>
      <c r="EJ494" s="36"/>
      <c r="EK494" s="36"/>
      <c r="EL494" s="36"/>
      <c r="EM494" s="36"/>
      <c r="EN494" s="36"/>
      <c r="EO494" s="36"/>
      <c r="EP494" s="36"/>
      <c r="EQ494" s="36"/>
      <c r="ER494" s="36"/>
      <c r="ES494" s="36"/>
      <c r="ET494" s="36"/>
      <c r="EU494" s="36"/>
      <c r="EV494" s="36"/>
      <c r="EW494" s="36"/>
      <c r="EX494" s="36"/>
      <c r="EY494" s="36"/>
      <c r="EZ494" s="36"/>
      <c r="FA494" s="36"/>
      <c r="FB494" s="36"/>
      <c r="FC494" s="36"/>
      <c r="FD494" s="36"/>
      <c r="FE494" s="36"/>
      <c r="FF494" s="36"/>
      <c r="FG494" s="36"/>
      <c r="FH494" s="36"/>
      <c r="FI494" s="36"/>
      <c r="FJ494" s="36"/>
      <c r="FK494" s="36"/>
      <c r="FL494" s="36"/>
      <c r="FM494" s="36"/>
      <c r="FN494" s="36"/>
      <c r="FO494" s="36"/>
      <c r="FP494" s="36"/>
      <c r="FQ494" s="36"/>
      <c r="FR494" s="36"/>
      <c r="FS494" s="36"/>
      <c r="FT494" s="36"/>
      <c r="FU494" s="36"/>
    </row>
    <row r="495" spans="1:177" ht="21" x14ac:dyDescent="0.35">
      <c r="A495" s="36"/>
      <c r="B495" s="37"/>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7"/>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7"/>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c r="ED495" s="36"/>
      <c r="EE495" s="36"/>
      <c r="EF495" s="36"/>
      <c r="EG495" s="36"/>
      <c r="EH495" s="36"/>
      <c r="EI495" s="36"/>
      <c r="EJ495" s="36"/>
      <c r="EK495" s="36"/>
      <c r="EL495" s="36"/>
      <c r="EM495" s="36"/>
      <c r="EN495" s="36"/>
      <c r="EO495" s="36"/>
      <c r="EP495" s="36"/>
      <c r="EQ495" s="36"/>
      <c r="ER495" s="36"/>
      <c r="ES495" s="36"/>
      <c r="ET495" s="36"/>
      <c r="EU495" s="36"/>
      <c r="EV495" s="36"/>
      <c r="EW495" s="36"/>
      <c r="EX495" s="36"/>
      <c r="EY495" s="36"/>
      <c r="EZ495" s="36"/>
      <c r="FA495" s="36"/>
      <c r="FB495" s="36"/>
      <c r="FC495" s="36"/>
      <c r="FD495" s="36"/>
      <c r="FE495" s="36"/>
      <c r="FF495" s="36"/>
      <c r="FG495" s="36"/>
      <c r="FH495" s="36"/>
      <c r="FI495" s="36"/>
      <c r="FJ495" s="36"/>
      <c r="FK495" s="36"/>
      <c r="FL495" s="36"/>
      <c r="FM495" s="36"/>
      <c r="FN495" s="36"/>
      <c r="FO495" s="36"/>
      <c r="FP495" s="36"/>
      <c r="FQ495" s="36"/>
      <c r="FR495" s="36"/>
      <c r="FS495" s="36"/>
      <c r="FT495" s="36"/>
      <c r="FU495" s="36"/>
    </row>
    <row r="496" spans="1:177" ht="21" x14ac:dyDescent="0.35">
      <c r="A496" s="36"/>
      <c r="B496" s="37"/>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7"/>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7"/>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c r="ED496" s="36"/>
      <c r="EE496" s="36"/>
      <c r="EF496" s="36"/>
      <c r="EG496" s="36"/>
      <c r="EH496" s="36"/>
      <c r="EI496" s="36"/>
      <c r="EJ496" s="36"/>
      <c r="EK496" s="36"/>
      <c r="EL496" s="36"/>
      <c r="EM496" s="36"/>
      <c r="EN496" s="36"/>
      <c r="EO496" s="36"/>
      <c r="EP496" s="36"/>
      <c r="EQ496" s="36"/>
      <c r="ER496" s="36"/>
      <c r="ES496" s="36"/>
      <c r="ET496" s="36"/>
      <c r="EU496" s="36"/>
      <c r="EV496" s="36"/>
      <c r="EW496" s="36"/>
      <c r="EX496" s="36"/>
      <c r="EY496" s="36"/>
      <c r="EZ496" s="36"/>
      <c r="FA496" s="36"/>
      <c r="FB496" s="36"/>
      <c r="FC496" s="36"/>
      <c r="FD496" s="36"/>
      <c r="FE496" s="36"/>
      <c r="FF496" s="36"/>
      <c r="FG496" s="36"/>
      <c r="FH496" s="36"/>
      <c r="FI496" s="36"/>
      <c r="FJ496" s="36"/>
      <c r="FK496" s="36"/>
      <c r="FL496" s="36"/>
      <c r="FM496" s="36"/>
      <c r="FN496" s="36"/>
      <c r="FO496" s="36"/>
      <c r="FP496" s="36"/>
      <c r="FQ496" s="36"/>
      <c r="FR496" s="36"/>
      <c r="FS496" s="36"/>
      <c r="FT496" s="36"/>
      <c r="FU496" s="36"/>
    </row>
    <row r="497" spans="1:177" ht="21" x14ac:dyDescent="0.35">
      <c r="A497" s="36"/>
      <c r="B497" s="37"/>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7"/>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7"/>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c r="ED497" s="36"/>
      <c r="EE497" s="36"/>
      <c r="EF497" s="36"/>
      <c r="EG497" s="36"/>
      <c r="EH497" s="36"/>
      <c r="EI497" s="36"/>
      <c r="EJ497" s="36"/>
      <c r="EK497" s="36"/>
      <c r="EL497" s="36"/>
      <c r="EM497" s="36"/>
      <c r="EN497" s="36"/>
      <c r="EO497" s="36"/>
      <c r="EP497" s="36"/>
      <c r="EQ497" s="36"/>
      <c r="ER497" s="36"/>
      <c r="ES497" s="36"/>
      <c r="ET497" s="36"/>
      <c r="EU497" s="36"/>
      <c r="EV497" s="36"/>
      <c r="EW497" s="36"/>
      <c r="EX497" s="36"/>
      <c r="EY497" s="36"/>
      <c r="EZ497" s="36"/>
      <c r="FA497" s="36"/>
      <c r="FB497" s="36"/>
      <c r="FC497" s="36"/>
      <c r="FD497" s="36"/>
      <c r="FE497" s="36"/>
      <c r="FF497" s="36"/>
      <c r="FG497" s="36"/>
      <c r="FH497" s="36"/>
      <c r="FI497" s="36"/>
      <c r="FJ497" s="36"/>
      <c r="FK497" s="36"/>
      <c r="FL497" s="36"/>
      <c r="FM497" s="36"/>
      <c r="FN497" s="36"/>
      <c r="FO497" s="36"/>
      <c r="FP497" s="36"/>
      <c r="FQ497" s="36"/>
      <c r="FR497" s="36"/>
      <c r="FS497" s="36"/>
      <c r="FT497" s="36"/>
      <c r="FU497" s="36"/>
    </row>
    <row r="498" spans="1:177" ht="21" x14ac:dyDescent="0.35">
      <c r="A498" s="36"/>
      <c r="B498" s="37"/>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7"/>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7"/>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c r="ED498" s="36"/>
      <c r="EE498" s="36"/>
      <c r="EF498" s="36"/>
      <c r="EG498" s="36"/>
      <c r="EH498" s="36"/>
      <c r="EI498" s="36"/>
      <c r="EJ498" s="36"/>
      <c r="EK498" s="36"/>
      <c r="EL498" s="36"/>
      <c r="EM498" s="36"/>
      <c r="EN498" s="36"/>
      <c r="EO498" s="36"/>
      <c r="EP498" s="36"/>
      <c r="EQ498" s="36"/>
      <c r="ER498" s="36"/>
      <c r="ES498" s="36"/>
      <c r="ET498" s="36"/>
      <c r="EU498" s="36"/>
      <c r="EV498" s="36"/>
      <c r="EW498" s="36"/>
      <c r="EX498" s="36"/>
      <c r="EY498" s="36"/>
      <c r="EZ498" s="36"/>
      <c r="FA498" s="36"/>
      <c r="FB498" s="36"/>
      <c r="FC498" s="36"/>
      <c r="FD498" s="36"/>
      <c r="FE498" s="36"/>
      <c r="FF498" s="36"/>
      <c r="FG498" s="36"/>
      <c r="FH498" s="36"/>
      <c r="FI498" s="36"/>
      <c r="FJ498" s="36"/>
      <c r="FK498" s="36"/>
      <c r="FL498" s="36"/>
      <c r="FM498" s="36"/>
      <c r="FN498" s="36"/>
      <c r="FO498" s="36"/>
      <c r="FP498" s="36"/>
      <c r="FQ498" s="36"/>
      <c r="FR498" s="36"/>
      <c r="FS498" s="36"/>
      <c r="FT498" s="36"/>
      <c r="FU498" s="36"/>
    </row>
    <row r="499" spans="1:177" ht="21" x14ac:dyDescent="0.35">
      <c r="A499" s="36"/>
      <c r="B499" s="37"/>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7"/>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7"/>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c r="ED499" s="36"/>
      <c r="EE499" s="36"/>
      <c r="EF499" s="36"/>
      <c r="EG499" s="36"/>
      <c r="EH499" s="36"/>
      <c r="EI499" s="36"/>
      <c r="EJ499" s="36"/>
      <c r="EK499" s="36"/>
      <c r="EL499" s="36"/>
      <c r="EM499" s="36"/>
      <c r="EN499" s="36"/>
      <c r="EO499" s="36"/>
      <c r="EP499" s="36"/>
      <c r="EQ499" s="36"/>
      <c r="ER499" s="36"/>
      <c r="ES499" s="36"/>
      <c r="ET499" s="36"/>
      <c r="EU499" s="36"/>
      <c r="EV499" s="36"/>
      <c r="EW499" s="36"/>
      <c r="EX499" s="36"/>
      <c r="EY499" s="36"/>
      <c r="EZ499" s="36"/>
      <c r="FA499" s="36"/>
      <c r="FB499" s="36"/>
      <c r="FC499" s="36"/>
      <c r="FD499" s="36"/>
      <c r="FE499" s="36"/>
      <c r="FF499" s="36"/>
      <c r="FG499" s="36"/>
      <c r="FH499" s="36"/>
      <c r="FI499" s="36"/>
      <c r="FJ499" s="36"/>
      <c r="FK499" s="36"/>
      <c r="FL499" s="36"/>
      <c r="FM499" s="36"/>
      <c r="FN499" s="36"/>
      <c r="FO499" s="36"/>
      <c r="FP499" s="36"/>
      <c r="FQ499" s="36"/>
      <c r="FR499" s="36"/>
      <c r="FS499" s="36"/>
      <c r="FT499" s="36"/>
      <c r="FU499" s="36"/>
    </row>
    <row r="500" spans="1:177" ht="21" x14ac:dyDescent="0.35">
      <c r="A500" s="36"/>
      <c r="B500" s="37"/>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7"/>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7"/>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36"/>
      <c r="EE500" s="36"/>
      <c r="EF500" s="36"/>
      <c r="EG500" s="36"/>
      <c r="EH500" s="36"/>
      <c r="EI500" s="36"/>
      <c r="EJ500" s="36"/>
      <c r="EK500" s="36"/>
      <c r="EL500" s="36"/>
      <c r="EM500" s="36"/>
      <c r="EN500" s="36"/>
      <c r="EO500" s="36"/>
      <c r="EP500" s="36"/>
      <c r="EQ500" s="36"/>
      <c r="ER500" s="36"/>
      <c r="ES500" s="36"/>
      <c r="ET500" s="36"/>
      <c r="EU500" s="36"/>
      <c r="EV500" s="36"/>
      <c r="EW500" s="36"/>
      <c r="EX500" s="36"/>
      <c r="EY500" s="36"/>
      <c r="EZ500" s="36"/>
      <c r="FA500" s="36"/>
      <c r="FB500" s="36"/>
      <c r="FC500" s="36"/>
      <c r="FD500" s="36"/>
      <c r="FE500" s="36"/>
      <c r="FF500" s="36"/>
      <c r="FG500" s="36"/>
      <c r="FH500" s="36"/>
      <c r="FI500" s="36"/>
      <c r="FJ500" s="36"/>
      <c r="FK500" s="36"/>
      <c r="FL500" s="36"/>
      <c r="FM500" s="36"/>
      <c r="FN500" s="36"/>
      <c r="FO500" s="36"/>
      <c r="FP500" s="36"/>
      <c r="FQ500" s="36"/>
      <c r="FR500" s="36"/>
      <c r="FS500" s="36"/>
      <c r="FT500" s="36"/>
      <c r="FU500" s="36"/>
    </row>
    <row r="501" spans="1:177" ht="21" x14ac:dyDescent="0.35">
      <c r="A501" s="36"/>
      <c r="B501" s="37"/>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7"/>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7"/>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36"/>
      <c r="EE501" s="36"/>
      <c r="EF501" s="36"/>
      <c r="EG501" s="36"/>
      <c r="EH501" s="36"/>
      <c r="EI501" s="36"/>
      <c r="EJ501" s="36"/>
      <c r="EK501" s="36"/>
      <c r="EL501" s="36"/>
      <c r="EM501" s="36"/>
      <c r="EN501" s="36"/>
      <c r="EO501" s="36"/>
      <c r="EP501" s="36"/>
      <c r="EQ501" s="36"/>
      <c r="ER501" s="36"/>
      <c r="ES501" s="36"/>
      <c r="ET501" s="36"/>
      <c r="EU501" s="36"/>
      <c r="EV501" s="36"/>
      <c r="EW501" s="36"/>
      <c r="EX501" s="36"/>
      <c r="EY501" s="36"/>
      <c r="EZ501" s="36"/>
      <c r="FA501" s="36"/>
      <c r="FB501" s="36"/>
      <c r="FC501" s="36"/>
      <c r="FD501" s="36"/>
      <c r="FE501" s="36"/>
      <c r="FF501" s="36"/>
      <c r="FG501" s="36"/>
      <c r="FH501" s="36"/>
      <c r="FI501" s="36"/>
      <c r="FJ501" s="36"/>
      <c r="FK501" s="36"/>
      <c r="FL501" s="36"/>
      <c r="FM501" s="36"/>
      <c r="FN501" s="36"/>
      <c r="FO501" s="36"/>
      <c r="FP501" s="36"/>
      <c r="FQ501" s="36"/>
      <c r="FR501" s="36"/>
      <c r="FS501" s="36"/>
      <c r="FT501" s="36"/>
      <c r="FU501" s="36"/>
    </row>
    <row r="502" spans="1:177" ht="21" x14ac:dyDescent="0.35">
      <c r="A502" s="36"/>
      <c r="B502" s="37"/>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7"/>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7"/>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36"/>
      <c r="EE502" s="36"/>
      <c r="EF502" s="36"/>
      <c r="EG502" s="36"/>
      <c r="EH502" s="36"/>
      <c r="EI502" s="36"/>
      <c r="EJ502" s="36"/>
      <c r="EK502" s="36"/>
      <c r="EL502" s="36"/>
      <c r="EM502" s="36"/>
      <c r="EN502" s="36"/>
      <c r="EO502" s="36"/>
      <c r="EP502" s="36"/>
      <c r="EQ502" s="36"/>
      <c r="ER502" s="36"/>
      <c r="ES502" s="36"/>
      <c r="ET502" s="36"/>
      <c r="EU502" s="36"/>
      <c r="EV502" s="36"/>
      <c r="EW502" s="36"/>
      <c r="EX502" s="36"/>
      <c r="EY502" s="36"/>
      <c r="EZ502" s="36"/>
      <c r="FA502" s="36"/>
      <c r="FB502" s="36"/>
      <c r="FC502" s="36"/>
      <c r="FD502" s="36"/>
      <c r="FE502" s="36"/>
      <c r="FF502" s="36"/>
      <c r="FG502" s="36"/>
      <c r="FH502" s="36"/>
      <c r="FI502" s="36"/>
      <c r="FJ502" s="36"/>
      <c r="FK502" s="36"/>
      <c r="FL502" s="36"/>
      <c r="FM502" s="36"/>
      <c r="FN502" s="36"/>
      <c r="FO502" s="36"/>
      <c r="FP502" s="36"/>
      <c r="FQ502" s="36"/>
      <c r="FR502" s="36"/>
      <c r="FS502" s="36"/>
      <c r="FT502" s="36"/>
      <c r="FU502" s="36"/>
    </row>
    <row r="503" spans="1:177" ht="21" x14ac:dyDescent="0.35">
      <c r="A503" s="36"/>
      <c r="B503" s="37"/>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7"/>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7"/>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36"/>
      <c r="EE503" s="36"/>
      <c r="EF503" s="36"/>
      <c r="EG503" s="36"/>
      <c r="EH503" s="36"/>
      <c r="EI503" s="36"/>
      <c r="EJ503" s="36"/>
      <c r="EK503" s="36"/>
      <c r="EL503" s="36"/>
      <c r="EM503" s="36"/>
      <c r="EN503" s="36"/>
      <c r="EO503" s="36"/>
      <c r="EP503" s="36"/>
      <c r="EQ503" s="36"/>
      <c r="ER503" s="36"/>
      <c r="ES503" s="36"/>
      <c r="ET503" s="36"/>
      <c r="EU503" s="36"/>
      <c r="EV503" s="36"/>
      <c r="EW503" s="36"/>
      <c r="EX503" s="36"/>
      <c r="EY503" s="36"/>
      <c r="EZ503" s="36"/>
      <c r="FA503" s="36"/>
      <c r="FB503" s="36"/>
      <c r="FC503" s="36"/>
      <c r="FD503" s="36"/>
      <c r="FE503" s="36"/>
      <c r="FF503" s="36"/>
      <c r="FG503" s="36"/>
      <c r="FH503" s="36"/>
      <c r="FI503" s="36"/>
      <c r="FJ503" s="36"/>
      <c r="FK503" s="36"/>
      <c r="FL503" s="36"/>
      <c r="FM503" s="36"/>
      <c r="FN503" s="36"/>
      <c r="FO503" s="36"/>
      <c r="FP503" s="36"/>
      <c r="FQ503" s="36"/>
      <c r="FR503" s="36"/>
      <c r="FS503" s="36"/>
      <c r="FT503" s="36"/>
      <c r="FU503" s="36"/>
    </row>
    <row r="504" spans="1:177" ht="21" x14ac:dyDescent="0.35">
      <c r="A504" s="36"/>
      <c r="B504" s="37"/>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7"/>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7"/>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c r="ED504" s="36"/>
      <c r="EE504" s="36"/>
      <c r="EF504" s="36"/>
      <c r="EG504" s="36"/>
      <c r="EH504" s="36"/>
      <c r="EI504" s="36"/>
      <c r="EJ504" s="36"/>
      <c r="EK504" s="36"/>
      <c r="EL504" s="36"/>
      <c r="EM504" s="36"/>
      <c r="EN504" s="36"/>
      <c r="EO504" s="36"/>
      <c r="EP504" s="36"/>
      <c r="EQ504" s="36"/>
      <c r="ER504" s="36"/>
      <c r="ES504" s="36"/>
      <c r="ET504" s="36"/>
      <c r="EU504" s="36"/>
      <c r="EV504" s="36"/>
      <c r="EW504" s="36"/>
      <c r="EX504" s="36"/>
      <c r="EY504" s="36"/>
      <c r="EZ504" s="36"/>
      <c r="FA504" s="36"/>
      <c r="FB504" s="36"/>
      <c r="FC504" s="36"/>
      <c r="FD504" s="36"/>
      <c r="FE504" s="36"/>
      <c r="FF504" s="36"/>
      <c r="FG504" s="36"/>
      <c r="FH504" s="36"/>
      <c r="FI504" s="36"/>
      <c r="FJ504" s="36"/>
      <c r="FK504" s="36"/>
      <c r="FL504" s="36"/>
      <c r="FM504" s="36"/>
      <c r="FN504" s="36"/>
      <c r="FO504" s="36"/>
      <c r="FP504" s="36"/>
      <c r="FQ504" s="36"/>
      <c r="FR504" s="36"/>
      <c r="FS504" s="36"/>
      <c r="FT504" s="36"/>
      <c r="FU504" s="36"/>
    </row>
    <row r="505" spans="1:177" ht="21" x14ac:dyDescent="0.35">
      <c r="A505" s="36"/>
      <c r="B505" s="37"/>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7"/>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7"/>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c r="ED505" s="36"/>
      <c r="EE505" s="36"/>
      <c r="EF505" s="36"/>
      <c r="EG505" s="36"/>
      <c r="EH505" s="36"/>
      <c r="EI505" s="36"/>
      <c r="EJ505" s="36"/>
      <c r="EK505" s="36"/>
      <c r="EL505" s="36"/>
      <c r="EM505" s="36"/>
      <c r="EN505" s="36"/>
      <c r="EO505" s="36"/>
      <c r="EP505" s="36"/>
      <c r="EQ505" s="36"/>
      <c r="ER505" s="36"/>
      <c r="ES505" s="36"/>
      <c r="ET505" s="36"/>
      <c r="EU505" s="36"/>
      <c r="EV505" s="36"/>
      <c r="EW505" s="36"/>
      <c r="EX505" s="36"/>
      <c r="EY505" s="36"/>
      <c r="EZ505" s="36"/>
      <c r="FA505" s="36"/>
      <c r="FB505" s="36"/>
      <c r="FC505" s="36"/>
      <c r="FD505" s="36"/>
      <c r="FE505" s="36"/>
      <c r="FF505" s="36"/>
      <c r="FG505" s="36"/>
      <c r="FH505" s="36"/>
      <c r="FI505" s="36"/>
      <c r="FJ505" s="36"/>
      <c r="FK505" s="36"/>
      <c r="FL505" s="36"/>
      <c r="FM505" s="36"/>
      <c r="FN505" s="36"/>
      <c r="FO505" s="36"/>
      <c r="FP505" s="36"/>
      <c r="FQ505" s="36"/>
      <c r="FR505" s="36"/>
      <c r="FS505" s="36"/>
      <c r="FT505" s="36"/>
      <c r="FU505" s="36"/>
    </row>
    <row r="506" spans="1:177" ht="21" x14ac:dyDescent="0.35">
      <c r="A506" s="36"/>
      <c r="B506" s="37"/>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7"/>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7"/>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c r="ED506" s="36"/>
      <c r="EE506" s="36"/>
      <c r="EF506" s="36"/>
      <c r="EG506" s="36"/>
      <c r="EH506" s="36"/>
      <c r="EI506" s="36"/>
      <c r="EJ506" s="36"/>
      <c r="EK506" s="36"/>
      <c r="EL506" s="36"/>
      <c r="EM506" s="36"/>
      <c r="EN506" s="36"/>
      <c r="EO506" s="36"/>
      <c r="EP506" s="36"/>
      <c r="EQ506" s="36"/>
      <c r="ER506" s="36"/>
      <c r="ES506" s="36"/>
      <c r="ET506" s="36"/>
      <c r="EU506" s="36"/>
      <c r="EV506" s="36"/>
      <c r="EW506" s="36"/>
      <c r="EX506" s="36"/>
      <c r="EY506" s="36"/>
      <c r="EZ506" s="36"/>
      <c r="FA506" s="36"/>
      <c r="FB506" s="36"/>
      <c r="FC506" s="36"/>
      <c r="FD506" s="36"/>
      <c r="FE506" s="36"/>
      <c r="FF506" s="36"/>
      <c r="FG506" s="36"/>
      <c r="FH506" s="36"/>
      <c r="FI506" s="36"/>
      <c r="FJ506" s="36"/>
      <c r="FK506" s="36"/>
      <c r="FL506" s="36"/>
      <c r="FM506" s="36"/>
      <c r="FN506" s="36"/>
      <c r="FO506" s="36"/>
      <c r="FP506" s="36"/>
      <c r="FQ506" s="36"/>
      <c r="FR506" s="36"/>
      <c r="FS506" s="36"/>
      <c r="FT506" s="36"/>
      <c r="FU506" s="36"/>
    </row>
    <row r="507" spans="1:177" ht="21" x14ac:dyDescent="0.35">
      <c r="A507" s="36"/>
      <c r="B507" s="37"/>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7"/>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7"/>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36"/>
      <c r="EF507" s="36"/>
      <c r="EG507" s="36"/>
      <c r="EH507" s="36"/>
      <c r="EI507" s="36"/>
      <c r="EJ507" s="36"/>
      <c r="EK507" s="36"/>
      <c r="EL507" s="36"/>
      <c r="EM507" s="36"/>
      <c r="EN507" s="36"/>
      <c r="EO507" s="36"/>
      <c r="EP507" s="36"/>
      <c r="EQ507" s="36"/>
      <c r="ER507" s="36"/>
      <c r="ES507" s="36"/>
      <c r="ET507" s="36"/>
      <c r="EU507" s="36"/>
      <c r="EV507" s="36"/>
      <c r="EW507" s="36"/>
      <c r="EX507" s="36"/>
      <c r="EY507" s="36"/>
      <c r="EZ507" s="36"/>
      <c r="FA507" s="36"/>
      <c r="FB507" s="36"/>
      <c r="FC507" s="36"/>
      <c r="FD507" s="36"/>
      <c r="FE507" s="36"/>
      <c r="FF507" s="36"/>
      <c r="FG507" s="36"/>
      <c r="FH507" s="36"/>
      <c r="FI507" s="36"/>
      <c r="FJ507" s="36"/>
      <c r="FK507" s="36"/>
      <c r="FL507" s="36"/>
      <c r="FM507" s="36"/>
      <c r="FN507" s="36"/>
      <c r="FO507" s="36"/>
      <c r="FP507" s="36"/>
      <c r="FQ507" s="36"/>
      <c r="FR507" s="36"/>
      <c r="FS507" s="36"/>
      <c r="FT507" s="36"/>
      <c r="FU507" s="36"/>
    </row>
    <row r="508" spans="1:177" ht="21" x14ac:dyDescent="0.35">
      <c r="A508" s="36"/>
      <c r="B508" s="37"/>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7"/>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7"/>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6"/>
      <c r="DT508" s="36"/>
      <c r="DU508" s="36"/>
      <c r="DV508" s="36"/>
      <c r="DW508" s="36"/>
      <c r="DX508" s="36"/>
      <c r="DY508" s="36"/>
      <c r="DZ508" s="36"/>
      <c r="EA508" s="36"/>
      <c r="EB508" s="36"/>
      <c r="EC508" s="36"/>
      <c r="ED508" s="36"/>
      <c r="EE508" s="36"/>
      <c r="EF508" s="36"/>
      <c r="EG508" s="36"/>
      <c r="EH508" s="36"/>
      <c r="EI508" s="36"/>
      <c r="EJ508" s="36"/>
      <c r="EK508" s="36"/>
      <c r="EL508" s="36"/>
      <c r="EM508" s="36"/>
      <c r="EN508" s="36"/>
      <c r="EO508" s="36"/>
      <c r="EP508" s="36"/>
      <c r="EQ508" s="36"/>
      <c r="ER508" s="36"/>
      <c r="ES508" s="36"/>
      <c r="ET508" s="36"/>
      <c r="EU508" s="36"/>
      <c r="EV508" s="36"/>
      <c r="EW508" s="36"/>
      <c r="EX508" s="36"/>
      <c r="EY508" s="36"/>
      <c r="EZ508" s="36"/>
      <c r="FA508" s="36"/>
      <c r="FB508" s="36"/>
      <c r="FC508" s="36"/>
      <c r="FD508" s="36"/>
      <c r="FE508" s="36"/>
      <c r="FF508" s="36"/>
      <c r="FG508" s="36"/>
      <c r="FH508" s="36"/>
      <c r="FI508" s="36"/>
      <c r="FJ508" s="36"/>
      <c r="FK508" s="36"/>
      <c r="FL508" s="36"/>
      <c r="FM508" s="36"/>
      <c r="FN508" s="36"/>
      <c r="FO508" s="36"/>
      <c r="FP508" s="36"/>
      <c r="FQ508" s="36"/>
      <c r="FR508" s="36"/>
      <c r="FS508" s="36"/>
      <c r="FT508" s="36"/>
      <c r="FU508" s="36"/>
    </row>
    <row r="509" spans="1:177" ht="21" x14ac:dyDescent="0.35">
      <c r="A509" s="36"/>
      <c r="B509" s="37"/>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7"/>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7"/>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6"/>
      <c r="DT509" s="36"/>
      <c r="DU509" s="36"/>
      <c r="DV509" s="36"/>
      <c r="DW509" s="36"/>
      <c r="DX509" s="36"/>
      <c r="DY509" s="36"/>
      <c r="DZ509" s="36"/>
      <c r="EA509" s="36"/>
      <c r="EB509" s="36"/>
      <c r="EC509" s="36"/>
      <c r="ED509" s="36"/>
      <c r="EE509" s="36"/>
      <c r="EF509" s="36"/>
      <c r="EG509" s="36"/>
      <c r="EH509" s="36"/>
      <c r="EI509" s="36"/>
      <c r="EJ509" s="36"/>
      <c r="EK509" s="36"/>
      <c r="EL509" s="36"/>
      <c r="EM509" s="36"/>
      <c r="EN509" s="36"/>
      <c r="EO509" s="36"/>
      <c r="EP509" s="36"/>
      <c r="EQ509" s="36"/>
      <c r="ER509" s="36"/>
      <c r="ES509" s="36"/>
      <c r="ET509" s="36"/>
      <c r="EU509" s="36"/>
      <c r="EV509" s="36"/>
      <c r="EW509" s="36"/>
      <c r="EX509" s="36"/>
      <c r="EY509" s="36"/>
      <c r="EZ509" s="36"/>
      <c r="FA509" s="36"/>
      <c r="FB509" s="36"/>
      <c r="FC509" s="36"/>
      <c r="FD509" s="36"/>
      <c r="FE509" s="36"/>
      <c r="FF509" s="36"/>
      <c r="FG509" s="36"/>
      <c r="FH509" s="36"/>
      <c r="FI509" s="36"/>
      <c r="FJ509" s="36"/>
      <c r="FK509" s="36"/>
      <c r="FL509" s="36"/>
      <c r="FM509" s="36"/>
      <c r="FN509" s="36"/>
      <c r="FO509" s="36"/>
      <c r="FP509" s="36"/>
      <c r="FQ509" s="36"/>
      <c r="FR509" s="36"/>
      <c r="FS509" s="36"/>
      <c r="FT509" s="36"/>
      <c r="FU509" s="36"/>
    </row>
    <row r="510" spans="1:177" ht="21" x14ac:dyDescent="0.35">
      <c r="A510" s="36"/>
      <c r="B510" s="37"/>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7"/>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7"/>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c r="EA510" s="36"/>
      <c r="EB510" s="36"/>
      <c r="EC510" s="36"/>
      <c r="ED510" s="36"/>
      <c r="EE510" s="36"/>
      <c r="EF510" s="36"/>
      <c r="EG510" s="36"/>
      <c r="EH510" s="36"/>
      <c r="EI510" s="36"/>
      <c r="EJ510" s="36"/>
      <c r="EK510" s="36"/>
      <c r="EL510" s="36"/>
      <c r="EM510" s="36"/>
      <c r="EN510" s="36"/>
      <c r="EO510" s="36"/>
      <c r="EP510" s="36"/>
      <c r="EQ510" s="36"/>
      <c r="ER510" s="36"/>
      <c r="ES510" s="36"/>
      <c r="ET510" s="36"/>
      <c r="EU510" s="36"/>
      <c r="EV510" s="36"/>
      <c r="EW510" s="36"/>
      <c r="EX510" s="36"/>
      <c r="EY510" s="36"/>
      <c r="EZ510" s="36"/>
      <c r="FA510" s="36"/>
      <c r="FB510" s="36"/>
      <c r="FC510" s="36"/>
      <c r="FD510" s="36"/>
      <c r="FE510" s="36"/>
      <c r="FF510" s="36"/>
      <c r="FG510" s="36"/>
      <c r="FH510" s="36"/>
      <c r="FI510" s="36"/>
      <c r="FJ510" s="36"/>
      <c r="FK510" s="36"/>
      <c r="FL510" s="36"/>
      <c r="FM510" s="36"/>
      <c r="FN510" s="36"/>
      <c r="FO510" s="36"/>
      <c r="FP510" s="36"/>
      <c r="FQ510" s="36"/>
      <c r="FR510" s="36"/>
      <c r="FS510" s="36"/>
      <c r="FT510" s="36"/>
      <c r="FU510" s="36"/>
    </row>
    <row r="511" spans="1:177" ht="21" x14ac:dyDescent="0.35">
      <c r="A511" s="36"/>
      <c r="B511" s="37"/>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7"/>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7"/>
      <c r="CU511" s="36"/>
      <c r="CV511" s="36"/>
      <c r="CW511" s="36"/>
      <c r="CX511" s="36"/>
      <c r="CY511" s="36"/>
      <c r="CZ511" s="36"/>
      <c r="DA511" s="36"/>
      <c r="DB511" s="36"/>
      <c r="DC511" s="36"/>
      <c r="DD511" s="36"/>
      <c r="DE511" s="36"/>
      <c r="DF511" s="36"/>
      <c r="DG511" s="36"/>
      <c r="DH511" s="36"/>
      <c r="DI511" s="36"/>
      <c r="DJ511" s="36"/>
      <c r="DK511" s="36"/>
      <c r="DL511" s="36"/>
      <c r="DM511" s="36"/>
      <c r="DN511" s="36"/>
      <c r="DO511" s="36"/>
      <c r="DP511" s="36"/>
      <c r="DQ511" s="36"/>
      <c r="DR511" s="36"/>
      <c r="DS511" s="36"/>
      <c r="DT511" s="36"/>
      <c r="DU511" s="36"/>
      <c r="DV511" s="36"/>
      <c r="DW511" s="36"/>
      <c r="DX511" s="36"/>
      <c r="DY511" s="36"/>
      <c r="DZ511" s="36"/>
      <c r="EA511" s="36"/>
      <c r="EB511" s="36"/>
      <c r="EC511" s="36"/>
      <c r="ED511" s="36"/>
      <c r="EE511" s="36"/>
      <c r="EF511" s="36"/>
      <c r="EG511" s="36"/>
      <c r="EH511" s="36"/>
      <c r="EI511" s="36"/>
      <c r="EJ511" s="36"/>
      <c r="EK511" s="36"/>
      <c r="EL511" s="36"/>
      <c r="EM511" s="36"/>
      <c r="EN511" s="36"/>
      <c r="EO511" s="36"/>
      <c r="EP511" s="36"/>
      <c r="EQ511" s="36"/>
      <c r="ER511" s="36"/>
      <c r="ES511" s="36"/>
      <c r="ET511" s="36"/>
      <c r="EU511" s="36"/>
      <c r="EV511" s="36"/>
      <c r="EW511" s="36"/>
      <c r="EX511" s="36"/>
      <c r="EY511" s="36"/>
      <c r="EZ511" s="36"/>
      <c r="FA511" s="36"/>
      <c r="FB511" s="36"/>
      <c r="FC511" s="36"/>
      <c r="FD511" s="36"/>
      <c r="FE511" s="36"/>
      <c r="FF511" s="36"/>
      <c r="FG511" s="36"/>
      <c r="FH511" s="36"/>
      <c r="FI511" s="36"/>
      <c r="FJ511" s="36"/>
      <c r="FK511" s="36"/>
      <c r="FL511" s="36"/>
      <c r="FM511" s="36"/>
      <c r="FN511" s="36"/>
      <c r="FO511" s="36"/>
      <c r="FP511" s="36"/>
      <c r="FQ511" s="36"/>
      <c r="FR511" s="36"/>
      <c r="FS511" s="36"/>
      <c r="FT511" s="36"/>
      <c r="FU511" s="36"/>
    </row>
    <row r="512" spans="1:177" ht="21" x14ac:dyDescent="0.35">
      <c r="A512" s="36"/>
      <c r="B512" s="37"/>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7"/>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7"/>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36"/>
      <c r="EF512" s="36"/>
      <c r="EG512" s="36"/>
      <c r="EH512" s="36"/>
      <c r="EI512" s="36"/>
      <c r="EJ512" s="36"/>
      <c r="EK512" s="36"/>
      <c r="EL512" s="36"/>
      <c r="EM512" s="36"/>
      <c r="EN512" s="36"/>
      <c r="EO512" s="36"/>
      <c r="EP512" s="36"/>
      <c r="EQ512" s="36"/>
      <c r="ER512" s="36"/>
      <c r="ES512" s="36"/>
      <c r="ET512" s="36"/>
      <c r="EU512" s="36"/>
      <c r="EV512" s="36"/>
      <c r="EW512" s="36"/>
      <c r="EX512" s="36"/>
      <c r="EY512" s="36"/>
      <c r="EZ512" s="36"/>
      <c r="FA512" s="36"/>
      <c r="FB512" s="36"/>
      <c r="FC512" s="36"/>
      <c r="FD512" s="36"/>
      <c r="FE512" s="36"/>
      <c r="FF512" s="36"/>
      <c r="FG512" s="36"/>
      <c r="FH512" s="36"/>
      <c r="FI512" s="36"/>
      <c r="FJ512" s="36"/>
      <c r="FK512" s="36"/>
      <c r="FL512" s="36"/>
      <c r="FM512" s="36"/>
      <c r="FN512" s="36"/>
      <c r="FO512" s="36"/>
      <c r="FP512" s="36"/>
      <c r="FQ512" s="36"/>
      <c r="FR512" s="36"/>
      <c r="FS512" s="36"/>
      <c r="FT512" s="36"/>
      <c r="FU512" s="36"/>
    </row>
    <row r="513" spans="1:177" ht="21" x14ac:dyDescent="0.35">
      <c r="A513" s="36"/>
      <c r="B513" s="37"/>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7"/>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7"/>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36"/>
      <c r="DT513" s="36"/>
      <c r="DU513" s="36"/>
      <c r="DV513" s="36"/>
      <c r="DW513" s="36"/>
      <c r="DX513" s="36"/>
      <c r="DY513" s="36"/>
      <c r="DZ513" s="36"/>
      <c r="EA513" s="36"/>
      <c r="EB513" s="36"/>
      <c r="EC513" s="36"/>
      <c r="ED513" s="36"/>
      <c r="EE513" s="36"/>
      <c r="EF513" s="36"/>
      <c r="EG513" s="36"/>
      <c r="EH513" s="36"/>
      <c r="EI513" s="36"/>
      <c r="EJ513" s="36"/>
      <c r="EK513" s="36"/>
      <c r="EL513" s="36"/>
      <c r="EM513" s="36"/>
      <c r="EN513" s="36"/>
      <c r="EO513" s="36"/>
      <c r="EP513" s="36"/>
      <c r="EQ513" s="36"/>
      <c r="ER513" s="36"/>
      <c r="ES513" s="36"/>
      <c r="ET513" s="36"/>
      <c r="EU513" s="36"/>
      <c r="EV513" s="36"/>
      <c r="EW513" s="36"/>
      <c r="EX513" s="36"/>
      <c r="EY513" s="36"/>
      <c r="EZ513" s="36"/>
      <c r="FA513" s="36"/>
      <c r="FB513" s="36"/>
      <c r="FC513" s="36"/>
      <c r="FD513" s="36"/>
      <c r="FE513" s="36"/>
      <c r="FF513" s="36"/>
      <c r="FG513" s="36"/>
      <c r="FH513" s="36"/>
      <c r="FI513" s="36"/>
      <c r="FJ513" s="36"/>
      <c r="FK513" s="36"/>
      <c r="FL513" s="36"/>
      <c r="FM513" s="36"/>
      <c r="FN513" s="36"/>
      <c r="FO513" s="36"/>
      <c r="FP513" s="36"/>
      <c r="FQ513" s="36"/>
      <c r="FR513" s="36"/>
      <c r="FS513" s="36"/>
      <c r="FT513" s="36"/>
      <c r="FU513" s="36"/>
    </row>
    <row r="514" spans="1:177" ht="21" x14ac:dyDescent="0.35">
      <c r="A514" s="36"/>
      <c r="B514" s="37"/>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7"/>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7"/>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36"/>
      <c r="EF514" s="36"/>
      <c r="EG514" s="36"/>
      <c r="EH514" s="36"/>
      <c r="EI514" s="36"/>
      <c r="EJ514" s="36"/>
      <c r="EK514" s="36"/>
      <c r="EL514" s="36"/>
      <c r="EM514" s="36"/>
      <c r="EN514" s="36"/>
      <c r="EO514" s="36"/>
      <c r="EP514" s="36"/>
      <c r="EQ514" s="36"/>
      <c r="ER514" s="36"/>
      <c r="ES514" s="36"/>
      <c r="ET514" s="36"/>
      <c r="EU514" s="36"/>
      <c r="EV514" s="36"/>
      <c r="EW514" s="36"/>
      <c r="EX514" s="36"/>
      <c r="EY514" s="36"/>
      <c r="EZ514" s="36"/>
      <c r="FA514" s="36"/>
      <c r="FB514" s="36"/>
      <c r="FC514" s="36"/>
      <c r="FD514" s="36"/>
      <c r="FE514" s="36"/>
      <c r="FF514" s="36"/>
      <c r="FG514" s="36"/>
      <c r="FH514" s="36"/>
      <c r="FI514" s="36"/>
      <c r="FJ514" s="36"/>
      <c r="FK514" s="36"/>
      <c r="FL514" s="36"/>
      <c r="FM514" s="36"/>
      <c r="FN514" s="36"/>
      <c r="FO514" s="36"/>
      <c r="FP514" s="36"/>
      <c r="FQ514" s="36"/>
      <c r="FR514" s="36"/>
      <c r="FS514" s="36"/>
      <c r="FT514" s="36"/>
      <c r="FU514" s="36"/>
    </row>
    <row r="515" spans="1:177" ht="21" x14ac:dyDescent="0.35">
      <c r="A515" s="36"/>
      <c r="B515" s="37"/>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7"/>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7"/>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c r="EA515" s="36"/>
      <c r="EB515" s="36"/>
      <c r="EC515" s="36"/>
      <c r="ED515" s="36"/>
      <c r="EE515" s="36"/>
      <c r="EF515" s="36"/>
      <c r="EG515" s="36"/>
      <c r="EH515" s="36"/>
      <c r="EI515" s="36"/>
      <c r="EJ515" s="36"/>
      <c r="EK515" s="36"/>
      <c r="EL515" s="36"/>
      <c r="EM515" s="36"/>
      <c r="EN515" s="36"/>
      <c r="EO515" s="36"/>
      <c r="EP515" s="36"/>
      <c r="EQ515" s="36"/>
      <c r="ER515" s="36"/>
      <c r="ES515" s="36"/>
      <c r="ET515" s="36"/>
      <c r="EU515" s="36"/>
      <c r="EV515" s="36"/>
      <c r="EW515" s="36"/>
      <c r="EX515" s="36"/>
      <c r="EY515" s="36"/>
      <c r="EZ515" s="36"/>
      <c r="FA515" s="36"/>
      <c r="FB515" s="36"/>
      <c r="FC515" s="36"/>
      <c r="FD515" s="36"/>
      <c r="FE515" s="36"/>
      <c r="FF515" s="36"/>
      <c r="FG515" s="36"/>
      <c r="FH515" s="36"/>
      <c r="FI515" s="36"/>
      <c r="FJ515" s="36"/>
      <c r="FK515" s="36"/>
      <c r="FL515" s="36"/>
      <c r="FM515" s="36"/>
      <c r="FN515" s="36"/>
      <c r="FO515" s="36"/>
      <c r="FP515" s="36"/>
      <c r="FQ515" s="36"/>
      <c r="FR515" s="36"/>
      <c r="FS515" s="36"/>
      <c r="FT515" s="36"/>
      <c r="FU515" s="36"/>
    </row>
    <row r="516" spans="1:177" ht="21" x14ac:dyDescent="0.35">
      <c r="A516" s="36"/>
      <c r="B516" s="37"/>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7"/>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7"/>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6"/>
      <c r="DT516" s="36"/>
      <c r="DU516" s="36"/>
      <c r="DV516" s="36"/>
      <c r="DW516" s="36"/>
      <c r="DX516" s="36"/>
      <c r="DY516" s="36"/>
      <c r="DZ516" s="36"/>
      <c r="EA516" s="36"/>
      <c r="EB516" s="36"/>
      <c r="EC516" s="36"/>
      <c r="ED516" s="36"/>
      <c r="EE516" s="36"/>
      <c r="EF516" s="36"/>
      <c r="EG516" s="36"/>
      <c r="EH516" s="36"/>
      <c r="EI516" s="36"/>
      <c r="EJ516" s="36"/>
      <c r="EK516" s="36"/>
      <c r="EL516" s="36"/>
      <c r="EM516" s="36"/>
      <c r="EN516" s="36"/>
      <c r="EO516" s="36"/>
      <c r="EP516" s="36"/>
      <c r="EQ516" s="36"/>
      <c r="ER516" s="36"/>
      <c r="ES516" s="36"/>
      <c r="ET516" s="36"/>
      <c r="EU516" s="36"/>
      <c r="EV516" s="36"/>
      <c r="EW516" s="36"/>
      <c r="EX516" s="36"/>
      <c r="EY516" s="36"/>
      <c r="EZ516" s="36"/>
      <c r="FA516" s="36"/>
      <c r="FB516" s="36"/>
      <c r="FC516" s="36"/>
      <c r="FD516" s="36"/>
      <c r="FE516" s="36"/>
      <c r="FF516" s="36"/>
      <c r="FG516" s="36"/>
      <c r="FH516" s="36"/>
      <c r="FI516" s="36"/>
      <c r="FJ516" s="36"/>
      <c r="FK516" s="36"/>
      <c r="FL516" s="36"/>
      <c r="FM516" s="36"/>
      <c r="FN516" s="36"/>
      <c r="FO516" s="36"/>
      <c r="FP516" s="36"/>
      <c r="FQ516" s="36"/>
      <c r="FR516" s="36"/>
      <c r="FS516" s="36"/>
      <c r="FT516" s="36"/>
      <c r="FU516" s="36"/>
    </row>
    <row r="517" spans="1:177" ht="21" x14ac:dyDescent="0.35">
      <c r="A517" s="36"/>
      <c r="B517" s="37"/>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7"/>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7"/>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6"/>
      <c r="EB517" s="36"/>
      <c r="EC517" s="36"/>
      <c r="ED517" s="36"/>
      <c r="EE517" s="36"/>
      <c r="EF517" s="36"/>
      <c r="EG517" s="36"/>
      <c r="EH517" s="36"/>
      <c r="EI517" s="36"/>
      <c r="EJ517" s="36"/>
      <c r="EK517" s="36"/>
      <c r="EL517" s="36"/>
      <c r="EM517" s="36"/>
      <c r="EN517" s="36"/>
      <c r="EO517" s="36"/>
      <c r="EP517" s="36"/>
      <c r="EQ517" s="36"/>
      <c r="ER517" s="36"/>
      <c r="ES517" s="36"/>
      <c r="ET517" s="36"/>
      <c r="EU517" s="36"/>
      <c r="EV517" s="36"/>
      <c r="EW517" s="36"/>
      <c r="EX517" s="36"/>
      <c r="EY517" s="36"/>
      <c r="EZ517" s="36"/>
      <c r="FA517" s="36"/>
      <c r="FB517" s="36"/>
      <c r="FC517" s="36"/>
      <c r="FD517" s="36"/>
      <c r="FE517" s="36"/>
      <c r="FF517" s="36"/>
      <c r="FG517" s="36"/>
      <c r="FH517" s="36"/>
      <c r="FI517" s="36"/>
      <c r="FJ517" s="36"/>
      <c r="FK517" s="36"/>
      <c r="FL517" s="36"/>
      <c r="FM517" s="36"/>
      <c r="FN517" s="36"/>
      <c r="FO517" s="36"/>
      <c r="FP517" s="36"/>
      <c r="FQ517" s="36"/>
      <c r="FR517" s="36"/>
      <c r="FS517" s="36"/>
      <c r="FT517" s="36"/>
      <c r="FU517" s="36"/>
    </row>
    <row r="518" spans="1:177" ht="21" x14ac:dyDescent="0.35">
      <c r="A518" s="36"/>
      <c r="B518" s="37"/>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7"/>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7"/>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6"/>
      <c r="FL518" s="36"/>
      <c r="FM518" s="36"/>
      <c r="FN518" s="36"/>
      <c r="FO518" s="36"/>
      <c r="FP518" s="36"/>
      <c r="FQ518" s="36"/>
      <c r="FR518" s="36"/>
      <c r="FS518" s="36"/>
      <c r="FT518" s="36"/>
      <c r="FU518" s="36"/>
    </row>
    <row r="519" spans="1:177" ht="21" x14ac:dyDescent="0.35">
      <c r="A519" s="36"/>
      <c r="B519" s="37"/>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7"/>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7"/>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6"/>
      <c r="FL519" s="36"/>
      <c r="FM519" s="36"/>
      <c r="FN519" s="36"/>
      <c r="FO519" s="36"/>
      <c r="FP519" s="36"/>
      <c r="FQ519" s="36"/>
      <c r="FR519" s="36"/>
      <c r="FS519" s="36"/>
      <c r="FT519" s="36"/>
      <c r="FU519" s="36"/>
    </row>
    <row r="520" spans="1:177" ht="21" x14ac:dyDescent="0.35">
      <c r="A520" s="36"/>
      <c r="B520" s="37"/>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7"/>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7"/>
      <c r="CU520" s="36"/>
      <c r="CV520" s="36"/>
      <c r="CW520" s="36"/>
      <c r="CX520" s="36"/>
      <c r="CY520" s="36"/>
      <c r="CZ520" s="36"/>
      <c r="DA520" s="36"/>
      <c r="DB520" s="36"/>
      <c r="DC520" s="36"/>
      <c r="DD520" s="36"/>
      <c r="DE520" s="36"/>
      <c r="DF520" s="36"/>
      <c r="DG520" s="36"/>
      <c r="DH520" s="36"/>
      <c r="DI520" s="36"/>
      <c r="DJ520" s="36"/>
      <c r="DK520" s="36"/>
      <c r="DL520" s="36"/>
      <c r="DM520" s="36"/>
      <c r="DN520" s="36"/>
      <c r="DO520" s="36"/>
      <c r="DP520" s="36"/>
      <c r="DQ520" s="36"/>
      <c r="DR520" s="36"/>
      <c r="DS520" s="36"/>
      <c r="DT520" s="36"/>
      <c r="DU520" s="36"/>
      <c r="DV520" s="36"/>
      <c r="DW520" s="36"/>
      <c r="DX520" s="36"/>
      <c r="DY520" s="36"/>
      <c r="DZ520" s="36"/>
      <c r="EA520" s="36"/>
      <c r="EB520" s="36"/>
      <c r="EC520" s="36"/>
      <c r="ED520" s="36"/>
      <c r="EE520" s="36"/>
      <c r="EF520" s="36"/>
      <c r="EG520" s="36"/>
      <c r="EH520" s="36"/>
      <c r="EI520" s="36"/>
      <c r="EJ520" s="36"/>
      <c r="EK520" s="36"/>
      <c r="EL520" s="36"/>
      <c r="EM520" s="36"/>
      <c r="EN520" s="36"/>
      <c r="EO520" s="36"/>
      <c r="EP520" s="36"/>
      <c r="EQ520" s="36"/>
      <c r="ER520" s="36"/>
      <c r="ES520" s="36"/>
      <c r="ET520" s="36"/>
      <c r="EU520" s="36"/>
      <c r="EV520" s="36"/>
      <c r="EW520" s="36"/>
      <c r="EX520" s="36"/>
      <c r="EY520" s="36"/>
      <c r="EZ520" s="36"/>
      <c r="FA520" s="36"/>
      <c r="FB520" s="36"/>
      <c r="FC520" s="36"/>
      <c r="FD520" s="36"/>
      <c r="FE520" s="36"/>
      <c r="FF520" s="36"/>
      <c r="FG520" s="36"/>
      <c r="FH520" s="36"/>
      <c r="FI520" s="36"/>
      <c r="FJ520" s="36"/>
      <c r="FK520" s="36"/>
      <c r="FL520" s="36"/>
      <c r="FM520" s="36"/>
      <c r="FN520" s="36"/>
      <c r="FO520" s="36"/>
      <c r="FP520" s="36"/>
      <c r="FQ520" s="36"/>
      <c r="FR520" s="36"/>
      <c r="FS520" s="36"/>
      <c r="FT520" s="36"/>
      <c r="FU520" s="36"/>
    </row>
    <row r="521" spans="1:177" ht="21" x14ac:dyDescent="0.35">
      <c r="A521" s="36"/>
      <c r="B521" s="37"/>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7"/>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7"/>
      <c r="CU521" s="36"/>
      <c r="CV521" s="36"/>
      <c r="CW521" s="36"/>
      <c r="CX521" s="36"/>
      <c r="CY521" s="36"/>
      <c r="CZ521" s="36"/>
      <c r="DA521" s="36"/>
      <c r="DB521" s="36"/>
      <c r="DC521" s="36"/>
      <c r="DD521" s="36"/>
      <c r="DE521" s="36"/>
      <c r="DF521" s="36"/>
      <c r="DG521" s="36"/>
      <c r="DH521" s="36"/>
      <c r="DI521" s="36"/>
      <c r="DJ521" s="36"/>
      <c r="DK521" s="36"/>
      <c r="DL521" s="36"/>
      <c r="DM521" s="36"/>
      <c r="DN521" s="36"/>
      <c r="DO521" s="36"/>
      <c r="DP521" s="36"/>
      <c r="DQ521" s="36"/>
      <c r="DR521" s="36"/>
      <c r="DS521" s="36"/>
      <c r="DT521" s="36"/>
      <c r="DU521" s="36"/>
      <c r="DV521" s="36"/>
      <c r="DW521" s="36"/>
      <c r="DX521" s="36"/>
      <c r="DY521" s="36"/>
      <c r="DZ521" s="36"/>
      <c r="EA521" s="36"/>
      <c r="EB521" s="36"/>
      <c r="EC521" s="36"/>
      <c r="ED521" s="36"/>
      <c r="EE521" s="36"/>
      <c r="EF521" s="36"/>
      <c r="EG521" s="36"/>
      <c r="EH521" s="36"/>
      <c r="EI521" s="36"/>
      <c r="EJ521" s="36"/>
      <c r="EK521" s="36"/>
      <c r="EL521" s="36"/>
      <c r="EM521" s="36"/>
      <c r="EN521" s="36"/>
      <c r="EO521" s="36"/>
      <c r="EP521" s="36"/>
      <c r="EQ521" s="36"/>
      <c r="ER521" s="36"/>
      <c r="ES521" s="36"/>
      <c r="ET521" s="36"/>
      <c r="EU521" s="36"/>
      <c r="EV521" s="36"/>
      <c r="EW521" s="36"/>
      <c r="EX521" s="36"/>
      <c r="EY521" s="36"/>
      <c r="EZ521" s="36"/>
      <c r="FA521" s="36"/>
      <c r="FB521" s="36"/>
      <c r="FC521" s="36"/>
      <c r="FD521" s="36"/>
      <c r="FE521" s="36"/>
      <c r="FF521" s="36"/>
      <c r="FG521" s="36"/>
      <c r="FH521" s="36"/>
      <c r="FI521" s="36"/>
      <c r="FJ521" s="36"/>
      <c r="FK521" s="36"/>
      <c r="FL521" s="36"/>
      <c r="FM521" s="36"/>
      <c r="FN521" s="36"/>
      <c r="FO521" s="36"/>
      <c r="FP521" s="36"/>
      <c r="FQ521" s="36"/>
      <c r="FR521" s="36"/>
      <c r="FS521" s="36"/>
      <c r="FT521" s="36"/>
      <c r="FU521" s="36"/>
    </row>
    <row r="522" spans="1:177" ht="21" x14ac:dyDescent="0.35">
      <c r="A522" s="36"/>
      <c r="B522" s="37"/>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7"/>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7"/>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c r="EA522" s="36"/>
      <c r="EB522" s="36"/>
      <c r="EC522" s="36"/>
      <c r="ED522" s="36"/>
      <c r="EE522" s="36"/>
      <c r="EF522" s="36"/>
      <c r="EG522" s="36"/>
      <c r="EH522" s="36"/>
      <c r="EI522" s="36"/>
      <c r="EJ522" s="36"/>
      <c r="EK522" s="36"/>
      <c r="EL522" s="36"/>
      <c r="EM522" s="36"/>
      <c r="EN522" s="36"/>
      <c r="EO522" s="36"/>
      <c r="EP522" s="36"/>
      <c r="EQ522" s="36"/>
      <c r="ER522" s="36"/>
      <c r="ES522" s="36"/>
      <c r="ET522" s="36"/>
      <c r="EU522" s="36"/>
      <c r="EV522" s="36"/>
      <c r="EW522" s="36"/>
      <c r="EX522" s="36"/>
      <c r="EY522" s="36"/>
      <c r="EZ522" s="36"/>
      <c r="FA522" s="36"/>
      <c r="FB522" s="36"/>
      <c r="FC522" s="36"/>
      <c r="FD522" s="36"/>
      <c r="FE522" s="36"/>
      <c r="FF522" s="36"/>
      <c r="FG522" s="36"/>
      <c r="FH522" s="36"/>
      <c r="FI522" s="36"/>
      <c r="FJ522" s="36"/>
      <c r="FK522" s="36"/>
      <c r="FL522" s="36"/>
      <c r="FM522" s="36"/>
      <c r="FN522" s="36"/>
      <c r="FO522" s="36"/>
      <c r="FP522" s="36"/>
      <c r="FQ522" s="36"/>
      <c r="FR522" s="36"/>
      <c r="FS522" s="36"/>
      <c r="FT522" s="36"/>
      <c r="FU522" s="36"/>
    </row>
    <row r="523" spans="1:177" ht="21" x14ac:dyDescent="0.35">
      <c r="A523" s="36"/>
      <c r="B523" s="37"/>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7"/>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7"/>
      <c r="CU523" s="36"/>
      <c r="CV523" s="36"/>
      <c r="CW523" s="36"/>
      <c r="CX523" s="36"/>
      <c r="CY523" s="36"/>
      <c r="CZ523" s="36"/>
      <c r="DA523" s="36"/>
      <c r="DB523" s="36"/>
      <c r="DC523" s="36"/>
      <c r="DD523" s="36"/>
      <c r="DE523" s="36"/>
      <c r="DF523" s="36"/>
      <c r="DG523" s="36"/>
      <c r="DH523" s="36"/>
      <c r="DI523" s="36"/>
      <c r="DJ523" s="36"/>
      <c r="DK523" s="36"/>
      <c r="DL523" s="36"/>
      <c r="DM523" s="36"/>
      <c r="DN523" s="36"/>
      <c r="DO523" s="36"/>
      <c r="DP523" s="36"/>
      <c r="DQ523" s="36"/>
      <c r="DR523" s="36"/>
      <c r="DS523" s="36"/>
      <c r="DT523" s="36"/>
      <c r="DU523" s="36"/>
      <c r="DV523" s="36"/>
      <c r="DW523" s="36"/>
      <c r="DX523" s="36"/>
      <c r="DY523" s="36"/>
      <c r="DZ523" s="36"/>
      <c r="EA523" s="36"/>
      <c r="EB523" s="36"/>
      <c r="EC523" s="36"/>
      <c r="ED523" s="36"/>
      <c r="EE523" s="36"/>
      <c r="EF523" s="36"/>
      <c r="EG523" s="36"/>
      <c r="EH523" s="36"/>
      <c r="EI523" s="36"/>
      <c r="EJ523" s="36"/>
      <c r="EK523" s="36"/>
      <c r="EL523" s="36"/>
      <c r="EM523" s="36"/>
      <c r="EN523" s="36"/>
      <c r="EO523" s="36"/>
      <c r="EP523" s="36"/>
      <c r="EQ523" s="36"/>
      <c r="ER523" s="36"/>
      <c r="ES523" s="36"/>
      <c r="ET523" s="36"/>
      <c r="EU523" s="36"/>
      <c r="EV523" s="36"/>
      <c r="EW523" s="36"/>
      <c r="EX523" s="36"/>
      <c r="EY523" s="36"/>
      <c r="EZ523" s="36"/>
      <c r="FA523" s="36"/>
      <c r="FB523" s="36"/>
      <c r="FC523" s="36"/>
      <c r="FD523" s="36"/>
      <c r="FE523" s="36"/>
      <c r="FF523" s="36"/>
      <c r="FG523" s="36"/>
      <c r="FH523" s="36"/>
      <c r="FI523" s="36"/>
      <c r="FJ523" s="36"/>
      <c r="FK523" s="36"/>
      <c r="FL523" s="36"/>
      <c r="FM523" s="36"/>
      <c r="FN523" s="36"/>
      <c r="FO523" s="36"/>
      <c r="FP523" s="36"/>
      <c r="FQ523" s="36"/>
      <c r="FR523" s="36"/>
      <c r="FS523" s="36"/>
      <c r="FT523" s="36"/>
      <c r="FU523" s="36"/>
    </row>
    <row r="524" spans="1:177" ht="21" x14ac:dyDescent="0.35">
      <c r="A524" s="36"/>
      <c r="B524" s="37"/>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7"/>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7"/>
      <c r="CU524" s="36"/>
      <c r="CV524" s="36"/>
      <c r="CW524" s="36"/>
      <c r="CX524" s="36"/>
      <c r="CY524" s="36"/>
      <c r="CZ524" s="36"/>
      <c r="DA524" s="36"/>
      <c r="DB524" s="36"/>
      <c r="DC524" s="36"/>
      <c r="DD524" s="36"/>
      <c r="DE524" s="36"/>
      <c r="DF524" s="36"/>
      <c r="DG524" s="36"/>
      <c r="DH524" s="36"/>
      <c r="DI524" s="36"/>
      <c r="DJ524" s="36"/>
      <c r="DK524" s="36"/>
      <c r="DL524" s="36"/>
      <c r="DM524" s="36"/>
      <c r="DN524" s="36"/>
      <c r="DO524" s="36"/>
      <c r="DP524" s="36"/>
      <c r="DQ524" s="36"/>
      <c r="DR524" s="36"/>
      <c r="DS524" s="36"/>
      <c r="DT524" s="36"/>
      <c r="DU524" s="36"/>
      <c r="DV524" s="36"/>
      <c r="DW524" s="36"/>
      <c r="DX524" s="36"/>
      <c r="DY524" s="36"/>
      <c r="DZ524" s="36"/>
      <c r="EA524" s="36"/>
      <c r="EB524" s="36"/>
      <c r="EC524" s="36"/>
      <c r="ED524" s="36"/>
      <c r="EE524" s="36"/>
      <c r="EF524" s="36"/>
      <c r="EG524" s="36"/>
      <c r="EH524" s="36"/>
      <c r="EI524" s="36"/>
      <c r="EJ524" s="36"/>
      <c r="EK524" s="36"/>
      <c r="EL524" s="36"/>
      <c r="EM524" s="36"/>
      <c r="EN524" s="36"/>
      <c r="EO524" s="36"/>
      <c r="EP524" s="36"/>
      <c r="EQ524" s="36"/>
      <c r="ER524" s="36"/>
      <c r="ES524" s="36"/>
      <c r="ET524" s="36"/>
      <c r="EU524" s="36"/>
      <c r="EV524" s="36"/>
      <c r="EW524" s="36"/>
      <c r="EX524" s="36"/>
      <c r="EY524" s="36"/>
      <c r="EZ524" s="36"/>
      <c r="FA524" s="36"/>
      <c r="FB524" s="36"/>
      <c r="FC524" s="36"/>
      <c r="FD524" s="36"/>
      <c r="FE524" s="36"/>
      <c r="FF524" s="36"/>
      <c r="FG524" s="36"/>
      <c r="FH524" s="36"/>
      <c r="FI524" s="36"/>
      <c r="FJ524" s="36"/>
      <c r="FK524" s="36"/>
      <c r="FL524" s="36"/>
      <c r="FM524" s="36"/>
      <c r="FN524" s="36"/>
      <c r="FO524" s="36"/>
      <c r="FP524" s="36"/>
      <c r="FQ524" s="36"/>
      <c r="FR524" s="36"/>
      <c r="FS524" s="36"/>
      <c r="FT524" s="36"/>
      <c r="FU524" s="36"/>
    </row>
    <row r="525" spans="1:177" ht="21" x14ac:dyDescent="0.35">
      <c r="A525" s="36"/>
      <c r="B525" s="37"/>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7"/>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7"/>
      <c r="CU525" s="36"/>
      <c r="CV525" s="36"/>
      <c r="CW525" s="36"/>
      <c r="CX525" s="36"/>
      <c r="CY525" s="36"/>
      <c r="CZ525" s="36"/>
      <c r="DA525" s="36"/>
      <c r="DB525" s="36"/>
      <c r="DC525" s="36"/>
      <c r="DD525" s="36"/>
      <c r="DE525" s="36"/>
      <c r="DF525" s="36"/>
      <c r="DG525" s="36"/>
      <c r="DH525" s="36"/>
      <c r="DI525" s="36"/>
      <c r="DJ525" s="36"/>
      <c r="DK525" s="36"/>
      <c r="DL525" s="36"/>
      <c r="DM525" s="36"/>
      <c r="DN525" s="36"/>
      <c r="DO525" s="36"/>
      <c r="DP525" s="36"/>
      <c r="DQ525" s="36"/>
      <c r="DR525" s="36"/>
      <c r="DS525" s="36"/>
      <c r="DT525" s="36"/>
      <c r="DU525" s="36"/>
      <c r="DV525" s="36"/>
      <c r="DW525" s="36"/>
      <c r="DX525" s="36"/>
      <c r="DY525" s="36"/>
      <c r="DZ525" s="36"/>
      <c r="EA525" s="36"/>
      <c r="EB525" s="36"/>
      <c r="EC525" s="36"/>
      <c r="ED525" s="36"/>
      <c r="EE525" s="36"/>
      <c r="EF525" s="36"/>
      <c r="EG525" s="36"/>
      <c r="EH525" s="36"/>
      <c r="EI525" s="36"/>
      <c r="EJ525" s="36"/>
      <c r="EK525" s="36"/>
      <c r="EL525" s="36"/>
      <c r="EM525" s="36"/>
      <c r="EN525" s="36"/>
      <c r="EO525" s="36"/>
      <c r="EP525" s="36"/>
      <c r="EQ525" s="36"/>
      <c r="ER525" s="36"/>
      <c r="ES525" s="36"/>
      <c r="ET525" s="36"/>
      <c r="EU525" s="36"/>
      <c r="EV525" s="36"/>
      <c r="EW525" s="36"/>
      <c r="EX525" s="36"/>
      <c r="EY525" s="36"/>
      <c r="EZ525" s="36"/>
      <c r="FA525" s="36"/>
      <c r="FB525" s="36"/>
      <c r="FC525" s="36"/>
      <c r="FD525" s="36"/>
      <c r="FE525" s="36"/>
      <c r="FF525" s="36"/>
      <c r="FG525" s="36"/>
      <c r="FH525" s="36"/>
      <c r="FI525" s="36"/>
      <c r="FJ525" s="36"/>
      <c r="FK525" s="36"/>
      <c r="FL525" s="36"/>
      <c r="FM525" s="36"/>
      <c r="FN525" s="36"/>
      <c r="FO525" s="36"/>
      <c r="FP525" s="36"/>
      <c r="FQ525" s="36"/>
      <c r="FR525" s="36"/>
      <c r="FS525" s="36"/>
      <c r="FT525" s="36"/>
      <c r="FU525" s="36"/>
    </row>
    <row r="526" spans="1:177" ht="21" x14ac:dyDescent="0.35">
      <c r="A526" s="36"/>
      <c r="B526" s="37"/>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7"/>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7"/>
      <c r="CU526" s="36"/>
      <c r="CV526" s="36"/>
      <c r="CW526" s="36"/>
      <c r="CX526" s="36"/>
      <c r="CY526" s="36"/>
      <c r="CZ526" s="36"/>
      <c r="DA526" s="36"/>
      <c r="DB526" s="36"/>
      <c r="DC526" s="36"/>
      <c r="DD526" s="36"/>
      <c r="DE526" s="36"/>
      <c r="DF526" s="36"/>
      <c r="DG526" s="36"/>
      <c r="DH526" s="36"/>
      <c r="DI526" s="36"/>
      <c r="DJ526" s="36"/>
      <c r="DK526" s="36"/>
      <c r="DL526" s="36"/>
      <c r="DM526" s="36"/>
      <c r="DN526" s="36"/>
      <c r="DO526" s="36"/>
      <c r="DP526" s="36"/>
      <c r="DQ526" s="36"/>
      <c r="DR526" s="36"/>
      <c r="DS526" s="36"/>
      <c r="DT526" s="36"/>
      <c r="DU526" s="36"/>
      <c r="DV526" s="36"/>
      <c r="DW526" s="36"/>
      <c r="DX526" s="36"/>
      <c r="DY526" s="36"/>
      <c r="DZ526" s="36"/>
      <c r="EA526" s="36"/>
      <c r="EB526" s="36"/>
      <c r="EC526" s="36"/>
      <c r="ED526" s="36"/>
      <c r="EE526" s="36"/>
      <c r="EF526" s="36"/>
      <c r="EG526" s="36"/>
      <c r="EH526" s="36"/>
      <c r="EI526" s="36"/>
      <c r="EJ526" s="36"/>
      <c r="EK526" s="36"/>
      <c r="EL526" s="36"/>
      <c r="EM526" s="36"/>
      <c r="EN526" s="36"/>
      <c r="EO526" s="36"/>
      <c r="EP526" s="36"/>
      <c r="EQ526" s="36"/>
      <c r="ER526" s="36"/>
      <c r="ES526" s="36"/>
      <c r="ET526" s="36"/>
      <c r="EU526" s="36"/>
      <c r="EV526" s="36"/>
      <c r="EW526" s="36"/>
      <c r="EX526" s="36"/>
      <c r="EY526" s="36"/>
      <c r="EZ526" s="36"/>
      <c r="FA526" s="36"/>
      <c r="FB526" s="36"/>
      <c r="FC526" s="36"/>
      <c r="FD526" s="36"/>
      <c r="FE526" s="36"/>
      <c r="FF526" s="36"/>
      <c r="FG526" s="36"/>
      <c r="FH526" s="36"/>
      <c r="FI526" s="36"/>
      <c r="FJ526" s="36"/>
      <c r="FK526" s="36"/>
      <c r="FL526" s="36"/>
      <c r="FM526" s="36"/>
      <c r="FN526" s="36"/>
      <c r="FO526" s="36"/>
      <c r="FP526" s="36"/>
      <c r="FQ526" s="36"/>
      <c r="FR526" s="36"/>
      <c r="FS526" s="36"/>
      <c r="FT526" s="36"/>
      <c r="FU526" s="36"/>
    </row>
    <row r="527" spans="1:177" ht="21" x14ac:dyDescent="0.35">
      <c r="A527" s="36"/>
      <c r="B527" s="37"/>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7"/>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7"/>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36"/>
      <c r="EE527" s="36"/>
      <c r="EF527" s="36"/>
      <c r="EG527" s="36"/>
      <c r="EH527" s="36"/>
      <c r="EI527" s="36"/>
      <c r="EJ527" s="36"/>
      <c r="EK527" s="36"/>
      <c r="EL527" s="36"/>
      <c r="EM527" s="36"/>
      <c r="EN527" s="36"/>
      <c r="EO527" s="36"/>
      <c r="EP527" s="36"/>
      <c r="EQ527" s="36"/>
      <c r="ER527" s="36"/>
      <c r="ES527" s="36"/>
      <c r="ET527" s="36"/>
      <c r="EU527" s="36"/>
      <c r="EV527" s="36"/>
      <c r="EW527" s="36"/>
      <c r="EX527" s="36"/>
      <c r="EY527" s="36"/>
      <c r="EZ527" s="36"/>
      <c r="FA527" s="36"/>
      <c r="FB527" s="36"/>
      <c r="FC527" s="36"/>
      <c r="FD527" s="36"/>
      <c r="FE527" s="36"/>
      <c r="FF527" s="36"/>
      <c r="FG527" s="36"/>
      <c r="FH527" s="36"/>
      <c r="FI527" s="36"/>
      <c r="FJ527" s="36"/>
      <c r="FK527" s="36"/>
      <c r="FL527" s="36"/>
      <c r="FM527" s="36"/>
      <c r="FN527" s="36"/>
      <c r="FO527" s="36"/>
      <c r="FP527" s="36"/>
      <c r="FQ527" s="36"/>
      <c r="FR527" s="36"/>
      <c r="FS527" s="36"/>
      <c r="FT527" s="36"/>
      <c r="FU527" s="36"/>
    </row>
    <row r="528" spans="1:177" ht="21" x14ac:dyDescent="0.35">
      <c r="A528" s="36"/>
      <c r="B528" s="37"/>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7"/>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7"/>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36"/>
      <c r="EE528" s="36"/>
      <c r="EF528" s="36"/>
      <c r="EG528" s="36"/>
      <c r="EH528" s="36"/>
      <c r="EI528" s="36"/>
      <c r="EJ528" s="36"/>
      <c r="EK528" s="36"/>
      <c r="EL528" s="36"/>
      <c r="EM528" s="36"/>
      <c r="EN528" s="36"/>
      <c r="EO528" s="36"/>
      <c r="EP528" s="36"/>
      <c r="EQ528" s="36"/>
      <c r="ER528" s="36"/>
      <c r="ES528" s="36"/>
      <c r="ET528" s="36"/>
      <c r="EU528" s="36"/>
      <c r="EV528" s="36"/>
      <c r="EW528" s="36"/>
      <c r="EX528" s="36"/>
      <c r="EY528" s="36"/>
      <c r="EZ528" s="36"/>
      <c r="FA528" s="36"/>
      <c r="FB528" s="36"/>
      <c r="FC528" s="36"/>
      <c r="FD528" s="36"/>
      <c r="FE528" s="36"/>
      <c r="FF528" s="36"/>
      <c r="FG528" s="36"/>
      <c r="FH528" s="36"/>
      <c r="FI528" s="36"/>
      <c r="FJ528" s="36"/>
      <c r="FK528" s="36"/>
      <c r="FL528" s="36"/>
      <c r="FM528" s="36"/>
      <c r="FN528" s="36"/>
      <c r="FO528" s="36"/>
      <c r="FP528" s="36"/>
      <c r="FQ528" s="36"/>
      <c r="FR528" s="36"/>
      <c r="FS528" s="36"/>
      <c r="FT528" s="36"/>
      <c r="FU528" s="36"/>
    </row>
    <row r="529" spans="1:177" ht="21" x14ac:dyDescent="0.35">
      <c r="A529" s="36"/>
      <c r="B529" s="37"/>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7"/>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7"/>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c r="EA529" s="36"/>
      <c r="EB529" s="36"/>
      <c r="EC529" s="36"/>
      <c r="ED529" s="36"/>
      <c r="EE529" s="36"/>
      <c r="EF529" s="36"/>
      <c r="EG529" s="36"/>
      <c r="EH529" s="36"/>
      <c r="EI529" s="36"/>
      <c r="EJ529" s="36"/>
      <c r="EK529" s="36"/>
      <c r="EL529" s="36"/>
      <c r="EM529" s="36"/>
      <c r="EN529" s="36"/>
      <c r="EO529" s="36"/>
      <c r="EP529" s="36"/>
      <c r="EQ529" s="36"/>
      <c r="ER529" s="36"/>
      <c r="ES529" s="36"/>
      <c r="ET529" s="36"/>
      <c r="EU529" s="36"/>
      <c r="EV529" s="36"/>
      <c r="EW529" s="36"/>
      <c r="EX529" s="36"/>
      <c r="EY529" s="36"/>
      <c r="EZ529" s="36"/>
      <c r="FA529" s="36"/>
      <c r="FB529" s="36"/>
      <c r="FC529" s="36"/>
      <c r="FD529" s="36"/>
      <c r="FE529" s="36"/>
      <c r="FF529" s="36"/>
      <c r="FG529" s="36"/>
      <c r="FH529" s="36"/>
      <c r="FI529" s="36"/>
      <c r="FJ529" s="36"/>
      <c r="FK529" s="36"/>
      <c r="FL529" s="36"/>
      <c r="FM529" s="36"/>
      <c r="FN529" s="36"/>
      <c r="FO529" s="36"/>
      <c r="FP529" s="36"/>
      <c r="FQ529" s="36"/>
      <c r="FR529" s="36"/>
      <c r="FS529" s="36"/>
      <c r="FT529" s="36"/>
      <c r="FU529" s="36"/>
    </row>
    <row r="530" spans="1:177" ht="21" x14ac:dyDescent="0.35">
      <c r="A530" s="36"/>
      <c r="B530" s="37"/>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7"/>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7"/>
      <c r="CU530" s="36"/>
      <c r="CV530" s="36"/>
      <c r="CW530" s="36"/>
      <c r="CX530" s="36"/>
      <c r="CY530" s="36"/>
      <c r="CZ530" s="36"/>
      <c r="DA530" s="36"/>
      <c r="DB530" s="36"/>
      <c r="DC530" s="36"/>
      <c r="DD530" s="36"/>
      <c r="DE530" s="36"/>
      <c r="DF530" s="36"/>
      <c r="DG530" s="36"/>
      <c r="DH530" s="36"/>
      <c r="DI530" s="36"/>
      <c r="DJ530" s="36"/>
      <c r="DK530" s="36"/>
      <c r="DL530" s="36"/>
      <c r="DM530" s="36"/>
      <c r="DN530" s="36"/>
      <c r="DO530" s="36"/>
      <c r="DP530" s="36"/>
      <c r="DQ530" s="36"/>
      <c r="DR530" s="36"/>
      <c r="DS530" s="36"/>
      <c r="DT530" s="36"/>
      <c r="DU530" s="36"/>
      <c r="DV530" s="36"/>
      <c r="DW530" s="36"/>
      <c r="DX530" s="36"/>
      <c r="DY530" s="36"/>
      <c r="DZ530" s="36"/>
      <c r="EA530" s="36"/>
      <c r="EB530" s="36"/>
      <c r="EC530" s="36"/>
      <c r="ED530" s="36"/>
      <c r="EE530" s="36"/>
      <c r="EF530" s="36"/>
      <c r="EG530" s="36"/>
      <c r="EH530" s="36"/>
      <c r="EI530" s="36"/>
      <c r="EJ530" s="36"/>
      <c r="EK530" s="36"/>
      <c r="EL530" s="36"/>
      <c r="EM530" s="36"/>
      <c r="EN530" s="36"/>
      <c r="EO530" s="36"/>
      <c r="EP530" s="36"/>
      <c r="EQ530" s="36"/>
      <c r="ER530" s="36"/>
      <c r="ES530" s="36"/>
      <c r="ET530" s="36"/>
      <c r="EU530" s="36"/>
      <c r="EV530" s="36"/>
      <c r="EW530" s="36"/>
      <c r="EX530" s="36"/>
      <c r="EY530" s="36"/>
      <c r="EZ530" s="36"/>
      <c r="FA530" s="36"/>
      <c r="FB530" s="36"/>
      <c r="FC530" s="36"/>
      <c r="FD530" s="36"/>
      <c r="FE530" s="36"/>
      <c r="FF530" s="36"/>
      <c r="FG530" s="36"/>
      <c r="FH530" s="36"/>
      <c r="FI530" s="36"/>
      <c r="FJ530" s="36"/>
      <c r="FK530" s="36"/>
      <c r="FL530" s="36"/>
      <c r="FM530" s="36"/>
      <c r="FN530" s="36"/>
      <c r="FO530" s="36"/>
      <c r="FP530" s="36"/>
      <c r="FQ530" s="36"/>
      <c r="FR530" s="36"/>
      <c r="FS530" s="36"/>
      <c r="FT530" s="36"/>
      <c r="FU530" s="36"/>
    </row>
    <row r="531" spans="1:177" ht="21" x14ac:dyDescent="0.35">
      <c r="A531" s="36"/>
      <c r="B531" s="37"/>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7"/>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7"/>
      <c r="CU531" s="36"/>
      <c r="CV531" s="36"/>
      <c r="CW531" s="36"/>
      <c r="CX531" s="36"/>
      <c r="CY531" s="36"/>
      <c r="CZ531" s="36"/>
      <c r="DA531" s="36"/>
      <c r="DB531" s="36"/>
      <c r="DC531" s="36"/>
      <c r="DD531" s="36"/>
      <c r="DE531" s="36"/>
      <c r="DF531" s="36"/>
      <c r="DG531" s="36"/>
      <c r="DH531" s="36"/>
      <c r="DI531" s="36"/>
      <c r="DJ531" s="36"/>
      <c r="DK531" s="36"/>
      <c r="DL531" s="36"/>
      <c r="DM531" s="36"/>
      <c r="DN531" s="36"/>
      <c r="DO531" s="36"/>
      <c r="DP531" s="36"/>
      <c r="DQ531" s="36"/>
      <c r="DR531" s="36"/>
      <c r="DS531" s="36"/>
      <c r="DT531" s="36"/>
      <c r="DU531" s="36"/>
      <c r="DV531" s="36"/>
      <c r="DW531" s="36"/>
      <c r="DX531" s="36"/>
      <c r="DY531" s="36"/>
      <c r="DZ531" s="36"/>
      <c r="EA531" s="36"/>
      <c r="EB531" s="36"/>
      <c r="EC531" s="36"/>
      <c r="ED531" s="36"/>
      <c r="EE531" s="36"/>
      <c r="EF531" s="36"/>
      <c r="EG531" s="36"/>
      <c r="EH531" s="36"/>
      <c r="EI531" s="36"/>
      <c r="EJ531" s="36"/>
      <c r="EK531" s="36"/>
      <c r="EL531" s="36"/>
      <c r="EM531" s="36"/>
      <c r="EN531" s="36"/>
      <c r="EO531" s="36"/>
      <c r="EP531" s="36"/>
      <c r="EQ531" s="36"/>
      <c r="ER531" s="36"/>
      <c r="ES531" s="36"/>
      <c r="ET531" s="36"/>
      <c r="EU531" s="36"/>
      <c r="EV531" s="36"/>
      <c r="EW531" s="36"/>
      <c r="EX531" s="36"/>
      <c r="EY531" s="36"/>
      <c r="EZ531" s="36"/>
      <c r="FA531" s="36"/>
      <c r="FB531" s="36"/>
      <c r="FC531" s="36"/>
      <c r="FD531" s="36"/>
      <c r="FE531" s="36"/>
      <c r="FF531" s="36"/>
      <c r="FG531" s="36"/>
      <c r="FH531" s="36"/>
      <c r="FI531" s="36"/>
      <c r="FJ531" s="36"/>
      <c r="FK531" s="36"/>
      <c r="FL531" s="36"/>
      <c r="FM531" s="36"/>
      <c r="FN531" s="36"/>
      <c r="FO531" s="36"/>
      <c r="FP531" s="36"/>
      <c r="FQ531" s="36"/>
      <c r="FR531" s="36"/>
      <c r="FS531" s="36"/>
      <c r="FT531" s="36"/>
      <c r="FU531" s="36"/>
    </row>
    <row r="532" spans="1:177" ht="21" x14ac:dyDescent="0.35">
      <c r="A532" s="36"/>
      <c r="B532" s="37"/>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7"/>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7"/>
      <c r="CU532" s="36"/>
      <c r="CV532" s="36"/>
      <c r="CW532" s="36"/>
      <c r="CX532" s="36"/>
      <c r="CY532" s="36"/>
      <c r="CZ532" s="36"/>
      <c r="DA532" s="36"/>
      <c r="DB532" s="36"/>
      <c r="DC532" s="36"/>
      <c r="DD532" s="36"/>
      <c r="DE532" s="36"/>
      <c r="DF532" s="36"/>
      <c r="DG532" s="36"/>
      <c r="DH532" s="36"/>
      <c r="DI532" s="36"/>
      <c r="DJ532" s="36"/>
      <c r="DK532" s="36"/>
      <c r="DL532" s="36"/>
      <c r="DM532" s="36"/>
      <c r="DN532" s="36"/>
      <c r="DO532" s="36"/>
      <c r="DP532" s="36"/>
      <c r="DQ532" s="36"/>
      <c r="DR532" s="36"/>
      <c r="DS532" s="36"/>
      <c r="DT532" s="36"/>
      <c r="DU532" s="36"/>
      <c r="DV532" s="36"/>
      <c r="DW532" s="36"/>
      <c r="DX532" s="36"/>
      <c r="DY532" s="36"/>
      <c r="DZ532" s="36"/>
      <c r="EA532" s="36"/>
      <c r="EB532" s="36"/>
      <c r="EC532" s="36"/>
      <c r="ED532" s="36"/>
      <c r="EE532" s="36"/>
      <c r="EF532" s="36"/>
      <c r="EG532" s="36"/>
      <c r="EH532" s="36"/>
      <c r="EI532" s="36"/>
      <c r="EJ532" s="36"/>
      <c r="EK532" s="36"/>
      <c r="EL532" s="36"/>
      <c r="EM532" s="36"/>
      <c r="EN532" s="36"/>
      <c r="EO532" s="36"/>
      <c r="EP532" s="36"/>
      <c r="EQ532" s="36"/>
      <c r="ER532" s="36"/>
      <c r="ES532" s="36"/>
      <c r="ET532" s="36"/>
      <c r="EU532" s="36"/>
      <c r="EV532" s="36"/>
      <c r="EW532" s="36"/>
      <c r="EX532" s="36"/>
      <c r="EY532" s="36"/>
      <c r="EZ532" s="36"/>
      <c r="FA532" s="36"/>
      <c r="FB532" s="36"/>
      <c r="FC532" s="36"/>
      <c r="FD532" s="36"/>
      <c r="FE532" s="36"/>
      <c r="FF532" s="36"/>
      <c r="FG532" s="36"/>
      <c r="FH532" s="36"/>
      <c r="FI532" s="36"/>
      <c r="FJ532" s="36"/>
      <c r="FK532" s="36"/>
      <c r="FL532" s="36"/>
      <c r="FM532" s="36"/>
      <c r="FN532" s="36"/>
      <c r="FO532" s="36"/>
      <c r="FP532" s="36"/>
      <c r="FQ532" s="36"/>
      <c r="FR532" s="36"/>
      <c r="FS532" s="36"/>
      <c r="FT532" s="36"/>
      <c r="FU532" s="36"/>
    </row>
    <row r="533" spans="1:177" ht="21" x14ac:dyDescent="0.35">
      <c r="A533" s="36"/>
      <c r="B533" s="37"/>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7"/>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7"/>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36"/>
      <c r="EF533" s="36"/>
      <c r="EG533" s="36"/>
      <c r="EH533" s="36"/>
      <c r="EI533" s="36"/>
      <c r="EJ533" s="36"/>
      <c r="EK533" s="36"/>
      <c r="EL533" s="36"/>
      <c r="EM533" s="36"/>
      <c r="EN533" s="36"/>
      <c r="EO533" s="36"/>
      <c r="EP533" s="36"/>
      <c r="EQ533" s="36"/>
      <c r="ER533" s="36"/>
      <c r="ES533" s="36"/>
      <c r="ET533" s="36"/>
      <c r="EU533" s="36"/>
      <c r="EV533" s="36"/>
      <c r="EW533" s="36"/>
      <c r="EX533" s="36"/>
      <c r="EY533" s="36"/>
      <c r="EZ533" s="36"/>
      <c r="FA533" s="36"/>
      <c r="FB533" s="36"/>
      <c r="FC533" s="36"/>
      <c r="FD533" s="36"/>
      <c r="FE533" s="36"/>
      <c r="FF533" s="36"/>
      <c r="FG533" s="36"/>
      <c r="FH533" s="36"/>
      <c r="FI533" s="36"/>
      <c r="FJ533" s="36"/>
      <c r="FK533" s="36"/>
      <c r="FL533" s="36"/>
      <c r="FM533" s="36"/>
      <c r="FN533" s="36"/>
      <c r="FO533" s="36"/>
      <c r="FP533" s="36"/>
      <c r="FQ533" s="36"/>
      <c r="FR533" s="36"/>
      <c r="FS533" s="36"/>
      <c r="FT533" s="36"/>
      <c r="FU533" s="36"/>
    </row>
    <row r="534" spans="1:177" ht="21" x14ac:dyDescent="0.35">
      <c r="A534" s="36"/>
      <c r="B534" s="37"/>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7"/>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7"/>
      <c r="CU534" s="36"/>
      <c r="CV534" s="36"/>
      <c r="CW534" s="36"/>
      <c r="CX534" s="36"/>
      <c r="CY534" s="36"/>
      <c r="CZ534" s="36"/>
      <c r="DA534" s="36"/>
      <c r="DB534" s="36"/>
      <c r="DC534" s="36"/>
      <c r="DD534" s="36"/>
      <c r="DE534" s="36"/>
      <c r="DF534" s="36"/>
      <c r="DG534" s="36"/>
      <c r="DH534" s="36"/>
      <c r="DI534" s="36"/>
      <c r="DJ534" s="36"/>
      <c r="DK534" s="36"/>
      <c r="DL534" s="36"/>
      <c r="DM534" s="36"/>
      <c r="DN534" s="36"/>
      <c r="DO534" s="36"/>
      <c r="DP534" s="36"/>
      <c r="DQ534" s="36"/>
      <c r="DR534" s="36"/>
      <c r="DS534" s="36"/>
      <c r="DT534" s="36"/>
      <c r="DU534" s="36"/>
      <c r="DV534" s="36"/>
      <c r="DW534" s="36"/>
      <c r="DX534" s="36"/>
      <c r="DY534" s="36"/>
      <c r="DZ534" s="36"/>
      <c r="EA534" s="36"/>
      <c r="EB534" s="36"/>
      <c r="EC534" s="36"/>
      <c r="ED534" s="36"/>
      <c r="EE534" s="36"/>
      <c r="EF534" s="36"/>
      <c r="EG534" s="36"/>
      <c r="EH534" s="36"/>
      <c r="EI534" s="36"/>
      <c r="EJ534" s="36"/>
      <c r="EK534" s="36"/>
      <c r="EL534" s="36"/>
      <c r="EM534" s="36"/>
      <c r="EN534" s="36"/>
      <c r="EO534" s="36"/>
      <c r="EP534" s="36"/>
      <c r="EQ534" s="36"/>
      <c r="ER534" s="36"/>
      <c r="ES534" s="36"/>
      <c r="ET534" s="36"/>
      <c r="EU534" s="36"/>
      <c r="EV534" s="36"/>
      <c r="EW534" s="36"/>
      <c r="EX534" s="36"/>
      <c r="EY534" s="36"/>
      <c r="EZ534" s="36"/>
      <c r="FA534" s="36"/>
      <c r="FB534" s="36"/>
      <c r="FC534" s="36"/>
      <c r="FD534" s="36"/>
      <c r="FE534" s="36"/>
      <c r="FF534" s="36"/>
      <c r="FG534" s="36"/>
      <c r="FH534" s="36"/>
      <c r="FI534" s="36"/>
      <c r="FJ534" s="36"/>
      <c r="FK534" s="36"/>
      <c r="FL534" s="36"/>
      <c r="FM534" s="36"/>
      <c r="FN534" s="36"/>
      <c r="FO534" s="36"/>
      <c r="FP534" s="36"/>
      <c r="FQ534" s="36"/>
      <c r="FR534" s="36"/>
      <c r="FS534" s="36"/>
      <c r="FT534" s="36"/>
      <c r="FU534" s="36"/>
    </row>
    <row r="535" spans="1:177" ht="21" x14ac:dyDescent="0.35">
      <c r="A535" s="36"/>
      <c r="B535" s="37"/>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7"/>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7"/>
      <c r="CU535" s="36"/>
      <c r="CV535" s="36"/>
      <c r="CW535" s="36"/>
      <c r="CX535" s="36"/>
      <c r="CY535" s="36"/>
      <c r="CZ535" s="36"/>
      <c r="DA535" s="36"/>
      <c r="DB535" s="36"/>
      <c r="DC535" s="36"/>
      <c r="DD535" s="36"/>
      <c r="DE535" s="36"/>
      <c r="DF535" s="36"/>
      <c r="DG535" s="36"/>
      <c r="DH535" s="36"/>
      <c r="DI535" s="36"/>
      <c r="DJ535" s="36"/>
      <c r="DK535" s="36"/>
      <c r="DL535" s="36"/>
      <c r="DM535" s="36"/>
      <c r="DN535" s="36"/>
      <c r="DO535" s="36"/>
      <c r="DP535" s="36"/>
      <c r="DQ535" s="36"/>
      <c r="DR535" s="36"/>
      <c r="DS535" s="36"/>
      <c r="DT535" s="36"/>
      <c r="DU535" s="36"/>
      <c r="DV535" s="36"/>
      <c r="DW535" s="36"/>
      <c r="DX535" s="36"/>
      <c r="DY535" s="36"/>
      <c r="DZ535" s="36"/>
      <c r="EA535" s="36"/>
      <c r="EB535" s="36"/>
      <c r="EC535" s="36"/>
      <c r="ED535" s="36"/>
      <c r="EE535" s="36"/>
      <c r="EF535" s="36"/>
      <c r="EG535" s="36"/>
      <c r="EH535" s="36"/>
      <c r="EI535" s="36"/>
      <c r="EJ535" s="36"/>
      <c r="EK535" s="36"/>
      <c r="EL535" s="36"/>
      <c r="EM535" s="36"/>
      <c r="EN535" s="36"/>
      <c r="EO535" s="36"/>
      <c r="EP535" s="36"/>
      <c r="EQ535" s="36"/>
      <c r="ER535" s="36"/>
      <c r="ES535" s="36"/>
      <c r="ET535" s="36"/>
      <c r="EU535" s="36"/>
      <c r="EV535" s="36"/>
      <c r="EW535" s="36"/>
      <c r="EX535" s="36"/>
      <c r="EY535" s="36"/>
      <c r="EZ535" s="36"/>
      <c r="FA535" s="36"/>
      <c r="FB535" s="36"/>
      <c r="FC535" s="36"/>
      <c r="FD535" s="36"/>
      <c r="FE535" s="36"/>
      <c r="FF535" s="36"/>
      <c r="FG535" s="36"/>
      <c r="FH535" s="36"/>
      <c r="FI535" s="36"/>
      <c r="FJ535" s="36"/>
      <c r="FK535" s="36"/>
      <c r="FL535" s="36"/>
      <c r="FM535" s="36"/>
      <c r="FN535" s="36"/>
      <c r="FO535" s="36"/>
      <c r="FP535" s="36"/>
      <c r="FQ535" s="36"/>
      <c r="FR535" s="36"/>
      <c r="FS535" s="36"/>
      <c r="FT535" s="36"/>
      <c r="FU535" s="36"/>
    </row>
    <row r="536" spans="1:177" ht="21" x14ac:dyDescent="0.35">
      <c r="A536" s="36"/>
      <c r="B536" s="37"/>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7"/>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7"/>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36"/>
      <c r="EF536" s="36"/>
      <c r="EG536" s="36"/>
      <c r="EH536" s="36"/>
      <c r="EI536" s="36"/>
      <c r="EJ536" s="36"/>
      <c r="EK536" s="36"/>
      <c r="EL536" s="36"/>
      <c r="EM536" s="36"/>
      <c r="EN536" s="36"/>
      <c r="EO536" s="36"/>
      <c r="EP536" s="36"/>
      <c r="EQ536" s="36"/>
      <c r="ER536" s="36"/>
      <c r="ES536" s="36"/>
      <c r="ET536" s="36"/>
      <c r="EU536" s="36"/>
      <c r="EV536" s="36"/>
      <c r="EW536" s="36"/>
      <c r="EX536" s="36"/>
      <c r="EY536" s="36"/>
      <c r="EZ536" s="36"/>
      <c r="FA536" s="36"/>
      <c r="FB536" s="36"/>
      <c r="FC536" s="36"/>
      <c r="FD536" s="36"/>
      <c r="FE536" s="36"/>
      <c r="FF536" s="36"/>
      <c r="FG536" s="36"/>
      <c r="FH536" s="36"/>
      <c r="FI536" s="36"/>
      <c r="FJ536" s="36"/>
      <c r="FK536" s="36"/>
      <c r="FL536" s="36"/>
      <c r="FM536" s="36"/>
      <c r="FN536" s="36"/>
      <c r="FO536" s="36"/>
      <c r="FP536" s="36"/>
      <c r="FQ536" s="36"/>
      <c r="FR536" s="36"/>
      <c r="FS536" s="36"/>
      <c r="FT536" s="36"/>
      <c r="FU536" s="36"/>
    </row>
    <row r="537" spans="1:177" ht="21" x14ac:dyDescent="0.35">
      <c r="A537" s="36"/>
      <c r="B537" s="37"/>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7"/>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7"/>
      <c r="CU537" s="36"/>
      <c r="CV537" s="36"/>
      <c r="CW537" s="36"/>
      <c r="CX537" s="36"/>
      <c r="CY537" s="36"/>
      <c r="CZ537" s="36"/>
      <c r="DA537" s="36"/>
      <c r="DB537" s="36"/>
      <c r="DC537" s="36"/>
      <c r="DD537" s="36"/>
      <c r="DE537" s="36"/>
      <c r="DF537" s="36"/>
      <c r="DG537" s="36"/>
      <c r="DH537" s="36"/>
      <c r="DI537" s="36"/>
      <c r="DJ537" s="36"/>
      <c r="DK537" s="36"/>
      <c r="DL537" s="36"/>
      <c r="DM537" s="36"/>
      <c r="DN537" s="36"/>
      <c r="DO537" s="36"/>
      <c r="DP537" s="36"/>
      <c r="DQ537" s="36"/>
      <c r="DR537" s="36"/>
      <c r="DS537" s="36"/>
      <c r="DT537" s="36"/>
      <c r="DU537" s="36"/>
      <c r="DV537" s="36"/>
      <c r="DW537" s="36"/>
      <c r="DX537" s="36"/>
      <c r="DY537" s="36"/>
      <c r="DZ537" s="36"/>
      <c r="EA537" s="36"/>
      <c r="EB537" s="36"/>
      <c r="EC537" s="36"/>
      <c r="ED537" s="36"/>
      <c r="EE537" s="36"/>
      <c r="EF537" s="36"/>
      <c r="EG537" s="36"/>
      <c r="EH537" s="36"/>
      <c r="EI537" s="36"/>
      <c r="EJ537" s="36"/>
      <c r="EK537" s="36"/>
      <c r="EL537" s="36"/>
      <c r="EM537" s="36"/>
      <c r="EN537" s="36"/>
      <c r="EO537" s="36"/>
      <c r="EP537" s="36"/>
      <c r="EQ537" s="36"/>
      <c r="ER537" s="36"/>
      <c r="ES537" s="36"/>
      <c r="ET537" s="36"/>
      <c r="EU537" s="36"/>
      <c r="EV537" s="36"/>
      <c r="EW537" s="36"/>
      <c r="EX537" s="36"/>
      <c r="EY537" s="36"/>
      <c r="EZ537" s="36"/>
      <c r="FA537" s="36"/>
      <c r="FB537" s="36"/>
      <c r="FC537" s="36"/>
      <c r="FD537" s="36"/>
      <c r="FE537" s="36"/>
      <c r="FF537" s="36"/>
      <c r="FG537" s="36"/>
      <c r="FH537" s="36"/>
      <c r="FI537" s="36"/>
      <c r="FJ537" s="36"/>
      <c r="FK537" s="36"/>
      <c r="FL537" s="36"/>
      <c r="FM537" s="36"/>
      <c r="FN537" s="36"/>
      <c r="FO537" s="36"/>
      <c r="FP537" s="36"/>
      <c r="FQ537" s="36"/>
      <c r="FR537" s="36"/>
      <c r="FS537" s="36"/>
      <c r="FT537" s="36"/>
      <c r="FU537" s="36"/>
    </row>
    <row r="538" spans="1:177" ht="21" x14ac:dyDescent="0.35">
      <c r="A538" s="36"/>
      <c r="B538" s="37"/>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7"/>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7"/>
      <c r="CU538" s="36"/>
      <c r="CV538" s="36"/>
      <c r="CW538" s="36"/>
      <c r="CX538" s="36"/>
      <c r="CY538" s="36"/>
      <c r="CZ538" s="36"/>
      <c r="DA538" s="36"/>
      <c r="DB538" s="36"/>
      <c r="DC538" s="36"/>
      <c r="DD538" s="36"/>
      <c r="DE538" s="36"/>
      <c r="DF538" s="36"/>
      <c r="DG538" s="36"/>
      <c r="DH538" s="36"/>
      <c r="DI538" s="36"/>
      <c r="DJ538" s="36"/>
      <c r="DK538" s="36"/>
      <c r="DL538" s="36"/>
      <c r="DM538" s="36"/>
      <c r="DN538" s="36"/>
      <c r="DO538" s="36"/>
      <c r="DP538" s="36"/>
      <c r="DQ538" s="36"/>
      <c r="DR538" s="36"/>
      <c r="DS538" s="36"/>
      <c r="DT538" s="36"/>
      <c r="DU538" s="36"/>
      <c r="DV538" s="36"/>
      <c r="DW538" s="36"/>
      <c r="DX538" s="36"/>
      <c r="DY538" s="36"/>
      <c r="DZ538" s="36"/>
      <c r="EA538" s="36"/>
      <c r="EB538" s="36"/>
      <c r="EC538" s="36"/>
      <c r="ED538" s="36"/>
      <c r="EE538" s="36"/>
      <c r="EF538" s="36"/>
      <c r="EG538" s="36"/>
      <c r="EH538" s="36"/>
      <c r="EI538" s="36"/>
      <c r="EJ538" s="36"/>
      <c r="EK538" s="36"/>
      <c r="EL538" s="36"/>
      <c r="EM538" s="36"/>
      <c r="EN538" s="36"/>
      <c r="EO538" s="36"/>
      <c r="EP538" s="36"/>
      <c r="EQ538" s="36"/>
      <c r="ER538" s="36"/>
      <c r="ES538" s="36"/>
      <c r="ET538" s="36"/>
      <c r="EU538" s="36"/>
      <c r="EV538" s="36"/>
      <c r="EW538" s="36"/>
      <c r="EX538" s="36"/>
      <c r="EY538" s="36"/>
      <c r="EZ538" s="36"/>
      <c r="FA538" s="36"/>
      <c r="FB538" s="36"/>
      <c r="FC538" s="36"/>
      <c r="FD538" s="36"/>
      <c r="FE538" s="36"/>
      <c r="FF538" s="36"/>
      <c r="FG538" s="36"/>
      <c r="FH538" s="36"/>
      <c r="FI538" s="36"/>
      <c r="FJ538" s="36"/>
      <c r="FK538" s="36"/>
      <c r="FL538" s="36"/>
      <c r="FM538" s="36"/>
      <c r="FN538" s="36"/>
      <c r="FO538" s="36"/>
      <c r="FP538" s="36"/>
      <c r="FQ538" s="36"/>
      <c r="FR538" s="36"/>
      <c r="FS538" s="36"/>
      <c r="FT538" s="36"/>
      <c r="FU538" s="36"/>
    </row>
    <row r="539" spans="1:177" ht="21" x14ac:dyDescent="0.35">
      <c r="A539" s="36"/>
      <c r="B539" s="37"/>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7"/>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7"/>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36"/>
      <c r="EF539" s="36"/>
      <c r="EG539" s="36"/>
      <c r="EH539" s="36"/>
      <c r="EI539" s="36"/>
      <c r="EJ539" s="36"/>
      <c r="EK539" s="36"/>
      <c r="EL539" s="36"/>
      <c r="EM539" s="36"/>
      <c r="EN539" s="36"/>
      <c r="EO539" s="36"/>
      <c r="EP539" s="36"/>
      <c r="EQ539" s="36"/>
      <c r="ER539" s="36"/>
      <c r="ES539" s="36"/>
      <c r="ET539" s="36"/>
      <c r="EU539" s="36"/>
      <c r="EV539" s="36"/>
      <c r="EW539" s="36"/>
      <c r="EX539" s="36"/>
      <c r="EY539" s="36"/>
      <c r="EZ539" s="36"/>
      <c r="FA539" s="36"/>
      <c r="FB539" s="36"/>
      <c r="FC539" s="36"/>
      <c r="FD539" s="36"/>
      <c r="FE539" s="36"/>
      <c r="FF539" s="36"/>
      <c r="FG539" s="36"/>
      <c r="FH539" s="36"/>
      <c r="FI539" s="36"/>
      <c r="FJ539" s="36"/>
      <c r="FK539" s="36"/>
      <c r="FL539" s="36"/>
      <c r="FM539" s="36"/>
      <c r="FN539" s="36"/>
      <c r="FO539" s="36"/>
      <c r="FP539" s="36"/>
      <c r="FQ539" s="36"/>
      <c r="FR539" s="36"/>
      <c r="FS539" s="36"/>
      <c r="FT539" s="36"/>
      <c r="FU539" s="36"/>
    </row>
    <row r="540" spans="1:177" ht="21" x14ac:dyDescent="0.35">
      <c r="A540" s="36"/>
      <c r="B540" s="37"/>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7"/>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7"/>
      <c r="CU540" s="36"/>
      <c r="CV540" s="36"/>
      <c r="CW540" s="36"/>
      <c r="CX540" s="36"/>
      <c r="CY540" s="36"/>
      <c r="CZ540" s="36"/>
      <c r="DA540" s="36"/>
      <c r="DB540" s="36"/>
      <c r="DC540" s="36"/>
      <c r="DD540" s="36"/>
      <c r="DE540" s="36"/>
      <c r="DF540" s="36"/>
      <c r="DG540" s="36"/>
      <c r="DH540" s="36"/>
      <c r="DI540" s="36"/>
      <c r="DJ540" s="36"/>
      <c r="DK540" s="36"/>
      <c r="DL540" s="36"/>
      <c r="DM540" s="36"/>
      <c r="DN540" s="36"/>
      <c r="DO540" s="36"/>
      <c r="DP540" s="36"/>
      <c r="DQ540" s="36"/>
      <c r="DR540" s="36"/>
      <c r="DS540" s="36"/>
      <c r="DT540" s="36"/>
      <c r="DU540" s="36"/>
      <c r="DV540" s="36"/>
      <c r="DW540" s="36"/>
      <c r="DX540" s="36"/>
      <c r="DY540" s="36"/>
      <c r="DZ540" s="36"/>
      <c r="EA540" s="36"/>
      <c r="EB540" s="36"/>
      <c r="EC540" s="36"/>
      <c r="ED540" s="36"/>
      <c r="EE540" s="36"/>
      <c r="EF540" s="36"/>
      <c r="EG540" s="36"/>
      <c r="EH540" s="36"/>
      <c r="EI540" s="36"/>
      <c r="EJ540" s="36"/>
      <c r="EK540" s="36"/>
      <c r="EL540" s="36"/>
      <c r="EM540" s="36"/>
      <c r="EN540" s="36"/>
      <c r="EO540" s="36"/>
      <c r="EP540" s="36"/>
      <c r="EQ540" s="36"/>
      <c r="ER540" s="36"/>
      <c r="ES540" s="36"/>
      <c r="ET540" s="36"/>
      <c r="EU540" s="36"/>
      <c r="EV540" s="36"/>
      <c r="EW540" s="36"/>
      <c r="EX540" s="36"/>
      <c r="EY540" s="36"/>
      <c r="EZ540" s="36"/>
      <c r="FA540" s="36"/>
      <c r="FB540" s="36"/>
      <c r="FC540" s="36"/>
      <c r="FD540" s="36"/>
      <c r="FE540" s="36"/>
      <c r="FF540" s="36"/>
      <c r="FG540" s="36"/>
      <c r="FH540" s="36"/>
      <c r="FI540" s="36"/>
      <c r="FJ540" s="36"/>
      <c r="FK540" s="36"/>
      <c r="FL540" s="36"/>
      <c r="FM540" s="36"/>
      <c r="FN540" s="36"/>
      <c r="FO540" s="36"/>
      <c r="FP540" s="36"/>
      <c r="FQ540" s="36"/>
      <c r="FR540" s="36"/>
      <c r="FS540" s="36"/>
      <c r="FT540" s="36"/>
      <c r="FU540" s="36"/>
    </row>
    <row r="541" spans="1:177" ht="21" x14ac:dyDescent="0.35">
      <c r="A541" s="36"/>
      <c r="B541" s="37"/>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7"/>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7"/>
      <c r="CU541" s="36"/>
      <c r="CV541" s="36"/>
      <c r="CW541" s="36"/>
      <c r="CX541" s="36"/>
      <c r="CY541" s="36"/>
      <c r="CZ541" s="36"/>
      <c r="DA541" s="36"/>
      <c r="DB541" s="36"/>
      <c r="DC541" s="36"/>
      <c r="DD541" s="36"/>
      <c r="DE541" s="36"/>
      <c r="DF541" s="36"/>
      <c r="DG541" s="36"/>
      <c r="DH541" s="36"/>
      <c r="DI541" s="36"/>
      <c r="DJ541" s="36"/>
      <c r="DK541" s="36"/>
      <c r="DL541" s="36"/>
      <c r="DM541" s="36"/>
      <c r="DN541" s="36"/>
      <c r="DO541" s="36"/>
      <c r="DP541" s="36"/>
      <c r="DQ541" s="36"/>
      <c r="DR541" s="36"/>
      <c r="DS541" s="36"/>
      <c r="DT541" s="36"/>
      <c r="DU541" s="36"/>
      <c r="DV541" s="36"/>
      <c r="DW541" s="36"/>
      <c r="DX541" s="36"/>
      <c r="DY541" s="36"/>
      <c r="DZ541" s="36"/>
      <c r="EA541" s="36"/>
      <c r="EB541" s="36"/>
      <c r="EC541" s="36"/>
      <c r="ED541" s="36"/>
      <c r="EE541" s="36"/>
      <c r="EF541" s="36"/>
      <c r="EG541" s="36"/>
      <c r="EH541" s="36"/>
      <c r="EI541" s="36"/>
      <c r="EJ541" s="36"/>
      <c r="EK541" s="36"/>
      <c r="EL541" s="36"/>
      <c r="EM541" s="36"/>
      <c r="EN541" s="36"/>
      <c r="EO541" s="36"/>
      <c r="EP541" s="36"/>
      <c r="EQ541" s="36"/>
      <c r="ER541" s="36"/>
      <c r="ES541" s="36"/>
      <c r="ET541" s="36"/>
      <c r="EU541" s="36"/>
      <c r="EV541" s="36"/>
      <c r="EW541" s="36"/>
      <c r="EX541" s="36"/>
      <c r="EY541" s="36"/>
      <c r="EZ541" s="36"/>
      <c r="FA541" s="36"/>
      <c r="FB541" s="36"/>
      <c r="FC541" s="36"/>
      <c r="FD541" s="36"/>
      <c r="FE541" s="36"/>
      <c r="FF541" s="36"/>
      <c r="FG541" s="36"/>
      <c r="FH541" s="36"/>
      <c r="FI541" s="36"/>
      <c r="FJ541" s="36"/>
      <c r="FK541" s="36"/>
      <c r="FL541" s="36"/>
      <c r="FM541" s="36"/>
      <c r="FN541" s="36"/>
      <c r="FO541" s="36"/>
      <c r="FP541" s="36"/>
      <c r="FQ541" s="36"/>
      <c r="FR541" s="36"/>
      <c r="FS541" s="36"/>
      <c r="FT541" s="36"/>
      <c r="FU541" s="36"/>
    </row>
    <row r="542" spans="1:177" ht="21" x14ac:dyDescent="0.35">
      <c r="A542" s="36"/>
      <c r="B542" s="37"/>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7"/>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7"/>
      <c r="CU542" s="36"/>
      <c r="CV542" s="36"/>
      <c r="CW542" s="36"/>
      <c r="CX542" s="36"/>
      <c r="CY542" s="36"/>
      <c r="CZ542" s="36"/>
      <c r="DA542" s="36"/>
      <c r="DB542" s="36"/>
      <c r="DC542" s="36"/>
      <c r="DD542" s="36"/>
      <c r="DE542" s="36"/>
      <c r="DF542" s="36"/>
      <c r="DG542" s="36"/>
      <c r="DH542" s="36"/>
      <c r="DI542" s="36"/>
      <c r="DJ542" s="36"/>
      <c r="DK542" s="36"/>
      <c r="DL542" s="36"/>
      <c r="DM542" s="36"/>
      <c r="DN542" s="36"/>
      <c r="DO542" s="36"/>
      <c r="DP542" s="36"/>
      <c r="DQ542" s="36"/>
      <c r="DR542" s="36"/>
      <c r="DS542" s="36"/>
      <c r="DT542" s="36"/>
      <c r="DU542" s="36"/>
      <c r="DV542" s="36"/>
      <c r="DW542" s="36"/>
      <c r="DX542" s="36"/>
      <c r="DY542" s="36"/>
      <c r="DZ542" s="36"/>
      <c r="EA542" s="36"/>
      <c r="EB542" s="36"/>
      <c r="EC542" s="36"/>
      <c r="ED542" s="36"/>
      <c r="EE542" s="36"/>
      <c r="EF542" s="36"/>
      <c r="EG542" s="36"/>
      <c r="EH542" s="36"/>
      <c r="EI542" s="36"/>
      <c r="EJ542" s="36"/>
      <c r="EK542" s="36"/>
      <c r="EL542" s="36"/>
      <c r="EM542" s="36"/>
      <c r="EN542" s="36"/>
      <c r="EO542" s="36"/>
      <c r="EP542" s="36"/>
      <c r="EQ542" s="36"/>
      <c r="ER542" s="36"/>
      <c r="ES542" s="36"/>
      <c r="ET542" s="36"/>
      <c r="EU542" s="36"/>
      <c r="EV542" s="36"/>
      <c r="EW542" s="36"/>
      <c r="EX542" s="36"/>
      <c r="EY542" s="36"/>
      <c r="EZ542" s="36"/>
      <c r="FA542" s="36"/>
      <c r="FB542" s="36"/>
      <c r="FC542" s="36"/>
      <c r="FD542" s="36"/>
      <c r="FE542" s="36"/>
      <c r="FF542" s="36"/>
      <c r="FG542" s="36"/>
      <c r="FH542" s="36"/>
      <c r="FI542" s="36"/>
      <c r="FJ542" s="36"/>
      <c r="FK542" s="36"/>
      <c r="FL542" s="36"/>
      <c r="FM542" s="36"/>
      <c r="FN542" s="36"/>
      <c r="FO542" s="36"/>
      <c r="FP542" s="36"/>
      <c r="FQ542" s="36"/>
      <c r="FR542" s="36"/>
      <c r="FS542" s="36"/>
      <c r="FT542" s="36"/>
      <c r="FU542" s="36"/>
    </row>
    <row r="543" spans="1:177" ht="21" x14ac:dyDescent="0.35">
      <c r="A543" s="36"/>
      <c r="B543" s="37"/>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7"/>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7"/>
      <c r="CU543" s="36"/>
      <c r="CV543" s="36"/>
      <c r="CW543" s="36"/>
      <c r="CX543" s="36"/>
      <c r="CY543" s="36"/>
      <c r="CZ543" s="36"/>
      <c r="DA543" s="36"/>
      <c r="DB543" s="36"/>
      <c r="DC543" s="36"/>
      <c r="DD543" s="36"/>
      <c r="DE543" s="36"/>
      <c r="DF543" s="36"/>
      <c r="DG543" s="36"/>
      <c r="DH543" s="36"/>
      <c r="DI543" s="36"/>
      <c r="DJ543" s="36"/>
      <c r="DK543" s="36"/>
      <c r="DL543" s="36"/>
      <c r="DM543" s="36"/>
      <c r="DN543" s="36"/>
      <c r="DO543" s="36"/>
      <c r="DP543" s="36"/>
      <c r="DQ543" s="36"/>
      <c r="DR543" s="36"/>
      <c r="DS543" s="36"/>
      <c r="DT543" s="36"/>
      <c r="DU543" s="36"/>
      <c r="DV543" s="36"/>
      <c r="DW543" s="36"/>
      <c r="DX543" s="36"/>
      <c r="DY543" s="36"/>
      <c r="DZ543" s="36"/>
      <c r="EA543" s="36"/>
      <c r="EB543" s="36"/>
      <c r="EC543" s="36"/>
      <c r="ED543" s="36"/>
      <c r="EE543" s="36"/>
      <c r="EF543" s="36"/>
      <c r="EG543" s="36"/>
      <c r="EH543" s="36"/>
      <c r="EI543" s="36"/>
      <c r="EJ543" s="36"/>
      <c r="EK543" s="36"/>
      <c r="EL543" s="36"/>
      <c r="EM543" s="36"/>
      <c r="EN543" s="36"/>
      <c r="EO543" s="36"/>
      <c r="EP543" s="36"/>
      <c r="EQ543" s="36"/>
      <c r="ER543" s="36"/>
      <c r="ES543" s="36"/>
      <c r="ET543" s="36"/>
      <c r="EU543" s="36"/>
      <c r="EV543" s="36"/>
      <c r="EW543" s="36"/>
      <c r="EX543" s="36"/>
      <c r="EY543" s="36"/>
      <c r="EZ543" s="36"/>
      <c r="FA543" s="36"/>
      <c r="FB543" s="36"/>
      <c r="FC543" s="36"/>
      <c r="FD543" s="36"/>
      <c r="FE543" s="36"/>
      <c r="FF543" s="36"/>
      <c r="FG543" s="36"/>
      <c r="FH543" s="36"/>
      <c r="FI543" s="36"/>
      <c r="FJ543" s="36"/>
      <c r="FK543" s="36"/>
      <c r="FL543" s="36"/>
      <c r="FM543" s="36"/>
      <c r="FN543" s="36"/>
      <c r="FO543" s="36"/>
      <c r="FP543" s="36"/>
      <c r="FQ543" s="36"/>
      <c r="FR543" s="36"/>
      <c r="FS543" s="36"/>
      <c r="FT543" s="36"/>
      <c r="FU543" s="36"/>
    </row>
    <row r="544" spans="1:177" ht="21" x14ac:dyDescent="0.35">
      <c r="A544" s="36"/>
      <c r="B544" s="37"/>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7"/>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7"/>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36"/>
      <c r="DT544" s="36"/>
      <c r="DU544" s="36"/>
      <c r="DV544" s="36"/>
      <c r="DW544" s="36"/>
      <c r="DX544" s="36"/>
      <c r="DY544" s="36"/>
      <c r="DZ544" s="36"/>
      <c r="EA544" s="36"/>
      <c r="EB544" s="36"/>
      <c r="EC544" s="36"/>
      <c r="ED544" s="36"/>
      <c r="EE544" s="36"/>
      <c r="EF544" s="36"/>
      <c r="EG544" s="36"/>
      <c r="EH544" s="36"/>
      <c r="EI544" s="36"/>
      <c r="EJ544" s="36"/>
      <c r="EK544" s="36"/>
      <c r="EL544" s="36"/>
      <c r="EM544" s="36"/>
      <c r="EN544" s="36"/>
      <c r="EO544" s="36"/>
      <c r="EP544" s="36"/>
      <c r="EQ544" s="36"/>
      <c r="ER544" s="36"/>
      <c r="ES544" s="36"/>
      <c r="ET544" s="36"/>
      <c r="EU544" s="36"/>
      <c r="EV544" s="36"/>
      <c r="EW544" s="36"/>
      <c r="EX544" s="36"/>
      <c r="EY544" s="36"/>
      <c r="EZ544" s="36"/>
      <c r="FA544" s="36"/>
      <c r="FB544" s="36"/>
      <c r="FC544" s="36"/>
      <c r="FD544" s="36"/>
      <c r="FE544" s="36"/>
      <c r="FF544" s="36"/>
      <c r="FG544" s="36"/>
      <c r="FH544" s="36"/>
      <c r="FI544" s="36"/>
      <c r="FJ544" s="36"/>
      <c r="FK544" s="36"/>
      <c r="FL544" s="36"/>
      <c r="FM544" s="36"/>
      <c r="FN544" s="36"/>
      <c r="FO544" s="36"/>
      <c r="FP544" s="36"/>
      <c r="FQ544" s="36"/>
      <c r="FR544" s="36"/>
      <c r="FS544" s="36"/>
      <c r="FT544" s="36"/>
      <c r="FU544" s="36"/>
    </row>
    <row r="545" spans="1:177" ht="21" x14ac:dyDescent="0.35">
      <c r="A545" s="36"/>
      <c r="B545" s="37"/>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7"/>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7"/>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6"/>
      <c r="DT545" s="36"/>
      <c r="DU545" s="36"/>
      <c r="DV545" s="36"/>
      <c r="DW545" s="36"/>
      <c r="DX545" s="36"/>
      <c r="DY545" s="36"/>
      <c r="DZ545" s="36"/>
      <c r="EA545" s="36"/>
      <c r="EB545" s="36"/>
      <c r="EC545" s="36"/>
      <c r="ED545" s="36"/>
      <c r="EE545" s="36"/>
      <c r="EF545" s="36"/>
      <c r="EG545" s="36"/>
      <c r="EH545" s="36"/>
      <c r="EI545" s="36"/>
      <c r="EJ545" s="36"/>
      <c r="EK545" s="36"/>
      <c r="EL545" s="36"/>
      <c r="EM545" s="36"/>
      <c r="EN545" s="36"/>
      <c r="EO545" s="36"/>
      <c r="EP545" s="36"/>
      <c r="EQ545" s="36"/>
      <c r="ER545" s="36"/>
      <c r="ES545" s="36"/>
      <c r="ET545" s="36"/>
      <c r="EU545" s="36"/>
      <c r="EV545" s="36"/>
      <c r="EW545" s="36"/>
      <c r="EX545" s="36"/>
      <c r="EY545" s="36"/>
      <c r="EZ545" s="36"/>
      <c r="FA545" s="36"/>
      <c r="FB545" s="36"/>
      <c r="FC545" s="36"/>
      <c r="FD545" s="36"/>
      <c r="FE545" s="36"/>
      <c r="FF545" s="36"/>
      <c r="FG545" s="36"/>
      <c r="FH545" s="36"/>
      <c r="FI545" s="36"/>
      <c r="FJ545" s="36"/>
      <c r="FK545" s="36"/>
      <c r="FL545" s="36"/>
      <c r="FM545" s="36"/>
      <c r="FN545" s="36"/>
      <c r="FO545" s="36"/>
      <c r="FP545" s="36"/>
      <c r="FQ545" s="36"/>
      <c r="FR545" s="36"/>
      <c r="FS545" s="36"/>
      <c r="FT545" s="36"/>
      <c r="FU545" s="36"/>
    </row>
    <row r="546" spans="1:177" ht="21" x14ac:dyDescent="0.35">
      <c r="A546" s="36"/>
      <c r="B546" s="37"/>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7"/>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7"/>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6"/>
      <c r="DT546" s="36"/>
      <c r="DU546" s="36"/>
      <c r="DV546" s="36"/>
      <c r="DW546" s="36"/>
      <c r="DX546" s="36"/>
      <c r="DY546" s="36"/>
      <c r="DZ546" s="36"/>
      <c r="EA546" s="36"/>
      <c r="EB546" s="36"/>
      <c r="EC546" s="36"/>
      <c r="ED546" s="36"/>
      <c r="EE546" s="36"/>
      <c r="EF546" s="36"/>
      <c r="EG546" s="36"/>
      <c r="EH546" s="36"/>
      <c r="EI546" s="36"/>
      <c r="EJ546" s="36"/>
      <c r="EK546" s="36"/>
      <c r="EL546" s="36"/>
      <c r="EM546" s="36"/>
      <c r="EN546" s="36"/>
      <c r="EO546" s="36"/>
      <c r="EP546" s="36"/>
      <c r="EQ546" s="36"/>
      <c r="ER546" s="36"/>
      <c r="ES546" s="36"/>
      <c r="ET546" s="36"/>
      <c r="EU546" s="36"/>
      <c r="EV546" s="36"/>
      <c r="EW546" s="36"/>
      <c r="EX546" s="36"/>
      <c r="EY546" s="36"/>
      <c r="EZ546" s="36"/>
      <c r="FA546" s="36"/>
      <c r="FB546" s="36"/>
      <c r="FC546" s="36"/>
      <c r="FD546" s="36"/>
      <c r="FE546" s="36"/>
      <c r="FF546" s="36"/>
      <c r="FG546" s="36"/>
      <c r="FH546" s="36"/>
      <c r="FI546" s="36"/>
      <c r="FJ546" s="36"/>
      <c r="FK546" s="36"/>
      <c r="FL546" s="36"/>
      <c r="FM546" s="36"/>
      <c r="FN546" s="36"/>
      <c r="FO546" s="36"/>
      <c r="FP546" s="36"/>
      <c r="FQ546" s="36"/>
      <c r="FR546" s="36"/>
      <c r="FS546" s="36"/>
      <c r="FT546" s="36"/>
      <c r="FU546" s="36"/>
    </row>
    <row r="547" spans="1:177" ht="21" x14ac:dyDescent="0.35">
      <c r="A547" s="36"/>
      <c r="B547" s="37"/>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7"/>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7"/>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36"/>
      <c r="DT547" s="36"/>
      <c r="DU547" s="36"/>
      <c r="DV547" s="36"/>
      <c r="DW547" s="36"/>
      <c r="DX547" s="36"/>
      <c r="DY547" s="36"/>
      <c r="DZ547" s="36"/>
      <c r="EA547" s="36"/>
      <c r="EB547" s="36"/>
      <c r="EC547" s="36"/>
      <c r="ED547" s="36"/>
      <c r="EE547" s="36"/>
      <c r="EF547" s="36"/>
      <c r="EG547" s="36"/>
      <c r="EH547" s="36"/>
      <c r="EI547" s="36"/>
      <c r="EJ547" s="36"/>
      <c r="EK547" s="36"/>
      <c r="EL547" s="36"/>
      <c r="EM547" s="36"/>
      <c r="EN547" s="36"/>
      <c r="EO547" s="36"/>
      <c r="EP547" s="36"/>
      <c r="EQ547" s="36"/>
      <c r="ER547" s="36"/>
      <c r="ES547" s="36"/>
      <c r="ET547" s="36"/>
      <c r="EU547" s="36"/>
      <c r="EV547" s="36"/>
      <c r="EW547" s="36"/>
      <c r="EX547" s="36"/>
      <c r="EY547" s="36"/>
      <c r="EZ547" s="36"/>
      <c r="FA547" s="36"/>
      <c r="FB547" s="36"/>
      <c r="FC547" s="36"/>
      <c r="FD547" s="36"/>
      <c r="FE547" s="36"/>
      <c r="FF547" s="36"/>
      <c r="FG547" s="36"/>
      <c r="FH547" s="36"/>
      <c r="FI547" s="36"/>
      <c r="FJ547" s="36"/>
      <c r="FK547" s="36"/>
      <c r="FL547" s="36"/>
      <c r="FM547" s="36"/>
      <c r="FN547" s="36"/>
      <c r="FO547" s="36"/>
      <c r="FP547" s="36"/>
      <c r="FQ547" s="36"/>
      <c r="FR547" s="36"/>
      <c r="FS547" s="36"/>
      <c r="FT547" s="36"/>
      <c r="FU547" s="36"/>
    </row>
    <row r="548" spans="1:177" ht="21" x14ac:dyDescent="0.35">
      <c r="A548" s="36"/>
      <c r="B548" s="37"/>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7"/>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7"/>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6"/>
      <c r="DT548" s="36"/>
      <c r="DU548" s="36"/>
      <c r="DV548" s="36"/>
      <c r="DW548" s="36"/>
      <c r="DX548" s="36"/>
      <c r="DY548" s="36"/>
      <c r="DZ548" s="36"/>
      <c r="EA548" s="36"/>
      <c r="EB548" s="36"/>
      <c r="EC548" s="36"/>
      <c r="ED548" s="36"/>
      <c r="EE548" s="36"/>
      <c r="EF548" s="36"/>
      <c r="EG548" s="36"/>
      <c r="EH548" s="36"/>
      <c r="EI548" s="36"/>
      <c r="EJ548" s="36"/>
      <c r="EK548" s="36"/>
      <c r="EL548" s="36"/>
      <c r="EM548" s="36"/>
      <c r="EN548" s="36"/>
      <c r="EO548" s="36"/>
      <c r="EP548" s="36"/>
      <c r="EQ548" s="36"/>
      <c r="ER548" s="36"/>
      <c r="ES548" s="36"/>
      <c r="ET548" s="36"/>
      <c r="EU548" s="36"/>
      <c r="EV548" s="36"/>
      <c r="EW548" s="36"/>
      <c r="EX548" s="36"/>
      <c r="EY548" s="36"/>
      <c r="EZ548" s="36"/>
      <c r="FA548" s="36"/>
      <c r="FB548" s="36"/>
      <c r="FC548" s="36"/>
      <c r="FD548" s="36"/>
      <c r="FE548" s="36"/>
      <c r="FF548" s="36"/>
      <c r="FG548" s="36"/>
      <c r="FH548" s="36"/>
      <c r="FI548" s="36"/>
      <c r="FJ548" s="36"/>
      <c r="FK548" s="36"/>
      <c r="FL548" s="36"/>
      <c r="FM548" s="36"/>
      <c r="FN548" s="36"/>
      <c r="FO548" s="36"/>
      <c r="FP548" s="36"/>
      <c r="FQ548" s="36"/>
      <c r="FR548" s="36"/>
      <c r="FS548" s="36"/>
      <c r="FT548" s="36"/>
      <c r="FU548" s="36"/>
    </row>
    <row r="549" spans="1:177" ht="21" x14ac:dyDescent="0.35">
      <c r="A549" s="36"/>
      <c r="B549" s="37"/>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7"/>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7"/>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c r="EA549" s="36"/>
      <c r="EB549" s="36"/>
      <c r="EC549" s="36"/>
      <c r="ED549" s="36"/>
      <c r="EE549" s="36"/>
      <c r="EF549" s="36"/>
      <c r="EG549" s="36"/>
      <c r="EH549" s="36"/>
      <c r="EI549" s="36"/>
      <c r="EJ549" s="36"/>
      <c r="EK549" s="36"/>
      <c r="EL549" s="36"/>
      <c r="EM549" s="36"/>
      <c r="EN549" s="36"/>
      <c r="EO549" s="36"/>
      <c r="EP549" s="36"/>
      <c r="EQ549" s="36"/>
      <c r="ER549" s="36"/>
      <c r="ES549" s="36"/>
      <c r="ET549" s="36"/>
      <c r="EU549" s="36"/>
      <c r="EV549" s="36"/>
      <c r="EW549" s="36"/>
      <c r="EX549" s="36"/>
      <c r="EY549" s="36"/>
      <c r="EZ549" s="36"/>
      <c r="FA549" s="36"/>
      <c r="FB549" s="36"/>
      <c r="FC549" s="36"/>
      <c r="FD549" s="36"/>
      <c r="FE549" s="36"/>
      <c r="FF549" s="36"/>
      <c r="FG549" s="36"/>
      <c r="FH549" s="36"/>
      <c r="FI549" s="36"/>
      <c r="FJ549" s="36"/>
      <c r="FK549" s="36"/>
      <c r="FL549" s="36"/>
      <c r="FM549" s="36"/>
      <c r="FN549" s="36"/>
      <c r="FO549" s="36"/>
      <c r="FP549" s="36"/>
      <c r="FQ549" s="36"/>
      <c r="FR549" s="36"/>
      <c r="FS549" s="36"/>
      <c r="FT549" s="36"/>
      <c r="FU549" s="36"/>
    </row>
    <row r="550" spans="1:177" ht="21" x14ac:dyDescent="0.35">
      <c r="A550" s="36"/>
      <c r="B550" s="37"/>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7"/>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7"/>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6"/>
      <c r="FL550" s="36"/>
      <c r="FM550" s="36"/>
      <c r="FN550" s="36"/>
      <c r="FO550" s="36"/>
      <c r="FP550" s="36"/>
      <c r="FQ550" s="36"/>
      <c r="FR550" s="36"/>
      <c r="FS550" s="36"/>
      <c r="FT550" s="36"/>
      <c r="FU550" s="36"/>
    </row>
    <row r="551" spans="1:177" ht="21" x14ac:dyDescent="0.35">
      <c r="A551" s="36"/>
      <c r="B551" s="37"/>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7"/>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7"/>
      <c r="CU551" s="36"/>
      <c r="CV551" s="36"/>
      <c r="CW551" s="36"/>
      <c r="CX551" s="36"/>
      <c r="CY551" s="36"/>
      <c r="CZ551" s="36"/>
      <c r="DA551" s="36"/>
      <c r="DB551" s="36"/>
      <c r="DC551" s="36"/>
      <c r="DD551" s="36"/>
      <c r="DE551" s="36"/>
      <c r="DF551" s="36"/>
      <c r="DG551" s="36"/>
      <c r="DH551" s="36"/>
      <c r="DI551" s="36"/>
      <c r="DJ551" s="36"/>
      <c r="DK551" s="36"/>
      <c r="DL551" s="36"/>
      <c r="DM551" s="36"/>
      <c r="DN551" s="36"/>
      <c r="DO551" s="36"/>
      <c r="DP551" s="36"/>
      <c r="DQ551" s="36"/>
      <c r="DR551" s="36"/>
      <c r="DS551" s="36"/>
      <c r="DT551" s="36"/>
      <c r="DU551" s="36"/>
      <c r="DV551" s="36"/>
      <c r="DW551" s="36"/>
      <c r="DX551" s="36"/>
      <c r="DY551" s="36"/>
      <c r="DZ551" s="36"/>
      <c r="EA551" s="36"/>
      <c r="EB551" s="36"/>
      <c r="EC551" s="36"/>
      <c r="ED551" s="36"/>
      <c r="EE551" s="36"/>
      <c r="EF551" s="36"/>
      <c r="EG551" s="36"/>
      <c r="EH551" s="36"/>
      <c r="EI551" s="36"/>
      <c r="EJ551" s="36"/>
      <c r="EK551" s="36"/>
      <c r="EL551" s="36"/>
      <c r="EM551" s="36"/>
      <c r="EN551" s="36"/>
      <c r="EO551" s="36"/>
      <c r="EP551" s="36"/>
      <c r="EQ551" s="36"/>
      <c r="ER551" s="36"/>
      <c r="ES551" s="36"/>
      <c r="ET551" s="36"/>
      <c r="EU551" s="36"/>
      <c r="EV551" s="36"/>
      <c r="EW551" s="36"/>
      <c r="EX551" s="36"/>
      <c r="EY551" s="36"/>
      <c r="EZ551" s="36"/>
      <c r="FA551" s="36"/>
      <c r="FB551" s="36"/>
      <c r="FC551" s="36"/>
      <c r="FD551" s="36"/>
      <c r="FE551" s="36"/>
      <c r="FF551" s="36"/>
      <c r="FG551" s="36"/>
      <c r="FH551" s="36"/>
      <c r="FI551" s="36"/>
      <c r="FJ551" s="36"/>
      <c r="FK551" s="36"/>
      <c r="FL551" s="36"/>
      <c r="FM551" s="36"/>
      <c r="FN551" s="36"/>
      <c r="FO551" s="36"/>
      <c r="FP551" s="36"/>
      <c r="FQ551" s="36"/>
      <c r="FR551" s="36"/>
      <c r="FS551" s="36"/>
      <c r="FT551" s="36"/>
      <c r="FU551" s="36"/>
    </row>
    <row r="552" spans="1:177" ht="21" x14ac:dyDescent="0.35">
      <c r="A552" s="36"/>
      <c r="B552" s="37"/>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7"/>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7"/>
      <c r="CU552" s="36"/>
      <c r="CV552" s="36"/>
      <c r="CW552" s="36"/>
      <c r="CX552" s="36"/>
      <c r="CY552" s="36"/>
      <c r="CZ552" s="36"/>
      <c r="DA552" s="36"/>
      <c r="DB552" s="36"/>
      <c r="DC552" s="36"/>
      <c r="DD552" s="36"/>
      <c r="DE552" s="36"/>
      <c r="DF552" s="36"/>
      <c r="DG552" s="36"/>
      <c r="DH552" s="36"/>
      <c r="DI552" s="36"/>
      <c r="DJ552" s="36"/>
      <c r="DK552" s="36"/>
      <c r="DL552" s="36"/>
      <c r="DM552" s="36"/>
      <c r="DN552" s="36"/>
      <c r="DO552" s="36"/>
      <c r="DP552" s="36"/>
      <c r="DQ552" s="36"/>
      <c r="DR552" s="36"/>
      <c r="DS552" s="36"/>
      <c r="DT552" s="36"/>
      <c r="DU552" s="36"/>
      <c r="DV552" s="36"/>
      <c r="DW552" s="36"/>
      <c r="DX552" s="36"/>
      <c r="DY552" s="36"/>
      <c r="DZ552" s="36"/>
      <c r="EA552" s="36"/>
      <c r="EB552" s="36"/>
      <c r="EC552" s="36"/>
      <c r="ED552" s="36"/>
      <c r="EE552" s="36"/>
      <c r="EF552" s="36"/>
      <c r="EG552" s="36"/>
      <c r="EH552" s="36"/>
      <c r="EI552" s="36"/>
      <c r="EJ552" s="36"/>
      <c r="EK552" s="36"/>
      <c r="EL552" s="36"/>
      <c r="EM552" s="36"/>
      <c r="EN552" s="36"/>
      <c r="EO552" s="36"/>
      <c r="EP552" s="36"/>
      <c r="EQ552" s="36"/>
      <c r="ER552" s="36"/>
      <c r="ES552" s="36"/>
      <c r="ET552" s="36"/>
      <c r="EU552" s="36"/>
      <c r="EV552" s="36"/>
      <c r="EW552" s="36"/>
      <c r="EX552" s="36"/>
      <c r="EY552" s="36"/>
      <c r="EZ552" s="36"/>
      <c r="FA552" s="36"/>
      <c r="FB552" s="36"/>
      <c r="FC552" s="36"/>
      <c r="FD552" s="36"/>
      <c r="FE552" s="36"/>
      <c r="FF552" s="36"/>
      <c r="FG552" s="36"/>
      <c r="FH552" s="36"/>
      <c r="FI552" s="36"/>
      <c r="FJ552" s="36"/>
      <c r="FK552" s="36"/>
      <c r="FL552" s="36"/>
      <c r="FM552" s="36"/>
      <c r="FN552" s="36"/>
      <c r="FO552" s="36"/>
      <c r="FP552" s="36"/>
      <c r="FQ552" s="36"/>
      <c r="FR552" s="36"/>
      <c r="FS552" s="36"/>
      <c r="FT552" s="36"/>
      <c r="FU552" s="36"/>
    </row>
    <row r="553" spans="1:177" ht="21" x14ac:dyDescent="0.35">
      <c r="A553" s="36"/>
      <c r="B553" s="37"/>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7"/>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7"/>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6"/>
      <c r="FL553" s="36"/>
      <c r="FM553" s="36"/>
      <c r="FN553" s="36"/>
      <c r="FO553" s="36"/>
      <c r="FP553" s="36"/>
      <c r="FQ553" s="36"/>
      <c r="FR553" s="36"/>
      <c r="FS553" s="36"/>
      <c r="FT553" s="36"/>
      <c r="FU553" s="36"/>
    </row>
    <row r="554" spans="1:177" ht="21" x14ac:dyDescent="0.35">
      <c r="A554" s="36"/>
      <c r="B554" s="37"/>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7"/>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7"/>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6"/>
      <c r="FL554" s="36"/>
      <c r="FM554" s="36"/>
      <c r="FN554" s="36"/>
      <c r="FO554" s="36"/>
      <c r="FP554" s="36"/>
      <c r="FQ554" s="36"/>
      <c r="FR554" s="36"/>
      <c r="FS554" s="36"/>
      <c r="FT554" s="36"/>
      <c r="FU554" s="36"/>
    </row>
    <row r="555" spans="1:177" ht="21" x14ac:dyDescent="0.35">
      <c r="A555" s="36"/>
      <c r="B555" s="37"/>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7"/>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7"/>
      <c r="CU555" s="36"/>
      <c r="CV555" s="36"/>
      <c r="CW555" s="36"/>
      <c r="CX555" s="36"/>
      <c r="CY555" s="36"/>
      <c r="CZ555" s="36"/>
      <c r="DA555" s="36"/>
      <c r="DB555" s="36"/>
      <c r="DC555" s="36"/>
      <c r="DD555" s="36"/>
      <c r="DE555" s="36"/>
      <c r="DF555" s="36"/>
      <c r="DG555" s="36"/>
      <c r="DH555" s="36"/>
      <c r="DI555" s="36"/>
      <c r="DJ555" s="36"/>
      <c r="DK555" s="36"/>
      <c r="DL555" s="36"/>
      <c r="DM555" s="36"/>
      <c r="DN555" s="36"/>
      <c r="DO555" s="36"/>
      <c r="DP555" s="36"/>
      <c r="DQ555" s="36"/>
      <c r="DR555" s="36"/>
      <c r="DS555" s="36"/>
      <c r="DT555" s="36"/>
      <c r="DU555" s="36"/>
      <c r="DV555" s="36"/>
      <c r="DW555" s="36"/>
      <c r="DX555" s="36"/>
      <c r="DY555" s="36"/>
      <c r="DZ555" s="36"/>
      <c r="EA555" s="36"/>
      <c r="EB555" s="36"/>
      <c r="EC555" s="36"/>
      <c r="ED555" s="36"/>
      <c r="EE555" s="36"/>
      <c r="EF555" s="36"/>
      <c r="EG555" s="36"/>
      <c r="EH555" s="36"/>
      <c r="EI555" s="36"/>
      <c r="EJ555" s="36"/>
      <c r="EK555" s="36"/>
      <c r="EL555" s="36"/>
      <c r="EM555" s="36"/>
      <c r="EN555" s="36"/>
      <c r="EO555" s="36"/>
      <c r="EP555" s="36"/>
      <c r="EQ555" s="36"/>
      <c r="ER555" s="36"/>
      <c r="ES555" s="36"/>
      <c r="ET555" s="36"/>
      <c r="EU555" s="36"/>
      <c r="EV555" s="36"/>
      <c r="EW555" s="36"/>
      <c r="EX555" s="36"/>
      <c r="EY555" s="36"/>
      <c r="EZ555" s="36"/>
      <c r="FA555" s="36"/>
      <c r="FB555" s="36"/>
      <c r="FC555" s="36"/>
      <c r="FD555" s="36"/>
      <c r="FE555" s="36"/>
      <c r="FF555" s="36"/>
      <c r="FG555" s="36"/>
      <c r="FH555" s="36"/>
      <c r="FI555" s="36"/>
      <c r="FJ555" s="36"/>
      <c r="FK555" s="36"/>
      <c r="FL555" s="36"/>
      <c r="FM555" s="36"/>
      <c r="FN555" s="36"/>
      <c r="FO555" s="36"/>
      <c r="FP555" s="36"/>
      <c r="FQ555" s="36"/>
      <c r="FR555" s="36"/>
      <c r="FS555" s="36"/>
      <c r="FT555" s="36"/>
      <c r="FU555" s="36"/>
    </row>
    <row r="556" spans="1:177" ht="21" x14ac:dyDescent="0.35">
      <c r="A556" s="36"/>
      <c r="B556" s="37"/>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7"/>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7"/>
      <c r="CU556" s="36"/>
      <c r="CV556" s="36"/>
      <c r="CW556" s="36"/>
      <c r="CX556" s="36"/>
      <c r="CY556" s="36"/>
      <c r="CZ556" s="36"/>
      <c r="DA556" s="36"/>
      <c r="DB556" s="36"/>
      <c r="DC556" s="36"/>
      <c r="DD556" s="36"/>
      <c r="DE556" s="36"/>
      <c r="DF556" s="36"/>
      <c r="DG556" s="36"/>
      <c r="DH556" s="36"/>
      <c r="DI556" s="36"/>
      <c r="DJ556" s="36"/>
      <c r="DK556" s="36"/>
      <c r="DL556" s="36"/>
      <c r="DM556" s="36"/>
      <c r="DN556" s="36"/>
      <c r="DO556" s="36"/>
      <c r="DP556" s="36"/>
      <c r="DQ556" s="36"/>
      <c r="DR556" s="36"/>
      <c r="DS556" s="36"/>
      <c r="DT556" s="36"/>
      <c r="DU556" s="36"/>
      <c r="DV556" s="36"/>
      <c r="DW556" s="36"/>
      <c r="DX556" s="36"/>
      <c r="DY556" s="36"/>
      <c r="DZ556" s="36"/>
      <c r="EA556" s="36"/>
      <c r="EB556" s="36"/>
      <c r="EC556" s="36"/>
      <c r="ED556" s="36"/>
      <c r="EE556" s="36"/>
      <c r="EF556" s="36"/>
      <c r="EG556" s="36"/>
      <c r="EH556" s="36"/>
      <c r="EI556" s="36"/>
      <c r="EJ556" s="36"/>
      <c r="EK556" s="36"/>
      <c r="EL556" s="36"/>
      <c r="EM556" s="36"/>
      <c r="EN556" s="36"/>
      <c r="EO556" s="36"/>
      <c r="EP556" s="36"/>
      <c r="EQ556" s="36"/>
      <c r="ER556" s="36"/>
      <c r="ES556" s="36"/>
      <c r="ET556" s="36"/>
      <c r="EU556" s="36"/>
      <c r="EV556" s="36"/>
      <c r="EW556" s="36"/>
      <c r="EX556" s="36"/>
      <c r="EY556" s="36"/>
      <c r="EZ556" s="36"/>
      <c r="FA556" s="36"/>
      <c r="FB556" s="36"/>
      <c r="FC556" s="36"/>
      <c r="FD556" s="36"/>
      <c r="FE556" s="36"/>
      <c r="FF556" s="36"/>
      <c r="FG556" s="36"/>
      <c r="FH556" s="36"/>
      <c r="FI556" s="36"/>
      <c r="FJ556" s="36"/>
      <c r="FK556" s="36"/>
      <c r="FL556" s="36"/>
      <c r="FM556" s="36"/>
      <c r="FN556" s="36"/>
      <c r="FO556" s="36"/>
      <c r="FP556" s="36"/>
      <c r="FQ556" s="36"/>
      <c r="FR556" s="36"/>
      <c r="FS556" s="36"/>
      <c r="FT556" s="36"/>
      <c r="FU556" s="36"/>
    </row>
    <row r="557" spans="1:177" ht="21" x14ac:dyDescent="0.35">
      <c r="A557" s="36"/>
      <c r="B557" s="37"/>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7"/>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7"/>
      <c r="CU557" s="36"/>
      <c r="CV557" s="36"/>
      <c r="CW557" s="36"/>
      <c r="CX557" s="36"/>
      <c r="CY557" s="36"/>
      <c r="CZ557" s="36"/>
      <c r="DA557" s="36"/>
      <c r="DB557" s="36"/>
      <c r="DC557" s="36"/>
      <c r="DD557" s="36"/>
      <c r="DE557" s="36"/>
      <c r="DF557" s="36"/>
      <c r="DG557" s="36"/>
      <c r="DH557" s="36"/>
      <c r="DI557" s="36"/>
      <c r="DJ557" s="36"/>
      <c r="DK557" s="36"/>
      <c r="DL557" s="36"/>
      <c r="DM557" s="36"/>
      <c r="DN557" s="36"/>
      <c r="DO557" s="36"/>
      <c r="DP557" s="36"/>
      <c r="DQ557" s="36"/>
      <c r="DR557" s="36"/>
      <c r="DS557" s="36"/>
      <c r="DT557" s="36"/>
      <c r="DU557" s="36"/>
      <c r="DV557" s="36"/>
      <c r="DW557" s="36"/>
      <c r="DX557" s="36"/>
      <c r="DY557" s="36"/>
      <c r="DZ557" s="36"/>
      <c r="EA557" s="36"/>
      <c r="EB557" s="36"/>
      <c r="EC557" s="36"/>
      <c r="ED557" s="36"/>
      <c r="EE557" s="36"/>
      <c r="EF557" s="36"/>
      <c r="EG557" s="36"/>
      <c r="EH557" s="36"/>
      <c r="EI557" s="36"/>
      <c r="EJ557" s="36"/>
      <c r="EK557" s="36"/>
      <c r="EL557" s="36"/>
      <c r="EM557" s="36"/>
      <c r="EN557" s="36"/>
      <c r="EO557" s="36"/>
      <c r="EP557" s="36"/>
      <c r="EQ557" s="36"/>
      <c r="ER557" s="36"/>
      <c r="ES557" s="36"/>
      <c r="ET557" s="36"/>
      <c r="EU557" s="36"/>
      <c r="EV557" s="36"/>
      <c r="EW557" s="36"/>
      <c r="EX557" s="36"/>
      <c r="EY557" s="36"/>
      <c r="EZ557" s="36"/>
      <c r="FA557" s="36"/>
      <c r="FB557" s="36"/>
      <c r="FC557" s="36"/>
      <c r="FD557" s="36"/>
      <c r="FE557" s="36"/>
      <c r="FF557" s="36"/>
      <c r="FG557" s="36"/>
      <c r="FH557" s="36"/>
      <c r="FI557" s="36"/>
      <c r="FJ557" s="36"/>
      <c r="FK557" s="36"/>
      <c r="FL557" s="36"/>
      <c r="FM557" s="36"/>
      <c r="FN557" s="36"/>
      <c r="FO557" s="36"/>
      <c r="FP557" s="36"/>
      <c r="FQ557" s="36"/>
      <c r="FR557" s="36"/>
      <c r="FS557" s="36"/>
      <c r="FT557" s="36"/>
      <c r="FU557" s="36"/>
    </row>
    <row r="558" spans="1:177" ht="21" x14ac:dyDescent="0.35">
      <c r="A558" s="36"/>
      <c r="B558" s="37"/>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7"/>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7"/>
      <c r="CU558" s="36"/>
      <c r="CV558" s="36"/>
      <c r="CW558" s="36"/>
      <c r="CX558" s="36"/>
      <c r="CY558" s="36"/>
      <c r="CZ558" s="36"/>
      <c r="DA558" s="36"/>
      <c r="DB558" s="36"/>
      <c r="DC558" s="36"/>
      <c r="DD558" s="36"/>
      <c r="DE558" s="36"/>
      <c r="DF558" s="36"/>
      <c r="DG558" s="36"/>
      <c r="DH558" s="36"/>
      <c r="DI558" s="36"/>
      <c r="DJ558" s="36"/>
      <c r="DK558" s="36"/>
      <c r="DL558" s="36"/>
      <c r="DM558" s="36"/>
      <c r="DN558" s="36"/>
      <c r="DO558" s="36"/>
      <c r="DP558" s="36"/>
      <c r="DQ558" s="36"/>
      <c r="DR558" s="36"/>
      <c r="DS558" s="36"/>
      <c r="DT558" s="36"/>
      <c r="DU558" s="36"/>
      <c r="DV558" s="36"/>
      <c r="DW558" s="36"/>
      <c r="DX558" s="36"/>
      <c r="DY558" s="36"/>
      <c r="DZ558" s="36"/>
      <c r="EA558" s="36"/>
      <c r="EB558" s="36"/>
      <c r="EC558" s="36"/>
      <c r="ED558" s="36"/>
      <c r="EE558" s="36"/>
      <c r="EF558" s="36"/>
      <c r="EG558" s="36"/>
      <c r="EH558" s="36"/>
      <c r="EI558" s="36"/>
      <c r="EJ558" s="36"/>
      <c r="EK558" s="36"/>
      <c r="EL558" s="36"/>
      <c r="EM558" s="36"/>
      <c r="EN558" s="36"/>
      <c r="EO558" s="36"/>
      <c r="EP558" s="36"/>
      <c r="EQ558" s="36"/>
      <c r="ER558" s="36"/>
      <c r="ES558" s="36"/>
      <c r="ET558" s="36"/>
      <c r="EU558" s="36"/>
      <c r="EV558" s="36"/>
      <c r="EW558" s="36"/>
      <c r="EX558" s="36"/>
      <c r="EY558" s="36"/>
      <c r="EZ558" s="36"/>
      <c r="FA558" s="36"/>
      <c r="FB558" s="36"/>
      <c r="FC558" s="36"/>
      <c r="FD558" s="36"/>
      <c r="FE558" s="36"/>
      <c r="FF558" s="36"/>
      <c r="FG558" s="36"/>
      <c r="FH558" s="36"/>
      <c r="FI558" s="36"/>
      <c r="FJ558" s="36"/>
      <c r="FK558" s="36"/>
      <c r="FL558" s="36"/>
      <c r="FM558" s="36"/>
      <c r="FN558" s="36"/>
      <c r="FO558" s="36"/>
      <c r="FP558" s="36"/>
      <c r="FQ558" s="36"/>
      <c r="FR558" s="36"/>
      <c r="FS558" s="36"/>
      <c r="FT558" s="36"/>
      <c r="FU558" s="36"/>
    </row>
    <row r="559" spans="1:177" ht="21" x14ac:dyDescent="0.35">
      <c r="A559" s="36"/>
      <c r="B559" s="37"/>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7"/>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7"/>
      <c r="CU559" s="36"/>
      <c r="CV559" s="36"/>
      <c r="CW559" s="36"/>
      <c r="CX559" s="36"/>
      <c r="CY559" s="36"/>
      <c r="CZ559" s="36"/>
      <c r="DA559" s="36"/>
      <c r="DB559" s="36"/>
      <c r="DC559" s="36"/>
      <c r="DD559" s="36"/>
      <c r="DE559" s="36"/>
      <c r="DF559" s="36"/>
      <c r="DG559" s="36"/>
      <c r="DH559" s="36"/>
      <c r="DI559" s="36"/>
      <c r="DJ559" s="36"/>
      <c r="DK559" s="36"/>
      <c r="DL559" s="36"/>
      <c r="DM559" s="36"/>
      <c r="DN559" s="36"/>
      <c r="DO559" s="36"/>
      <c r="DP559" s="36"/>
      <c r="DQ559" s="36"/>
      <c r="DR559" s="36"/>
      <c r="DS559" s="36"/>
      <c r="DT559" s="36"/>
      <c r="DU559" s="36"/>
      <c r="DV559" s="36"/>
      <c r="DW559" s="36"/>
      <c r="DX559" s="36"/>
      <c r="DY559" s="36"/>
      <c r="DZ559" s="36"/>
      <c r="EA559" s="36"/>
      <c r="EB559" s="36"/>
      <c r="EC559" s="36"/>
      <c r="ED559" s="36"/>
      <c r="EE559" s="36"/>
      <c r="EF559" s="36"/>
      <c r="EG559" s="36"/>
      <c r="EH559" s="36"/>
      <c r="EI559" s="36"/>
      <c r="EJ559" s="36"/>
      <c r="EK559" s="36"/>
      <c r="EL559" s="36"/>
      <c r="EM559" s="36"/>
      <c r="EN559" s="36"/>
      <c r="EO559" s="36"/>
      <c r="EP559" s="36"/>
      <c r="EQ559" s="36"/>
      <c r="ER559" s="36"/>
      <c r="ES559" s="36"/>
      <c r="ET559" s="36"/>
      <c r="EU559" s="36"/>
      <c r="EV559" s="36"/>
      <c r="EW559" s="36"/>
      <c r="EX559" s="36"/>
      <c r="EY559" s="36"/>
      <c r="EZ559" s="36"/>
      <c r="FA559" s="36"/>
      <c r="FB559" s="36"/>
      <c r="FC559" s="36"/>
      <c r="FD559" s="36"/>
      <c r="FE559" s="36"/>
      <c r="FF559" s="36"/>
      <c r="FG559" s="36"/>
      <c r="FH559" s="36"/>
      <c r="FI559" s="36"/>
      <c r="FJ559" s="36"/>
      <c r="FK559" s="36"/>
      <c r="FL559" s="36"/>
      <c r="FM559" s="36"/>
      <c r="FN559" s="36"/>
      <c r="FO559" s="36"/>
      <c r="FP559" s="36"/>
      <c r="FQ559" s="36"/>
      <c r="FR559" s="36"/>
      <c r="FS559" s="36"/>
      <c r="FT559" s="36"/>
      <c r="FU559" s="36"/>
    </row>
    <row r="560" spans="1:177" ht="21" x14ac:dyDescent="0.35">
      <c r="A560" s="36"/>
      <c r="B560" s="37"/>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7"/>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7"/>
      <c r="CU560" s="36"/>
      <c r="CV560" s="36"/>
      <c r="CW560" s="36"/>
      <c r="CX560" s="36"/>
      <c r="CY560" s="36"/>
      <c r="CZ560" s="36"/>
      <c r="DA560" s="36"/>
      <c r="DB560" s="36"/>
      <c r="DC560" s="36"/>
      <c r="DD560" s="36"/>
      <c r="DE560" s="36"/>
      <c r="DF560" s="36"/>
      <c r="DG560" s="36"/>
      <c r="DH560" s="36"/>
      <c r="DI560" s="36"/>
      <c r="DJ560" s="36"/>
      <c r="DK560" s="36"/>
      <c r="DL560" s="36"/>
      <c r="DM560" s="36"/>
      <c r="DN560" s="36"/>
      <c r="DO560" s="36"/>
      <c r="DP560" s="36"/>
      <c r="DQ560" s="36"/>
      <c r="DR560" s="36"/>
      <c r="DS560" s="36"/>
      <c r="DT560" s="36"/>
      <c r="DU560" s="36"/>
      <c r="DV560" s="36"/>
      <c r="DW560" s="36"/>
      <c r="DX560" s="36"/>
      <c r="DY560" s="36"/>
      <c r="DZ560" s="36"/>
      <c r="EA560" s="36"/>
      <c r="EB560" s="36"/>
      <c r="EC560" s="36"/>
      <c r="ED560" s="36"/>
      <c r="EE560" s="36"/>
      <c r="EF560" s="36"/>
      <c r="EG560" s="36"/>
      <c r="EH560" s="36"/>
      <c r="EI560" s="36"/>
      <c r="EJ560" s="36"/>
      <c r="EK560" s="36"/>
      <c r="EL560" s="36"/>
      <c r="EM560" s="36"/>
      <c r="EN560" s="36"/>
      <c r="EO560" s="36"/>
      <c r="EP560" s="36"/>
      <c r="EQ560" s="36"/>
      <c r="ER560" s="36"/>
      <c r="ES560" s="36"/>
      <c r="ET560" s="36"/>
      <c r="EU560" s="36"/>
      <c r="EV560" s="36"/>
      <c r="EW560" s="36"/>
      <c r="EX560" s="36"/>
      <c r="EY560" s="36"/>
      <c r="EZ560" s="36"/>
      <c r="FA560" s="36"/>
      <c r="FB560" s="36"/>
      <c r="FC560" s="36"/>
      <c r="FD560" s="36"/>
      <c r="FE560" s="36"/>
      <c r="FF560" s="36"/>
      <c r="FG560" s="36"/>
      <c r="FH560" s="36"/>
      <c r="FI560" s="36"/>
      <c r="FJ560" s="36"/>
      <c r="FK560" s="36"/>
      <c r="FL560" s="36"/>
      <c r="FM560" s="36"/>
      <c r="FN560" s="36"/>
      <c r="FO560" s="36"/>
      <c r="FP560" s="36"/>
      <c r="FQ560" s="36"/>
      <c r="FR560" s="36"/>
      <c r="FS560" s="36"/>
      <c r="FT560" s="36"/>
      <c r="FU560" s="36"/>
    </row>
    <row r="561" spans="1:177" ht="21" x14ac:dyDescent="0.35">
      <c r="A561" s="36"/>
      <c r="B561" s="37"/>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7"/>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7"/>
      <c r="CU561" s="36"/>
      <c r="CV561" s="36"/>
      <c r="CW561" s="36"/>
      <c r="CX561" s="36"/>
      <c r="CY561" s="36"/>
      <c r="CZ561" s="36"/>
      <c r="DA561" s="36"/>
      <c r="DB561" s="36"/>
      <c r="DC561" s="36"/>
      <c r="DD561" s="36"/>
      <c r="DE561" s="36"/>
      <c r="DF561" s="36"/>
      <c r="DG561" s="36"/>
      <c r="DH561" s="36"/>
      <c r="DI561" s="36"/>
      <c r="DJ561" s="36"/>
      <c r="DK561" s="36"/>
      <c r="DL561" s="36"/>
      <c r="DM561" s="36"/>
      <c r="DN561" s="36"/>
      <c r="DO561" s="36"/>
      <c r="DP561" s="36"/>
      <c r="DQ561" s="36"/>
      <c r="DR561" s="36"/>
      <c r="DS561" s="36"/>
      <c r="DT561" s="36"/>
      <c r="DU561" s="36"/>
      <c r="DV561" s="36"/>
      <c r="DW561" s="36"/>
      <c r="DX561" s="36"/>
      <c r="DY561" s="36"/>
      <c r="DZ561" s="36"/>
      <c r="EA561" s="36"/>
      <c r="EB561" s="36"/>
      <c r="EC561" s="36"/>
      <c r="ED561" s="36"/>
      <c r="EE561" s="36"/>
      <c r="EF561" s="36"/>
      <c r="EG561" s="36"/>
      <c r="EH561" s="36"/>
      <c r="EI561" s="36"/>
      <c r="EJ561" s="36"/>
      <c r="EK561" s="36"/>
      <c r="EL561" s="36"/>
      <c r="EM561" s="36"/>
      <c r="EN561" s="36"/>
      <c r="EO561" s="36"/>
      <c r="EP561" s="36"/>
      <c r="EQ561" s="36"/>
      <c r="ER561" s="36"/>
      <c r="ES561" s="36"/>
      <c r="ET561" s="36"/>
      <c r="EU561" s="36"/>
      <c r="EV561" s="36"/>
      <c r="EW561" s="36"/>
      <c r="EX561" s="36"/>
      <c r="EY561" s="36"/>
      <c r="EZ561" s="36"/>
      <c r="FA561" s="36"/>
      <c r="FB561" s="36"/>
      <c r="FC561" s="36"/>
      <c r="FD561" s="36"/>
      <c r="FE561" s="36"/>
      <c r="FF561" s="36"/>
      <c r="FG561" s="36"/>
      <c r="FH561" s="36"/>
      <c r="FI561" s="36"/>
      <c r="FJ561" s="36"/>
      <c r="FK561" s="36"/>
      <c r="FL561" s="36"/>
      <c r="FM561" s="36"/>
      <c r="FN561" s="36"/>
      <c r="FO561" s="36"/>
      <c r="FP561" s="36"/>
      <c r="FQ561" s="36"/>
      <c r="FR561" s="36"/>
      <c r="FS561" s="36"/>
      <c r="FT561" s="36"/>
      <c r="FU561" s="36"/>
    </row>
    <row r="562" spans="1:177" ht="21" x14ac:dyDescent="0.35">
      <c r="A562" s="36"/>
      <c r="B562" s="37"/>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7"/>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7"/>
      <c r="CU562" s="36"/>
      <c r="CV562" s="36"/>
      <c r="CW562" s="36"/>
      <c r="CX562" s="36"/>
      <c r="CY562" s="36"/>
      <c r="CZ562" s="36"/>
      <c r="DA562" s="36"/>
      <c r="DB562" s="36"/>
      <c r="DC562" s="36"/>
      <c r="DD562" s="36"/>
      <c r="DE562" s="36"/>
      <c r="DF562" s="36"/>
      <c r="DG562" s="36"/>
      <c r="DH562" s="36"/>
      <c r="DI562" s="36"/>
      <c r="DJ562" s="36"/>
      <c r="DK562" s="36"/>
      <c r="DL562" s="36"/>
      <c r="DM562" s="36"/>
      <c r="DN562" s="36"/>
      <c r="DO562" s="36"/>
      <c r="DP562" s="36"/>
      <c r="DQ562" s="36"/>
      <c r="DR562" s="36"/>
      <c r="DS562" s="36"/>
      <c r="DT562" s="36"/>
      <c r="DU562" s="36"/>
      <c r="DV562" s="36"/>
      <c r="DW562" s="36"/>
      <c r="DX562" s="36"/>
      <c r="DY562" s="36"/>
      <c r="DZ562" s="36"/>
      <c r="EA562" s="36"/>
      <c r="EB562" s="36"/>
      <c r="EC562" s="36"/>
      <c r="ED562" s="36"/>
      <c r="EE562" s="36"/>
      <c r="EF562" s="36"/>
      <c r="EG562" s="36"/>
      <c r="EH562" s="36"/>
      <c r="EI562" s="36"/>
      <c r="EJ562" s="36"/>
      <c r="EK562" s="36"/>
      <c r="EL562" s="36"/>
      <c r="EM562" s="36"/>
      <c r="EN562" s="36"/>
      <c r="EO562" s="36"/>
      <c r="EP562" s="36"/>
      <c r="EQ562" s="36"/>
      <c r="ER562" s="36"/>
      <c r="ES562" s="36"/>
      <c r="ET562" s="36"/>
      <c r="EU562" s="36"/>
      <c r="EV562" s="36"/>
      <c r="EW562" s="36"/>
      <c r="EX562" s="36"/>
      <c r="EY562" s="36"/>
      <c r="EZ562" s="36"/>
      <c r="FA562" s="36"/>
      <c r="FB562" s="36"/>
      <c r="FC562" s="36"/>
      <c r="FD562" s="36"/>
      <c r="FE562" s="36"/>
      <c r="FF562" s="36"/>
      <c r="FG562" s="36"/>
      <c r="FH562" s="36"/>
      <c r="FI562" s="36"/>
      <c r="FJ562" s="36"/>
      <c r="FK562" s="36"/>
      <c r="FL562" s="36"/>
      <c r="FM562" s="36"/>
      <c r="FN562" s="36"/>
      <c r="FO562" s="36"/>
      <c r="FP562" s="36"/>
      <c r="FQ562" s="36"/>
      <c r="FR562" s="36"/>
      <c r="FS562" s="36"/>
      <c r="FT562" s="36"/>
      <c r="FU562" s="36"/>
    </row>
    <row r="563" spans="1:177" ht="21" x14ac:dyDescent="0.35">
      <c r="A563" s="36"/>
      <c r="B563" s="37"/>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7"/>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7"/>
      <c r="CU563" s="36"/>
      <c r="CV563" s="36"/>
      <c r="CW563" s="36"/>
      <c r="CX563" s="36"/>
      <c r="CY563" s="36"/>
      <c r="CZ563" s="36"/>
      <c r="DA563" s="36"/>
      <c r="DB563" s="36"/>
      <c r="DC563" s="36"/>
      <c r="DD563" s="36"/>
      <c r="DE563" s="36"/>
      <c r="DF563" s="36"/>
      <c r="DG563" s="36"/>
      <c r="DH563" s="36"/>
      <c r="DI563" s="36"/>
      <c r="DJ563" s="36"/>
      <c r="DK563" s="36"/>
      <c r="DL563" s="36"/>
      <c r="DM563" s="36"/>
      <c r="DN563" s="36"/>
      <c r="DO563" s="36"/>
      <c r="DP563" s="36"/>
      <c r="DQ563" s="36"/>
      <c r="DR563" s="36"/>
      <c r="DS563" s="36"/>
      <c r="DT563" s="36"/>
      <c r="DU563" s="36"/>
      <c r="DV563" s="36"/>
      <c r="DW563" s="36"/>
      <c r="DX563" s="36"/>
      <c r="DY563" s="36"/>
      <c r="DZ563" s="36"/>
      <c r="EA563" s="36"/>
      <c r="EB563" s="36"/>
      <c r="EC563" s="36"/>
      <c r="ED563" s="36"/>
      <c r="EE563" s="36"/>
      <c r="EF563" s="36"/>
      <c r="EG563" s="36"/>
      <c r="EH563" s="36"/>
      <c r="EI563" s="36"/>
      <c r="EJ563" s="36"/>
      <c r="EK563" s="36"/>
      <c r="EL563" s="36"/>
      <c r="EM563" s="36"/>
      <c r="EN563" s="36"/>
      <c r="EO563" s="36"/>
      <c r="EP563" s="36"/>
      <c r="EQ563" s="36"/>
      <c r="ER563" s="36"/>
      <c r="ES563" s="36"/>
      <c r="ET563" s="36"/>
      <c r="EU563" s="36"/>
      <c r="EV563" s="36"/>
      <c r="EW563" s="36"/>
      <c r="EX563" s="36"/>
      <c r="EY563" s="36"/>
      <c r="EZ563" s="36"/>
      <c r="FA563" s="36"/>
      <c r="FB563" s="36"/>
      <c r="FC563" s="36"/>
      <c r="FD563" s="36"/>
      <c r="FE563" s="36"/>
      <c r="FF563" s="36"/>
      <c r="FG563" s="36"/>
      <c r="FH563" s="36"/>
      <c r="FI563" s="36"/>
      <c r="FJ563" s="36"/>
      <c r="FK563" s="36"/>
      <c r="FL563" s="36"/>
      <c r="FM563" s="36"/>
      <c r="FN563" s="36"/>
      <c r="FO563" s="36"/>
      <c r="FP563" s="36"/>
      <c r="FQ563" s="36"/>
      <c r="FR563" s="36"/>
      <c r="FS563" s="36"/>
      <c r="FT563" s="36"/>
      <c r="FU563" s="36"/>
    </row>
    <row r="564" spans="1:177" ht="21" x14ac:dyDescent="0.35">
      <c r="A564" s="36"/>
      <c r="B564" s="37"/>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7"/>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7"/>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c r="EA564" s="36"/>
      <c r="EB564" s="36"/>
      <c r="EC564" s="36"/>
      <c r="ED564" s="36"/>
      <c r="EE564" s="36"/>
      <c r="EF564" s="36"/>
      <c r="EG564" s="36"/>
      <c r="EH564" s="36"/>
      <c r="EI564" s="36"/>
      <c r="EJ564" s="36"/>
      <c r="EK564" s="36"/>
      <c r="EL564" s="36"/>
      <c r="EM564" s="36"/>
      <c r="EN564" s="36"/>
      <c r="EO564" s="36"/>
      <c r="EP564" s="36"/>
      <c r="EQ564" s="36"/>
      <c r="ER564" s="36"/>
      <c r="ES564" s="36"/>
      <c r="ET564" s="36"/>
      <c r="EU564" s="36"/>
      <c r="EV564" s="36"/>
      <c r="EW564" s="36"/>
      <c r="EX564" s="36"/>
      <c r="EY564" s="36"/>
      <c r="EZ564" s="36"/>
      <c r="FA564" s="36"/>
      <c r="FB564" s="36"/>
      <c r="FC564" s="36"/>
      <c r="FD564" s="36"/>
      <c r="FE564" s="36"/>
      <c r="FF564" s="36"/>
      <c r="FG564" s="36"/>
      <c r="FH564" s="36"/>
      <c r="FI564" s="36"/>
      <c r="FJ564" s="36"/>
      <c r="FK564" s="36"/>
      <c r="FL564" s="36"/>
      <c r="FM564" s="36"/>
      <c r="FN564" s="36"/>
      <c r="FO564" s="36"/>
      <c r="FP564" s="36"/>
      <c r="FQ564" s="36"/>
      <c r="FR564" s="36"/>
      <c r="FS564" s="36"/>
      <c r="FT564" s="36"/>
      <c r="FU564" s="36"/>
    </row>
    <row r="565" spans="1:177" ht="21" x14ac:dyDescent="0.35">
      <c r="A565" s="36"/>
      <c r="B565" s="37"/>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7"/>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7"/>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c r="ED565" s="36"/>
      <c r="EE565" s="36"/>
      <c r="EF565" s="36"/>
      <c r="EG565" s="36"/>
      <c r="EH565" s="36"/>
      <c r="EI565" s="36"/>
      <c r="EJ565" s="36"/>
      <c r="EK565" s="36"/>
      <c r="EL565" s="36"/>
      <c r="EM565" s="36"/>
      <c r="EN565" s="36"/>
      <c r="EO565" s="36"/>
      <c r="EP565" s="36"/>
      <c r="EQ565" s="36"/>
      <c r="ER565" s="36"/>
      <c r="ES565" s="36"/>
      <c r="ET565" s="36"/>
      <c r="EU565" s="36"/>
      <c r="EV565" s="36"/>
      <c r="EW565" s="36"/>
      <c r="EX565" s="36"/>
      <c r="EY565" s="36"/>
      <c r="EZ565" s="36"/>
      <c r="FA565" s="36"/>
      <c r="FB565" s="36"/>
      <c r="FC565" s="36"/>
      <c r="FD565" s="36"/>
      <c r="FE565" s="36"/>
      <c r="FF565" s="36"/>
      <c r="FG565" s="36"/>
      <c r="FH565" s="36"/>
      <c r="FI565" s="36"/>
      <c r="FJ565" s="36"/>
      <c r="FK565" s="36"/>
      <c r="FL565" s="36"/>
      <c r="FM565" s="36"/>
      <c r="FN565" s="36"/>
      <c r="FO565" s="36"/>
      <c r="FP565" s="36"/>
      <c r="FQ565" s="36"/>
      <c r="FR565" s="36"/>
      <c r="FS565" s="36"/>
      <c r="FT565" s="36"/>
      <c r="FU565" s="36"/>
    </row>
    <row r="566" spans="1:177" ht="21" x14ac:dyDescent="0.35">
      <c r="A566" s="36"/>
      <c r="B566" s="37"/>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7"/>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7"/>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c r="ED566" s="36"/>
      <c r="EE566" s="36"/>
      <c r="EF566" s="36"/>
      <c r="EG566" s="36"/>
      <c r="EH566" s="36"/>
      <c r="EI566" s="36"/>
      <c r="EJ566" s="36"/>
      <c r="EK566" s="36"/>
      <c r="EL566" s="36"/>
      <c r="EM566" s="36"/>
      <c r="EN566" s="36"/>
      <c r="EO566" s="36"/>
      <c r="EP566" s="36"/>
      <c r="EQ566" s="36"/>
      <c r="ER566" s="36"/>
      <c r="ES566" s="36"/>
      <c r="ET566" s="36"/>
      <c r="EU566" s="36"/>
      <c r="EV566" s="36"/>
      <c r="EW566" s="36"/>
      <c r="EX566" s="36"/>
      <c r="EY566" s="36"/>
      <c r="EZ566" s="36"/>
      <c r="FA566" s="36"/>
      <c r="FB566" s="36"/>
      <c r="FC566" s="36"/>
      <c r="FD566" s="36"/>
      <c r="FE566" s="36"/>
      <c r="FF566" s="36"/>
      <c r="FG566" s="36"/>
      <c r="FH566" s="36"/>
      <c r="FI566" s="36"/>
      <c r="FJ566" s="36"/>
      <c r="FK566" s="36"/>
      <c r="FL566" s="36"/>
      <c r="FM566" s="36"/>
      <c r="FN566" s="36"/>
      <c r="FO566" s="36"/>
      <c r="FP566" s="36"/>
      <c r="FQ566" s="36"/>
      <c r="FR566" s="36"/>
      <c r="FS566" s="36"/>
      <c r="FT566" s="36"/>
      <c r="FU566" s="36"/>
    </row>
    <row r="567" spans="1:177" ht="21" x14ac:dyDescent="0.35">
      <c r="A567" s="36"/>
      <c r="B567" s="37"/>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7"/>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7"/>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c r="ED567" s="36"/>
      <c r="EE567" s="36"/>
      <c r="EF567" s="36"/>
      <c r="EG567" s="36"/>
      <c r="EH567" s="36"/>
      <c r="EI567" s="36"/>
      <c r="EJ567" s="36"/>
      <c r="EK567" s="36"/>
      <c r="EL567" s="36"/>
      <c r="EM567" s="36"/>
      <c r="EN567" s="36"/>
      <c r="EO567" s="36"/>
      <c r="EP567" s="36"/>
      <c r="EQ567" s="36"/>
      <c r="ER567" s="36"/>
      <c r="ES567" s="36"/>
      <c r="ET567" s="36"/>
      <c r="EU567" s="36"/>
      <c r="EV567" s="36"/>
      <c r="EW567" s="36"/>
      <c r="EX567" s="36"/>
      <c r="EY567" s="36"/>
      <c r="EZ567" s="36"/>
      <c r="FA567" s="36"/>
      <c r="FB567" s="36"/>
      <c r="FC567" s="36"/>
      <c r="FD567" s="36"/>
      <c r="FE567" s="36"/>
      <c r="FF567" s="36"/>
      <c r="FG567" s="36"/>
      <c r="FH567" s="36"/>
      <c r="FI567" s="36"/>
      <c r="FJ567" s="36"/>
      <c r="FK567" s="36"/>
      <c r="FL567" s="36"/>
      <c r="FM567" s="36"/>
      <c r="FN567" s="36"/>
      <c r="FO567" s="36"/>
      <c r="FP567" s="36"/>
      <c r="FQ567" s="36"/>
      <c r="FR567" s="36"/>
      <c r="FS567" s="36"/>
      <c r="FT567" s="36"/>
      <c r="FU567" s="36"/>
    </row>
    <row r="568" spans="1:177" ht="21" x14ac:dyDescent="0.35">
      <c r="A568" s="36"/>
      <c r="B568" s="37"/>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7"/>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7"/>
      <c r="CU568" s="36"/>
      <c r="CV568" s="36"/>
      <c r="CW568" s="36"/>
      <c r="CX568" s="36"/>
      <c r="CY568" s="36"/>
      <c r="CZ568" s="36"/>
      <c r="DA568" s="36"/>
      <c r="DB568" s="36"/>
      <c r="DC568" s="36"/>
      <c r="DD568" s="36"/>
      <c r="DE568" s="36"/>
      <c r="DF568" s="36"/>
      <c r="DG568" s="36"/>
      <c r="DH568" s="36"/>
      <c r="DI568" s="36"/>
      <c r="DJ568" s="36"/>
      <c r="DK568" s="36"/>
      <c r="DL568" s="36"/>
      <c r="DM568" s="36"/>
      <c r="DN568" s="36"/>
      <c r="DO568" s="36"/>
      <c r="DP568" s="36"/>
      <c r="DQ568" s="36"/>
      <c r="DR568" s="36"/>
      <c r="DS568" s="36"/>
      <c r="DT568" s="36"/>
      <c r="DU568" s="36"/>
      <c r="DV568" s="36"/>
      <c r="DW568" s="36"/>
      <c r="DX568" s="36"/>
      <c r="DY568" s="36"/>
      <c r="DZ568" s="36"/>
      <c r="EA568" s="36"/>
      <c r="EB568" s="36"/>
      <c r="EC568" s="36"/>
      <c r="ED568" s="36"/>
      <c r="EE568" s="36"/>
      <c r="EF568" s="36"/>
      <c r="EG568" s="36"/>
      <c r="EH568" s="36"/>
      <c r="EI568" s="36"/>
      <c r="EJ568" s="36"/>
      <c r="EK568" s="36"/>
      <c r="EL568" s="36"/>
      <c r="EM568" s="36"/>
      <c r="EN568" s="36"/>
      <c r="EO568" s="36"/>
      <c r="EP568" s="36"/>
      <c r="EQ568" s="36"/>
      <c r="ER568" s="36"/>
      <c r="ES568" s="36"/>
      <c r="ET568" s="36"/>
      <c r="EU568" s="36"/>
      <c r="EV568" s="36"/>
      <c r="EW568" s="36"/>
      <c r="EX568" s="36"/>
      <c r="EY568" s="36"/>
      <c r="EZ568" s="36"/>
      <c r="FA568" s="36"/>
      <c r="FB568" s="36"/>
      <c r="FC568" s="36"/>
      <c r="FD568" s="36"/>
      <c r="FE568" s="36"/>
      <c r="FF568" s="36"/>
      <c r="FG568" s="36"/>
      <c r="FH568" s="36"/>
      <c r="FI568" s="36"/>
      <c r="FJ568" s="36"/>
      <c r="FK568" s="36"/>
      <c r="FL568" s="36"/>
      <c r="FM568" s="36"/>
      <c r="FN568" s="36"/>
      <c r="FO568" s="36"/>
      <c r="FP568" s="36"/>
      <c r="FQ568" s="36"/>
      <c r="FR568" s="36"/>
      <c r="FS568" s="36"/>
      <c r="FT568" s="36"/>
      <c r="FU568" s="36"/>
    </row>
    <row r="569" spans="1:177" ht="21" x14ac:dyDescent="0.35">
      <c r="A569" s="36"/>
      <c r="B569" s="37"/>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7"/>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7"/>
      <c r="CU569" s="36"/>
      <c r="CV569" s="36"/>
      <c r="CW569" s="36"/>
      <c r="CX569" s="36"/>
      <c r="CY569" s="36"/>
      <c r="CZ569" s="36"/>
      <c r="DA569" s="36"/>
      <c r="DB569" s="36"/>
      <c r="DC569" s="36"/>
      <c r="DD569" s="36"/>
      <c r="DE569" s="36"/>
      <c r="DF569" s="36"/>
      <c r="DG569" s="36"/>
      <c r="DH569" s="36"/>
      <c r="DI569" s="36"/>
      <c r="DJ569" s="36"/>
      <c r="DK569" s="36"/>
      <c r="DL569" s="36"/>
      <c r="DM569" s="36"/>
      <c r="DN569" s="36"/>
      <c r="DO569" s="36"/>
      <c r="DP569" s="36"/>
      <c r="DQ569" s="36"/>
      <c r="DR569" s="36"/>
      <c r="DS569" s="36"/>
      <c r="DT569" s="36"/>
      <c r="DU569" s="36"/>
      <c r="DV569" s="36"/>
      <c r="DW569" s="36"/>
      <c r="DX569" s="36"/>
      <c r="DY569" s="36"/>
      <c r="DZ569" s="36"/>
      <c r="EA569" s="36"/>
      <c r="EB569" s="36"/>
      <c r="EC569" s="36"/>
      <c r="ED569" s="36"/>
      <c r="EE569" s="36"/>
      <c r="EF569" s="36"/>
      <c r="EG569" s="36"/>
      <c r="EH569" s="36"/>
      <c r="EI569" s="36"/>
      <c r="EJ569" s="36"/>
      <c r="EK569" s="36"/>
      <c r="EL569" s="36"/>
      <c r="EM569" s="36"/>
      <c r="EN569" s="36"/>
      <c r="EO569" s="36"/>
      <c r="EP569" s="36"/>
      <c r="EQ569" s="36"/>
      <c r="ER569" s="36"/>
      <c r="ES569" s="36"/>
      <c r="ET569" s="36"/>
      <c r="EU569" s="36"/>
      <c r="EV569" s="36"/>
      <c r="EW569" s="36"/>
      <c r="EX569" s="36"/>
      <c r="EY569" s="36"/>
      <c r="EZ569" s="36"/>
      <c r="FA569" s="36"/>
      <c r="FB569" s="36"/>
      <c r="FC569" s="36"/>
      <c r="FD569" s="36"/>
      <c r="FE569" s="36"/>
      <c r="FF569" s="36"/>
      <c r="FG569" s="36"/>
      <c r="FH569" s="36"/>
      <c r="FI569" s="36"/>
      <c r="FJ569" s="36"/>
      <c r="FK569" s="36"/>
      <c r="FL569" s="36"/>
      <c r="FM569" s="36"/>
      <c r="FN569" s="36"/>
      <c r="FO569" s="36"/>
      <c r="FP569" s="36"/>
      <c r="FQ569" s="36"/>
      <c r="FR569" s="36"/>
      <c r="FS569" s="36"/>
      <c r="FT569" s="36"/>
      <c r="FU569" s="36"/>
    </row>
    <row r="570" spans="1:177" ht="21" x14ac:dyDescent="0.35">
      <c r="A570" s="36"/>
      <c r="B570" s="37"/>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7"/>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7"/>
      <c r="CU570" s="36"/>
      <c r="CV570" s="36"/>
      <c r="CW570" s="36"/>
      <c r="CX570" s="36"/>
      <c r="CY570" s="36"/>
      <c r="CZ570" s="36"/>
      <c r="DA570" s="36"/>
      <c r="DB570" s="36"/>
      <c r="DC570" s="36"/>
      <c r="DD570" s="36"/>
      <c r="DE570" s="36"/>
      <c r="DF570" s="36"/>
      <c r="DG570" s="36"/>
      <c r="DH570" s="36"/>
      <c r="DI570" s="36"/>
      <c r="DJ570" s="36"/>
      <c r="DK570" s="36"/>
      <c r="DL570" s="36"/>
      <c r="DM570" s="36"/>
      <c r="DN570" s="36"/>
      <c r="DO570" s="36"/>
      <c r="DP570" s="36"/>
      <c r="DQ570" s="36"/>
      <c r="DR570" s="36"/>
      <c r="DS570" s="36"/>
      <c r="DT570" s="36"/>
      <c r="DU570" s="36"/>
      <c r="DV570" s="36"/>
      <c r="DW570" s="36"/>
      <c r="DX570" s="36"/>
      <c r="DY570" s="36"/>
      <c r="DZ570" s="36"/>
      <c r="EA570" s="36"/>
      <c r="EB570" s="36"/>
      <c r="EC570" s="36"/>
      <c r="ED570" s="36"/>
      <c r="EE570" s="36"/>
      <c r="EF570" s="36"/>
      <c r="EG570" s="36"/>
      <c r="EH570" s="36"/>
      <c r="EI570" s="36"/>
      <c r="EJ570" s="36"/>
      <c r="EK570" s="36"/>
      <c r="EL570" s="36"/>
      <c r="EM570" s="36"/>
      <c r="EN570" s="36"/>
      <c r="EO570" s="36"/>
      <c r="EP570" s="36"/>
      <c r="EQ570" s="36"/>
      <c r="ER570" s="36"/>
      <c r="ES570" s="36"/>
      <c r="ET570" s="36"/>
      <c r="EU570" s="36"/>
      <c r="EV570" s="36"/>
      <c r="EW570" s="36"/>
      <c r="EX570" s="36"/>
      <c r="EY570" s="36"/>
      <c r="EZ570" s="36"/>
      <c r="FA570" s="36"/>
      <c r="FB570" s="36"/>
      <c r="FC570" s="36"/>
      <c r="FD570" s="36"/>
      <c r="FE570" s="36"/>
      <c r="FF570" s="36"/>
      <c r="FG570" s="36"/>
      <c r="FH570" s="36"/>
      <c r="FI570" s="36"/>
      <c r="FJ570" s="36"/>
      <c r="FK570" s="36"/>
      <c r="FL570" s="36"/>
      <c r="FM570" s="36"/>
      <c r="FN570" s="36"/>
      <c r="FO570" s="36"/>
      <c r="FP570" s="36"/>
      <c r="FQ570" s="36"/>
      <c r="FR570" s="36"/>
      <c r="FS570" s="36"/>
      <c r="FT570" s="36"/>
      <c r="FU570" s="36"/>
    </row>
    <row r="571" spans="1:177" ht="21" x14ac:dyDescent="0.35">
      <c r="A571" s="36"/>
      <c r="B571" s="37"/>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7"/>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7"/>
      <c r="CU571" s="36"/>
      <c r="CV571" s="36"/>
      <c r="CW571" s="36"/>
      <c r="CX571" s="36"/>
      <c r="CY571" s="36"/>
      <c r="CZ571" s="36"/>
      <c r="DA571" s="36"/>
      <c r="DB571" s="36"/>
      <c r="DC571" s="36"/>
      <c r="DD571" s="36"/>
      <c r="DE571" s="36"/>
      <c r="DF571" s="36"/>
      <c r="DG571" s="36"/>
      <c r="DH571" s="36"/>
      <c r="DI571" s="36"/>
      <c r="DJ571" s="36"/>
      <c r="DK571" s="36"/>
      <c r="DL571" s="36"/>
      <c r="DM571" s="36"/>
      <c r="DN571" s="36"/>
      <c r="DO571" s="36"/>
      <c r="DP571" s="36"/>
      <c r="DQ571" s="36"/>
      <c r="DR571" s="36"/>
      <c r="DS571" s="36"/>
      <c r="DT571" s="36"/>
      <c r="DU571" s="36"/>
      <c r="DV571" s="36"/>
      <c r="DW571" s="36"/>
      <c r="DX571" s="36"/>
      <c r="DY571" s="36"/>
      <c r="DZ571" s="36"/>
      <c r="EA571" s="36"/>
      <c r="EB571" s="36"/>
      <c r="EC571" s="36"/>
      <c r="ED571" s="36"/>
      <c r="EE571" s="36"/>
      <c r="EF571" s="36"/>
      <c r="EG571" s="36"/>
      <c r="EH571" s="36"/>
      <c r="EI571" s="36"/>
      <c r="EJ571" s="36"/>
      <c r="EK571" s="36"/>
      <c r="EL571" s="36"/>
      <c r="EM571" s="36"/>
      <c r="EN571" s="36"/>
      <c r="EO571" s="36"/>
      <c r="EP571" s="36"/>
      <c r="EQ571" s="36"/>
      <c r="ER571" s="36"/>
      <c r="ES571" s="36"/>
      <c r="ET571" s="36"/>
      <c r="EU571" s="36"/>
      <c r="EV571" s="36"/>
      <c r="EW571" s="36"/>
      <c r="EX571" s="36"/>
      <c r="EY571" s="36"/>
      <c r="EZ571" s="36"/>
      <c r="FA571" s="36"/>
      <c r="FB571" s="36"/>
      <c r="FC571" s="36"/>
      <c r="FD571" s="36"/>
      <c r="FE571" s="36"/>
      <c r="FF571" s="36"/>
      <c r="FG571" s="36"/>
      <c r="FH571" s="36"/>
      <c r="FI571" s="36"/>
      <c r="FJ571" s="36"/>
      <c r="FK571" s="36"/>
      <c r="FL571" s="36"/>
      <c r="FM571" s="36"/>
      <c r="FN571" s="36"/>
      <c r="FO571" s="36"/>
      <c r="FP571" s="36"/>
      <c r="FQ571" s="36"/>
      <c r="FR571" s="36"/>
      <c r="FS571" s="36"/>
      <c r="FT571" s="36"/>
      <c r="FU571" s="36"/>
    </row>
    <row r="572" spans="1:177" ht="21" x14ac:dyDescent="0.35">
      <c r="A572" s="36"/>
      <c r="B572" s="37"/>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7"/>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7"/>
      <c r="CU572" s="36"/>
      <c r="CV572" s="36"/>
      <c r="CW572" s="36"/>
      <c r="CX572" s="36"/>
      <c r="CY572" s="36"/>
      <c r="CZ572" s="36"/>
      <c r="DA572" s="36"/>
      <c r="DB572" s="36"/>
      <c r="DC572" s="36"/>
      <c r="DD572" s="36"/>
      <c r="DE572" s="36"/>
      <c r="DF572" s="36"/>
      <c r="DG572" s="36"/>
      <c r="DH572" s="36"/>
      <c r="DI572" s="36"/>
      <c r="DJ572" s="36"/>
      <c r="DK572" s="36"/>
      <c r="DL572" s="36"/>
      <c r="DM572" s="36"/>
      <c r="DN572" s="36"/>
      <c r="DO572" s="36"/>
      <c r="DP572" s="36"/>
      <c r="DQ572" s="36"/>
      <c r="DR572" s="36"/>
      <c r="DS572" s="36"/>
      <c r="DT572" s="36"/>
      <c r="DU572" s="36"/>
      <c r="DV572" s="36"/>
      <c r="DW572" s="36"/>
      <c r="DX572" s="36"/>
      <c r="DY572" s="36"/>
      <c r="DZ572" s="36"/>
      <c r="EA572" s="36"/>
      <c r="EB572" s="36"/>
      <c r="EC572" s="36"/>
      <c r="ED572" s="36"/>
      <c r="EE572" s="36"/>
      <c r="EF572" s="36"/>
      <c r="EG572" s="36"/>
      <c r="EH572" s="36"/>
      <c r="EI572" s="36"/>
      <c r="EJ572" s="36"/>
      <c r="EK572" s="36"/>
      <c r="EL572" s="36"/>
      <c r="EM572" s="36"/>
      <c r="EN572" s="36"/>
      <c r="EO572" s="36"/>
      <c r="EP572" s="36"/>
      <c r="EQ572" s="36"/>
      <c r="ER572" s="36"/>
      <c r="ES572" s="36"/>
      <c r="ET572" s="36"/>
      <c r="EU572" s="36"/>
      <c r="EV572" s="36"/>
      <c r="EW572" s="36"/>
      <c r="EX572" s="36"/>
      <c r="EY572" s="36"/>
      <c r="EZ572" s="36"/>
      <c r="FA572" s="36"/>
      <c r="FB572" s="36"/>
      <c r="FC572" s="36"/>
      <c r="FD572" s="36"/>
      <c r="FE572" s="36"/>
      <c r="FF572" s="36"/>
      <c r="FG572" s="36"/>
      <c r="FH572" s="36"/>
      <c r="FI572" s="36"/>
      <c r="FJ572" s="36"/>
      <c r="FK572" s="36"/>
      <c r="FL572" s="36"/>
      <c r="FM572" s="36"/>
      <c r="FN572" s="36"/>
      <c r="FO572" s="36"/>
      <c r="FP572" s="36"/>
      <c r="FQ572" s="36"/>
      <c r="FR572" s="36"/>
      <c r="FS572" s="36"/>
      <c r="FT572" s="36"/>
      <c r="FU572" s="36"/>
    </row>
    <row r="573" spans="1:177" ht="21" x14ac:dyDescent="0.35">
      <c r="A573" s="36"/>
      <c r="B573" s="37"/>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7"/>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7"/>
      <c r="CU573" s="36"/>
      <c r="CV573" s="36"/>
      <c r="CW573" s="36"/>
      <c r="CX573" s="36"/>
      <c r="CY573" s="36"/>
      <c r="CZ573" s="36"/>
      <c r="DA573" s="36"/>
      <c r="DB573" s="36"/>
      <c r="DC573" s="36"/>
      <c r="DD573" s="36"/>
      <c r="DE573" s="36"/>
      <c r="DF573" s="36"/>
      <c r="DG573" s="36"/>
      <c r="DH573" s="36"/>
      <c r="DI573" s="36"/>
      <c r="DJ573" s="36"/>
      <c r="DK573" s="36"/>
      <c r="DL573" s="36"/>
      <c r="DM573" s="36"/>
      <c r="DN573" s="36"/>
      <c r="DO573" s="36"/>
      <c r="DP573" s="36"/>
      <c r="DQ573" s="36"/>
      <c r="DR573" s="36"/>
      <c r="DS573" s="36"/>
      <c r="DT573" s="36"/>
      <c r="DU573" s="36"/>
      <c r="DV573" s="36"/>
      <c r="DW573" s="36"/>
      <c r="DX573" s="36"/>
      <c r="DY573" s="36"/>
      <c r="DZ573" s="36"/>
      <c r="EA573" s="36"/>
      <c r="EB573" s="36"/>
      <c r="EC573" s="36"/>
      <c r="ED573" s="36"/>
      <c r="EE573" s="36"/>
      <c r="EF573" s="36"/>
      <c r="EG573" s="36"/>
      <c r="EH573" s="36"/>
      <c r="EI573" s="36"/>
      <c r="EJ573" s="36"/>
      <c r="EK573" s="36"/>
      <c r="EL573" s="36"/>
      <c r="EM573" s="36"/>
      <c r="EN573" s="36"/>
      <c r="EO573" s="36"/>
      <c r="EP573" s="36"/>
      <c r="EQ573" s="36"/>
      <c r="ER573" s="36"/>
      <c r="ES573" s="36"/>
      <c r="ET573" s="36"/>
      <c r="EU573" s="36"/>
      <c r="EV573" s="36"/>
      <c r="EW573" s="36"/>
      <c r="EX573" s="36"/>
      <c r="EY573" s="36"/>
      <c r="EZ573" s="36"/>
      <c r="FA573" s="36"/>
      <c r="FB573" s="36"/>
      <c r="FC573" s="36"/>
      <c r="FD573" s="36"/>
      <c r="FE573" s="36"/>
      <c r="FF573" s="36"/>
      <c r="FG573" s="36"/>
      <c r="FH573" s="36"/>
      <c r="FI573" s="36"/>
      <c r="FJ573" s="36"/>
      <c r="FK573" s="36"/>
      <c r="FL573" s="36"/>
      <c r="FM573" s="36"/>
      <c r="FN573" s="36"/>
      <c r="FO573" s="36"/>
      <c r="FP573" s="36"/>
      <c r="FQ573" s="36"/>
      <c r="FR573" s="36"/>
      <c r="FS573" s="36"/>
      <c r="FT573" s="36"/>
      <c r="FU573" s="36"/>
    </row>
    <row r="574" spans="1:177" ht="21" x14ac:dyDescent="0.35">
      <c r="A574" s="36"/>
      <c r="B574" s="37"/>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7"/>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7"/>
      <c r="CU574" s="36"/>
      <c r="CV574" s="36"/>
      <c r="CW574" s="36"/>
      <c r="CX574" s="36"/>
      <c r="CY574" s="36"/>
      <c r="CZ574" s="36"/>
      <c r="DA574" s="36"/>
      <c r="DB574" s="36"/>
      <c r="DC574" s="36"/>
      <c r="DD574" s="36"/>
      <c r="DE574" s="36"/>
      <c r="DF574" s="36"/>
      <c r="DG574" s="36"/>
      <c r="DH574" s="36"/>
      <c r="DI574" s="36"/>
      <c r="DJ574" s="36"/>
      <c r="DK574" s="36"/>
      <c r="DL574" s="36"/>
      <c r="DM574" s="36"/>
      <c r="DN574" s="36"/>
      <c r="DO574" s="36"/>
      <c r="DP574" s="36"/>
      <c r="DQ574" s="36"/>
      <c r="DR574" s="36"/>
      <c r="DS574" s="36"/>
      <c r="DT574" s="36"/>
      <c r="DU574" s="36"/>
      <c r="DV574" s="36"/>
      <c r="DW574" s="36"/>
      <c r="DX574" s="36"/>
      <c r="DY574" s="36"/>
      <c r="DZ574" s="36"/>
      <c r="EA574" s="36"/>
      <c r="EB574" s="36"/>
      <c r="EC574" s="36"/>
      <c r="ED574" s="36"/>
      <c r="EE574" s="36"/>
      <c r="EF574" s="36"/>
      <c r="EG574" s="36"/>
      <c r="EH574" s="36"/>
      <c r="EI574" s="36"/>
      <c r="EJ574" s="36"/>
      <c r="EK574" s="36"/>
      <c r="EL574" s="36"/>
      <c r="EM574" s="36"/>
      <c r="EN574" s="36"/>
      <c r="EO574" s="36"/>
      <c r="EP574" s="36"/>
      <c r="EQ574" s="36"/>
      <c r="ER574" s="36"/>
      <c r="ES574" s="36"/>
      <c r="ET574" s="36"/>
      <c r="EU574" s="36"/>
      <c r="EV574" s="36"/>
      <c r="EW574" s="36"/>
      <c r="EX574" s="36"/>
      <c r="EY574" s="36"/>
      <c r="EZ574" s="36"/>
      <c r="FA574" s="36"/>
      <c r="FB574" s="36"/>
      <c r="FC574" s="36"/>
      <c r="FD574" s="36"/>
      <c r="FE574" s="36"/>
      <c r="FF574" s="36"/>
      <c r="FG574" s="36"/>
      <c r="FH574" s="36"/>
      <c r="FI574" s="36"/>
      <c r="FJ574" s="36"/>
      <c r="FK574" s="36"/>
      <c r="FL574" s="36"/>
      <c r="FM574" s="36"/>
      <c r="FN574" s="36"/>
      <c r="FO574" s="36"/>
      <c r="FP574" s="36"/>
      <c r="FQ574" s="36"/>
      <c r="FR574" s="36"/>
      <c r="FS574" s="36"/>
      <c r="FT574" s="36"/>
      <c r="FU574" s="36"/>
    </row>
    <row r="575" spans="1:177" ht="21" x14ac:dyDescent="0.35">
      <c r="A575" s="36"/>
      <c r="B575" s="37"/>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7"/>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7"/>
      <c r="CU575" s="36"/>
      <c r="CV575" s="36"/>
      <c r="CW575" s="36"/>
      <c r="CX575" s="36"/>
      <c r="CY575" s="36"/>
      <c r="CZ575" s="36"/>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c r="EA575" s="36"/>
      <c r="EB575" s="36"/>
      <c r="EC575" s="36"/>
      <c r="ED575" s="36"/>
      <c r="EE575" s="36"/>
      <c r="EF575" s="36"/>
      <c r="EG575" s="36"/>
      <c r="EH575" s="36"/>
      <c r="EI575" s="36"/>
      <c r="EJ575" s="36"/>
      <c r="EK575" s="36"/>
      <c r="EL575" s="36"/>
      <c r="EM575" s="36"/>
      <c r="EN575" s="36"/>
      <c r="EO575" s="36"/>
      <c r="EP575" s="36"/>
      <c r="EQ575" s="36"/>
      <c r="ER575" s="36"/>
      <c r="ES575" s="36"/>
      <c r="ET575" s="36"/>
      <c r="EU575" s="36"/>
      <c r="EV575" s="36"/>
      <c r="EW575" s="36"/>
      <c r="EX575" s="36"/>
      <c r="EY575" s="36"/>
      <c r="EZ575" s="36"/>
      <c r="FA575" s="36"/>
      <c r="FB575" s="36"/>
      <c r="FC575" s="36"/>
      <c r="FD575" s="36"/>
      <c r="FE575" s="36"/>
      <c r="FF575" s="36"/>
      <c r="FG575" s="36"/>
      <c r="FH575" s="36"/>
      <c r="FI575" s="36"/>
      <c r="FJ575" s="36"/>
      <c r="FK575" s="36"/>
      <c r="FL575" s="36"/>
      <c r="FM575" s="36"/>
      <c r="FN575" s="36"/>
      <c r="FO575" s="36"/>
      <c r="FP575" s="36"/>
      <c r="FQ575" s="36"/>
      <c r="FR575" s="36"/>
      <c r="FS575" s="36"/>
      <c r="FT575" s="36"/>
      <c r="FU575" s="36"/>
    </row>
    <row r="576" spans="1:177" ht="21" x14ac:dyDescent="0.35">
      <c r="A576" s="36"/>
      <c r="B576" s="37"/>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7"/>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7"/>
      <c r="CU576" s="36"/>
      <c r="CV576" s="36"/>
      <c r="CW576" s="36"/>
      <c r="CX576" s="36"/>
      <c r="CY576" s="36"/>
      <c r="CZ576" s="36"/>
      <c r="DA576" s="36"/>
      <c r="DB576" s="36"/>
      <c r="DC576" s="36"/>
      <c r="DD576" s="36"/>
      <c r="DE576" s="36"/>
      <c r="DF576" s="36"/>
      <c r="DG576" s="36"/>
      <c r="DH576" s="36"/>
      <c r="DI576" s="36"/>
      <c r="DJ576" s="36"/>
      <c r="DK576" s="36"/>
      <c r="DL576" s="36"/>
      <c r="DM576" s="36"/>
      <c r="DN576" s="36"/>
      <c r="DO576" s="36"/>
      <c r="DP576" s="36"/>
      <c r="DQ576" s="36"/>
      <c r="DR576" s="36"/>
      <c r="DS576" s="36"/>
      <c r="DT576" s="36"/>
      <c r="DU576" s="36"/>
      <c r="DV576" s="36"/>
      <c r="DW576" s="36"/>
      <c r="DX576" s="36"/>
      <c r="DY576" s="36"/>
      <c r="DZ576" s="36"/>
      <c r="EA576" s="36"/>
      <c r="EB576" s="36"/>
      <c r="EC576" s="36"/>
      <c r="ED576" s="36"/>
      <c r="EE576" s="36"/>
      <c r="EF576" s="36"/>
      <c r="EG576" s="36"/>
      <c r="EH576" s="36"/>
      <c r="EI576" s="36"/>
      <c r="EJ576" s="36"/>
      <c r="EK576" s="36"/>
      <c r="EL576" s="36"/>
      <c r="EM576" s="36"/>
      <c r="EN576" s="36"/>
      <c r="EO576" s="36"/>
      <c r="EP576" s="36"/>
      <c r="EQ576" s="36"/>
      <c r="ER576" s="36"/>
      <c r="ES576" s="36"/>
      <c r="ET576" s="36"/>
      <c r="EU576" s="36"/>
      <c r="EV576" s="36"/>
      <c r="EW576" s="36"/>
      <c r="EX576" s="36"/>
      <c r="EY576" s="36"/>
      <c r="EZ576" s="36"/>
      <c r="FA576" s="36"/>
      <c r="FB576" s="36"/>
      <c r="FC576" s="36"/>
      <c r="FD576" s="36"/>
      <c r="FE576" s="36"/>
      <c r="FF576" s="36"/>
      <c r="FG576" s="36"/>
      <c r="FH576" s="36"/>
      <c r="FI576" s="36"/>
      <c r="FJ576" s="36"/>
      <c r="FK576" s="36"/>
      <c r="FL576" s="36"/>
      <c r="FM576" s="36"/>
      <c r="FN576" s="36"/>
      <c r="FO576" s="36"/>
      <c r="FP576" s="36"/>
      <c r="FQ576" s="36"/>
      <c r="FR576" s="36"/>
      <c r="FS576" s="36"/>
      <c r="FT576" s="36"/>
      <c r="FU576" s="36"/>
    </row>
    <row r="577" spans="1:177" ht="21" x14ac:dyDescent="0.35">
      <c r="A577" s="36"/>
      <c r="B577" s="37"/>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7"/>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7"/>
      <c r="CU577" s="36"/>
      <c r="CV577" s="36"/>
      <c r="CW577" s="36"/>
      <c r="CX577" s="36"/>
      <c r="CY577" s="36"/>
      <c r="CZ577" s="36"/>
      <c r="DA577" s="36"/>
      <c r="DB577" s="36"/>
      <c r="DC577" s="36"/>
      <c r="DD577" s="36"/>
      <c r="DE577" s="36"/>
      <c r="DF577" s="36"/>
      <c r="DG577" s="36"/>
      <c r="DH577" s="36"/>
      <c r="DI577" s="36"/>
      <c r="DJ577" s="36"/>
      <c r="DK577" s="36"/>
      <c r="DL577" s="36"/>
      <c r="DM577" s="36"/>
      <c r="DN577" s="36"/>
      <c r="DO577" s="36"/>
      <c r="DP577" s="36"/>
      <c r="DQ577" s="36"/>
      <c r="DR577" s="36"/>
      <c r="DS577" s="36"/>
      <c r="DT577" s="36"/>
      <c r="DU577" s="36"/>
      <c r="DV577" s="36"/>
      <c r="DW577" s="36"/>
      <c r="DX577" s="36"/>
      <c r="DY577" s="36"/>
      <c r="DZ577" s="36"/>
      <c r="EA577" s="36"/>
      <c r="EB577" s="36"/>
      <c r="EC577" s="36"/>
      <c r="ED577" s="36"/>
      <c r="EE577" s="36"/>
      <c r="EF577" s="36"/>
      <c r="EG577" s="36"/>
      <c r="EH577" s="36"/>
      <c r="EI577" s="36"/>
      <c r="EJ577" s="36"/>
      <c r="EK577" s="36"/>
      <c r="EL577" s="36"/>
      <c r="EM577" s="36"/>
      <c r="EN577" s="36"/>
      <c r="EO577" s="36"/>
      <c r="EP577" s="36"/>
      <c r="EQ577" s="36"/>
      <c r="ER577" s="36"/>
      <c r="ES577" s="36"/>
      <c r="ET577" s="36"/>
      <c r="EU577" s="36"/>
      <c r="EV577" s="36"/>
      <c r="EW577" s="36"/>
      <c r="EX577" s="36"/>
      <c r="EY577" s="36"/>
      <c r="EZ577" s="36"/>
      <c r="FA577" s="36"/>
      <c r="FB577" s="36"/>
      <c r="FC577" s="36"/>
      <c r="FD577" s="36"/>
      <c r="FE577" s="36"/>
      <c r="FF577" s="36"/>
      <c r="FG577" s="36"/>
      <c r="FH577" s="36"/>
      <c r="FI577" s="36"/>
      <c r="FJ577" s="36"/>
      <c r="FK577" s="36"/>
      <c r="FL577" s="36"/>
      <c r="FM577" s="36"/>
      <c r="FN577" s="36"/>
      <c r="FO577" s="36"/>
      <c r="FP577" s="36"/>
      <c r="FQ577" s="36"/>
      <c r="FR577" s="36"/>
      <c r="FS577" s="36"/>
      <c r="FT577" s="36"/>
      <c r="FU577" s="36"/>
    </row>
    <row r="578" spans="1:177" ht="21" x14ac:dyDescent="0.35">
      <c r="A578" s="36"/>
      <c r="B578" s="37"/>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7"/>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7"/>
      <c r="CU578" s="36"/>
      <c r="CV578" s="36"/>
      <c r="CW578" s="36"/>
      <c r="CX578" s="36"/>
      <c r="CY578" s="36"/>
      <c r="CZ578" s="36"/>
      <c r="DA578" s="36"/>
      <c r="DB578" s="36"/>
      <c r="DC578" s="36"/>
      <c r="DD578" s="36"/>
      <c r="DE578" s="36"/>
      <c r="DF578" s="36"/>
      <c r="DG578" s="36"/>
      <c r="DH578" s="36"/>
      <c r="DI578" s="36"/>
      <c r="DJ578" s="36"/>
      <c r="DK578" s="36"/>
      <c r="DL578" s="36"/>
      <c r="DM578" s="36"/>
      <c r="DN578" s="36"/>
      <c r="DO578" s="36"/>
      <c r="DP578" s="36"/>
      <c r="DQ578" s="36"/>
      <c r="DR578" s="36"/>
      <c r="DS578" s="36"/>
      <c r="DT578" s="36"/>
      <c r="DU578" s="36"/>
      <c r="DV578" s="36"/>
      <c r="DW578" s="36"/>
      <c r="DX578" s="36"/>
      <c r="DY578" s="36"/>
      <c r="DZ578" s="36"/>
      <c r="EA578" s="36"/>
      <c r="EB578" s="36"/>
      <c r="EC578" s="36"/>
      <c r="ED578" s="36"/>
      <c r="EE578" s="36"/>
      <c r="EF578" s="36"/>
      <c r="EG578" s="36"/>
      <c r="EH578" s="36"/>
      <c r="EI578" s="36"/>
      <c r="EJ578" s="36"/>
      <c r="EK578" s="36"/>
      <c r="EL578" s="36"/>
      <c r="EM578" s="36"/>
      <c r="EN578" s="36"/>
      <c r="EO578" s="36"/>
      <c r="EP578" s="36"/>
      <c r="EQ578" s="36"/>
      <c r="ER578" s="36"/>
      <c r="ES578" s="36"/>
      <c r="ET578" s="36"/>
      <c r="EU578" s="36"/>
      <c r="EV578" s="36"/>
      <c r="EW578" s="36"/>
      <c r="EX578" s="36"/>
      <c r="EY578" s="36"/>
      <c r="EZ578" s="36"/>
      <c r="FA578" s="36"/>
      <c r="FB578" s="36"/>
      <c r="FC578" s="36"/>
      <c r="FD578" s="36"/>
      <c r="FE578" s="36"/>
      <c r="FF578" s="36"/>
      <c r="FG578" s="36"/>
      <c r="FH578" s="36"/>
      <c r="FI578" s="36"/>
      <c r="FJ578" s="36"/>
      <c r="FK578" s="36"/>
      <c r="FL578" s="36"/>
      <c r="FM578" s="36"/>
      <c r="FN578" s="36"/>
      <c r="FO578" s="36"/>
      <c r="FP578" s="36"/>
      <c r="FQ578" s="36"/>
      <c r="FR578" s="36"/>
      <c r="FS578" s="36"/>
      <c r="FT578" s="36"/>
      <c r="FU578" s="36"/>
    </row>
    <row r="579" spans="1:177" ht="21" x14ac:dyDescent="0.35">
      <c r="A579" s="36"/>
      <c r="B579" s="37"/>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7"/>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7"/>
      <c r="CU579" s="36"/>
      <c r="CV579" s="36"/>
      <c r="CW579" s="36"/>
      <c r="CX579" s="36"/>
      <c r="CY579" s="36"/>
      <c r="CZ579" s="36"/>
      <c r="DA579" s="36"/>
      <c r="DB579" s="36"/>
      <c r="DC579" s="36"/>
      <c r="DD579" s="36"/>
      <c r="DE579" s="36"/>
      <c r="DF579" s="36"/>
      <c r="DG579" s="36"/>
      <c r="DH579" s="36"/>
      <c r="DI579" s="36"/>
      <c r="DJ579" s="36"/>
      <c r="DK579" s="36"/>
      <c r="DL579" s="36"/>
      <c r="DM579" s="36"/>
      <c r="DN579" s="36"/>
      <c r="DO579" s="36"/>
      <c r="DP579" s="36"/>
      <c r="DQ579" s="36"/>
      <c r="DR579" s="36"/>
      <c r="DS579" s="36"/>
      <c r="DT579" s="36"/>
      <c r="DU579" s="36"/>
      <c r="DV579" s="36"/>
      <c r="DW579" s="36"/>
      <c r="DX579" s="36"/>
      <c r="DY579" s="36"/>
      <c r="DZ579" s="36"/>
      <c r="EA579" s="36"/>
      <c r="EB579" s="36"/>
      <c r="EC579" s="36"/>
      <c r="ED579" s="36"/>
      <c r="EE579" s="36"/>
      <c r="EF579" s="36"/>
      <c r="EG579" s="36"/>
      <c r="EH579" s="36"/>
      <c r="EI579" s="36"/>
      <c r="EJ579" s="36"/>
      <c r="EK579" s="36"/>
      <c r="EL579" s="36"/>
      <c r="EM579" s="36"/>
      <c r="EN579" s="36"/>
      <c r="EO579" s="36"/>
      <c r="EP579" s="36"/>
      <c r="EQ579" s="36"/>
      <c r="ER579" s="36"/>
      <c r="ES579" s="36"/>
      <c r="ET579" s="36"/>
      <c r="EU579" s="36"/>
      <c r="EV579" s="36"/>
      <c r="EW579" s="36"/>
      <c r="EX579" s="36"/>
      <c r="EY579" s="36"/>
      <c r="EZ579" s="36"/>
      <c r="FA579" s="36"/>
      <c r="FB579" s="36"/>
      <c r="FC579" s="36"/>
      <c r="FD579" s="36"/>
      <c r="FE579" s="36"/>
      <c r="FF579" s="36"/>
      <c r="FG579" s="36"/>
      <c r="FH579" s="36"/>
      <c r="FI579" s="36"/>
      <c r="FJ579" s="36"/>
      <c r="FK579" s="36"/>
      <c r="FL579" s="36"/>
      <c r="FM579" s="36"/>
      <c r="FN579" s="36"/>
      <c r="FO579" s="36"/>
      <c r="FP579" s="36"/>
      <c r="FQ579" s="36"/>
      <c r="FR579" s="36"/>
      <c r="FS579" s="36"/>
      <c r="FT579" s="36"/>
      <c r="FU579" s="36"/>
    </row>
    <row r="580" spans="1:177" ht="21" x14ac:dyDescent="0.35">
      <c r="A580" s="36"/>
      <c r="B580" s="37"/>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7"/>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7"/>
      <c r="CU580" s="36"/>
      <c r="CV580" s="36"/>
      <c r="CW580" s="36"/>
      <c r="CX580" s="36"/>
      <c r="CY580" s="36"/>
      <c r="CZ580" s="36"/>
      <c r="DA580" s="36"/>
      <c r="DB580" s="36"/>
      <c r="DC580" s="36"/>
      <c r="DD580" s="36"/>
      <c r="DE580" s="36"/>
      <c r="DF580" s="36"/>
      <c r="DG580" s="36"/>
      <c r="DH580" s="36"/>
      <c r="DI580" s="36"/>
      <c r="DJ580" s="36"/>
      <c r="DK580" s="36"/>
      <c r="DL580" s="36"/>
      <c r="DM580" s="36"/>
      <c r="DN580" s="36"/>
      <c r="DO580" s="36"/>
      <c r="DP580" s="36"/>
      <c r="DQ580" s="36"/>
      <c r="DR580" s="36"/>
      <c r="DS580" s="36"/>
      <c r="DT580" s="36"/>
      <c r="DU580" s="36"/>
      <c r="DV580" s="36"/>
      <c r="DW580" s="36"/>
      <c r="DX580" s="36"/>
      <c r="DY580" s="36"/>
      <c r="DZ580" s="36"/>
      <c r="EA580" s="36"/>
      <c r="EB580" s="36"/>
      <c r="EC580" s="36"/>
      <c r="ED580" s="36"/>
      <c r="EE580" s="36"/>
      <c r="EF580" s="36"/>
      <c r="EG580" s="36"/>
      <c r="EH580" s="36"/>
      <c r="EI580" s="36"/>
      <c r="EJ580" s="36"/>
      <c r="EK580" s="36"/>
      <c r="EL580" s="36"/>
      <c r="EM580" s="36"/>
      <c r="EN580" s="36"/>
      <c r="EO580" s="36"/>
      <c r="EP580" s="36"/>
      <c r="EQ580" s="36"/>
      <c r="ER580" s="36"/>
      <c r="ES580" s="36"/>
      <c r="ET580" s="36"/>
      <c r="EU580" s="36"/>
      <c r="EV580" s="36"/>
      <c r="EW580" s="36"/>
      <c r="EX580" s="36"/>
      <c r="EY580" s="36"/>
      <c r="EZ580" s="36"/>
      <c r="FA580" s="36"/>
      <c r="FB580" s="36"/>
      <c r="FC580" s="36"/>
      <c r="FD580" s="36"/>
      <c r="FE580" s="36"/>
      <c r="FF580" s="36"/>
      <c r="FG580" s="36"/>
      <c r="FH580" s="36"/>
      <c r="FI580" s="36"/>
      <c r="FJ580" s="36"/>
      <c r="FK580" s="36"/>
      <c r="FL580" s="36"/>
      <c r="FM580" s="36"/>
      <c r="FN580" s="36"/>
      <c r="FO580" s="36"/>
      <c r="FP580" s="36"/>
      <c r="FQ580" s="36"/>
      <c r="FR580" s="36"/>
      <c r="FS580" s="36"/>
      <c r="FT580" s="36"/>
      <c r="FU580" s="36"/>
    </row>
    <row r="581" spans="1:177" ht="21" x14ac:dyDescent="0.35">
      <c r="A581" s="36"/>
      <c r="B581" s="37"/>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7"/>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7"/>
      <c r="CU581" s="36"/>
      <c r="CV581" s="36"/>
      <c r="CW581" s="36"/>
      <c r="CX581" s="36"/>
      <c r="CY581" s="36"/>
      <c r="CZ581" s="36"/>
      <c r="DA581" s="36"/>
      <c r="DB581" s="36"/>
      <c r="DC581" s="36"/>
      <c r="DD581" s="36"/>
      <c r="DE581" s="36"/>
      <c r="DF581" s="36"/>
      <c r="DG581" s="36"/>
      <c r="DH581" s="36"/>
      <c r="DI581" s="36"/>
      <c r="DJ581" s="36"/>
      <c r="DK581" s="36"/>
      <c r="DL581" s="36"/>
      <c r="DM581" s="36"/>
      <c r="DN581" s="36"/>
      <c r="DO581" s="36"/>
      <c r="DP581" s="36"/>
      <c r="DQ581" s="36"/>
      <c r="DR581" s="36"/>
      <c r="DS581" s="36"/>
      <c r="DT581" s="36"/>
      <c r="DU581" s="36"/>
      <c r="DV581" s="36"/>
      <c r="DW581" s="36"/>
      <c r="DX581" s="36"/>
      <c r="DY581" s="36"/>
      <c r="DZ581" s="36"/>
      <c r="EA581" s="36"/>
      <c r="EB581" s="36"/>
      <c r="EC581" s="36"/>
      <c r="ED581" s="36"/>
      <c r="EE581" s="36"/>
      <c r="EF581" s="36"/>
      <c r="EG581" s="36"/>
      <c r="EH581" s="36"/>
      <c r="EI581" s="36"/>
      <c r="EJ581" s="36"/>
      <c r="EK581" s="36"/>
      <c r="EL581" s="36"/>
      <c r="EM581" s="36"/>
      <c r="EN581" s="36"/>
      <c r="EO581" s="36"/>
      <c r="EP581" s="36"/>
      <c r="EQ581" s="36"/>
      <c r="ER581" s="36"/>
      <c r="ES581" s="36"/>
      <c r="ET581" s="36"/>
      <c r="EU581" s="36"/>
      <c r="EV581" s="36"/>
      <c r="EW581" s="36"/>
      <c r="EX581" s="36"/>
      <c r="EY581" s="36"/>
      <c r="EZ581" s="36"/>
      <c r="FA581" s="36"/>
      <c r="FB581" s="36"/>
      <c r="FC581" s="36"/>
      <c r="FD581" s="36"/>
      <c r="FE581" s="36"/>
      <c r="FF581" s="36"/>
      <c r="FG581" s="36"/>
      <c r="FH581" s="36"/>
      <c r="FI581" s="36"/>
      <c r="FJ581" s="36"/>
      <c r="FK581" s="36"/>
      <c r="FL581" s="36"/>
      <c r="FM581" s="36"/>
      <c r="FN581" s="36"/>
      <c r="FO581" s="36"/>
      <c r="FP581" s="36"/>
      <c r="FQ581" s="36"/>
      <c r="FR581" s="36"/>
      <c r="FS581" s="36"/>
      <c r="FT581" s="36"/>
      <c r="FU581" s="36"/>
    </row>
    <row r="582" spans="1:177" ht="21" x14ac:dyDescent="0.35">
      <c r="A582" s="36"/>
      <c r="B582" s="37"/>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7"/>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7"/>
      <c r="CU582" s="36"/>
      <c r="CV582" s="36"/>
      <c r="CW582" s="36"/>
      <c r="CX582" s="36"/>
      <c r="CY582" s="36"/>
      <c r="CZ582" s="36"/>
      <c r="DA582" s="36"/>
      <c r="DB582" s="36"/>
      <c r="DC582" s="36"/>
      <c r="DD582" s="36"/>
      <c r="DE582" s="36"/>
      <c r="DF582" s="36"/>
      <c r="DG582" s="36"/>
      <c r="DH582" s="36"/>
      <c r="DI582" s="36"/>
      <c r="DJ582" s="36"/>
      <c r="DK582" s="36"/>
      <c r="DL582" s="36"/>
      <c r="DM582" s="36"/>
      <c r="DN582" s="36"/>
      <c r="DO582" s="36"/>
      <c r="DP582" s="36"/>
      <c r="DQ582" s="36"/>
      <c r="DR582" s="36"/>
      <c r="DS582" s="36"/>
      <c r="DT582" s="36"/>
      <c r="DU582" s="36"/>
      <c r="DV582" s="36"/>
      <c r="DW582" s="36"/>
      <c r="DX582" s="36"/>
      <c r="DY582" s="36"/>
      <c r="DZ582" s="36"/>
      <c r="EA582" s="36"/>
      <c r="EB582" s="36"/>
      <c r="EC582" s="36"/>
      <c r="ED582" s="36"/>
      <c r="EE582" s="36"/>
      <c r="EF582" s="36"/>
      <c r="EG582" s="36"/>
      <c r="EH582" s="36"/>
      <c r="EI582" s="36"/>
      <c r="EJ582" s="36"/>
      <c r="EK582" s="36"/>
      <c r="EL582" s="36"/>
      <c r="EM582" s="36"/>
      <c r="EN582" s="36"/>
      <c r="EO582" s="36"/>
      <c r="EP582" s="36"/>
      <c r="EQ582" s="36"/>
      <c r="ER582" s="36"/>
      <c r="ES582" s="36"/>
      <c r="ET582" s="36"/>
      <c r="EU582" s="36"/>
      <c r="EV582" s="36"/>
      <c r="EW582" s="36"/>
      <c r="EX582" s="36"/>
      <c r="EY582" s="36"/>
      <c r="EZ582" s="36"/>
      <c r="FA582" s="36"/>
      <c r="FB582" s="36"/>
      <c r="FC582" s="36"/>
      <c r="FD582" s="36"/>
      <c r="FE582" s="36"/>
      <c r="FF582" s="36"/>
      <c r="FG582" s="36"/>
      <c r="FH582" s="36"/>
      <c r="FI582" s="36"/>
      <c r="FJ582" s="36"/>
      <c r="FK582" s="36"/>
      <c r="FL582" s="36"/>
      <c r="FM582" s="36"/>
      <c r="FN582" s="36"/>
      <c r="FO582" s="36"/>
      <c r="FP582" s="36"/>
      <c r="FQ582" s="36"/>
      <c r="FR582" s="36"/>
      <c r="FS582" s="36"/>
      <c r="FT582" s="36"/>
      <c r="FU582" s="36"/>
    </row>
    <row r="583" spans="1:177" ht="21" x14ac:dyDescent="0.35">
      <c r="A583" s="36"/>
      <c r="B583" s="37"/>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7"/>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7"/>
      <c r="CU583" s="36"/>
      <c r="CV583" s="36"/>
      <c r="CW583" s="36"/>
      <c r="CX583" s="36"/>
      <c r="CY583" s="36"/>
      <c r="CZ583" s="36"/>
      <c r="DA583" s="36"/>
      <c r="DB583" s="36"/>
      <c r="DC583" s="36"/>
      <c r="DD583" s="36"/>
      <c r="DE583" s="36"/>
      <c r="DF583" s="36"/>
      <c r="DG583" s="36"/>
      <c r="DH583" s="36"/>
      <c r="DI583" s="36"/>
      <c r="DJ583" s="36"/>
      <c r="DK583" s="36"/>
      <c r="DL583" s="36"/>
      <c r="DM583" s="36"/>
      <c r="DN583" s="36"/>
      <c r="DO583" s="36"/>
      <c r="DP583" s="36"/>
      <c r="DQ583" s="36"/>
      <c r="DR583" s="36"/>
      <c r="DS583" s="36"/>
      <c r="DT583" s="36"/>
      <c r="DU583" s="36"/>
      <c r="DV583" s="36"/>
      <c r="DW583" s="36"/>
      <c r="DX583" s="36"/>
      <c r="DY583" s="36"/>
      <c r="DZ583" s="36"/>
      <c r="EA583" s="36"/>
      <c r="EB583" s="36"/>
      <c r="EC583" s="36"/>
      <c r="ED583" s="36"/>
      <c r="EE583" s="36"/>
      <c r="EF583" s="36"/>
      <c r="EG583" s="36"/>
      <c r="EH583" s="36"/>
      <c r="EI583" s="36"/>
      <c r="EJ583" s="36"/>
      <c r="EK583" s="36"/>
      <c r="EL583" s="36"/>
      <c r="EM583" s="36"/>
      <c r="EN583" s="36"/>
      <c r="EO583" s="36"/>
      <c r="EP583" s="36"/>
      <c r="EQ583" s="36"/>
      <c r="ER583" s="36"/>
      <c r="ES583" s="36"/>
      <c r="ET583" s="36"/>
      <c r="EU583" s="36"/>
      <c r="EV583" s="36"/>
      <c r="EW583" s="36"/>
      <c r="EX583" s="36"/>
      <c r="EY583" s="36"/>
      <c r="EZ583" s="36"/>
      <c r="FA583" s="36"/>
      <c r="FB583" s="36"/>
      <c r="FC583" s="36"/>
      <c r="FD583" s="36"/>
      <c r="FE583" s="36"/>
      <c r="FF583" s="36"/>
      <c r="FG583" s="36"/>
      <c r="FH583" s="36"/>
      <c r="FI583" s="36"/>
      <c r="FJ583" s="36"/>
      <c r="FK583" s="36"/>
      <c r="FL583" s="36"/>
      <c r="FM583" s="36"/>
      <c r="FN583" s="36"/>
      <c r="FO583" s="36"/>
      <c r="FP583" s="36"/>
      <c r="FQ583" s="36"/>
      <c r="FR583" s="36"/>
      <c r="FS583" s="36"/>
      <c r="FT583" s="36"/>
      <c r="FU583" s="36"/>
    </row>
    <row r="584" spans="1:177" ht="21" x14ac:dyDescent="0.35">
      <c r="A584" s="36"/>
      <c r="B584" s="37"/>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7"/>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7"/>
      <c r="CU584" s="36"/>
      <c r="CV584" s="36"/>
      <c r="CW584" s="36"/>
      <c r="CX584" s="36"/>
      <c r="CY584" s="36"/>
      <c r="CZ584" s="36"/>
      <c r="DA584" s="36"/>
      <c r="DB584" s="36"/>
      <c r="DC584" s="36"/>
      <c r="DD584" s="36"/>
      <c r="DE584" s="36"/>
      <c r="DF584" s="36"/>
      <c r="DG584" s="36"/>
      <c r="DH584" s="36"/>
      <c r="DI584" s="36"/>
      <c r="DJ584" s="36"/>
      <c r="DK584" s="36"/>
      <c r="DL584" s="36"/>
      <c r="DM584" s="36"/>
      <c r="DN584" s="36"/>
      <c r="DO584" s="36"/>
      <c r="DP584" s="36"/>
      <c r="DQ584" s="36"/>
      <c r="DR584" s="36"/>
      <c r="DS584" s="36"/>
      <c r="DT584" s="36"/>
      <c r="DU584" s="36"/>
      <c r="DV584" s="36"/>
      <c r="DW584" s="36"/>
      <c r="DX584" s="36"/>
      <c r="DY584" s="36"/>
      <c r="DZ584" s="36"/>
      <c r="EA584" s="36"/>
      <c r="EB584" s="36"/>
      <c r="EC584" s="36"/>
      <c r="ED584" s="36"/>
      <c r="EE584" s="36"/>
      <c r="EF584" s="36"/>
      <c r="EG584" s="36"/>
      <c r="EH584" s="36"/>
      <c r="EI584" s="36"/>
      <c r="EJ584" s="36"/>
      <c r="EK584" s="36"/>
      <c r="EL584" s="36"/>
      <c r="EM584" s="36"/>
      <c r="EN584" s="36"/>
      <c r="EO584" s="36"/>
      <c r="EP584" s="36"/>
      <c r="EQ584" s="36"/>
      <c r="ER584" s="36"/>
      <c r="ES584" s="36"/>
      <c r="ET584" s="36"/>
      <c r="EU584" s="36"/>
      <c r="EV584" s="36"/>
      <c r="EW584" s="36"/>
      <c r="EX584" s="36"/>
      <c r="EY584" s="36"/>
      <c r="EZ584" s="36"/>
      <c r="FA584" s="36"/>
      <c r="FB584" s="36"/>
      <c r="FC584" s="36"/>
      <c r="FD584" s="36"/>
      <c r="FE584" s="36"/>
      <c r="FF584" s="36"/>
      <c r="FG584" s="36"/>
      <c r="FH584" s="36"/>
      <c r="FI584" s="36"/>
      <c r="FJ584" s="36"/>
      <c r="FK584" s="36"/>
      <c r="FL584" s="36"/>
      <c r="FM584" s="36"/>
      <c r="FN584" s="36"/>
      <c r="FO584" s="36"/>
      <c r="FP584" s="36"/>
      <c r="FQ584" s="36"/>
      <c r="FR584" s="36"/>
      <c r="FS584" s="36"/>
      <c r="FT584" s="36"/>
      <c r="FU584" s="36"/>
    </row>
    <row r="585" spans="1:177" ht="21" x14ac:dyDescent="0.35">
      <c r="A585" s="36"/>
      <c r="B585" s="37"/>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7"/>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7"/>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36"/>
      <c r="DT585" s="36"/>
      <c r="DU585" s="36"/>
      <c r="DV585" s="36"/>
      <c r="DW585" s="36"/>
      <c r="DX585" s="36"/>
      <c r="DY585" s="36"/>
      <c r="DZ585" s="36"/>
      <c r="EA585" s="36"/>
      <c r="EB585" s="36"/>
      <c r="EC585" s="36"/>
      <c r="ED585" s="36"/>
      <c r="EE585" s="36"/>
      <c r="EF585" s="36"/>
      <c r="EG585" s="36"/>
      <c r="EH585" s="36"/>
      <c r="EI585" s="36"/>
      <c r="EJ585" s="36"/>
      <c r="EK585" s="36"/>
      <c r="EL585" s="36"/>
      <c r="EM585" s="36"/>
      <c r="EN585" s="36"/>
      <c r="EO585" s="36"/>
      <c r="EP585" s="36"/>
      <c r="EQ585" s="36"/>
      <c r="ER585" s="36"/>
      <c r="ES585" s="36"/>
      <c r="ET585" s="36"/>
      <c r="EU585" s="36"/>
      <c r="EV585" s="36"/>
      <c r="EW585" s="36"/>
      <c r="EX585" s="36"/>
      <c r="EY585" s="36"/>
      <c r="EZ585" s="36"/>
      <c r="FA585" s="36"/>
      <c r="FB585" s="36"/>
      <c r="FC585" s="36"/>
      <c r="FD585" s="36"/>
      <c r="FE585" s="36"/>
      <c r="FF585" s="36"/>
      <c r="FG585" s="36"/>
      <c r="FH585" s="36"/>
      <c r="FI585" s="36"/>
      <c r="FJ585" s="36"/>
      <c r="FK585" s="36"/>
      <c r="FL585" s="36"/>
      <c r="FM585" s="36"/>
      <c r="FN585" s="36"/>
      <c r="FO585" s="36"/>
      <c r="FP585" s="36"/>
      <c r="FQ585" s="36"/>
      <c r="FR585" s="36"/>
      <c r="FS585" s="36"/>
      <c r="FT585" s="36"/>
      <c r="FU585" s="36"/>
    </row>
    <row r="586" spans="1:177" ht="21" x14ac:dyDescent="0.35">
      <c r="A586" s="36"/>
      <c r="B586" s="37"/>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7"/>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7"/>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c r="DW586" s="36"/>
      <c r="DX586" s="36"/>
      <c r="DY586" s="36"/>
      <c r="DZ586" s="36"/>
      <c r="EA586" s="36"/>
      <c r="EB586" s="36"/>
      <c r="EC586" s="36"/>
      <c r="ED586" s="36"/>
      <c r="EE586" s="36"/>
      <c r="EF586" s="36"/>
      <c r="EG586" s="36"/>
      <c r="EH586" s="36"/>
      <c r="EI586" s="36"/>
      <c r="EJ586" s="36"/>
      <c r="EK586" s="36"/>
      <c r="EL586" s="36"/>
      <c r="EM586" s="36"/>
      <c r="EN586" s="36"/>
      <c r="EO586" s="36"/>
      <c r="EP586" s="36"/>
      <c r="EQ586" s="36"/>
      <c r="ER586" s="36"/>
      <c r="ES586" s="36"/>
      <c r="ET586" s="36"/>
      <c r="EU586" s="36"/>
      <c r="EV586" s="36"/>
      <c r="EW586" s="36"/>
      <c r="EX586" s="36"/>
      <c r="EY586" s="36"/>
      <c r="EZ586" s="36"/>
      <c r="FA586" s="36"/>
      <c r="FB586" s="36"/>
      <c r="FC586" s="36"/>
      <c r="FD586" s="36"/>
      <c r="FE586" s="36"/>
      <c r="FF586" s="36"/>
      <c r="FG586" s="36"/>
      <c r="FH586" s="36"/>
      <c r="FI586" s="36"/>
      <c r="FJ586" s="36"/>
      <c r="FK586" s="36"/>
      <c r="FL586" s="36"/>
      <c r="FM586" s="36"/>
      <c r="FN586" s="36"/>
      <c r="FO586" s="36"/>
      <c r="FP586" s="36"/>
      <c r="FQ586" s="36"/>
      <c r="FR586" s="36"/>
      <c r="FS586" s="36"/>
      <c r="FT586" s="36"/>
      <c r="FU586" s="36"/>
    </row>
    <row r="587" spans="1:177" ht="21" x14ac:dyDescent="0.35">
      <c r="A587" s="36"/>
      <c r="B587" s="37"/>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7"/>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7"/>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c r="EA587" s="36"/>
      <c r="EB587" s="36"/>
      <c r="EC587" s="36"/>
      <c r="ED587" s="36"/>
      <c r="EE587" s="36"/>
      <c r="EF587" s="36"/>
      <c r="EG587" s="36"/>
      <c r="EH587" s="36"/>
      <c r="EI587" s="36"/>
      <c r="EJ587" s="36"/>
      <c r="EK587" s="36"/>
      <c r="EL587" s="36"/>
      <c r="EM587" s="36"/>
      <c r="EN587" s="36"/>
      <c r="EO587" s="36"/>
      <c r="EP587" s="36"/>
      <c r="EQ587" s="36"/>
      <c r="ER587" s="36"/>
      <c r="ES587" s="36"/>
      <c r="ET587" s="36"/>
      <c r="EU587" s="36"/>
      <c r="EV587" s="36"/>
      <c r="EW587" s="36"/>
      <c r="EX587" s="36"/>
      <c r="EY587" s="36"/>
      <c r="EZ587" s="36"/>
      <c r="FA587" s="36"/>
      <c r="FB587" s="36"/>
      <c r="FC587" s="36"/>
      <c r="FD587" s="36"/>
      <c r="FE587" s="36"/>
      <c r="FF587" s="36"/>
      <c r="FG587" s="36"/>
      <c r="FH587" s="36"/>
      <c r="FI587" s="36"/>
      <c r="FJ587" s="36"/>
      <c r="FK587" s="36"/>
      <c r="FL587" s="36"/>
      <c r="FM587" s="36"/>
      <c r="FN587" s="36"/>
      <c r="FO587" s="36"/>
      <c r="FP587" s="36"/>
      <c r="FQ587" s="36"/>
      <c r="FR587" s="36"/>
      <c r="FS587" s="36"/>
      <c r="FT587" s="36"/>
      <c r="FU587" s="36"/>
    </row>
    <row r="588" spans="1:177" ht="21" x14ac:dyDescent="0.35">
      <c r="A588" s="36"/>
      <c r="B588" s="37"/>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7"/>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7"/>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6"/>
      <c r="FL588" s="36"/>
      <c r="FM588" s="36"/>
      <c r="FN588" s="36"/>
      <c r="FO588" s="36"/>
      <c r="FP588" s="36"/>
      <c r="FQ588" s="36"/>
      <c r="FR588" s="36"/>
      <c r="FS588" s="36"/>
      <c r="FT588" s="36"/>
      <c r="FU588" s="36"/>
    </row>
    <row r="589" spans="1:177" ht="21" x14ac:dyDescent="0.35">
      <c r="A589" s="36"/>
      <c r="B589" s="37"/>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7"/>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7"/>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6"/>
      <c r="FL589" s="36"/>
      <c r="FM589" s="36"/>
      <c r="FN589" s="36"/>
      <c r="FO589" s="36"/>
      <c r="FP589" s="36"/>
      <c r="FQ589" s="36"/>
      <c r="FR589" s="36"/>
      <c r="FS589" s="36"/>
      <c r="FT589" s="36"/>
      <c r="FU589" s="36"/>
    </row>
    <row r="590" spans="1:177" ht="21" x14ac:dyDescent="0.35">
      <c r="A590" s="36"/>
      <c r="B590" s="37"/>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7"/>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7"/>
      <c r="CU590" s="36"/>
      <c r="CV590" s="36"/>
      <c r="CW590" s="36"/>
      <c r="CX590" s="36"/>
      <c r="CY590" s="36"/>
      <c r="CZ590" s="36"/>
      <c r="DA590" s="36"/>
      <c r="DB590" s="36"/>
      <c r="DC590" s="36"/>
      <c r="DD590" s="36"/>
      <c r="DE590" s="36"/>
      <c r="DF590" s="36"/>
      <c r="DG590" s="36"/>
      <c r="DH590" s="36"/>
      <c r="DI590" s="36"/>
      <c r="DJ590" s="36"/>
      <c r="DK590" s="36"/>
      <c r="DL590" s="36"/>
      <c r="DM590" s="36"/>
      <c r="DN590" s="36"/>
      <c r="DO590" s="36"/>
      <c r="DP590" s="36"/>
      <c r="DQ590" s="36"/>
      <c r="DR590" s="36"/>
      <c r="DS590" s="36"/>
      <c r="DT590" s="36"/>
      <c r="DU590" s="36"/>
      <c r="DV590" s="36"/>
      <c r="DW590" s="36"/>
      <c r="DX590" s="36"/>
      <c r="DY590" s="36"/>
      <c r="DZ590" s="36"/>
      <c r="EA590" s="36"/>
      <c r="EB590" s="36"/>
      <c r="EC590" s="36"/>
      <c r="ED590" s="36"/>
      <c r="EE590" s="36"/>
      <c r="EF590" s="36"/>
      <c r="EG590" s="36"/>
      <c r="EH590" s="36"/>
      <c r="EI590" s="36"/>
      <c r="EJ590" s="36"/>
      <c r="EK590" s="36"/>
      <c r="EL590" s="36"/>
      <c r="EM590" s="36"/>
      <c r="EN590" s="36"/>
      <c r="EO590" s="36"/>
      <c r="EP590" s="36"/>
      <c r="EQ590" s="36"/>
      <c r="ER590" s="36"/>
      <c r="ES590" s="36"/>
      <c r="ET590" s="36"/>
      <c r="EU590" s="36"/>
      <c r="EV590" s="36"/>
      <c r="EW590" s="36"/>
      <c r="EX590" s="36"/>
      <c r="EY590" s="36"/>
      <c r="EZ590" s="36"/>
      <c r="FA590" s="36"/>
      <c r="FB590" s="36"/>
      <c r="FC590" s="36"/>
      <c r="FD590" s="36"/>
      <c r="FE590" s="36"/>
      <c r="FF590" s="36"/>
      <c r="FG590" s="36"/>
      <c r="FH590" s="36"/>
      <c r="FI590" s="36"/>
      <c r="FJ590" s="36"/>
      <c r="FK590" s="36"/>
      <c r="FL590" s="36"/>
      <c r="FM590" s="36"/>
      <c r="FN590" s="36"/>
      <c r="FO590" s="36"/>
      <c r="FP590" s="36"/>
      <c r="FQ590" s="36"/>
      <c r="FR590" s="36"/>
      <c r="FS590" s="36"/>
      <c r="FT590" s="36"/>
      <c r="FU590" s="36"/>
    </row>
    <row r="591" spans="1:177" ht="21" x14ac:dyDescent="0.35">
      <c r="A591" s="36"/>
      <c r="B591" s="37"/>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7"/>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7"/>
      <c r="CU591" s="36"/>
      <c r="CV591" s="36"/>
      <c r="CW591" s="36"/>
      <c r="CX591" s="36"/>
      <c r="CY591" s="36"/>
      <c r="CZ591" s="36"/>
      <c r="DA591" s="36"/>
      <c r="DB591" s="36"/>
      <c r="DC591" s="36"/>
      <c r="DD591" s="36"/>
      <c r="DE591" s="36"/>
      <c r="DF591" s="36"/>
      <c r="DG591" s="36"/>
      <c r="DH591" s="36"/>
      <c r="DI591" s="36"/>
      <c r="DJ591" s="36"/>
      <c r="DK591" s="36"/>
      <c r="DL591" s="36"/>
      <c r="DM591" s="36"/>
      <c r="DN591" s="36"/>
      <c r="DO591" s="36"/>
      <c r="DP591" s="36"/>
      <c r="DQ591" s="36"/>
      <c r="DR591" s="36"/>
      <c r="DS591" s="36"/>
      <c r="DT591" s="36"/>
      <c r="DU591" s="36"/>
      <c r="DV591" s="36"/>
      <c r="DW591" s="36"/>
      <c r="DX591" s="36"/>
      <c r="DY591" s="36"/>
      <c r="DZ591" s="36"/>
      <c r="EA591" s="36"/>
      <c r="EB591" s="36"/>
      <c r="EC591" s="36"/>
      <c r="ED591" s="36"/>
      <c r="EE591" s="36"/>
      <c r="EF591" s="36"/>
      <c r="EG591" s="36"/>
      <c r="EH591" s="36"/>
      <c r="EI591" s="36"/>
      <c r="EJ591" s="36"/>
      <c r="EK591" s="36"/>
      <c r="EL591" s="36"/>
      <c r="EM591" s="36"/>
      <c r="EN591" s="36"/>
      <c r="EO591" s="36"/>
      <c r="EP591" s="36"/>
      <c r="EQ591" s="36"/>
      <c r="ER591" s="36"/>
      <c r="ES591" s="36"/>
      <c r="ET591" s="36"/>
      <c r="EU591" s="36"/>
      <c r="EV591" s="36"/>
      <c r="EW591" s="36"/>
      <c r="EX591" s="36"/>
      <c r="EY591" s="36"/>
      <c r="EZ591" s="36"/>
      <c r="FA591" s="36"/>
      <c r="FB591" s="36"/>
      <c r="FC591" s="36"/>
      <c r="FD591" s="36"/>
      <c r="FE591" s="36"/>
      <c r="FF591" s="36"/>
      <c r="FG591" s="36"/>
      <c r="FH591" s="36"/>
      <c r="FI591" s="36"/>
      <c r="FJ591" s="36"/>
      <c r="FK591" s="36"/>
      <c r="FL591" s="36"/>
      <c r="FM591" s="36"/>
      <c r="FN591" s="36"/>
      <c r="FO591" s="36"/>
      <c r="FP591" s="36"/>
      <c r="FQ591" s="36"/>
      <c r="FR591" s="36"/>
      <c r="FS591" s="36"/>
      <c r="FT591" s="36"/>
      <c r="FU591" s="36"/>
    </row>
    <row r="592" spans="1:177" ht="21" x14ac:dyDescent="0.35">
      <c r="A592" s="36"/>
      <c r="B592" s="37"/>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7"/>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7"/>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36"/>
      <c r="DT592" s="36"/>
      <c r="DU592" s="36"/>
      <c r="DV592" s="36"/>
      <c r="DW592" s="36"/>
      <c r="DX592" s="36"/>
      <c r="DY592" s="36"/>
      <c r="DZ592" s="36"/>
      <c r="EA592" s="36"/>
      <c r="EB592" s="36"/>
      <c r="EC592" s="36"/>
      <c r="ED592" s="36"/>
      <c r="EE592" s="36"/>
      <c r="EF592" s="36"/>
      <c r="EG592" s="36"/>
      <c r="EH592" s="36"/>
      <c r="EI592" s="36"/>
      <c r="EJ592" s="36"/>
      <c r="EK592" s="36"/>
      <c r="EL592" s="36"/>
      <c r="EM592" s="36"/>
      <c r="EN592" s="36"/>
      <c r="EO592" s="36"/>
      <c r="EP592" s="36"/>
      <c r="EQ592" s="36"/>
      <c r="ER592" s="36"/>
      <c r="ES592" s="36"/>
      <c r="ET592" s="36"/>
      <c r="EU592" s="36"/>
      <c r="EV592" s="36"/>
      <c r="EW592" s="36"/>
      <c r="EX592" s="36"/>
      <c r="EY592" s="36"/>
      <c r="EZ592" s="36"/>
      <c r="FA592" s="36"/>
      <c r="FB592" s="36"/>
      <c r="FC592" s="36"/>
      <c r="FD592" s="36"/>
      <c r="FE592" s="36"/>
      <c r="FF592" s="36"/>
      <c r="FG592" s="36"/>
      <c r="FH592" s="36"/>
      <c r="FI592" s="36"/>
      <c r="FJ592" s="36"/>
      <c r="FK592" s="36"/>
      <c r="FL592" s="36"/>
      <c r="FM592" s="36"/>
      <c r="FN592" s="36"/>
      <c r="FO592" s="36"/>
      <c r="FP592" s="36"/>
      <c r="FQ592" s="36"/>
      <c r="FR592" s="36"/>
      <c r="FS592" s="36"/>
      <c r="FT592" s="36"/>
      <c r="FU592" s="36"/>
    </row>
    <row r="593" spans="1:177" ht="21" x14ac:dyDescent="0.35">
      <c r="A593" s="36"/>
      <c r="B593" s="37"/>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7"/>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7"/>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36"/>
      <c r="DT593" s="36"/>
      <c r="DU593" s="36"/>
      <c r="DV593" s="36"/>
      <c r="DW593" s="36"/>
      <c r="DX593" s="36"/>
      <c r="DY593" s="36"/>
      <c r="DZ593" s="36"/>
      <c r="EA593" s="36"/>
      <c r="EB593" s="36"/>
      <c r="EC593" s="36"/>
      <c r="ED593" s="36"/>
      <c r="EE593" s="36"/>
      <c r="EF593" s="36"/>
      <c r="EG593" s="36"/>
      <c r="EH593" s="36"/>
      <c r="EI593" s="36"/>
      <c r="EJ593" s="36"/>
      <c r="EK593" s="36"/>
      <c r="EL593" s="36"/>
      <c r="EM593" s="36"/>
      <c r="EN593" s="36"/>
      <c r="EO593" s="36"/>
      <c r="EP593" s="36"/>
      <c r="EQ593" s="36"/>
      <c r="ER593" s="36"/>
      <c r="ES593" s="36"/>
      <c r="ET593" s="36"/>
      <c r="EU593" s="36"/>
      <c r="EV593" s="36"/>
      <c r="EW593" s="36"/>
      <c r="EX593" s="36"/>
      <c r="EY593" s="36"/>
      <c r="EZ593" s="36"/>
      <c r="FA593" s="36"/>
      <c r="FB593" s="36"/>
      <c r="FC593" s="36"/>
      <c r="FD593" s="36"/>
      <c r="FE593" s="36"/>
      <c r="FF593" s="36"/>
      <c r="FG593" s="36"/>
      <c r="FH593" s="36"/>
      <c r="FI593" s="36"/>
      <c r="FJ593" s="36"/>
      <c r="FK593" s="36"/>
      <c r="FL593" s="36"/>
      <c r="FM593" s="36"/>
      <c r="FN593" s="36"/>
      <c r="FO593" s="36"/>
      <c r="FP593" s="36"/>
      <c r="FQ593" s="36"/>
      <c r="FR593" s="36"/>
      <c r="FS593" s="36"/>
      <c r="FT593" s="36"/>
      <c r="FU593" s="36"/>
    </row>
    <row r="594" spans="1:177" ht="21" x14ac:dyDescent="0.35">
      <c r="A594" s="36"/>
      <c r="B594" s="37"/>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7"/>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7"/>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6"/>
      <c r="DT594" s="36"/>
      <c r="DU594" s="36"/>
      <c r="DV594" s="36"/>
      <c r="DW594" s="36"/>
      <c r="DX594" s="36"/>
      <c r="DY594" s="36"/>
      <c r="DZ594" s="36"/>
      <c r="EA594" s="36"/>
      <c r="EB594" s="36"/>
      <c r="EC594" s="36"/>
      <c r="ED594" s="36"/>
      <c r="EE594" s="36"/>
      <c r="EF594" s="36"/>
      <c r="EG594" s="36"/>
      <c r="EH594" s="36"/>
      <c r="EI594" s="36"/>
      <c r="EJ594" s="36"/>
      <c r="EK594" s="36"/>
      <c r="EL594" s="36"/>
      <c r="EM594" s="36"/>
      <c r="EN594" s="36"/>
      <c r="EO594" s="36"/>
      <c r="EP594" s="36"/>
      <c r="EQ594" s="36"/>
      <c r="ER594" s="36"/>
      <c r="ES594" s="36"/>
      <c r="ET594" s="36"/>
      <c r="EU594" s="36"/>
      <c r="EV594" s="36"/>
      <c r="EW594" s="36"/>
      <c r="EX594" s="36"/>
      <c r="EY594" s="36"/>
      <c r="EZ594" s="36"/>
      <c r="FA594" s="36"/>
      <c r="FB594" s="36"/>
      <c r="FC594" s="36"/>
      <c r="FD594" s="36"/>
      <c r="FE594" s="36"/>
      <c r="FF594" s="36"/>
      <c r="FG594" s="36"/>
      <c r="FH594" s="36"/>
      <c r="FI594" s="36"/>
      <c r="FJ594" s="36"/>
      <c r="FK594" s="36"/>
      <c r="FL594" s="36"/>
      <c r="FM594" s="36"/>
      <c r="FN594" s="36"/>
      <c r="FO594" s="36"/>
      <c r="FP594" s="36"/>
      <c r="FQ594" s="36"/>
      <c r="FR594" s="36"/>
      <c r="FS594" s="36"/>
      <c r="FT594" s="36"/>
      <c r="FU594" s="36"/>
    </row>
    <row r="595" spans="1:177" ht="21" x14ac:dyDescent="0.35">
      <c r="A595" s="36"/>
      <c r="B595" s="37"/>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7"/>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7"/>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6"/>
      <c r="DT595" s="36"/>
      <c r="DU595" s="36"/>
      <c r="DV595" s="36"/>
      <c r="DW595" s="36"/>
      <c r="DX595" s="36"/>
      <c r="DY595" s="36"/>
      <c r="DZ595" s="36"/>
      <c r="EA595" s="36"/>
      <c r="EB595" s="36"/>
      <c r="EC595" s="36"/>
      <c r="ED595" s="36"/>
      <c r="EE595" s="36"/>
      <c r="EF595" s="36"/>
      <c r="EG595" s="36"/>
      <c r="EH595" s="36"/>
      <c r="EI595" s="36"/>
      <c r="EJ595" s="36"/>
      <c r="EK595" s="36"/>
      <c r="EL595" s="36"/>
      <c r="EM595" s="36"/>
      <c r="EN595" s="36"/>
      <c r="EO595" s="36"/>
      <c r="EP595" s="36"/>
      <c r="EQ595" s="36"/>
      <c r="ER595" s="36"/>
      <c r="ES595" s="36"/>
      <c r="ET595" s="36"/>
      <c r="EU595" s="36"/>
      <c r="EV595" s="36"/>
      <c r="EW595" s="36"/>
      <c r="EX595" s="36"/>
      <c r="EY595" s="36"/>
      <c r="EZ595" s="36"/>
      <c r="FA595" s="36"/>
      <c r="FB595" s="36"/>
      <c r="FC595" s="36"/>
      <c r="FD595" s="36"/>
      <c r="FE595" s="36"/>
      <c r="FF595" s="36"/>
      <c r="FG595" s="36"/>
      <c r="FH595" s="36"/>
      <c r="FI595" s="36"/>
      <c r="FJ595" s="36"/>
      <c r="FK595" s="36"/>
      <c r="FL595" s="36"/>
      <c r="FM595" s="36"/>
      <c r="FN595" s="36"/>
      <c r="FO595" s="36"/>
      <c r="FP595" s="36"/>
      <c r="FQ595" s="36"/>
      <c r="FR595" s="36"/>
      <c r="FS595" s="36"/>
      <c r="FT595" s="36"/>
      <c r="FU595" s="36"/>
    </row>
    <row r="596" spans="1:177" ht="21" x14ac:dyDescent="0.35">
      <c r="A596" s="36"/>
      <c r="B596" s="37"/>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7"/>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7"/>
      <c r="CU596" s="36"/>
      <c r="CV596" s="36"/>
      <c r="CW596" s="36"/>
      <c r="CX596" s="36"/>
      <c r="CY596" s="36"/>
      <c r="CZ596" s="36"/>
      <c r="DA596" s="36"/>
      <c r="DB596" s="36"/>
      <c r="DC596" s="36"/>
      <c r="DD596" s="36"/>
      <c r="DE596" s="36"/>
      <c r="DF596" s="36"/>
      <c r="DG596" s="36"/>
      <c r="DH596" s="36"/>
      <c r="DI596" s="36"/>
      <c r="DJ596" s="36"/>
      <c r="DK596" s="36"/>
      <c r="DL596" s="36"/>
      <c r="DM596" s="36"/>
      <c r="DN596" s="36"/>
      <c r="DO596" s="36"/>
      <c r="DP596" s="36"/>
      <c r="DQ596" s="36"/>
      <c r="DR596" s="36"/>
      <c r="DS596" s="36"/>
      <c r="DT596" s="36"/>
      <c r="DU596" s="36"/>
      <c r="DV596" s="36"/>
      <c r="DW596" s="36"/>
      <c r="DX596" s="36"/>
      <c r="DY596" s="36"/>
      <c r="DZ596" s="36"/>
      <c r="EA596" s="36"/>
      <c r="EB596" s="36"/>
      <c r="EC596" s="36"/>
      <c r="ED596" s="36"/>
      <c r="EE596" s="36"/>
      <c r="EF596" s="36"/>
      <c r="EG596" s="36"/>
      <c r="EH596" s="36"/>
      <c r="EI596" s="36"/>
      <c r="EJ596" s="36"/>
      <c r="EK596" s="36"/>
      <c r="EL596" s="36"/>
      <c r="EM596" s="36"/>
      <c r="EN596" s="36"/>
      <c r="EO596" s="36"/>
      <c r="EP596" s="36"/>
      <c r="EQ596" s="36"/>
      <c r="ER596" s="36"/>
      <c r="ES596" s="36"/>
      <c r="ET596" s="36"/>
      <c r="EU596" s="36"/>
      <c r="EV596" s="36"/>
      <c r="EW596" s="36"/>
      <c r="EX596" s="36"/>
      <c r="EY596" s="36"/>
      <c r="EZ596" s="36"/>
      <c r="FA596" s="36"/>
      <c r="FB596" s="36"/>
      <c r="FC596" s="36"/>
      <c r="FD596" s="36"/>
      <c r="FE596" s="36"/>
      <c r="FF596" s="36"/>
      <c r="FG596" s="36"/>
      <c r="FH596" s="36"/>
      <c r="FI596" s="36"/>
      <c r="FJ596" s="36"/>
      <c r="FK596" s="36"/>
      <c r="FL596" s="36"/>
      <c r="FM596" s="36"/>
      <c r="FN596" s="36"/>
      <c r="FO596" s="36"/>
      <c r="FP596" s="36"/>
      <c r="FQ596" s="36"/>
      <c r="FR596" s="36"/>
      <c r="FS596" s="36"/>
      <c r="FT596" s="36"/>
      <c r="FU596" s="36"/>
    </row>
    <row r="597" spans="1:177" ht="21" x14ac:dyDescent="0.35">
      <c r="A597" s="36"/>
      <c r="B597" s="37"/>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7"/>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7"/>
      <c r="CU597" s="36"/>
      <c r="CV597" s="36"/>
      <c r="CW597" s="36"/>
      <c r="CX597" s="36"/>
      <c r="CY597" s="36"/>
      <c r="CZ597" s="36"/>
      <c r="DA597" s="36"/>
      <c r="DB597" s="36"/>
      <c r="DC597" s="36"/>
      <c r="DD597" s="36"/>
      <c r="DE597" s="36"/>
      <c r="DF597" s="36"/>
      <c r="DG597" s="36"/>
      <c r="DH597" s="36"/>
      <c r="DI597" s="36"/>
      <c r="DJ597" s="36"/>
      <c r="DK597" s="36"/>
      <c r="DL597" s="36"/>
      <c r="DM597" s="36"/>
      <c r="DN597" s="36"/>
      <c r="DO597" s="36"/>
      <c r="DP597" s="36"/>
      <c r="DQ597" s="36"/>
      <c r="DR597" s="36"/>
      <c r="DS597" s="36"/>
      <c r="DT597" s="36"/>
      <c r="DU597" s="36"/>
      <c r="DV597" s="36"/>
      <c r="DW597" s="36"/>
      <c r="DX597" s="36"/>
      <c r="DY597" s="36"/>
      <c r="DZ597" s="36"/>
      <c r="EA597" s="36"/>
      <c r="EB597" s="36"/>
      <c r="EC597" s="36"/>
      <c r="ED597" s="36"/>
      <c r="EE597" s="36"/>
      <c r="EF597" s="36"/>
      <c r="EG597" s="36"/>
      <c r="EH597" s="36"/>
      <c r="EI597" s="36"/>
      <c r="EJ597" s="36"/>
      <c r="EK597" s="36"/>
      <c r="EL597" s="36"/>
      <c r="EM597" s="36"/>
      <c r="EN597" s="36"/>
      <c r="EO597" s="36"/>
      <c r="EP597" s="36"/>
      <c r="EQ597" s="36"/>
      <c r="ER597" s="36"/>
      <c r="ES597" s="36"/>
      <c r="ET597" s="36"/>
      <c r="EU597" s="36"/>
      <c r="EV597" s="36"/>
      <c r="EW597" s="36"/>
      <c r="EX597" s="36"/>
      <c r="EY597" s="36"/>
      <c r="EZ597" s="36"/>
      <c r="FA597" s="36"/>
      <c r="FB597" s="36"/>
      <c r="FC597" s="36"/>
      <c r="FD597" s="36"/>
      <c r="FE597" s="36"/>
      <c r="FF597" s="36"/>
      <c r="FG597" s="36"/>
      <c r="FH597" s="36"/>
      <c r="FI597" s="36"/>
      <c r="FJ597" s="36"/>
      <c r="FK597" s="36"/>
      <c r="FL597" s="36"/>
      <c r="FM597" s="36"/>
      <c r="FN597" s="36"/>
      <c r="FO597" s="36"/>
      <c r="FP597" s="36"/>
      <c r="FQ597" s="36"/>
      <c r="FR597" s="36"/>
      <c r="FS597" s="36"/>
      <c r="FT597" s="36"/>
      <c r="FU597" s="36"/>
    </row>
    <row r="598" spans="1:177" ht="21" x14ac:dyDescent="0.35">
      <c r="A598" s="36"/>
      <c r="B598" s="37"/>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7"/>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7"/>
      <c r="CU598" s="36"/>
      <c r="CV598" s="36"/>
      <c r="CW598" s="36"/>
      <c r="CX598" s="36"/>
      <c r="CY598" s="36"/>
      <c r="CZ598" s="36"/>
      <c r="DA598" s="36"/>
      <c r="DB598" s="36"/>
      <c r="DC598" s="36"/>
      <c r="DD598" s="36"/>
      <c r="DE598" s="36"/>
      <c r="DF598" s="36"/>
      <c r="DG598" s="36"/>
      <c r="DH598" s="36"/>
      <c r="DI598" s="36"/>
      <c r="DJ598" s="36"/>
      <c r="DK598" s="36"/>
      <c r="DL598" s="36"/>
      <c r="DM598" s="36"/>
      <c r="DN598" s="36"/>
      <c r="DO598" s="36"/>
      <c r="DP598" s="36"/>
      <c r="DQ598" s="36"/>
      <c r="DR598" s="36"/>
      <c r="DS598" s="36"/>
      <c r="DT598" s="36"/>
      <c r="DU598" s="36"/>
      <c r="DV598" s="36"/>
      <c r="DW598" s="36"/>
      <c r="DX598" s="36"/>
      <c r="DY598" s="36"/>
      <c r="DZ598" s="36"/>
      <c r="EA598" s="36"/>
      <c r="EB598" s="36"/>
      <c r="EC598" s="36"/>
      <c r="ED598" s="36"/>
      <c r="EE598" s="36"/>
      <c r="EF598" s="36"/>
      <c r="EG598" s="36"/>
      <c r="EH598" s="36"/>
      <c r="EI598" s="36"/>
      <c r="EJ598" s="36"/>
      <c r="EK598" s="36"/>
      <c r="EL598" s="36"/>
      <c r="EM598" s="36"/>
      <c r="EN598" s="36"/>
      <c r="EO598" s="36"/>
      <c r="EP598" s="36"/>
      <c r="EQ598" s="36"/>
      <c r="ER598" s="36"/>
      <c r="ES598" s="36"/>
      <c r="ET598" s="36"/>
      <c r="EU598" s="36"/>
      <c r="EV598" s="36"/>
      <c r="EW598" s="36"/>
      <c r="EX598" s="36"/>
      <c r="EY598" s="36"/>
      <c r="EZ598" s="36"/>
      <c r="FA598" s="36"/>
      <c r="FB598" s="36"/>
      <c r="FC598" s="36"/>
      <c r="FD598" s="36"/>
      <c r="FE598" s="36"/>
      <c r="FF598" s="36"/>
      <c r="FG598" s="36"/>
      <c r="FH598" s="36"/>
      <c r="FI598" s="36"/>
      <c r="FJ598" s="36"/>
      <c r="FK598" s="36"/>
      <c r="FL598" s="36"/>
      <c r="FM598" s="36"/>
      <c r="FN598" s="36"/>
      <c r="FO598" s="36"/>
      <c r="FP598" s="36"/>
      <c r="FQ598" s="36"/>
      <c r="FR598" s="36"/>
      <c r="FS598" s="36"/>
      <c r="FT598" s="36"/>
      <c r="FU598" s="36"/>
    </row>
    <row r="599" spans="1:177" ht="21" x14ac:dyDescent="0.35">
      <c r="A599" s="36"/>
      <c r="B599" s="37"/>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7"/>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7"/>
      <c r="CU599" s="36"/>
      <c r="CV599" s="36"/>
      <c r="CW599" s="36"/>
      <c r="CX599" s="36"/>
      <c r="CY599" s="36"/>
      <c r="CZ599" s="36"/>
      <c r="DA599" s="36"/>
      <c r="DB599" s="36"/>
      <c r="DC599" s="36"/>
      <c r="DD599" s="36"/>
      <c r="DE599" s="36"/>
      <c r="DF599" s="36"/>
      <c r="DG599" s="36"/>
      <c r="DH599" s="36"/>
      <c r="DI599" s="36"/>
      <c r="DJ599" s="36"/>
      <c r="DK599" s="36"/>
      <c r="DL599" s="36"/>
      <c r="DM599" s="36"/>
      <c r="DN599" s="36"/>
      <c r="DO599" s="36"/>
      <c r="DP599" s="36"/>
      <c r="DQ599" s="36"/>
      <c r="DR599" s="36"/>
      <c r="DS599" s="36"/>
      <c r="DT599" s="36"/>
      <c r="DU599" s="36"/>
      <c r="DV599" s="36"/>
      <c r="DW599" s="36"/>
      <c r="DX599" s="36"/>
      <c r="DY599" s="36"/>
      <c r="DZ599" s="36"/>
      <c r="EA599" s="36"/>
      <c r="EB599" s="36"/>
      <c r="EC599" s="36"/>
      <c r="ED599" s="36"/>
      <c r="EE599" s="36"/>
      <c r="EF599" s="36"/>
      <c r="EG599" s="36"/>
      <c r="EH599" s="36"/>
      <c r="EI599" s="36"/>
      <c r="EJ599" s="36"/>
      <c r="EK599" s="36"/>
      <c r="EL599" s="36"/>
      <c r="EM599" s="36"/>
      <c r="EN599" s="36"/>
      <c r="EO599" s="36"/>
      <c r="EP599" s="36"/>
      <c r="EQ599" s="36"/>
      <c r="ER599" s="36"/>
      <c r="ES599" s="36"/>
      <c r="ET599" s="36"/>
      <c r="EU599" s="36"/>
      <c r="EV599" s="36"/>
      <c r="EW599" s="36"/>
      <c r="EX599" s="36"/>
      <c r="EY599" s="36"/>
      <c r="EZ599" s="36"/>
      <c r="FA599" s="36"/>
      <c r="FB599" s="36"/>
      <c r="FC599" s="36"/>
      <c r="FD599" s="36"/>
      <c r="FE599" s="36"/>
      <c r="FF599" s="36"/>
      <c r="FG599" s="36"/>
      <c r="FH599" s="36"/>
      <c r="FI599" s="36"/>
      <c r="FJ599" s="36"/>
      <c r="FK599" s="36"/>
      <c r="FL599" s="36"/>
      <c r="FM599" s="36"/>
      <c r="FN599" s="36"/>
      <c r="FO599" s="36"/>
      <c r="FP599" s="36"/>
      <c r="FQ599" s="36"/>
      <c r="FR599" s="36"/>
      <c r="FS599" s="36"/>
      <c r="FT599" s="36"/>
      <c r="FU599" s="36"/>
    </row>
    <row r="600" spans="1:177" ht="21" x14ac:dyDescent="0.35">
      <c r="A600" s="36"/>
      <c r="B600" s="37"/>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7"/>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7"/>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6"/>
      <c r="DT600" s="36"/>
      <c r="DU600" s="36"/>
      <c r="DV600" s="36"/>
      <c r="DW600" s="36"/>
      <c r="DX600" s="36"/>
      <c r="DY600" s="36"/>
      <c r="DZ600" s="36"/>
      <c r="EA600" s="36"/>
      <c r="EB600" s="36"/>
      <c r="EC600" s="36"/>
      <c r="ED600" s="36"/>
      <c r="EE600" s="36"/>
      <c r="EF600" s="36"/>
      <c r="EG600" s="36"/>
      <c r="EH600" s="36"/>
      <c r="EI600" s="36"/>
      <c r="EJ600" s="36"/>
      <c r="EK600" s="36"/>
      <c r="EL600" s="36"/>
      <c r="EM600" s="36"/>
      <c r="EN600" s="36"/>
      <c r="EO600" s="36"/>
      <c r="EP600" s="36"/>
      <c r="EQ600" s="36"/>
      <c r="ER600" s="36"/>
      <c r="ES600" s="36"/>
      <c r="ET600" s="36"/>
      <c r="EU600" s="36"/>
      <c r="EV600" s="36"/>
      <c r="EW600" s="36"/>
      <c r="EX600" s="36"/>
      <c r="EY600" s="36"/>
      <c r="EZ600" s="36"/>
      <c r="FA600" s="36"/>
      <c r="FB600" s="36"/>
      <c r="FC600" s="36"/>
      <c r="FD600" s="36"/>
      <c r="FE600" s="36"/>
      <c r="FF600" s="36"/>
      <c r="FG600" s="36"/>
      <c r="FH600" s="36"/>
      <c r="FI600" s="36"/>
      <c r="FJ600" s="36"/>
      <c r="FK600" s="36"/>
      <c r="FL600" s="36"/>
      <c r="FM600" s="36"/>
      <c r="FN600" s="36"/>
      <c r="FO600" s="36"/>
      <c r="FP600" s="36"/>
      <c r="FQ600" s="36"/>
      <c r="FR600" s="36"/>
      <c r="FS600" s="36"/>
      <c r="FT600" s="36"/>
      <c r="FU600" s="36"/>
    </row>
    <row r="601" spans="1:177" ht="21" x14ac:dyDescent="0.35">
      <c r="A601" s="36"/>
      <c r="B601" s="37"/>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7"/>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7"/>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c r="ED601" s="36"/>
      <c r="EE601" s="36"/>
      <c r="EF601" s="36"/>
      <c r="EG601" s="36"/>
      <c r="EH601" s="36"/>
      <c r="EI601" s="36"/>
      <c r="EJ601" s="36"/>
      <c r="EK601" s="36"/>
      <c r="EL601" s="36"/>
      <c r="EM601" s="36"/>
      <c r="EN601" s="36"/>
      <c r="EO601" s="36"/>
      <c r="EP601" s="36"/>
      <c r="EQ601" s="36"/>
      <c r="ER601" s="36"/>
      <c r="ES601" s="36"/>
      <c r="ET601" s="36"/>
      <c r="EU601" s="36"/>
      <c r="EV601" s="36"/>
      <c r="EW601" s="36"/>
      <c r="EX601" s="36"/>
      <c r="EY601" s="36"/>
      <c r="EZ601" s="36"/>
      <c r="FA601" s="36"/>
      <c r="FB601" s="36"/>
      <c r="FC601" s="36"/>
      <c r="FD601" s="36"/>
      <c r="FE601" s="36"/>
      <c r="FF601" s="36"/>
      <c r="FG601" s="36"/>
      <c r="FH601" s="36"/>
      <c r="FI601" s="36"/>
      <c r="FJ601" s="36"/>
      <c r="FK601" s="36"/>
      <c r="FL601" s="36"/>
      <c r="FM601" s="36"/>
      <c r="FN601" s="36"/>
      <c r="FO601" s="36"/>
      <c r="FP601" s="36"/>
      <c r="FQ601" s="36"/>
      <c r="FR601" s="36"/>
      <c r="FS601" s="36"/>
      <c r="FT601" s="36"/>
      <c r="FU601" s="36"/>
    </row>
    <row r="602" spans="1:177" ht="21" x14ac:dyDescent="0.35">
      <c r="A602" s="36"/>
      <c r="B602" s="37"/>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7"/>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7"/>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c r="ED602" s="36"/>
      <c r="EE602" s="36"/>
      <c r="EF602" s="36"/>
      <c r="EG602" s="36"/>
      <c r="EH602" s="36"/>
      <c r="EI602" s="36"/>
      <c r="EJ602" s="36"/>
      <c r="EK602" s="36"/>
      <c r="EL602" s="36"/>
      <c r="EM602" s="36"/>
      <c r="EN602" s="36"/>
      <c r="EO602" s="36"/>
      <c r="EP602" s="36"/>
      <c r="EQ602" s="36"/>
      <c r="ER602" s="36"/>
      <c r="ES602" s="36"/>
      <c r="ET602" s="36"/>
      <c r="EU602" s="36"/>
      <c r="EV602" s="36"/>
      <c r="EW602" s="36"/>
      <c r="EX602" s="36"/>
      <c r="EY602" s="36"/>
      <c r="EZ602" s="36"/>
      <c r="FA602" s="36"/>
      <c r="FB602" s="36"/>
      <c r="FC602" s="36"/>
      <c r="FD602" s="36"/>
      <c r="FE602" s="36"/>
      <c r="FF602" s="36"/>
      <c r="FG602" s="36"/>
      <c r="FH602" s="36"/>
      <c r="FI602" s="36"/>
      <c r="FJ602" s="36"/>
      <c r="FK602" s="36"/>
      <c r="FL602" s="36"/>
      <c r="FM602" s="36"/>
      <c r="FN602" s="36"/>
      <c r="FO602" s="36"/>
      <c r="FP602" s="36"/>
      <c r="FQ602" s="36"/>
      <c r="FR602" s="36"/>
      <c r="FS602" s="36"/>
      <c r="FT602" s="36"/>
      <c r="FU602" s="36"/>
    </row>
    <row r="603" spans="1:177" ht="21" x14ac:dyDescent="0.35">
      <c r="A603" s="36"/>
      <c r="B603" s="37"/>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7"/>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7"/>
      <c r="CU603" s="36"/>
      <c r="CV603" s="36"/>
      <c r="CW603" s="36"/>
      <c r="CX603" s="36"/>
      <c r="CY603" s="36"/>
      <c r="CZ603" s="36"/>
      <c r="DA603" s="36"/>
      <c r="DB603" s="36"/>
      <c r="DC603" s="36"/>
      <c r="DD603" s="36"/>
      <c r="DE603" s="36"/>
      <c r="DF603" s="36"/>
      <c r="DG603" s="36"/>
      <c r="DH603" s="36"/>
      <c r="DI603" s="36"/>
      <c r="DJ603" s="36"/>
      <c r="DK603" s="36"/>
      <c r="DL603" s="36"/>
      <c r="DM603" s="36"/>
      <c r="DN603" s="36"/>
      <c r="DO603" s="36"/>
      <c r="DP603" s="36"/>
      <c r="DQ603" s="36"/>
      <c r="DR603" s="36"/>
      <c r="DS603" s="36"/>
      <c r="DT603" s="36"/>
      <c r="DU603" s="36"/>
      <c r="DV603" s="36"/>
      <c r="DW603" s="36"/>
      <c r="DX603" s="36"/>
      <c r="DY603" s="36"/>
      <c r="DZ603" s="36"/>
      <c r="EA603" s="36"/>
      <c r="EB603" s="36"/>
      <c r="EC603" s="36"/>
      <c r="ED603" s="36"/>
      <c r="EE603" s="36"/>
      <c r="EF603" s="36"/>
      <c r="EG603" s="36"/>
      <c r="EH603" s="36"/>
      <c r="EI603" s="36"/>
      <c r="EJ603" s="36"/>
      <c r="EK603" s="36"/>
      <c r="EL603" s="36"/>
      <c r="EM603" s="36"/>
      <c r="EN603" s="36"/>
      <c r="EO603" s="36"/>
      <c r="EP603" s="36"/>
      <c r="EQ603" s="36"/>
      <c r="ER603" s="36"/>
      <c r="ES603" s="36"/>
      <c r="ET603" s="36"/>
      <c r="EU603" s="36"/>
      <c r="EV603" s="36"/>
      <c r="EW603" s="36"/>
      <c r="EX603" s="36"/>
      <c r="EY603" s="36"/>
      <c r="EZ603" s="36"/>
      <c r="FA603" s="36"/>
      <c r="FB603" s="36"/>
      <c r="FC603" s="36"/>
      <c r="FD603" s="36"/>
      <c r="FE603" s="36"/>
      <c r="FF603" s="36"/>
      <c r="FG603" s="36"/>
      <c r="FH603" s="36"/>
      <c r="FI603" s="36"/>
      <c r="FJ603" s="36"/>
      <c r="FK603" s="36"/>
      <c r="FL603" s="36"/>
      <c r="FM603" s="36"/>
      <c r="FN603" s="36"/>
      <c r="FO603" s="36"/>
      <c r="FP603" s="36"/>
      <c r="FQ603" s="36"/>
      <c r="FR603" s="36"/>
      <c r="FS603" s="36"/>
      <c r="FT603" s="36"/>
      <c r="FU603" s="36"/>
    </row>
    <row r="604" spans="1:177" ht="21" x14ac:dyDescent="0.35">
      <c r="A604" s="36"/>
      <c r="B604" s="37"/>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7"/>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7"/>
      <c r="CU604" s="36"/>
      <c r="CV604" s="36"/>
      <c r="CW604" s="36"/>
      <c r="CX604" s="36"/>
      <c r="CY604" s="36"/>
      <c r="CZ604" s="36"/>
      <c r="DA604" s="36"/>
      <c r="DB604" s="36"/>
      <c r="DC604" s="36"/>
      <c r="DD604" s="36"/>
      <c r="DE604" s="36"/>
      <c r="DF604" s="36"/>
      <c r="DG604" s="36"/>
      <c r="DH604" s="36"/>
      <c r="DI604" s="36"/>
      <c r="DJ604" s="36"/>
      <c r="DK604" s="36"/>
      <c r="DL604" s="36"/>
      <c r="DM604" s="36"/>
      <c r="DN604" s="36"/>
      <c r="DO604" s="36"/>
      <c r="DP604" s="36"/>
      <c r="DQ604" s="36"/>
      <c r="DR604" s="36"/>
      <c r="DS604" s="36"/>
      <c r="DT604" s="36"/>
      <c r="DU604" s="36"/>
      <c r="DV604" s="36"/>
      <c r="DW604" s="36"/>
      <c r="DX604" s="36"/>
      <c r="DY604" s="36"/>
      <c r="DZ604" s="36"/>
      <c r="EA604" s="36"/>
      <c r="EB604" s="36"/>
      <c r="EC604" s="36"/>
      <c r="ED604" s="36"/>
      <c r="EE604" s="36"/>
      <c r="EF604" s="36"/>
      <c r="EG604" s="36"/>
      <c r="EH604" s="36"/>
      <c r="EI604" s="36"/>
      <c r="EJ604" s="36"/>
      <c r="EK604" s="36"/>
      <c r="EL604" s="36"/>
      <c r="EM604" s="36"/>
      <c r="EN604" s="36"/>
      <c r="EO604" s="36"/>
      <c r="EP604" s="36"/>
      <c r="EQ604" s="36"/>
      <c r="ER604" s="36"/>
      <c r="ES604" s="36"/>
      <c r="ET604" s="36"/>
      <c r="EU604" s="36"/>
      <c r="EV604" s="36"/>
      <c r="EW604" s="36"/>
      <c r="EX604" s="36"/>
      <c r="EY604" s="36"/>
      <c r="EZ604" s="36"/>
      <c r="FA604" s="36"/>
      <c r="FB604" s="36"/>
      <c r="FC604" s="36"/>
      <c r="FD604" s="36"/>
      <c r="FE604" s="36"/>
      <c r="FF604" s="36"/>
      <c r="FG604" s="36"/>
      <c r="FH604" s="36"/>
      <c r="FI604" s="36"/>
      <c r="FJ604" s="36"/>
      <c r="FK604" s="36"/>
      <c r="FL604" s="36"/>
      <c r="FM604" s="36"/>
      <c r="FN604" s="36"/>
      <c r="FO604" s="36"/>
      <c r="FP604" s="36"/>
      <c r="FQ604" s="36"/>
      <c r="FR604" s="36"/>
      <c r="FS604" s="36"/>
      <c r="FT604" s="36"/>
      <c r="FU604" s="36"/>
    </row>
    <row r="605" spans="1:177" ht="21" x14ac:dyDescent="0.35">
      <c r="A605" s="36"/>
      <c r="B605" s="37"/>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7"/>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7"/>
      <c r="CU605" s="36"/>
      <c r="CV605" s="36"/>
      <c r="CW605" s="36"/>
      <c r="CX605" s="36"/>
      <c r="CY605" s="36"/>
      <c r="CZ605" s="36"/>
      <c r="DA605" s="36"/>
      <c r="DB605" s="36"/>
      <c r="DC605" s="36"/>
      <c r="DD605" s="36"/>
      <c r="DE605" s="36"/>
      <c r="DF605" s="36"/>
      <c r="DG605" s="36"/>
      <c r="DH605" s="36"/>
      <c r="DI605" s="36"/>
      <c r="DJ605" s="36"/>
      <c r="DK605" s="36"/>
      <c r="DL605" s="36"/>
      <c r="DM605" s="36"/>
      <c r="DN605" s="36"/>
      <c r="DO605" s="36"/>
      <c r="DP605" s="36"/>
      <c r="DQ605" s="36"/>
      <c r="DR605" s="36"/>
      <c r="DS605" s="36"/>
      <c r="DT605" s="36"/>
      <c r="DU605" s="36"/>
      <c r="DV605" s="36"/>
      <c r="DW605" s="36"/>
      <c r="DX605" s="36"/>
      <c r="DY605" s="36"/>
      <c r="DZ605" s="36"/>
      <c r="EA605" s="36"/>
      <c r="EB605" s="36"/>
      <c r="EC605" s="36"/>
      <c r="ED605" s="36"/>
      <c r="EE605" s="36"/>
      <c r="EF605" s="36"/>
      <c r="EG605" s="36"/>
      <c r="EH605" s="36"/>
      <c r="EI605" s="36"/>
      <c r="EJ605" s="36"/>
      <c r="EK605" s="36"/>
      <c r="EL605" s="36"/>
      <c r="EM605" s="36"/>
      <c r="EN605" s="36"/>
      <c r="EO605" s="36"/>
      <c r="EP605" s="36"/>
      <c r="EQ605" s="36"/>
      <c r="ER605" s="36"/>
      <c r="ES605" s="36"/>
      <c r="ET605" s="36"/>
      <c r="EU605" s="36"/>
      <c r="EV605" s="36"/>
      <c r="EW605" s="36"/>
      <c r="EX605" s="36"/>
      <c r="EY605" s="36"/>
      <c r="EZ605" s="36"/>
      <c r="FA605" s="36"/>
      <c r="FB605" s="36"/>
      <c r="FC605" s="36"/>
      <c r="FD605" s="36"/>
      <c r="FE605" s="36"/>
      <c r="FF605" s="36"/>
      <c r="FG605" s="36"/>
      <c r="FH605" s="36"/>
      <c r="FI605" s="36"/>
      <c r="FJ605" s="36"/>
      <c r="FK605" s="36"/>
      <c r="FL605" s="36"/>
      <c r="FM605" s="36"/>
      <c r="FN605" s="36"/>
      <c r="FO605" s="36"/>
      <c r="FP605" s="36"/>
      <c r="FQ605" s="36"/>
      <c r="FR605" s="36"/>
      <c r="FS605" s="36"/>
      <c r="FT605" s="36"/>
      <c r="FU605" s="36"/>
    </row>
    <row r="606" spans="1:177" ht="21" x14ac:dyDescent="0.35">
      <c r="A606" s="36"/>
      <c r="B606" s="37"/>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7"/>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7"/>
      <c r="CU606" s="36"/>
      <c r="CV606" s="36"/>
      <c r="CW606" s="36"/>
      <c r="CX606" s="36"/>
      <c r="CY606" s="36"/>
      <c r="CZ606" s="36"/>
      <c r="DA606" s="36"/>
      <c r="DB606" s="36"/>
      <c r="DC606" s="36"/>
      <c r="DD606" s="36"/>
      <c r="DE606" s="36"/>
      <c r="DF606" s="36"/>
      <c r="DG606" s="36"/>
      <c r="DH606" s="36"/>
      <c r="DI606" s="36"/>
      <c r="DJ606" s="36"/>
      <c r="DK606" s="36"/>
      <c r="DL606" s="36"/>
      <c r="DM606" s="36"/>
      <c r="DN606" s="36"/>
      <c r="DO606" s="36"/>
      <c r="DP606" s="36"/>
      <c r="DQ606" s="36"/>
      <c r="DR606" s="36"/>
      <c r="DS606" s="36"/>
      <c r="DT606" s="36"/>
      <c r="DU606" s="36"/>
      <c r="DV606" s="36"/>
      <c r="DW606" s="36"/>
      <c r="DX606" s="36"/>
      <c r="DY606" s="36"/>
      <c r="DZ606" s="36"/>
      <c r="EA606" s="36"/>
      <c r="EB606" s="36"/>
      <c r="EC606" s="36"/>
      <c r="ED606" s="36"/>
      <c r="EE606" s="36"/>
      <c r="EF606" s="36"/>
      <c r="EG606" s="36"/>
      <c r="EH606" s="36"/>
      <c r="EI606" s="36"/>
      <c r="EJ606" s="36"/>
      <c r="EK606" s="36"/>
      <c r="EL606" s="36"/>
      <c r="EM606" s="36"/>
      <c r="EN606" s="36"/>
      <c r="EO606" s="36"/>
      <c r="EP606" s="36"/>
      <c r="EQ606" s="36"/>
      <c r="ER606" s="36"/>
      <c r="ES606" s="36"/>
      <c r="ET606" s="36"/>
      <c r="EU606" s="36"/>
      <c r="EV606" s="36"/>
      <c r="EW606" s="36"/>
      <c r="EX606" s="36"/>
      <c r="EY606" s="36"/>
      <c r="EZ606" s="36"/>
      <c r="FA606" s="36"/>
      <c r="FB606" s="36"/>
      <c r="FC606" s="36"/>
      <c r="FD606" s="36"/>
      <c r="FE606" s="36"/>
      <c r="FF606" s="36"/>
      <c r="FG606" s="36"/>
      <c r="FH606" s="36"/>
      <c r="FI606" s="36"/>
      <c r="FJ606" s="36"/>
      <c r="FK606" s="36"/>
      <c r="FL606" s="36"/>
      <c r="FM606" s="36"/>
      <c r="FN606" s="36"/>
      <c r="FO606" s="36"/>
      <c r="FP606" s="36"/>
      <c r="FQ606" s="36"/>
      <c r="FR606" s="36"/>
      <c r="FS606" s="36"/>
      <c r="FT606" s="36"/>
      <c r="FU606" s="36"/>
    </row>
    <row r="607" spans="1:177" ht="21" x14ac:dyDescent="0.35">
      <c r="A607" s="36"/>
      <c r="B607" s="37"/>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7"/>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7"/>
      <c r="CU607" s="36"/>
      <c r="CV607" s="36"/>
      <c r="CW607" s="36"/>
      <c r="CX607" s="36"/>
      <c r="CY607" s="36"/>
      <c r="CZ607" s="36"/>
      <c r="DA607" s="36"/>
      <c r="DB607" s="36"/>
      <c r="DC607" s="36"/>
      <c r="DD607" s="36"/>
      <c r="DE607" s="36"/>
      <c r="DF607" s="36"/>
      <c r="DG607" s="36"/>
      <c r="DH607" s="36"/>
      <c r="DI607" s="36"/>
      <c r="DJ607" s="36"/>
      <c r="DK607" s="36"/>
      <c r="DL607" s="36"/>
      <c r="DM607" s="36"/>
      <c r="DN607" s="36"/>
      <c r="DO607" s="36"/>
      <c r="DP607" s="36"/>
      <c r="DQ607" s="36"/>
      <c r="DR607" s="36"/>
      <c r="DS607" s="36"/>
      <c r="DT607" s="36"/>
      <c r="DU607" s="36"/>
      <c r="DV607" s="36"/>
      <c r="DW607" s="36"/>
      <c r="DX607" s="36"/>
      <c r="DY607" s="36"/>
      <c r="DZ607" s="36"/>
      <c r="EA607" s="36"/>
      <c r="EB607" s="36"/>
      <c r="EC607" s="36"/>
      <c r="ED607" s="36"/>
      <c r="EE607" s="36"/>
      <c r="EF607" s="36"/>
      <c r="EG607" s="36"/>
      <c r="EH607" s="36"/>
      <c r="EI607" s="36"/>
      <c r="EJ607" s="36"/>
      <c r="EK607" s="36"/>
      <c r="EL607" s="36"/>
      <c r="EM607" s="36"/>
      <c r="EN607" s="36"/>
      <c r="EO607" s="36"/>
      <c r="EP607" s="36"/>
      <c r="EQ607" s="36"/>
      <c r="ER607" s="36"/>
      <c r="ES607" s="36"/>
      <c r="ET607" s="36"/>
      <c r="EU607" s="36"/>
      <c r="EV607" s="36"/>
      <c r="EW607" s="36"/>
      <c r="EX607" s="36"/>
      <c r="EY607" s="36"/>
      <c r="EZ607" s="36"/>
      <c r="FA607" s="36"/>
      <c r="FB607" s="36"/>
      <c r="FC607" s="36"/>
      <c r="FD607" s="36"/>
      <c r="FE607" s="36"/>
      <c r="FF607" s="36"/>
      <c r="FG607" s="36"/>
      <c r="FH607" s="36"/>
      <c r="FI607" s="36"/>
      <c r="FJ607" s="36"/>
      <c r="FK607" s="36"/>
      <c r="FL607" s="36"/>
      <c r="FM607" s="36"/>
      <c r="FN607" s="36"/>
      <c r="FO607" s="36"/>
      <c r="FP607" s="36"/>
      <c r="FQ607" s="36"/>
      <c r="FR607" s="36"/>
      <c r="FS607" s="36"/>
      <c r="FT607" s="36"/>
      <c r="FU607" s="36"/>
    </row>
    <row r="608" spans="1:177" ht="21" x14ac:dyDescent="0.35">
      <c r="A608" s="36"/>
      <c r="B608" s="37"/>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7"/>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7"/>
      <c r="CU608" s="36"/>
      <c r="CV608" s="36"/>
      <c r="CW608" s="36"/>
      <c r="CX608" s="36"/>
      <c r="CY608" s="36"/>
      <c r="CZ608" s="36"/>
      <c r="DA608" s="36"/>
      <c r="DB608" s="36"/>
      <c r="DC608" s="36"/>
      <c r="DD608" s="36"/>
      <c r="DE608" s="36"/>
      <c r="DF608" s="36"/>
      <c r="DG608" s="36"/>
      <c r="DH608" s="36"/>
      <c r="DI608" s="36"/>
      <c r="DJ608" s="36"/>
      <c r="DK608" s="36"/>
      <c r="DL608" s="36"/>
      <c r="DM608" s="36"/>
      <c r="DN608" s="36"/>
      <c r="DO608" s="36"/>
      <c r="DP608" s="36"/>
      <c r="DQ608" s="36"/>
      <c r="DR608" s="36"/>
      <c r="DS608" s="36"/>
      <c r="DT608" s="36"/>
      <c r="DU608" s="36"/>
      <c r="DV608" s="36"/>
      <c r="DW608" s="36"/>
      <c r="DX608" s="36"/>
      <c r="DY608" s="36"/>
      <c r="DZ608" s="36"/>
      <c r="EA608" s="36"/>
      <c r="EB608" s="36"/>
      <c r="EC608" s="36"/>
      <c r="ED608" s="36"/>
      <c r="EE608" s="36"/>
      <c r="EF608" s="36"/>
      <c r="EG608" s="36"/>
      <c r="EH608" s="36"/>
      <c r="EI608" s="36"/>
      <c r="EJ608" s="36"/>
      <c r="EK608" s="36"/>
      <c r="EL608" s="36"/>
      <c r="EM608" s="36"/>
      <c r="EN608" s="36"/>
      <c r="EO608" s="36"/>
      <c r="EP608" s="36"/>
      <c r="EQ608" s="36"/>
      <c r="ER608" s="36"/>
      <c r="ES608" s="36"/>
      <c r="ET608" s="36"/>
      <c r="EU608" s="36"/>
      <c r="EV608" s="36"/>
      <c r="EW608" s="36"/>
      <c r="EX608" s="36"/>
      <c r="EY608" s="36"/>
      <c r="EZ608" s="36"/>
      <c r="FA608" s="36"/>
      <c r="FB608" s="36"/>
      <c r="FC608" s="36"/>
      <c r="FD608" s="36"/>
      <c r="FE608" s="36"/>
      <c r="FF608" s="36"/>
      <c r="FG608" s="36"/>
      <c r="FH608" s="36"/>
      <c r="FI608" s="36"/>
      <c r="FJ608" s="36"/>
      <c r="FK608" s="36"/>
      <c r="FL608" s="36"/>
      <c r="FM608" s="36"/>
      <c r="FN608" s="36"/>
      <c r="FO608" s="36"/>
      <c r="FP608" s="36"/>
      <c r="FQ608" s="36"/>
      <c r="FR608" s="36"/>
      <c r="FS608" s="36"/>
      <c r="FT608" s="36"/>
      <c r="FU608" s="36"/>
    </row>
    <row r="609" spans="1:177" ht="21" x14ac:dyDescent="0.35">
      <c r="A609" s="36"/>
      <c r="B609" s="37"/>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7"/>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7"/>
      <c r="CU609" s="36"/>
      <c r="CV609" s="36"/>
      <c r="CW609" s="36"/>
      <c r="CX609" s="36"/>
      <c r="CY609" s="36"/>
      <c r="CZ609" s="36"/>
      <c r="DA609" s="36"/>
      <c r="DB609" s="36"/>
      <c r="DC609" s="36"/>
      <c r="DD609" s="36"/>
      <c r="DE609" s="36"/>
      <c r="DF609" s="36"/>
      <c r="DG609" s="36"/>
      <c r="DH609" s="36"/>
      <c r="DI609" s="36"/>
      <c r="DJ609" s="36"/>
      <c r="DK609" s="36"/>
      <c r="DL609" s="36"/>
      <c r="DM609" s="36"/>
      <c r="DN609" s="36"/>
      <c r="DO609" s="36"/>
      <c r="DP609" s="36"/>
      <c r="DQ609" s="36"/>
      <c r="DR609" s="36"/>
      <c r="DS609" s="36"/>
      <c r="DT609" s="36"/>
      <c r="DU609" s="36"/>
      <c r="DV609" s="36"/>
      <c r="DW609" s="36"/>
      <c r="DX609" s="36"/>
      <c r="DY609" s="36"/>
      <c r="DZ609" s="36"/>
      <c r="EA609" s="36"/>
      <c r="EB609" s="36"/>
      <c r="EC609" s="36"/>
      <c r="ED609" s="36"/>
      <c r="EE609" s="36"/>
      <c r="EF609" s="36"/>
      <c r="EG609" s="36"/>
      <c r="EH609" s="36"/>
      <c r="EI609" s="36"/>
      <c r="EJ609" s="36"/>
      <c r="EK609" s="36"/>
      <c r="EL609" s="36"/>
      <c r="EM609" s="36"/>
      <c r="EN609" s="36"/>
      <c r="EO609" s="36"/>
      <c r="EP609" s="36"/>
      <c r="EQ609" s="36"/>
      <c r="ER609" s="36"/>
      <c r="ES609" s="36"/>
      <c r="ET609" s="36"/>
      <c r="EU609" s="36"/>
      <c r="EV609" s="36"/>
      <c r="EW609" s="36"/>
      <c r="EX609" s="36"/>
      <c r="EY609" s="36"/>
      <c r="EZ609" s="36"/>
      <c r="FA609" s="36"/>
      <c r="FB609" s="36"/>
      <c r="FC609" s="36"/>
      <c r="FD609" s="36"/>
      <c r="FE609" s="36"/>
      <c r="FF609" s="36"/>
      <c r="FG609" s="36"/>
      <c r="FH609" s="36"/>
      <c r="FI609" s="36"/>
      <c r="FJ609" s="36"/>
      <c r="FK609" s="36"/>
      <c r="FL609" s="36"/>
      <c r="FM609" s="36"/>
      <c r="FN609" s="36"/>
      <c r="FO609" s="36"/>
      <c r="FP609" s="36"/>
      <c r="FQ609" s="36"/>
      <c r="FR609" s="36"/>
      <c r="FS609" s="36"/>
      <c r="FT609" s="36"/>
      <c r="FU609" s="36"/>
    </row>
    <row r="610" spans="1:177" ht="21" x14ac:dyDescent="0.35">
      <c r="A610" s="36"/>
      <c r="B610" s="37"/>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7"/>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7"/>
      <c r="CU610" s="36"/>
      <c r="CV610" s="36"/>
      <c r="CW610" s="36"/>
      <c r="CX610" s="36"/>
      <c r="CY610" s="36"/>
      <c r="CZ610" s="36"/>
      <c r="DA610" s="36"/>
      <c r="DB610" s="36"/>
      <c r="DC610" s="36"/>
      <c r="DD610" s="36"/>
      <c r="DE610" s="36"/>
      <c r="DF610" s="36"/>
      <c r="DG610" s="36"/>
      <c r="DH610" s="36"/>
      <c r="DI610" s="36"/>
      <c r="DJ610" s="36"/>
      <c r="DK610" s="36"/>
      <c r="DL610" s="36"/>
      <c r="DM610" s="36"/>
      <c r="DN610" s="36"/>
      <c r="DO610" s="36"/>
      <c r="DP610" s="36"/>
      <c r="DQ610" s="36"/>
      <c r="DR610" s="36"/>
      <c r="DS610" s="36"/>
      <c r="DT610" s="36"/>
      <c r="DU610" s="36"/>
      <c r="DV610" s="36"/>
      <c r="DW610" s="36"/>
      <c r="DX610" s="36"/>
      <c r="DY610" s="36"/>
      <c r="DZ610" s="36"/>
      <c r="EA610" s="36"/>
      <c r="EB610" s="36"/>
      <c r="EC610" s="36"/>
      <c r="ED610" s="36"/>
      <c r="EE610" s="36"/>
      <c r="EF610" s="36"/>
      <c r="EG610" s="36"/>
      <c r="EH610" s="36"/>
      <c r="EI610" s="36"/>
      <c r="EJ610" s="36"/>
      <c r="EK610" s="36"/>
      <c r="EL610" s="36"/>
      <c r="EM610" s="36"/>
      <c r="EN610" s="36"/>
      <c r="EO610" s="36"/>
      <c r="EP610" s="36"/>
      <c r="EQ610" s="36"/>
      <c r="ER610" s="36"/>
      <c r="ES610" s="36"/>
      <c r="ET610" s="36"/>
      <c r="EU610" s="36"/>
      <c r="EV610" s="36"/>
      <c r="EW610" s="36"/>
      <c r="EX610" s="36"/>
      <c r="EY610" s="36"/>
      <c r="EZ610" s="36"/>
      <c r="FA610" s="36"/>
      <c r="FB610" s="36"/>
      <c r="FC610" s="36"/>
      <c r="FD610" s="36"/>
      <c r="FE610" s="36"/>
      <c r="FF610" s="36"/>
      <c r="FG610" s="36"/>
      <c r="FH610" s="36"/>
      <c r="FI610" s="36"/>
      <c r="FJ610" s="36"/>
      <c r="FK610" s="36"/>
      <c r="FL610" s="36"/>
      <c r="FM610" s="36"/>
      <c r="FN610" s="36"/>
      <c r="FO610" s="36"/>
      <c r="FP610" s="36"/>
      <c r="FQ610" s="36"/>
      <c r="FR610" s="36"/>
      <c r="FS610" s="36"/>
      <c r="FT610" s="36"/>
      <c r="FU610" s="36"/>
    </row>
    <row r="611" spans="1:177" ht="21" x14ac:dyDescent="0.35">
      <c r="A611" s="36"/>
      <c r="B611" s="37"/>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7"/>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7"/>
      <c r="CU611" s="36"/>
      <c r="CV611" s="36"/>
      <c r="CW611" s="36"/>
      <c r="CX611" s="36"/>
      <c r="CY611" s="36"/>
      <c r="CZ611" s="36"/>
      <c r="DA611" s="36"/>
      <c r="DB611" s="36"/>
      <c r="DC611" s="36"/>
      <c r="DD611" s="36"/>
      <c r="DE611" s="36"/>
      <c r="DF611" s="36"/>
      <c r="DG611" s="36"/>
      <c r="DH611" s="36"/>
      <c r="DI611" s="36"/>
      <c r="DJ611" s="36"/>
      <c r="DK611" s="36"/>
      <c r="DL611" s="36"/>
      <c r="DM611" s="36"/>
      <c r="DN611" s="36"/>
      <c r="DO611" s="36"/>
      <c r="DP611" s="36"/>
      <c r="DQ611" s="36"/>
      <c r="DR611" s="36"/>
      <c r="DS611" s="36"/>
      <c r="DT611" s="36"/>
      <c r="DU611" s="36"/>
      <c r="DV611" s="36"/>
      <c r="DW611" s="36"/>
      <c r="DX611" s="36"/>
      <c r="DY611" s="36"/>
      <c r="DZ611" s="36"/>
      <c r="EA611" s="36"/>
      <c r="EB611" s="36"/>
      <c r="EC611" s="36"/>
      <c r="ED611" s="36"/>
      <c r="EE611" s="36"/>
      <c r="EF611" s="36"/>
      <c r="EG611" s="36"/>
      <c r="EH611" s="36"/>
      <c r="EI611" s="36"/>
      <c r="EJ611" s="36"/>
      <c r="EK611" s="36"/>
      <c r="EL611" s="36"/>
      <c r="EM611" s="36"/>
      <c r="EN611" s="36"/>
      <c r="EO611" s="36"/>
      <c r="EP611" s="36"/>
      <c r="EQ611" s="36"/>
      <c r="ER611" s="36"/>
      <c r="ES611" s="36"/>
      <c r="ET611" s="36"/>
      <c r="EU611" s="36"/>
      <c r="EV611" s="36"/>
      <c r="EW611" s="36"/>
      <c r="EX611" s="36"/>
      <c r="EY611" s="36"/>
      <c r="EZ611" s="36"/>
      <c r="FA611" s="36"/>
      <c r="FB611" s="36"/>
      <c r="FC611" s="36"/>
      <c r="FD611" s="36"/>
      <c r="FE611" s="36"/>
      <c r="FF611" s="36"/>
      <c r="FG611" s="36"/>
      <c r="FH611" s="36"/>
      <c r="FI611" s="36"/>
      <c r="FJ611" s="36"/>
      <c r="FK611" s="36"/>
      <c r="FL611" s="36"/>
      <c r="FM611" s="36"/>
      <c r="FN611" s="36"/>
      <c r="FO611" s="36"/>
      <c r="FP611" s="36"/>
      <c r="FQ611" s="36"/>
      <c r="FR611" s="36"/>
      <c r="FS611" s="36"/>
      <c r="FT611" s="36"/>
      <c r="FU611" s="36"/>
    </row>
    <row r="612" spans="1:177" ht="21" x14ac:dyDescent="0.35">
      <c r="A612" s="36"/>
      <c r="B612" s="37"/>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7"/>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7"/>
      <c r="CU612" s="36"/>
      <c r="CV612" s="36"/>
      <c r="CW612" s="36"/>
      <c r="CX612" s="36"/>
      <c r="CY612" s="36"/>
      <c r="CZ612" s="36"/>
      <c r="DA612" s="36"/>
      <c r="DB612" s="36"/>
      <c r="DC612" s="36"/>
      <c r="DD612" s="36"/>
      <c r="DE612" s="36"/>
      <c r="DF612" s="36"/>
      <c r="DG612" s="36"/>
      <c r="DH612" s="36"/>
      <c r="DI612" s="36"/>
      <c r="DJ612" s="36"/>
      <c r="DK612" s="36"/>
      <c r="DL612" s="36"/>
      <c r="DM612" s="36"/>
      <c r="DN612" s="36"/>
      <c r="DO612" s="36"/>
      <c r="DP612" s="36"/>
      <c r="DQ612" s="36"/>
      <c r="DR612" s="36"/>
      <c r="DS612" s="36"/>
      <c r="DT612" s="36"/>
      <c r="DU612" s="36"/>
      <c r="DV612" s="36"/>
      <c r="DW612" s="36"/>
      <c r="DX612" s="36"/>
      <c r="DY612" s="36"/>
      <c r="DZ612" s="36"/>
      <c r="EA612" s="36"/>
      <c r="EB612" s="36"/>
      <c r="EC612" s="36"/>
      <c r="ED612" s="36"/>
      <c r="EE612" s="36"/>
      <c r="EF612" s="36"/>
      <c r="EG612" s="36"/>
      <c r="EH612" s="36"/>
      <c r="EI612" s="36"/>
      <c r="EJ612" s="36"/>
      <c r="EK612" s="36"/>
      <c r="EL612" s="36"/>
      <c r="EM612" s="36"/>
      <c r="EN612" s="36"/>
      <c r="EO612" s="36"/>
      <c r="EP612" s="36"/>
      <c r="EQ612" s="36"/>
      <c r="ER612" s="36"/>
      <c r="ES612" s="36"/>
      <c r="ET612" s="36"/>
      <c r="EU612" s="36"/>
      <c r="EV612" s="36"/>
      <c r="EW612" s="36"/>
      <c r="EX612" s="36"/>
      <c r="EY612" s="36"/>
      <c r="EZ612" s="36"/>
      <c r="FA612" s="36"/>
      <c r="FB612" s="36"/>
      <c r="FC612" s="36"/>
      <c r="FD612" s="36"/>
      <c r="FE612" s="36"/>
      <c r="FF612" s="36"/>
      <c r="FG612" s="36"/>
      <c r="FH612" s="36"/>
      <c r="FI612" s="36"/>
      <c r="FJ612" s="36"/>
      <c r="FK612" s="36"/>
      <c r="FL612" s="36"/>
      <c r="FM612" s="36"/>
      <c r="FN612" s="36"/>
      <c r="FO612" s="36"/>
      <c r="FP612" s="36"/>
      <c r="FQ612" s="36"/>
      <c r="FR612" s="36"/>
      <c r="FS612" s="36"/>
      <c r="FT612" s="36"/>
      <c r="FU612" s="36"/>
    </row>
    <row r="613" spans="1:177" ht="21" x14ac:dyDescent="0.35">
      <c r="A613" s="36"/>
      <c r="B613" s="37"/>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7"/>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7"/>
      <c r="CU613" s="36"/>
      <c r="CV613" s="36"/>
      <c r="CW613" s="36"/>
      <c r="CX613" s="36"/>
      <c r="CY613" s="36"/>
      <c r="CZ613" s="36"/>
      <c r="DA613" s="36"/>
      <c r="DB613" s="36"/>
      <c r="DC613" s="36"/>
      <c r="DD613" s="36"/>
      <c r="DE613" s="36"/>
      <c r="DF613" s="36"/>
      <c r="DG613" s="36"/>
      <c r="DH613" s="36"/>
      <c r="DI613" s="36"/>
      <c r="DJ613" s="36"/>
      <c r="DK613" s="36"/>
      <c r="DL613" s="36"/>
      <c r="DM613" s="36"/>
      <c r="DN613" s="36"/>
      <c r="DO613" s="36"/>
      <c r="DP613" s="36"/>
      <c r="DQ613" s="36"/>
      <c r="DR613" s="36"/>
      <c r="DS613" s="36"/>
      <c r="DT613" s="36"/>
      <c r="DU613" s="36"/>
      <c r="DV613" s="36"/>
      <c r="DW613" s="36"/>
      <c r="DX613" s="36"/>
      <c r="DY613" s="36"/>
      <c r="DZ613" s="36"/>
      <c r="EA613" s="36"/>
      <c r="EB613" s="36"/>
      <c r="EC613" s="36"/>
      <c r="ED613" s="36"/>
      <c r="EE613" s="36"/>
      <c r="EF613" s="36"/>
      <c r="EG613" s="36"/>
      <c r="EH613" s="36"/>
      <c r="EI613" s="36"/>
      <c r="EJ613" s="36"/>
      <c r="EK613" s="36"/>
      <c r="EL613" s="36"/>
      <c r="EM613" s="36"/>
      <c r="EN613" s="36"/>
      <c r="EO613" s="36"/>
      <c r="EP613" s="36"/>
      <c r="EQ613" s="36"/>
      <c r="ER613" s="36"/>
      <c r="ES613" s="36"/>
      <c r="ET613" s="36"/>
      <c r="EU613" s="36"/>
      <c r="EV613" s="36"/>
      <c r="EW613" s="36"/>
      <c r="EX613" s="36"/>
      <c r="EY613" s="36"/>
      <c r="EZ613" s="36"/>
      <c r="FA613" s="36"/>
      <c r="FB613" s="36"/>
      <c r="FC613" s="36"/>
      <c r="FD613" s="36"/>
      <c r="FE613" s="36"/>
      <c r="FF613" s="36"/>
      <c r="FG613" s="36"/>
      <c r="FH613" s="36"/>
      <c r="FI613" s="36"/>
      <c r="FJ613" s="36"/>
      <c r="FK613" s="36"/>
      <c r="FL613" s="36"/>
      <c r="FM613" s="36"/>
      <c r="FN613" s="36"/>
      <c r="FO613" s="36"/>
      <c r="FP613" s="36"/>
      <c r="FQ613" s="36"/>
      <c r="FR613" s="36"/>
      <c r="FS613" s="36"/>
      <c r="FT613" s="36"/>
      <c r="FU613" s="36"/>
    </row>
    <row r="614" spans="1:177" ht="21" x14ac:dyDescent="0.35">
      <c r="A614" s="36"/>
      <c r="B614" s="37"/>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7"/>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7"/>
      <c r="CU614" s="36"/>
      <c r="CV614" s="36"/>
      <c r="CW614" s="36"/>
      <c r="CX614" s="36"/>
      <c r="CY614" s="36"/>
      <c r="CZ614" s="36"/>
      <c r="DA614" s="36"/>
      <c r="DB614" s="36"/>
      <c r="DC614" s="36"/>
      <c r="DD614" s="36"/>
      <c r="DE614" s="36"/>
      <c r="DF614" s="36"/>
      <c r="DG614" s="36"/>
      <c r="DH614" s="36"/>
      <c r="DI614" s="36"/>
      <c r="DJ614" s="36"/>
      <c r="DK614" s="36"/>
      <c r="DL614" s="36"/>
      <c r="DM614" s="36"/>
      <c r="DN614" s="36"/>
      <c r="DO614" s="36"/>
      <c r="DP614" s="36"/>
      <c r="DQ614" s="36"/>
      <c r="DR614" s="36"/>
      <c r="DS614" s="36"/>
      <c r="DT614" s="36"/>
      <c r="DU614" s="36"/>
      <c r="DV614" s="36"/>
      <c r="DW614" s="36"/>
      <c r="DX614" s="36"/>
      <c r="DY614" s="36"/>
      <c r="DZ614" s="36"/>
      <c r="EA614" s="36"/>
      <c r="EB614" s="36"/>
      <c r="EC614" s="36"/>
      <c r="ED614" s="36"/>
      <c r="EE614" s="36"/>
      <c r="EF614" s="36"/>
      <c r="EG614" s="36"/>
      <c r="EH614" s="36"/>
      <c r="EI614" s="36"/>
      <c r="EJ614" s="36"/>
      <c r="EK614" s="36"/>
      <c r="EL614" s="36"/>
      <c r="EM614" s="36"/>
      <c r="EN614" s="36"/>
      <c r="EO614" s="36"/>
      <c r="EP614" s="36"/>
      <c r="EQ614" s="36"/>
      <c r="ER614" s="36"/>
      <c r="ES614" s="36"/>
      <c r="ET614" s="36"/>
      <c r="EU614" s="36"/>
      <c r="EV614" s="36"/>
      <c r="EW614" s="36"/>
      <c r="EX614" s="36"/>
      <c r="EY614" s="36"/>
      <c r="EZ614" s="36"/>
      <c r="FA614" s="36"/>
      <c r="FB614" s="36"/>
      <c r="FC614" s="36"/>
      <c r="FD614" s="36"/>
      <c r="FE614" s="36"/>
      <c r="FF614" s="36"/>
      <c r="FG614" s="36"/>
      <c r="FH614" s="36"/>
      <c r="FI614" s="36"/>
      <c r="FJ614" s="36"/>
      <c r="FK614" s="36"/>
      <c r="FL614" s="36"/>
      <c r="FM614" s="36"/>
      <c r="FN614" s="36"/>
      <c r="FO614" s="36"/>
      <c r="FP614" s="36"/>
      <c r="FQ614" s="36"/>
      <c r="FR614" s="36"/>
      <c r="FS614" s="36"/>
      <c r="FT614" s="36"/>
      <c r="FU614" s="36"/>
    </row>
    <row r="615" spans="1:177" ht="21" x14ac:dyDescent="0.35">
      <c r="A615" s="36"/>
      <c r="B615" s="37"/>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7"/>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7"/>
      <c r="CU615" s="36"/>
      <c r="CV615" s="36"/>
      <c r="CW615" s="36"/>
      <c r="CX615" s="36"/>
      <c r="CY615" s="36"/>
      <c r="CZ615" s="36"/>
      <c r="DA615" s="36"/>
      <c r="DB615" s="36"/>
      <c r="DC615" s="36"/>
      <c r="DD615" s="36"/>
      <c r="DE615" s="36"/>
      <c r="DF615" s="36"/>
      <c r="DG615" s="36"/>
      <c r="DH615" s="36"/>
      <c r="DI615" s="36"/>
      <c r="DJ615" s="36"/>
      <c r="DK615" s="36"/>
      <c r="DL615" s="36"/>
      <c r="DM615" s="36"/>
      <c r="DN615" s="36"/>
      <c r="DO615" s="36"/>
      <c r="DP615" s="36"/>
      <c r="DQ615" s="36"/>
      <c r="DR615" s="36"/>
      <c r="DS615" s="36"/>
      <c r="DT615" s="36"/>
      <c r="DU615" s="36"/>
      <c r="DV615" s="36"/>
      <c r="DW615" s="36"/>
      <c r="DX615" s="36"/>
      <c r="DY615" s="36"/>
      <c r="DZ615" s="36"/>
      <c r="EA615" s="36"/>
      <c r="EB615" s="36"/>
      <c r="EC615" s="36"/>
      <c r="ED615" s="36"/>
      <c r="EE615" s="36"/>
      <c r="EF615" s="36"/>
      <c r="EG615" s="36"/>
      <c r="EH615" s="36"/>
      <c r="EI615" s="36"/>
      <c r="EJ615" s="36"/>
      <c r="EK615" s="36"/>
      <c r="EL615" s="36"/>
      <c r="EM615" s="36"/>
      <c r="EN615" s="36"/>
      <c r="EO615" s="36"/>
      <c r="EP615" s="36"/>
      <c r="EQ615" s="36"/>
      <c r="ER615" s="36"/>
      <c r="ES615" s="36"/>
      <c r="ET615" s="36"/>
      <c r="EU615" s="36"/>
      <c r="EV615" s="36"/>
      <c r="EW615" s="36"/>
      <c r="EX615" s="36"/>
      <c r="EY615" s="36"/>
      <c r="EZ615" s="36"/>
      <c r="FA615" s="36"/>
      <c r="FB615" s="36"/>
      <c r="FC615" s="36"/>
      <c r="FD615" s="36"/>
      <c r="FE615" s="36"/>
      <c r="FF615" s="36"/>
      <c r="FG615" s="36"/>
      <c r="FH615" s="36"/>
      <c r="FI615" s="36"/>
      <c r="FJ615" s="36"/>
      <c r="FK615" s="36"/>
      <c r="FL615" s="36"/>
      <c r="FM615" s="36"/>
      <c r="FN615" s="36"/>
      <c r="FO615" s="36"/>
      <c r="FP615" s="36"/>
      <c r="FQ615" s="36"/>
      <c r="FR615" s="36"/>
      <c r="FS615" s="36"/>
      <c r="FT615" s="36"/>
      <c r="FU615" s="36"/>
    </row>
    <row r="616" spans="1:177" ht="21" x14ac:dyDescent="0.35">
      <c r="A616" s="36"/>
      <c r="B616" s="37"/>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7"/>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7"/>
      <c r="CU616" s="36"/>
      <c r="CV616" s="36"/>
      <c r="CW616" s="36"/>
      <c r="CX616" s="36"/>
      <c r="CY616" s="36"/>
      <c r="CZ616" s="36"/>
      <c r="DA616" s="36"/>
      <c r="DB616" s="36"/>
      <c r="DC616" s="36"/>
      <c r="DD616" s="36"/>
      <c r="DE616" s="36"/>
      <c r="DF616" s="36"/>
      <c r="DG616" s="36"/>
      <c r="DH616" s="36"/>
      <c r="DI616" s="36"/>
      <c r="DJ616" s="36"/>
      <c r="DK616" s="36"/>
      <c r="DL616" s="36"/>
      <c r="DM616" s="36"/>
      <c r="DN616" s="36"/>
      <c r="DO616" s="36"/>
      <c r="DP616" s="36"/>
      <c r="DQ616" s="36"/>
      <c r="DR616" s="36"/>
      <c r="DS616" s="36"/>
      <c r="DT616" s="36"/>
      <c r="DU616" s="36"/>
      <c r="DV616" s="36"/>
      <c r="DW616" s="36"/>
      <c r="DX616" s="36"/>
      <c r="DY616" s="36"/>
      <c r="DZ616" s="36"/>
      <c r="EA616" s="36"/>
      <c r="EB616" s="36"/>
      <c r="EC616" s="36"/>
      <c r="ED616" s="36"/>
      <c r="EE616" s="36"/>
      <c r="EF616" s="36"/>
      <c r="EG616" s="36"/>
      <c r="EH616" s="36"/>
      <c r="EI616" s="36"/>
      <c r="EJ616" s="36"/>
      <c r="EK616" s="36"/>
      <c r="EL616" s="36"/>
      <c r="EM616" s="36"/>
      <c r="EN616" s="36"/>
      <c r="EO616" s="36"/>
      <c r="EP616" s="36"/>
      <c r="EQ616" s="36"/>
      <c r="ER616" s="36"/>
      <c r="ES616" s="36"/>
      <c r="ET616" s="36"/>
      <c r="EU616" s="36"/>
      <c r="EV616" s="36"/>
      <c r="EW616" s="36"/>
      <c r="EX616" s="36"/>
      <c r="EY616" s="36"/>
      <c r="EZ616" s="36"/>
      <c r="FA616" s="36"/>
      <c r="FB616" s="36"/>
      <c r="FC616" s="36"/>
      <c r="FD616" s="36"/>
      <c r="FE616" s="36"/>
      <c r="FF616" s="36"/>
      <c r="FG616" s="36"/>
      <c r="FH616" s="36"/>
      <c r="FI616" s="36"/>
      <c r="FJ616" s="36"/>
      <c r="FK616" s="36"/>
      <c r="FL616" s="36"/>
      <c r="FM616" s="36"/>
      <c r="FN616" s="36"/>
      <c r="FO616" s="36"/>
      <c r="FP616" s="36"/>
      <c r="FQ616" s="36"/>
      <c r="FR616" s="36"/>
      <c r="FS616" s="36"/>
      <c r="FT616" s="36"/>
      <c r="FU616" s="36"/>
    </row>
    <row r="617" spans="1:177" ht="21" x14ac:dyDescent="0.35">
      <c r="A617" s="36"/>
      <c r="B617" s="37"/>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7"/>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7"/>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c r="ED617" s="36"/>
      <c r="EE617" s="36"/>
      <c r="EF617" s="36"/>
      <c r="EG617" s="36"/>
      <c r="EH617" s="36"/>
      <c r="EI617" s="36"/>
      <c r="EJ617" s="36"/>
      <c r="EK617" s="36"/>
      <c r="EL617" s="36"/>
      <c r="EM617" s="36"/>
      <c r="EN617" s="36"/>
      <c r="EO617" s="36"/>
      <c r="EP617" s="36"/>
      <c r="EQ617" s="36"/>
      <c r="ER617" s="36"/>
      <c r="ES617" s="36"/>
      <c r="ET617" s="36"/>
      <c r="EU617" s="36"/>
      <c r="EV617" s="36"/>
      <c r="EW617" s="36"/>
      <c r="EX617" s="36"/>
      <c r="EY617" s="36"/>
      <c r="EZ617" s="36"/>
      <c r="FA617" s="36"/>
      <c r="FB617" s="36"/>
      <c r="FC617" s="36"/>
      <c r="FD617" s="36"/>
      <c r="FE617" s="36"/>
      <c r="FF617" s="36"/>
      <c r="FG617" s="36"/>
      <c r="FH617" s="36"/>
      <c r="FI617" s="36"/>
      <c r="FJ617" s="36"/>
      <c r="FK617" s="36"/>
      <c r="FL617" s="36"/>
      <c r="FM617" s="36"/>
      <c r="FN617" s="36"/>
      <c r="FO617" s="36"/>
      <c r="FP617" s="36"/>
      <c r="FQ617" s="36"/>
      <c r="FR617" s="36"/>
      <c r="FS617" s="36"/>
      <c r="FT617" s="36"/>
      <c r="FU617" s="36"/>
    </row>
    <row r="618" spans="1:177" ht="21" x14ac:dyDescent="0.35">
      <c r="A618" s="36"/>
      <c r="B618" s="37"/>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7"/>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7"/>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c r="ED618" s="36"/>
      <c r="EE618" s="36"/>
      <c r="EF618" s="36"/>
      <c r="EG618" s="36"/>
      <c r="EH618" s="36"/>
      <c r="EI618" s="36"/>
      <c r="EJ618" s="36"/>
      <c r="EK618" s="36"/>
      <c r="EL618" s="36"/>
      <c r="EM618" s="36"/>
      <c r="EN618" s="36"/>
      <c r="EO618" s="36"/>
      <c r="EP618" s="36"/>
      <c r="EQ618" s="36"/>
      <c r="ER618" s="36"/>
      <c r="ES618" s="36"/>
      <c r="ET618" s="36"/>
      <c r="EU618" s="36"/>
      <c r="EV618" s="36"/>
      <c r="EW618" s="36"/>
      <c r="EX618" s="36"/>
      <c r="EY618" s="36"/>
      <c r="EZ618" s="36"/>
      <c r="FA618" s="36"/>
      <c r="FB618" s="36"/>
      <c r="FC618" s="36"/>
      <c r="FD618" s="36"/>
      <c r="FE618" s="36"/>
      <c r="FF618" s="36"/>
      <c r="FG618" s="36"/>
      <c r="FH618" s="36"/>
      <c r="FI618" s="36"/>
      <c r="FJ618" s="36"/>
      <c r="FK618" s="36"/>
      <c r="FL618" s="36"/>
      <c r="FM618" s="36"/>
      <c r="FN618" s="36"/>
      <c r="FO618" s="36"/>
      <c r="FP618" s="36"/>
      <c r="FQ618" s="36"/>
      <c r="FR618" s="36"/>
      <c r="FS618" s="36"/>
      <c r="FT618" s="36"/>
      <c r="FU618" s="36"/>
    </row>
    <row r="619" spans="1:177" ht="21" x14ac:dyDescent="0.35">
      <c r="A619" s="36"/>
      <c r="B619" s="37"/>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7"/>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7"/>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36"/>
      <c r="EF619" s="36"/>
      <c r="EG619" s="36"/>
      <c r="EH619" s="36"/>
      <c r="EI619" s="36"/>
      <c r="EJ619" s="36"/>
      <c r="EK619" s="36"/>
      <c r="EL619" s="36"/>
      <c r="EM619" s="36"/>
      <c r="EN619" s="36"/>
      <c r="EO619" s="36"/>
      <c r="EP619" s="36"/>
      <c r="EQ619" s="36"/>
      <c r="ER619" s="36"/>
      <c r="ES619" s="36"/>
      <c r="ET619" s="36"/>
      <c r="EU619" s="36"/>
      <c r="EV619" s="36"/>
      <c r="EW619" s="36"/>
      <c r="EX619" s="36"/>
      <c r="EY619" s="36"/>
      <c r="EZ619" s="36"/>
      <c r="FA619" s="36"/>
      <c r="FB619" s="36"/>
      <c r="FC619" s="36"/>
      <c r="FD619" s="36"/>
      <c r="FE619" s="36"/>
      <c r="FF619" s="36"/>
      <c r="FG619" s="36"/>
      <c r="FH619" s="36"/>
      <c r="FI619" s="36"/>
      <c r="FJ619" s="36"/>
      <c r="FK619" s="36"/>
      <c r="FL619" s="36"/>
      <c r="FM619" s="36"/>
      <c r="FN619" s="36"/>
      <c r="FO619" s="36"/>
      <c r="FP619" s="36"/>
      <c r="FQ619" s="36"/>
      <c r="FR619" s="36"/>
      <c r="FS619" s="36"/>
      <c r="FT619" s="36"/>
      <c r="FU619" s="36"/>
    </row>
    <row r="620" spans="1:177" ht="21" x14ac:dyDescent="0.35">
      <c r="A620" s="36"/>
      <c r="B620" s="37"/>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7"/>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7"/>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36"/>
      <c r="DT620" s="36"/>
      <c r="DU620" s="36"/>
      <c r="DV620" s="36"/>
      <c r="DW620" s="36"/>
      <c r="DX620" s="36"/>
      <c r="DY620" s="36"/>
      <c r="DZ620" s="36"/>
      <c r="EA620" s="36"/>
      <c r="EB620" s="36"/>
      <c r="EC620" s="36"/>
      <c r="ED620" s="36"/>
      <c r="EE620" s="36"/>
      <c r="EF620" s="36"/>
      <c r="EG620" s="36"/>
      <c r="EH620" s="36"/>
      <c r="EI620" s="36"/>
      <c r="EJ620" s="36"/>
      <c r="EK620" s="36"/>
      <c r="EL620" s="36"/>
      <c r="EM620" s="36"/>
      <c r="EN620" s="36"/>
      <c r="EO620" s="36"/>
      <c r="EP620" s="36"/>
      <c r="EQ620" s="36"/>
      <c r="ER620" s="36"/>
      <c r="ES620" s="36"/>
      <c r="ET620" s="36"/>
      <c r="EU620" s="36"/>
      <c r="EV620" s="36"/>
      <c r="EW620" s="36"/>
      <c r="EX620" s="36"/>
      <c r="EY620" s="36"/>
      <c r="EZ620" s="36"/>
      <c r="FA620" s="36"/>
      <c r="FB620" s="36"/>
      <c r="FC620" s="36"/>
      <c r="FD620" s="36"/>
      <c r="FE620" s="36"/>
      <c r="FF620" s="36"/>
      <c r="FG620" s="36"/>
      <c r="FH620" s="36"/>
      <c r="FI620" s="36"/>
      <c r="FJ620" s="36"/>
      <c r="FK620" s="36"/>
      <c r="FL620" s="36"/>
      <c r="FM620" s="36"/>
      <c r="FN620" s="36"/>
      <c r="FO620" s="36"/>
      <c r="FP620" s="36"/>
      <c r="FQ620" s="36"/>
      <c r="FR620" s="36"/>
      <c r="FS620" s="36"/>
      <c r="FT620" s="36"/>
      <c r="FU620" s="36"/>
    </row>
    <row r="621" spans="1:177" ht="21" x14ac:dyDescent="0.35">
      <c r="A621" s="36"/>
      <c r="B621" s="37"/>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7"/>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7"/>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c r="ED621" s="36"/>
      <c r="EE621" s="36"/>
      <c r="EF621" s="36"/>
      <c r="EG621" s="36"/>
      <c r="EH621" s="36"/>
      <c r="EI621" s="36"/>
      <c r="EJ621" s="36"/>
      <c r="EK621" s="36"/>
      <c r="EL621" s="36"/>
      <c r="EM621" s="36"/>
      <c r="EN621" s="36"/>
      <c r="EO621" s="36"/>
      <c r="EP621" s="36"/>
      <c r="EQ621" s="36"/>
      <c r="ER621" s="36"/>
      <c r="ES621" s="36"/>
      <c r="ET621" s="36"/>
      <c r="EU621" s="36"/>
      <c r="EV621" s="36"/>
      <c r="EW621" s="36"/>
      <c r="EX621" s="36"/>
      <c r="EY621" s="36"/>
      <c r="EZ621" s="36"/>
      <c r="FA621" s="36"/>
      <c r="FB621" s="36"/>
      <c r="FC621" s="36"/>
      <c r="FD621" s="36"/>
      <c r="FE621" s="36"/>
      <c r="FF621" s="36"/>
      <c r="FG621" s="36"/>
      <c r="FH621" s="36"/>
      <c r="FI621" s="36"/>
      <c r="FJ621" s="36"/>
      <c r="FK621" s="36"/>
      <c r="FL621" s="36"/>
      <c r="FM621" s="36"/>
      <c r="FN621" s="36"/>
      <c r="FO621" s="36"/>
      <c r="FP621" s="36"/>
      <c r="FQ621" s="36"/>
      <c r="FR621" s="36"/>
      <c r="FS621" s="36"/>
      <c r="FT621" s="36"/>
      <c r="FU621" s="36"/>
    </row>
    <row r="622" spans="1:177" ht="21" x14ac:dyDescent="0.35">
      <c r="A622" s="36"/>
      <c r="B622" s="37"/>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7"/>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7"/>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c r="ED622" s="36"/>
      <c r="EE622" s="36"/>
      <c r="EF622" s="36"/>
      <c r="EG622" s="36"/>
      <c r="EH622" s="36"/>
      <c r="EI622" s="36"/>
      <c r="EJ622" s="36"/>
      <c r="EK622" s="36"/>
      <c r="EL622" s="36"/>
      <c r="EM622" s="36"/>
      <c r="EN622" s="36"/>
      <c r="EO622" s="36"/>
      <c r="EP622" s="36"/>
      <c r="EQ622" s="36"/>
      <c r="ER622" s="36"/>
      <c r="ES622" s="36"/>
      <c r="ET622" s="36"/>
      <c r="EU622" s="36"/>
      <c r="EV622" s="36"/>
      <c r="EW622" s="36"/>
      <c r="EX622" s="36"/>
      <c r="EY622" s="36"/>
      <c r="EZ622" s="36"/>
      <c r="FA622" s="36"/>
      <c r="FB622" s="36"/>
      <c r="FC622" s="36"/>
      <c r="FD622" s="36"/>
      <c r="FE622" s="36"/>
      <c r="FF622" s="36"/>
      <c r="FG622" s="36"/>
      <c r="FH622" s="36"/>
      <c r="FI622" s="36"/>
      <c r="FJ622" s="36"/>
      <c r="FK622" s="36"/>
      <c r="FL622" s="36"/>
      <c r="FM622" s="36"/>
      <c r="FN622" s="36"/>
      <c r="FO622" s="36"/>
      <c r="FP622" s="36"/>
      <c r="FQ622" s="36"/>
      <c r="FR622" s="36"/>
      <c r="FS622" s="36"/>
      <c r="FT622" s="36"/>
      <c r="FU622" s="36"/>
    </row>
    <row r="623" spans="1:177" ht="21" x14ac:dyDescent="0.35">
      <c r="A623" s="36"/>
      <c r="B623" s="37"/>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7"/>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7"/>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c r="EA623" s="36"/>
      <c r="EB623" s="36"/>
      <c r="EC623" s="36"/>
      <c r="ED623" s="36"/>
      <c r="EE623" s="36"/>
      <c r="EF623" s="36"/>
      <c r="EG623" s="36"/>
      <c r="EH623" s="36"/>
      <c r="EI623" s="36"/>
      <c r="EJ623" s="36"/>
      <c r="EK623" s="36"/>
      <c r="EL623" s="36"/>
      <c r="EM623" s="36"/>
      <c r="EN623" s="36"/>
      <c r="EO623" s="36"/>
      <c r="EP623" s="36"/>
      <c r="EQ623" s="36"/>
      <c r="ER623" s="36"/>
      <c r="ES623" s="36"/>
      <c r="ET623" s="36"/>
      <c r="EU623" s="36"/>
      <c r="EV623" s="36"/>
      <c r="EW623" s="36"/>
      <c r="EX623" s="36"/>
      <c r="EY623" s="36"/>
      <c r="EZ623" s="36"/>
      <c r="FA623" s="36"/>
      <c r="FB623" s="36"/>
      <c r="FC623" s="36"/>
      <c r="FD623" s="36"/>
      <c r="FE623" s="36"/>
      <c r="FF623" s="36"/>
      <c r="FG623" s="36"/>
      <c r="FH623" s="36"/>
      <c r="FI623" s="36"/>
      <c r="FJ623" s="36"/>
      <c r="FK623" s="36"/>
      <c r="FL623" s="36"/>
      <c r="FM623" s="36"/>
      <c r="FN623" s="36"/>
      <c r="FO623" s="36"/>
      <c r="FP623" s="36"/>
      <c r="FQ623" s="36"/>
      <c r="FR623" s="36"/>
      <c r="FS623" s="36"/>
      <c r="FT623" s="36"/>
      <c r="FU623" s="36"/>
    </row>
    <row r="624" spans="1:177" ht="21" x14ac:dyDescent="0.35">
      <c r="A624" s="36"/>
      <c r="B624" s="37"/>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7"/>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7"/>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c r="EA624" s="36"/>
      <c r="EB624" s="36"/>
      <c r="EC624" s="36"/>
      <c r="ED624" s="36"/>
      <c r="EE624" s="36"/>
      <c r="EF624" s="36"/>
      <c r="EG624" s="36"/>
      <c r="EH624" s="36"/>
      <c r="EI624" s="36"/>
      <c r="EJ624" s="36"/>
      <c r="EK624" s="36"/>
      <c r="EL624" s="36"/>
      <c r="EM624" s="36"/>
      <c r="EN624" s="36"/>
      <c r="EO624" s="36"/>
      <c r="EP624" s="36"/>
      <c r="EQ624" s="36"/>
      <c r="ER624" s="36"/>
      <c r="ES624" s="36"/>
      <c r="ET624" s="36"/>
      <c r="EU624" s="36"/>
      <c r="EV624" s="36"/>
      <c r="EW624" s="36"/>
      <c r="EX624" s="36"/>
      <c r="EY624" s="36"/>
      <c r="EZ624" s="36"/>
      <c r="FA624" s="36"/>
      <c r="FB624" s="36"/>
      <c r="FC624" s="36"/>
      <c r="FD624" s="36"/>
      <c r="FE624" s="36"/>
      <c r="FF624" s="36"/>
      <c r="FG624" s="36"/>
      <c r="FH624" s="36"/>
      <c r="FI624" s="36"/>
      <c r="FJ624" s="36"/>
      <c r="FK624" s="36"/>
      <c r="FL624" s="36"/>
      <c r="FM624" s="36"/>
      <c r="FN624" s="36"/>
      <c r="FO624" s="36"/>
      <c r="FP624" s="36"/>
      <c r="FQ624" s="36"/>
      <c r="FR624" s="36"/>
      <c r="FS624" s="36"/>
      <c r="FT624" s="36"/>
      <c r="FU624" s="36"/>
    </row>
    <row r="625" spans="1:177" ht="21" x14ac:dyDescent="0.35">
      <c r="A625" s="36"/>
      <c r="B625" s="37"/>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7"/>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7"/>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c r="EA625" s="36"/>
      <c r="EB625" s="36"/>
      <c r="EC625" s="36"/>
      <c r="ED625" s="36"/>
      <c r="EE625" s="36"/>
      <c r="EF625" s="36"/>
      <c r="EG625" s="36"/>
      <c r="EH625" s="36"/>
      <c r="EI625" s="36"/>
      <c r="EJ625" s="36"/>
      <c r="EK625" s="36"/>
      <c r="EL625" s="36"/>
      <c r="EM625" s="36"/>
      <c r="EN625" s="36"/>
      <c r="EO625" s="36"/>
      <c r="EP625" s="36"/>
      <c r="EQ625" s="36"/>
      <c r="ER625" s="36"/>
      <c r="ES625" s="36"/>
      <c r="ET625" s="36"/>
      <c r="EU625" s="36"/>
      <c r="EV625" s="36"/>
      <c r="EW625" s="36"/>
      <c r="EX625" s="36"/>
      <c r="EY625" s="36"/>
      <c r="EZ625" s="36"/>
      <c r="FA625" s="36"/>
      <c r="FB625" s="36"/>
      <c r="FC625" s="36"/>
      <c r="FD625" s="36"/>
      <c r="FE625" s="36"/>
      <c r="FF625" s="36"/>
      <c r="FG625" s="36"/>
      <c r="FH625" s="36"/>
      <c r="FI625" s="36"/>
      <c r="FJ625" s="36"/>
      <c r="FK625" s="36"/>
      <c r="FL625" s="36"/>
      <c r="FM625" s="36"/>
      <c r="FN625" s="36"/>
      <c r="FO625" s="36"/>
      <c r="FP625" s="36"/>
      <c r="FQ625" s="36"/>
      <c r="FR625" s="36"/>
      <c r="FS625" s="36"/>
      <c r="FT625" s="36"/>
      <c r="FU625" s="36"/>
    </row>
    <row r="626" spans="1:177" ht="21" x14ac:dyDescent="0.35">
      <c r="A626" s="36"/>
      <c r="B626" s="37"/>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7"/>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7"/>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c r="EA626" s="36"/>
      <c r="EB626" s="36"/>
      <c r="EC626" s="36"/>
      <c r="ED626" s="36"/>
      <c r="EE626" s="36"/>
      <c r="EF626" s="36"/>
      <c r="EG626" s="36"/>
      <c r="EH626" s="36"/>
      <c r="EI626" s="36"/>
      <c r="EJ626" s="36"/>
      <c r="EK626" s="36"/>
      <c r="EL626" s="36"/>
      <c r="EM626" s="36"/>
      <c r="EN626" s="36"/>
      <c r="EO626" s="36"/>
      <c r="EP626" s="36"/>
      <c r="EQ626" s="36"/>
      <c r="ER626" s="36"/>
      <c r="ES626" s="36"/>
      <c r="ET626" s="36"/>
      <c r="EU626" s="36"/>
      <c r="EV626" s="36"/>
      <c r="EW626" s="36"/>
      <c r="EX626" s="36"/>
      <c r="EY626" s="36"/>
      <c r="EZ626" s="36"/>
      <c r="FA626" s="36"/>
      <c r="FB626" s="36"/>
      <c r="FC626" s="36"/>
      <c r="FD626" s="36"/>
      <c r="FE626" s="36"/>
      <c r="FF626" s="36"/>
      <c r="FG626" s="36"/>
      <c r="FH626" s="36"/>
      <c r="FI626" s="36"/>
      <c r="FJ626" s="36"/>
      <c r="FK626" s="36"/>
      <c r="FL626" s="36"/>
      <c r="FM626" s="36"/>
      <c r="FN626" s="36"/>
      <c r="FO626" s="36"/>
      <c r="FP626" s="36"/>
      <c r="FQ626" s="36"/>
      <c r="FR626" s="36"/>
      <c r="FS626" s="36"/>
      <c r="FT626" s="36"/>
      <c r="FU626" s="36"/>
    </row>
    <row r="627" spans="1:177" ht="21" x14ac:dyDescent="0.35">
      <c r="A627" s="36"/>
      <c r="B627" s="37"/>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7"/>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7"/>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c r="EA627" s="36"/>
      <c r="EB627" s="36"/>
      <c r="EC627" s="36"/>
      <c r="ED627" s="36"/>
      <c r="EE627" s="36"/>
      <c r="EF627" s="36"/>
      <c r="EG627" s="36"/>
      <c r="EH627" s="36"/>
      <c r="EI627" s="36"/>
      <c r="EJ627" s="36"/>
      <c r="EK627" s="36"/>
      <c r="EL627" s="36"/>
      <c r="EM627" s="36"/>
      <c r="EN627" s="36"/>
      <c r="EO627" s="36"/>
      <c r="EP627" s="36"/>
      <c r="EQ627" s="36"/>
      <c r="ER627" s="36"/>
      <c r="ES627" s="36"/>
      <c r="ET627" s="36"/>
      <c r="EU627" s="36"/>
      <c r="EV627" s="36"/>
      <c r="EW627" s="36"/>
      <c r="EX627" s="36"/>
      <c r="EY627" s="36"/>
      <c r="EZ627" s="36"/>
      <c r="FA627" s="36"/>
      <c r="FB627" s="36"/>
      <c r="FC627" s="36"/>
      <c r="FD627" s="36"/>
      <c r="FE627" s="36"/>
      <c r="FF627" s="36"/>
      <c r="FG627" s="36"/>
      <c r="FH627" s="36"/>
      <c r="FI627" s="36"/>
      <c r="FJ627" s="36"/>
      <c r="FK627" s="36"/>
      <c r="FL627" s="36"/>
      <c r="FM627" s="36"/>
      <c r="FN627" s="36"/>
      <c r="FO627" s="36"/>
      <c r="FP627" s="36"/>
      <c r="FQ627" s="36"/>
      <c r="FR627" s="36"/>
      <c r="FS627" s="36"/>
      <c r="FT627" s="36"/>
      <c r="FU627" s="36"/>
    </row>
    <row r="628" spans="1:177" ht="21" x14ac:dyDescent="0.35">
      <c r="A628" s="36"/>
      <c r="B628" s="37"/>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7"/>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7"/>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c r="EA628" s="36"/>
      <c r="EB628" s="36"/>
      <c r="EC628" s="36"/>
      <c r="ED628" s="36"/>
      <c r="EE628" s="36"/>
      <c r="EF628" s="36"/>
      <c r="EG628" s="36"/>
      <c r="EH628" s="36"/>
      <c r="EI628" s="36"/>
      <c r="EJ628" s="36"/>
      <c r="EK628" s="36"/>
      <c r="EL628" s="36"/>
      <c r="EM628" s="36"/>
      <c r="EN628" s="36"/>
      <c r="EO628" s="36"/>
      <c r="EP628" s="36"/>
      <c r="EQ628" s="36"/>
      <c r="ER628" s="36"/>
      <c r="ES628" s="36"/>
      <c r="ET628" s="36"/>
      <c r="EU628" s="36"/>
      <c r="EV628" s="36"/>
      <c r="EW628" s="36"/>
      <c r="EX628" s="36"/>
      <c r="EY628" s="36"/>
      <c r="EZ628" s="36"/>
      <c r="FA628" s="36"/>
      <c r="FB628" s="36"/>
      <c r="FC628" s="36"/>
      <c r="FD628" s="36"/>
      <c r="FE628" s="36"/>
      <c r="FF628" s="36"/>
      <c r="FG628" s="36"/>
      <c r="FH628" s="36"/>
      <c r="FI628" s="36"/>
      <c r="FJ628" s="36"/>
      <c r="FK628" s="36"/>
      <c r="FL628" s="36"/>
      <c r="FM628" s="36"/>
      <c r="FN628" s="36"/>
      <c r="FO628" s="36"/>
      <c r="FP628" s="36"/>
      <c r="FQ628" s="36"/>
      <c r="FR628" s="36"/>
      <c r="FS628" s="36"/>
      <c r="FT628" s="36"/>
      <c r="FU628" s="36"/>
    </row>
    <row r="629" spans="1:177" ht="21" x14ac:dyDescent="0.35">
      <c r="A629" s="36"/>
      <c r="B629" s="37"/>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7"/>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7"/>
      <c r="CU629" s="36"/>
      <c r="CV629" s="36"/>
      <c r="CW629" s="36"/>
      <c r="CX629" s="36"/>
      <c r="CY629" s="36"/>
      <c r="CZ629" s="36"/>
      <c r="DA629" s="36"/>
      <c r="DB629" s="36"/>
      <c r="DC629" s="36"/>
      <c r="DD629" s="36"/>
      <c r="DE629" s="36"/>
      <c r="DF629" s="36"/>
      <c r="DG629" s="36"/>
      <c r="DH629" s="36"/>
      <c r="DI629" s="36"/>
      <c r="DJ629" s="36"/>
      <c r="DK629" s="36"/>
      <c r="DL629" s="36"/>
      <c r="DM629" s="36"/>
      <c r="DN629" s="36"/>
      <c r="DO629" s="36"/>
      <c r="DP629" s="36"/>
      <c r="DQ629" s="36"/>
      <c r="DR629" s="36"/>
      <c r="DS629" s="36"/>
      <c r="DT629" s="36"/>
      <c r="DU629" s="36"/>
      <c r="DV629" s="36"/>
      <c r="DW629" s="36"/>
      <c r="DX629" s="36"/>
      <c r="DY629" s="36"/>
      <c r="DZ629" s="36"/>
      <c r="EA629" s="36"/>
      <c r="EB629" s="36"/>
      <c r="EC629" s="36"/>
      <c r="ED629" s="36"/>
      <c r="EE629" s="36"/>
      <c r="EF629" s="36"/>
      <c r="EG629" s="36"/>
      <c r="EH629" s="36"/>
      <c r="EI629" s="36"/>
      <c r="EJ629" s="36"/>
      <c r="EK629" s="36"/>
      <c r="EL629" s="36"/>
      <c r="EM629" s="36"/>
      <c r="EN629" s="36"/>
      <c r="EO629" s="36"/>
      <c r="EP629" s="36"/>
      <c r="EQ629" s="36"/>
      <c r="ER629" s="36"/>
      <c r="ES629" s="36"/>
      <c r="ET629" s="36"/>
      <c r="EU629" s="36"/>
      <c r="EV629" s="36"/>
      <c r="EW629" s="36"/>
      <c r="EX629" s="36"/>
      <c r="EY629" s="36"/>
      <c r="EZ629" s="36"/>
      <c r="FA629" s="36"/>
      <c r="FB629" s="36"/>
      <c r="FC629" s="36"/>
      <c r="FD629" s="36"/>
      <c r="FE629" s="36"/>
      <c r="FF629" s="36"/>
      <c r="FG629" s="36"/>
      <c r="FH629" s="36"/>
      <c r="FI629" s="36"/>
      <c r="FJ629" s="36"/>
      <c r="FK629" s="36"/>
      <c r="FL629" s="36"/>
      <c r="FM629" s="36"/>
      <c r="FN629" s="36"/>
      <c r="FO629" s="36"/>
      <c r="FP629" s="36"/>
      <c r="FQ629" s="36"/>
      <c r="FR629" s="36"/>
      <c r="FS629" s="36"/>
      <c r="FT629" s="36"/>
      <c r="FU629" s="36"/>
    </row>
    <row r="630" spans="1:177" ht="21" x14ac:dyDescent="0.35">
      <c r="A630" s="36"/>
      <c r="B630" s="37"/>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7"/>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7"/>
      <c r="CU630" s="36"/>
      <c r="CV630" s="36"/>
      <c r="CW630" s="36"/>
      <c r="CX630" s="36"/>
      <c r="CY630" s="36"/>
      <c r="CZ630" s="36"/>
      <c r="DA630" s="36"/>
      <c r="DB630" s="36"/>
      <c r="DC630" s="36"/>
      <c r="DD630" s="36"/>
      <c r="DE630" s="36"/>
      <c r="DF630" s="36"/>
      <c r="DG630" s="36"/>
      <c r="DH630" s="36"/>
      <c r="DI630" s="36"/>
      <c r="DJ630" s="36"/>
      <c r="DK630" s="36"/>
      <c r="DL630" s="36"/>
      <c r="DM630" s="36"/>
      <c r="DN630" s="36"/>
      <c r="DO630" s="36"/>
      <c r="DP630" s="36"/>
      <c r="DQ630" s="36"/>
      <c r="DR630" s="36"/>
      <c r="DS630" s="36"/>
      <c r="DT630" s="36"/>
      <c r="DU630" s="36"/>
      <c r="DV630" s="36"/>
      <c r="DW630" s="36"/>
      <c r="DX630" s="36"/>
      <c r="DY630" s="36"/>
      <c r="DZ630" s="36"/>
      <c r="EA630" s="36"/>
      <c r="EB630" s="36"/>
      <c r="EC630" s="36"/>
      <c r="ED630" s="36"/>
      <c r="EE630" s="36"/>
      <c r="EF630" s="36"/>
      <c r="EG630" s="36"/>
      <c r="EH630" s="36"/>
      <c r="EI630" s="36"/>
      <c r="EJ630" s="36"/>
      <c r="EK630" s="36"/>
      <c r="EL630" s="36"/>
      <c r="EM630" s="36"/>
      <c r="EN630" s="36"/>
      <c r="EO630" s="36"/>
      <c r="EP630" s="36"/>
      <c r="EQ630" s="36"/>
      <c r="ER630" s="36"/>
      <c r="ES630" s="36"/>
      <c r="ET630" s="36"/>
      <c r="EU630" s="36"/>
      <c r="EV630" s="36"/>
      <c r="EW630" s="36"/>
      <c r="EX630" s="36"/>
      <c r="EY630" s="36"/>
      <c r="EZ630" s="36"/>
      <c r="FA630" s="36"/>
      <c r="FB630" s="36"/>
      <c r="FC630" s="36"/>
      <c r="FD630" s="36"/>
      <c r="FE630" s="36"/>
      <c r="FF630" s="36"/>
      <c r="FG630" s="36"/>
      <c r="FH630" s="36"/>
      <c r="FI630" s="36"/>
      <c r="FJ630" s="36"/>
      <c r="FK630" s="36"/>
      <c r="FL630" s="36"/>
      <c r="FM630" s="36"/>
      <c r="FN630" s="36"/>
      <c r="FO630" s="36"/>
      <c r="FP630" s="36"/>
      <c r="FQ630" s="36"/>
      <c r="FR630" s="36"/>
      <c r="FS630" s="36"/>
      <c r="FT630" s="36"/>
      <c r="FU630" s="36"/>
    </row>
    <row r="631" spans="1:177" ht="21" x14ac:dyDescent="0.35">
      <c r="A631" s="36"/>
      <c r="B631" s="37"/>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7"/>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7"/>
      <c r="CU631" s="36"/>
      <c r="CV631" s="36"/>
      <c r="CW631" s="36"/>
      <c r="CX631" s="36"/>
      <c r="CY631" s="36"/>
      <c r="CZ631" s="36"/>
      <c r="DA631" s="36"/>
      <c r="DB631" s="36"/>
      <c r="DC631" s="36"/>
      <c r="DD631" s="36"/>
      <c r="DE631" s="36"/>
      <c r="DF631" s="36"/>
      <c r="DG631" s="36"/>
      <c r="DH631" s="36"/>
      <c r="DI631" s="36"/>
      <c r="DJ631" s="36"/>
      <c r="DK631" s="36"/>
      <c r="DL631" s="36"/>
      <c r="DM631" s="36"/>
      <c r="DN631" s="36"/>
      <c r="DO631" s="36"/>
      <c r="DP631" s="36"/>
      <c r="DQ631" s="36"/>
      <c r="DR631" s="36"/>
      <c r="DS631" s="36"/>
      <c r="DT631" s="36"/>
      <c r="DU631" s="36"/>
      <c r="DV631" s="36"/>
      <c r="DW631" s="36"/>
      <c r="DX631" s="36"/>
      <c r="DY631" s="36"/>
      <c r="DZ631" s="36"/>
      <c r="EA631" s="36"/>
      <c r="EB631" s="36"/>
      <c r="EC631" s="36"/>
      <c r="ED631" s="36"/>
      <c r="EE631" s="36"/>
      <c r="EF631" s="36"/>
      <c r="EG631" s="36"/>
      <c r="EH631" s="36"/>
      <c r="EI631" s="36"/>
      <c r="EJ631" s="36"/>
      <c r="EK631" s="36"/>
      <c r="EL631" s="36"/>
      <c r="EM631" s="36"/>
      <c r="EN631" s="36"/>
      <c r="EO631" s="36"/>
      <c r="EP631" s="36"/>
      <c r="EQ631" s="36"/>
      <c r="ER631" s="36"/>
      <c r="ES631" s="36"/>
      <c r="ET631" s="36"/>
      <c r="EU631" s="36"/>
      <c r="EV631" s="36"/>
      <c r="EW631" s="36"/>
      <c r="EX631" s="36"/>
      <c r="EY631" s="36"/>
      <c r="EZ631" s="36"/>
      <c r="FA631" s="36"/>
      <c r="FB631" s="36"/>
      <c r="FC631" s="36"/>
      <c r="FD631" s="36"/>
      <c r="FE631" s="36"/>
      <c r="FF631" s="36"/>
      <c r="FG631" s="36"/>
      <c r="FH631" s="36"/>
      <c r="FI631" s="36"/>
      <c r="FJ631" s="36"/>
      <c r="FK631" s="36"/>
      <c r="FL631" s="36"/>
      <c r="FM631" s="36"/>
      <c r="FN631" s="36"/>
      <c r="FO631" s="36"/>
      <c r="FP631" s="36"/>
      <c r="FQ631" s="36"/>
      <c r="FR631" s="36"/>
      <c r="FS631" s="36"/>
      <c r="FT631" s="36"/>
      <c r="FU631" s="36"/>
    </row>
    <row r="632" spans="1:177" ht="21" x14ac:dyDescent="0.35">
      <c r="A632" s="36"/>
      <c r="B632" s="37"/>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7"/>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7"/>
      <c r="CU632" s="36"/>
      <c r="CV632" s="36"/>
      <c r="CW632" s="36"/>
      <c r="CX632" s="36"/>
      <c r="CY632" s="36"/>
      <c r="CZ632" s="36"/>
      <c r="DA632" s="36"/>
      <c r="DB632" s="36"/>
      <c r="DC632" s="36"/>
      <c r="DD632" s="36"/>
      <c r="DE632" s="36"/>
      <c r="DF632" s="36"/>
      <c r="DG632" s="36"/>
      <c r="DH632" s="36"/>
      <c r="DI632" s="36"/>
      <c r="DJ632" s="36"/>
      <c r="DK632" s="36"/>
      <c r="DL632" s="36"/>
      <c r="DM632" s="36"/>
      <c r="DN632" s="36"/>
      <c r="DO632" s="36"/>
      <c r="DP632" s="36"/>
      <c r="DQ632" s="36"/>
      <c r="DR632" s="36"/>
      <c r="DS632" s="36"/>
      <c r="DT632" s="36"/>
      <c r="DU632" s="36"/>
      <c r="DV632" s="36"/>
      <c r="DW632" s="36"/>
      <c r="DX632" s="36"/>
      <c r="DY632" s="36"/>
      <c r="DZ632" s="36"/>
      <c r="EA632" s="36"/>
      <c r="EB632" s="36"/>
      <c r="EC632" s="36"/>
      <c r="ED632" s="36"/>
      <c r="EE632" s="36"/>
      <c r="EF632" s="36"/>
      <c r="EG632" s="36"/>
      <c r="EH632" s="36"/>
      <c r="EI632" s="36"/>
      <c r="EJ632" s="36"/>
      <c r="EK632" s="36"/>
      <c r="EL632" s="36"/>
      <c r="EM632" s="36"/>
      <c r="EN632" s="36"/>
      <c r="EO632" s="36"/>
      <c r="EP632" s="36"/>
      <c r="EQ632" s="36"/>
      <c r="ER632" s="36"/>
      <c r="ES632" s="36"/>
      <c r="ET632" s="36"/>
      <c r="EU632" s="36"/>
      <c r="EV632" s="36"/>
      <c r="EW632" s="36"/>
      <c r="EX632" s="36"/>
      <c r="EY632" s="36"/>
      <c r="EZ632" s="36"/>
      <c r="FA632" s="36"/>
      <c r="FB632" s="36"/>
      <c r="FC632" s="36"/>
      <c r="FD632" s="36"/>
      <c r="FE632" s="36"/>
      <c r="FF632" s="36"/>
      <c r="FG632" s="36"/>
      <c r="FH632" s="36"/>
      <c r="FI632" s="36"/>
      <c r="FJ632" s="36"/>
      <c r="FK632" s="36"/>
      <c r="FL632" s="36"/>
      <c r="FM632" s="36"/>
      <c r="FN632" s="36"/>
      <c r="FO632" s="36"/>
      <c r="FP632" s="36"/>
      <c r="FQ632" s="36"/>
      <c r="FR632" s="36"/>
      <c r="FS632" s="36"/>
      <c r="FT632" s="36"/>
      <c r="FU632" s="36"/>
    </row>
    <row r="633" spans="1:177" ht="21" x14ac:dyDescent="0.35">
      <c r="A633" s="36"/>
      <c r="B633" s="37"/>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7"/>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7"/>
      <c r="CU633" s="36"/>
      <c r="CV633" s="36"/>
      <c r="CW633" s="36"/>
      <c r="CX633" s="36"/>
      <c r="CY633" s="36"/>
      <c r="CZ633" s="36"/>
      <c r="DA633" s="36"/>
      <c r="DB633" s="36"/>
      <c r="DC633" s="36"/>
      <c r="DD633" s="36"/>
      <c r="DE633" s="36"/>
      <c r="DF633" s="36"/>
      <c r="DG633" s="36"/>
      <c r="DH633" s="36"/>
      <c r="DI633" s="36"/>
      <c r="DJ633" s="36"/>
      <c r="DK633" s="36"/>
      <c r="DL633" s="36"/>
      <c r="DM633" s="36"/>
      <c r="DN633" s="36"/>
      <c r="DO633" s="36"/>
      <c r="DP633" s="36"/>
      <c r="DQ633" s="36"/>
      <c r="DR633" s="36"/>
      <c r="DS633" s="36"/>
      <c r="DT633" s="36"/>
      <c r="DU633" s="36"/>
      <c r="DV633" s="36"/>
      <c r="DW633" s="36"/>
      <c r="DX633" s="36"/>
      <c r="DY633" s="36"/>
      <c r="DZ633" s="36"/>
      <c r="EA633" s="36"/>
      <c r="EB633" s="36"/>
      <c r="EC633" s="36"/>
      <c r="ED633" s="36"/>
      <c r="EE633" s="36"/>
      <c r="EF633" s="36"/>
      <c r="EG633" s="36"/>
      <c r="EH633" s="36"/>
      <c r="EI633" s="36"/>
      <c r="EJ633" s="36"/>
      <c r="EK633" s="36"/>
      <c r="EL633" s="36"/>
      <c r="EM633" s="36"/>
      <c r="EN633" s="36"/>
      <c r="EO633" s="36"/>
      <c r="EP633" s="36"/>
      <c r="EQ633" s="36"/>
      <c r="ER633" s="36"/>
      <c r="ES633" s="36"/>
      <c r="ET633" s="36"/>
      <c r="EU633" s="36"/>
      <c r="EV633" s="36"/>
      <c r="EW633" s="36"/>
      <c r="EX633" s="36"/>
      <c r="EY633" s="36"/>
      <c r="EZ633" s="36"/>
      <c r="FA633" s="36"/>
      <c r="FB633" s="36"/>
      <c r="FC633" s="36"/>
      <c r="FD633" s="36"/>
      <c r="FE633" s="36"/>
      <c r="FF633" s="36"/>
      <c r="FG633" s="36"/>
      <c r="FH633" s="36"/>
      <c r="FI633" s="36"/>
      <c r="FJ633" s="36"/>
      <c r="FK633" s="36"/>
      <c r="FL633" s="36"/>
      <c r="FM633" s="36"/>
      <c r="FN633" s="36"/>
      <c r="FO633" s="36"/>
      <c r="FP633" s="36"/>
      <c r="FQ633" s="36"/>
      <c r="FR633" s="36"/>
      <c r="FS633" s="36"/>
      <c r="FT633" s="36"/>
      <c r="FU633" s="36"/>
    </row>
    <row r="634" spans="1:177" ht="21" x14ac:dyDescent="0.35">
      <c r="A634" s="36"/>
      <c r="B634" s="37"/>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7"/>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7"/>
      <c r="CU634" s="36"/>
      <c r="CV634" s="36"/>
      <c r="CW634" s="36"/>
      <c r="CX634" s="36"/>
      <c r="CY634" s="36"/>
      <c r="CZ634" s="36"/>
      <c r="DA634" s="36"/>
      <c r="DB634" s="36"/>
      <c r="DC634" s="36"/>
      <c r="DD634" s="36"/>
      <c r="DE634" s="36"/>
      <c r="DF634" s="36"/>
      <c r="DG634" s="36"/>
      <c r="DH634" s="36"/>
      <c r="DI634" s="36"/>
      <c r="DJ634" s="36"/>
      <c r="DK634" s="36"/>
      <c r="DL634" s="36"/>
      <c r="DM634" s="36"/>
      <c r="DN634" s="36"/>
      <c r="DO634" s="36"/>
      <c r="DP634" s="36"/>
      <c r="DQ634" s="36"/>
      <c r="DR634" s="36"/>
      <c r="DS634" s="36"/>
      <c r="DT634" s="36"/>
      <c r="DU634" s="36"/>
      <c r="DV634" s="36"/>
      <c r="DW634" s="36"/>
      <c r="DX634" s="36"/>
      <c r="DY634" s="36"/>
      <c r="DZ634" s="36"/>
      <c r="EA634" s="36"/>
      <c r="EB634" s="36"/>
      <c r="EC634" s="36"/>
      <c r="ED634" s="36"/>
      <c r="EE634" s="36"/>
      <c r="EF634" s="36"/>
      <c r="EG634" s="36"/>
      <c r="EH634" s="36"/>
      <c r="EI634" s="36"/>
      <c r="EJ634" s="36"/>
      <c r="EK634" s="36"/>
      <c r="EL634" s="36"/>
      <c r="EM634" s="36"/>
      <c r="EN634" s="36"/>
      <c r="EO634" s="36"/>
      <c r="EP634" s="36"/>
      <c r="EQ634" s="36"/>
      <c r="ER634" s="36"/>
      <c r="ES634" s="36"/>
      <c r="ET634" s="36"/>
      <c r="EU634" s="36"/>
      <c r="EV634" s="36"/>
      <c r="EW634" s="36"/>
      <c r="EX634" s="36"/>
      <c r="EY634" s="36"/>
      <c r="EZ634" s="36"/>
      <c r="FA634" s="36"/>
      <c r="FB634" s="36"/>
      <c r="FC634" s="36"/>
      <c r="FD634" s="36"/>
      <c r="FE634" s="36"/>
      <c r="FF634" s="36"/>
      <c r="FG634" s="36"/>
      <c r="FH634" s="36"/>
      <c r="FI634" s="36"/>
      <c r="FJ634" s="36"/>
      <c r="FK634" s="36"/>
      <c r="FL634" s="36"/>
      <c r="FM634" s="36"/>
      <c r="FN634" s="36"/>
      <c r="FO634" s="36"/>
      <c r="FP634" s="36"/>
      <c r="FQ634" s="36"/>
      <c r="FR634" s="36"/>
      <c r="FS634" s="36"/>
      <c r="FT634" s="36"/>
      <c r="FU634" s="36"/>
    </row>
    <row r="635" spans="1:177" ht="21" x14ac:dyDescent="0.35">
      <c r="A635" s="36"/>
      <c r="B635" s="37"/>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7"/>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7"/>
      <c r="CU635" s="36"/>
      <c r="CV635" s="36"/>
      <c r="CW635" s="36"/>
      <c r="CX635" s="36"/>
      <c r="CY635" s="36"/>
      <c r="CZ635" s="36"/>
      <c r="DA635" s="36"/>
      <c r="DB635" s="36"/>
      <c r="DC635" s="36"/>
      <c r="DD635" s="36"/>
      <c r="DE635" s="36"/>
      <c r="DF635" s="36"/>
      <c r="DG635" s="36"/>
      <c r="DH635" s="36"/>
      <c r="DI635" s="36"/>
      <c r="DJ635" s="36"/>
      <c r="DK635" s="36"/>
      <c r="DL635" s="36"/>
      <c r="DM635" s="36"/>
      <c r="DN635" s="36"/>
      <c r="DO635" s="36"/>
      <c r="DP635" s="36"/>
      <c r="DQ635" s="36"/>
      <c r="DR635" s="36"/>
      <c r="DS635" s="36"/>
      <c r="DT635" s="36"/>
      <c r="DU635" s="36"/>
      <c r="DV635" s="36"/>
      <c r="DW635" s="36"/>
      <c r="DX635" s="36"/>
      <c r="DY635" s="36"/>
      <c r="DZ635" s="36"/>
      <c r="EA635" s="36"/>
      <c r="EB635" s="36"/>
      <c r="EC635" s="36"/>
      <c r="ED635" s="36"/>
      <c r="EE635" s="36"/>
      <c r="EF635" s="36"/>
      <c r="EG635" s="36"/>
      <c r="EH635" s="36"/>
      <c r="EI635" s="36"/>
      <c r="EJ635" s="36"/>
      <c r="EK635" s="36"/>
      <c r="EL635" s="36"/>
      <c r="EM635" s="36"/>
      <c r="EN635" s="36"/>
      <c r="EO635" s="36"/>
      <c r="EP635" s="36"/>
      <c r="EQ635" s="36"/>
      <c r="ER635" s="36"/>
      <c r="ES635" s="36"/>
      <c r="ET635" s="36"/>
      <c r="EU635" s="36"/>
      <c r="EV635" s="36"/>
      <c r="EW635" s="36"/>
      <c r="EX635" s="36"/>
      <c r="EY635" s="36"/>
      <c r="EZ635" s="36"/>
      <c r="FA635" s="36"/>
      <c r="FB635" s="36"/>
      <c r="FC635" s="36"/>
      <c r="FD635" s="36"/>
      <c r="FE635" s="36"/>
      <c r="FF635" s="36"/>
      <c r="FG635" s="36"/>
      <c r="FH635" s="36"/>
      <c r="FI635" s="36"/>
      <c r="FJ635" s="36"/>
      <c r="FK635" s="36"/>
      <c r="FL635" s="36"/>
      <c r="FM635" s="36"/>
      <c r="FN635" s="36"/>
      <c r="FO635" s="36"/>
      <c r="FP635" s="36"/>
      <c r="FQ635" s="36"/>
      <c r="FR635" s="36"/>
      <c r="FS635" s="36"/>
      <c r="FT635" s="36"/>
      <c r="FU635" s="36"/>
    </row>
    <row r="636" spans="1:177" ht="21" x14ac:dyDescent="0.35">
      <c r="A636" s="36"/>
      <c r="B636" s="37"/>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7"/>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7"/>
      <c r="CU636" s="36"/>
      <c r="CV636" s="36"/>
      <c r="CW636" s="36"/>
      <c r="CX636" s="36"/>
      <c r="CY636" s="36"/>
      <c r="CZ636" s="36"/>
      <c r="DA636" s="36"/>
      <c r="DB636" s="36"/>
      <c r="DC636" s="36"/>
      <c r="DD636" s="36"/>
      <c r="DE636" s="36"/>
      <c r="DF636" s="36"/>
      <c r="DG636" s="36"/>
      <c r="DH636" s="36"/>
      <c r="DI636" s="36"/>
      <c r="DJ636" s="36"/>
      <c r="DK636" s="36"/>
      <c r="DL636" s="36"/>
      <c r="DM636" s="36"/>
      <c r="DN636" s="36"/>
      <c r="DO636" s="36"/>
      <c r="DP636" s="36"/>
      <c r="DQ636" s="36"/>
      <c r="DR636" s="36"/>
      <c r="DS636" s="36"/>
      <c r="DT636" s="36"/>
      <c r="DU636" s="36"/>
      <c r="DV636" s="36"/>
      <c r="DW636" s="36"/>
      <c r="DX636" s="36"/>
      <c r="DY636" s="36"/>
      <c r="DZ636" s="36"/>
      <c r="EA636" s="36"/>
      <c r="EB636" s="36"/>
      <c r="EC636" s="36"/>
      <c r="ED636" s="36"/>
      <c r="EE636" s="36"/>
      <c r="EF636" s="36"/>
      <c r="EG636" s="36"/>
      <c r="EH636" s="36"/>
      <c r="EI636" s="36"/>
      <c r="EJ636" s="36"/>
      <c r="EK636" s="36"/>
      <c r="EL636" s="36"/>
      <c r="EM636" s="36"/>
      <c r="EN636" s="36"/>
      <c r="EO636" s="36"/>
      <c r="EP636" s="36"/>
      <c r="EQ636" s="36"/>
      <c r="ER636" s="36"/>
      <c r="ES636" s="36"/>
      <c r="ET636" s="36"/>
      <c r="EU636" s="36"/>
      <c r="EV636" s="36"/>
      <c r="EW636" s="36"/>
      <c r="EX636" s="36"/>
      <c r="EY636" s="36"/>
      <c r="EZ636" s="36"/>
      <c r="FA636" s="36"/>
      <c r="FB636" s="36"/>
      <c r="FC636" s="36"/>
      <c r="FD636" s="36"/>
      <c r="FE636" s="36"/>
      <c r="FF636" s="36"/>
      <c r="FG636" s="36"/>
      <c r="FH636" s="36"/>
      <c r="FI636" s="36"/>
      <c r="FJ636" s="36"/>
      <c r="FK636" s="36"/>
      <c r="FL636" s="36"/>
      <c r="FM636" s="36"/>
      <c r="FN636" s="36"/>
      <c r="FO636" s="36"/>
      <c r="FP636" s="36"/>
      <c r="FQ636" s="36"/>
      <c r="FR636" s="36"/>
      <c r="FS636" s="36"/>
      <c r="FT636" s="36"/>
      <c r="FU636" s="36"/>
    </row>
    <row r="637" spans="1:177" ht="21" x14ac:dyDescent="0.35">
      <c r="A637" s="36"/>
      <c r="B637" s="37"/>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7"/>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7"/>
      <c r="CU637" s="36"/>
      <c r="CV637" s="36"/>
      <c r="CW637" s="36"/>
      <c r="CX637" s="36"/>
      <c r="CY637" s="36"/>
      <c r="CZ637" s="36"/>
      <c r="DA637" s="36"/>
      <c r="DB637" s="36"/>
      <c r="DC637" s="36"/>
      <c r="DD637" s="36"/>
      <c r="DE637" s="36"/>
      <c r="DF637" s="36"/>
      <c r="DG637" s="36"/>
      <c r="DH637" s="36"/>
      <c r="DI637" s="36"/>
      <c r="DJ637" s="36"/>
      <c r="DK637" s="36"/>
      <c r="DL637" s="36"/>
      <c r="DM637" s="36"/>
      <c r="DN637" s="36"/>
      <c r="DO637" s="36"/>
      <c r="DP637" s="36"/>
      <c r="DQ637" s="36"/>
      <c r="DR637" s="36"/>
      <c r="DS637" s="36"/>
      <c r="DT637" s="36"/>
      <c r="DU637" s="36"/>
      <c r="DV637" s="36"/>
      <c r="DW637" s="36"/>
      <c r="DX637" s="36"/>
      <c r="DY637" s="36"/>
      <c r="DZ637" s="36"/>
      <c r="EA637" s="36"/>
      <c r="EB637" s="36"/>
      <c r="EC637" s="36"/>
      <c r="ED637" s="36"/>
      <c r="EE637" s="36"/>
      <c r="EF637" s="36"/>
      <c r="EG637" s="36"/>
      <c r="EH637" s="36"/>
      <c r="EI637" s="36"/>
      <c r="EJ637" s="36"/>
      <c r="EK637" s="36"/>
      <c r="EL637" s="36"/>
      <c r="EM637" s="36"/>
      <c r="EN637" s="36"/>
      <c r="EO637" s="36"/>
      <c r="EP637" s="36"/>
      <c r="EQ637" s="36"/>
      <c r="ER637" s="36"/>
      <c r="ES637" s="36"/>
      <c r="ET637" s="36"/>
      <c r="EU637" s="36"/>
      <c r="EV637" s="36"/>
      <c r="EW637" s="36"/>
      <c r="EX637" s="36"/>
      <c r="EY637" s="36"/>
      <c r="EZ637" s="36"/>
      <c r="FA637" s="36"/>
      <c r="FB637" s="36"/>
      <c r="FC637" s="36"/>
      <c r="FD637" s="36"/>
      <c r="FE637" s="36"/>
      <c r="FF637" s="36"/>
      <c r="FG637" s="36"/>
      <c r="FH637" s="36"/>
      <c r="FI637" s="36"/>
      <c r="FJ637" s="36"/>
      <c r="FK637" s="36"/>
      <c r="FL637" s="36"/>
      <c r="FM637" s="36"/>
      <c r="FN637" s="36"/>
      <c r="FO637" s="36"/>
      <c r="FP637" s="36"/>
      <c r="FQ637" s="36"/>
      <c r="FR637" s="36"/>
      <c r="FS637" s="36"/>
      <c r="FT637" s="36"/>
      <c r="FU637" s="36"/>
    </row>
    <row r="638" spans="1:177" ht="21" x14ac:dyDescent="0.35">
      <c r="A638" s="36"/>
      <c r="B638" s="37"/>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7"/>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7"/>
      <c r="CU638" s="36"/>
      <c r="CV638" s="36"/>
      <c r="CW638" s="36"/>
      <c r="CX638" s="36"/>
      <c r="CY638" s="36"/>
      <c r="CZ638" s="36"/>
      <c r="DA638" s="36"/>
      <c r="DB638" s="36"/>
      <c r="DC638" s="36"/>
      <c r="DD638" s="36"/>
      <c r="DE638" s="36"/>
      <c r="DF638" s="36"/>
      <c r="DG638" s="36"/>
      <c r="DH638" s="36"/>
      <c r="DI638" s="36"/>
      <c r="DJ638" s="36"/>
      <c r="DK638" s="36"/>
      <c r="DL638" s="36"/>
      <c r="DM638" s="36"/>
      <c r="DN638" s="36"/>
      <c r="DO638" s="36"/>
      <c r="DP638" s="36"/>
      <c r="DQ638" s="36"/>
      <c r="DR638" s="36"/>
      <c r="DS638" s="36"/>
      <c r="DT638" s="36"/>
      <c r="DU638" s="36"/>
      <c r="DV638" s="36"/>
      <c r="DW638" s="36"/>
      <c r="DX638" s="36"/>
      <c r="DY638" s="36"/>
      <c r="DZ638" s="36"/>
      <c r="EA638" s="36"/>
      <c r="EB638" s="36"/>
      <c r="EC638" s="36"/>
      <c r="ED638" s="36"/>
      <c r="EE638" s="36"/>
      <c r="EF638" s="36"/>
      <c r="EG638" s="36"/>
      <c r="EH638" s="36"/>
      <c r="EI638" s="36"/>
      <c r="EJ638" s="36"/>
      <c r="EK638" s="36"/>
      <c r="EL638" s="36"/>
      <c r="EM638" s="36"/>
      <c r="EN638" s="36"/>
      <c r="EO638" s="36"/>
      <c r="EP638" s="36"/>
      <c r="EQ638" s="36"/>
      <c r="ER638" s="36"/>
      <c r="ES638" s="36"/>
      <c r="ET638" s="36"/>
      <c r="EU638" s="36"/>
      <c r="EV638" s="36"/>
      <c r="EW638" s="36"/>
      <c r="EX638" s="36"/>
      <c r="EY638" s="36"/>
      <c r="EZ638" s="36"/>
      <c r="FA638" s="36"/>
      <c r="FB638" s="36"/>
      <c r="FC638" s="36"/>
      <c r="FD638" s="36"/>
      <c r="FE638" s="36"/>
      <c r="FF638" s="36"/>
      <c r="FG638" s="36"/>
      <c r="FH638" s="36"/>
      <c r="FI638" s="36"/>
      <c r="FJ638" s="36"/>
      <c r="FK638" s="36"/>
      <c r="FL638" s="36"/>
      <c r="FM638" s="36"/>
      <c r="FN638" s="36"/>
      <c r="FO638" s="36"/>
      <c r="FP638" s="36"/>
      <c r="FQ638" s="36"/>
      <c r="FR638" s="36"/>
      <c r="FS638" s="36"/>
      <c r="FT638" s="36"/>
      <c r="FU638" s="36"/>
    </row>
    <row r="639" spans="1:177" ht="21" x14ac:dyDescent="0.35">
      <c r="A639" s="36"/>
      <c r="B639" s="37"/>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7"/>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7"/>
      <c r="CU639" s="36"/>
      <c r="CV639" s="36"/>
      <c r="CW639" s="36"/>
      <c r="CX639" s="36"/>
      <c r="CY639" s="36"/>
      <c r="CZ639" s="36"/>
      <c r="DA639" s="36"/>
      <c r="DB639" s="36"/>
      <c r="DC639" s="36"/>
      <c r="DD639" s="36"/>
      <c r="DE639" s="36"/>
      <c r="DF639" s="36"/>
      <c r="DG639" s="36"/>
      <c r="DH639" s="36"/>
      <c r="DI639" s="36"/>
      <c r="DJ639" s="36"/>
      <c r="DK639" s="36"/>
      <c r="DL639" s="36"/>
      <c r="DM639" s="36"/>
      <c r="DN639" s="36"/>
      <c r="DO639" s="36"/>
      <c r="DP639" s="36"/>
      <c r="DQ639" s="36"/>
      <c r="DR639" s="36"/>
      <c r="DS639" s="36"/>
      <c r="DT639" s="36"/>
      <c r="DU639" s="36"/>
      <c r="DV639" s="36"/>
      <c r="DW639" s="36"/>
      <c r="DX639" s="36"/>
      <c r="DY639" s="36"/>
      <c r="DZ639" s="36"/>
      <c r="EA639" s="36"/>
      <c r="EB639" s="36"/>
      <c r="EC639" s="36"/>
      <c r="ED639" s="36"/>
      <c r="EE639" s="36"/>
      <c r="EF639" s="36"/>
      <c r="EG639" s="36"/>
      <c r="EH639" s="36"/>
      <c r="EI639" s="36"/>
      <c r="EJ639" s="36"/>
      <c r="EK639" s="36"/>
      <c r="EL639" s="36"/>
      <c r="EM639" s="36"/>
      <c r="EN639" s="36"/>
      <c r="EO639" s="36"/>
      <c r="EP639" s="36"/>
      <c r="EQ639" s="36"/>
      <c r="ER639" s="36"/>
      <c r="ES639" s="36"/>
      <c r="ET639" s="36"/>
      <c r="EU639" s="36"/>
      <c r="EV639" s="36"/>
      <c r="EW639" s="36"/>
      <c r="EX639" s="36"/>
      <c r="EY639" s="36"/>
      <c r="EZ639" s="36"/>
      <c r="FA639" s="36"/>
      <c r="FB639" s="36"/>
      <c r="FC639" s="36"/>
      <c r="FD639" s="36"/>
      <c r="FE639" s="36"/>
      <c r="FF639" s="36"/>
      <c r="FG639" s="36"/>
      <c r="FH639" s="36"/>
      <c r="FI639" s="36"/>
      <c r="FJ639" s="36"/>
      <c r="FK639" s="36"/>
      <c r="FL639" s="36"/>
      <c r="FM639" s="36"/>
      <c r="FN639" s="36"/>
      <c r="FO639" s="36"/>
      <c r="FP639" s="36"/>
      <c r="FQ639" s="36"/>
      <c r="FR639" s="36"/>
      <c r="FS639" s="36"/>
      <c r="FT639" s="36"/>
      <c r="FU639" s="36"/>
    </row>
    <row r="640" spans="1:177" ht="21" x14ac:dyDescent="0.35">
      <c r="A640" s="36"/>
      <c r="B640" s="37"/>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7"/>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7"/>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c r="EA640" s="36"/>
      <c r="EB640" s="36"/>
      <c r="EC640" s="36"/>
      <c r="ED640" s="36"/>
      <c r="EE640" s="36"/>
      <c r="EF640" s="36"/>
      <c r="EG640" s="36"/>
      <c r="EH640" s="36"/>
      <c r="EI640" s="36"/>
      <c r="EJ640" s="36"/>
      <c r="EK640" s="36"/>
      <c r="EL640" s="36"/>
      <c r="EM640" s="36"/>
      <c r="EN640" s="36"/>
      <c r="EO640" s="36"/>
      <c r="EP640" s="36"/>
      <c r="EQ640" s="36"/>
      <c r="ER640" s="36"/>
      <c r="ES640" s="36"/>
      <c r="ET640" s="36"/>
      <c r="EU640" s="36"/>
      <c r="EV640" s="36"/>
      <c r="EW640" s="36"/>
      <c r="EX640" s="36"/>
      <c r="EY640" s="36"/>
      <c r="EZ640" s="36"/>
      <c r="FA640" s="36"/>
      <c r="FB640" s="36"/>
      <c r="FC640" s="36"/>
      <c r="FD640" s="36"/>
      <c r="FE640" s="36"/>
      <c r="FF640" s="36"/>
      <c r="FG640" s="36"/>
      <c r="FH640" s="36"/>
      <c r="FI640" s="36"/>
      <c r="FJ640" s="36"/>
      <c r="FK640" s="36"/>
      <c r="FL640" s="36"/>
      <c r="FM640" s="36"/>
      <c r="FN640" s="36"/>
      <c r="FO640" s="36"/>
      <c r="FP640" s="36"/>
      <c r="FQ640" s="36"/>
      <c r="FR640" s="36"/>
      <c r="FS640" s="36"/>
      <c r="FT640" s="36"/>
      <c r="FU640" s="36"/>
    </row>
    <row r="641" spans="1:177" ht="21" x14ac:dyDescent="0.35">
      <c r="A641" s="36"/>
      <c r="B641" s="37"/>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7"/>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7"/>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36"/>
      <c r="EB641" s="36"/>
      <c r="EC641" s="36"/>
      <c r="ED641" s="36"/>
      <c r="EE641" s="36"/>
      <c r="EF641" s="36"/>
      <c r="EG641" s="36"/>
      <c r="EH641" s="36"/>
      <c r="EI641" s="36"/>
      <c r="EJ641" s="36"/>
      <c r="EK641" s="36"/>
      <c r="EL641" s="36"/>
      <c r="EM641" s="36"/>
      <c r="EN641" s="36"/>
      <c r="EO641" s="36"/>
      <c r="EP641" s="36"/>
      <c r="EQ641" s="36"/>
      <c r="ER641" s="36"/>
      <c r="ES641" s="36"/>
      <c r="ET641" s="36"/>
      <c r="EU641" s="36"/>
      <c r="EV641" s="36"/>
      <c r="EW641" s="36"/>
      <c r="EX641" s="36"/>
      <c r="EY641" s="36"/>
      <c r="EZ641" s="36"/>
      <c r="FA641" s="36"/>
      <c r="FB641" s="36"/>
      <c r="FC641" s="36"/>
      <c r="FD641" s="36"/>
      <c r="FE641" s="36"/>
      <c r="FF641" s="36"/>
      <c r="FG641" s="36"/>
      <c r="FH641" s="36"/>
      <c r="FI641" s="36"/>
      <c r="FJ641" s="36"/>
      <c r="FK641" s="36"/>
      <c r="FL641" s="36"/>
      <c r="FM641" s="36"/>
      <c r="FN641" s="36"/>
      <c r="FO641" s="36"/>
      <c r="FP641" s="36"/>
      <c r="FQ641" s="36"/>
      <c r="FR641" s="36"/>
      <c r="FS641" s="36"/>
      <c r="FT641" s="36"/>
      <c r="FU641" s="36"/>
    </row>
    <row r="642" spans="1:177" ht="21" x14ac:dyDescent="0.35">
      <c r="A642" s="36"/>
      <c r="B642" s="37"/>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7"/>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7"/>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c r="EA642" s="36"/>
      <c r="EB642" s="36"/>
      <c r="EC642" s="36"/>
      <c r="ED642" s="36"/>
      <c r="EE642" s="36"/>
      <c r="EF642" s="36"/>
      <c r="EG642" s="36"/>
      <c r="EH642" s="36"/>
      <c r="EI642" s="36"/>
      <c r="EJ642" s="36"/>
      <c r="EK642" s="36"/>
      <c r="EL642" s="36"/>
      <c r="EM642" s="36"/>
      <c r="EN642" s="36"/>
      <c r="EO642" s="36"/>
      <c r="EP642" s="36"/>
      <c r="EQ642" s="36"/>
      <c r="ER642" s="36"/>
      <c r="ES642" s="36"/>
      <c r="ET642" s="36"/>
      <c r="EU642" s="36"/>
      <c r="EV642" s="36"/>
      <c r="EW642" s="36"/>
      <c r="EX642" s="36"/>
      <c r="EY642" s="36"/>
      <c r="EZ642" s="36"/>
      <c r="FA642" s="36"/>
      <c r="FB642" s="36"/>
      <c r="FC642" s="36"/>
      <c r="FD642" s="36"/>
      <c r="FE642" s="36"/>
      <c r="FF642" s="36"/>
      <c r="FG642" s="36"/>
      <c r="FH642" s="36"/>
      <c r="FI642" s="36"/>
      <c r="FJ642" s="36"/>
      <c r="FK642" s="36"/>
      <c r="FL642" s="36"/>
      <c r="FM642" s="36"/>
      <c r="FN642" s="36"/>
      <c r="FO642" s="36"/>
      <c r="FP642" s="36"/>
      <c r="FQ642" s="36"/>
      <c r="FR642" s="36"/>
      <c r="FS642" s="36"/>
      <c r="FT642" s="36"/>
      <c r="FU642" s="36"/>
    </row>
    <row r="643" spans="1:177" ht="21" x14ac:dyDescent="0.35">
      <c r="A643" s="36"/>
      <c r="B643" s="37"/>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7"/>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7"/>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c r="EA643" s="36"/>
      <c r="EB643" s="36"/>
      <c r="EC643" s="36"/>
      <c r="ED643" s="36"/>
      <c r="EE643" s="36"/>
      <c r="EF643" s="36"/>
      <c r="EG643" s="36"/>
      <c r="EH643" s="36"/>
      <c r="EI643" s="36"/>
      <c r="EJ643" s="36"/>
      <c r="EK643" s="36"/>
      <c r="EL643" s="36"/>
      <c r="EM643" s="36"/>
      <c r="EN643" s="36"/>
      <c r="EO643" s="36"/>
      <c r="EP643" s="36"/>
      <c r="EQ643" s="36"/>
      <c r="ER643" s="36"/>
      <c r="ES643" s="36"/>
      <c r="ET643" s="36"/>
      <c r="EU643" s="36"/>
      <c r="EV643" s="36"/>
      <c r="EW643" s="36"/>
      <c r="EX643" s="36"/>
      <c r="EY643" s="36"/>
      <c r="EZ643" s="36"/>
      <c r="FA643" s="36"/>
      <c r="FB643" s="36"/>
      <c r="FC643" s="36"/>
      <c r="FD643" s="36"/>
      <c r="FE643" s="36"/>
      <c r="FF643" s="36"/>
      <c r="FG643" s="36"/>
      <c r="FH643" s="36"/>
      <c r="FI643" s="36"/>
      <c r="FJ643" s="36"/>
      <c r="FK643" s="36"/>
      <c r="FL643" s="36"/>
      <c r="FM643" s="36"/>
      <c r="FN643" s="36"/>
      <c r="FO643" s="36"/>
      <c r="FP643" s="36"/>
      <c r="FQ643" s="36"/>
      <c r="FR643" s="36"/>
      <c r="FS643" s="36"/>
      <c r="FT643" s="36"/>
      <c r="FU643" s="36"/>
    </row>
    <row r="644" spans="1:177" ht="21" x14ac:dyDescent="0.35">
      <c r="A644" s="36"/>
      <c r="B644" s="37"/>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7"/>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7"/>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6"/>
      <c r="FL644" s="36"/>
      <c r="FM644" s="36"/>
      <c r="FN644" s="36"/>
      <c r="FO644" s="36"/>
      <c r="FP644" s="36"/>
      <c r="FQ644" s="36"/>
      <c r="FR644" s="36"/>
      <c r="FS644" s="36"/>
      <c r="FT644" s="36"/>
      <c r="FU644" s="36"/>
    </row>
    <row r="645" spans="1:177" ht="21" x14ac:dyDescent="0.35">
      <c r="A645" s="36"/>
      <c r="B645" s="37"/>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7"/>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7"/>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6"/>
      <c r="FL645" s="36"/>
      <c r="FM645" s="36"/>
      <c r="FN645" s="36"/>
      <c r="FO645" s="36"/>
      <c r="FP645" s="36"/>
      <c r="FQ645" s="36"/>
      <c r="FR645" s="36"/>
      <c r="FS645" s="36"/>
      <c r="FT645" s="36"/>
      <c r="FU645" s="36"/>
    </row>
    <row r="646" spans="1:177" ht="21" x14ac:dyDescent="0.35">
      <c r="A646" s="36"/>
      <c r="B646" s="37"/>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7"/>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7"/>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c r="EA646" s="36"/>
      <c r="EB646" s="36"/>
      <c r="EC646" s="36"/>
      <c r="ED646" s="36"/>
      <c r="EE646" s="36"/>
      <c r="EF646" s="36"/>
      <c r="EG646" s="36"/>
      <c r="EH646" s="36"/>
      <c r="EI646" s="36"/>
      <c r="EJ646" s="36"/>
      <c r="EK646" s="36"/>
      <c r="EL646" s="36"/>
      <c r="EM646" s="36"/>
      <c r="EN646" s="36"/>
      <c r="EO646" s="36"/>
      <c r="EP646" s="36"/>
      <c r="EQ646" s="36"/>
      <c r="ER646" s="36"/>
      <c r="ES646" s="36"/>
      <c r="ET646" s="36"/>
      <c r="EU646" s="36"/>
      <c r="EV646" s="36"/>
      <c r="EW646" s="36"/>
      <c r="EX646" s="36"/>
      <c r="EY646" s="36"/>
      <c r="EZ646" s="36"/>
      <c r="FA646" s="36"/>
      <c r="FB646" s="36"/>
      <c r="FC646" s="36"/>
      <c r="FD646" s="36"/>
      <c r="FE646" s="36"/>
      <c r="FF646" s="36"/>
      <c r="FG646" s="36"/>
      <c r="FH646" s="36"/>
      <c r="FI646" s="36"/>
      <c r="FJ646" s="36"/>
      <c r="FK646" s="36"/>
      <c r="FL646" s="36"/>
      <c r="FM646" s="36"/>
      <c r="FN646" s="36"/>
      <c r="FO646" s="36"/>
      <c r="FP646" s="36"/>
      <c r="FQ646" s="36"/>
      <c r="FR646" s="36"/>
      <c r="FS646" s="36"/>
      <c r="FT646" s="36"/>
      <c r="FU646" s="36"/>
    </row>
    <row r="647" spans="1:177" ht="21" x14ac:dyDescent="0.35">
      <c r="A647" s="36"/>
      <c r="B647" s="37"/>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7"/>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7"/>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c r="EA647" s="36"/>
      <c r="EB647" s="36"/>
      <c r="EC647" s="36"/>
      <c r="ED647" s="36"/>
      <c r="EE647" s="36"/>
      <c r="EF647" s="36"/>
      <c r="EG647" s="36"/>
      <c r="EH647" s="36"/>
      <c r="EI647" s="36"/>
      <c r="EJ647" s="36"/>
      <c r="EK647" s="36"/>
      <c r="EL647" s="36"/>
      <c r="EM647" s="36"/>
      <c r="EN647" s="36"/>
      <c r="EO647" s="36"/>
      <c r="EP647" s="36"/>
      <c r="EQ647" s="36"/>
      <c r="ER647" s="36"/>
      <c r="ES647" s="36"/>
      <c r="ET647" s="36"/>
      <c r="EU647" s="36"/>
      <c r="EV647" s="36"/>
      <c r="EW647" s="36"/>
      <c r="EX647" s="36"/>
      <c r="EY647" s="36"/>
      <c r="EZ647" s="36"/>
      <c r="FA647" s="36"/>
      <c r="FB647" s="36"/>
      <c r="FC647" s="36"/>
      <c r="FD647" s="36"/>
      <c r="FE647" s="36"/>
      <c r="FF647" s="36"/>
      <c r="FG647" s="36"/>
      <c r="FH647" s="36"/>
      <c r="FI647" s="36"/>
      <c r="FJ647" s="36"/>
      <c r="FK647" s="36"/>
      <c r="FL647" s="36"/>
      <c r="FM647" s="36"/>
      <c r="FN647" s="36"/>
      <c r="FO647" s="36"/>
      <c r="FP647" s="36"/>
      <c r="FQ647" s="36"/>
      <c r="FR647" s="36"/>
      <c r="FS647" s="36"/>
      <c r="FT647" s="36"/>
      <c r="FU647" s="36"/>
    </row>
    <row r="648" spans="1:177" ht="21" x14ac:dyDescent="0.35">
      <c r="A648" s="36"/>
      <c r="B648" s="37"/>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7"/>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7"/>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c r="EA648" s="36"/>
      <c r="EB648" s="36"/>
      <c r="EC648" s="36"/>
      <c r="ED648" s="36"/>
      <c r="EE648" s="36"/>
      <c r="EF648" s="36"/>
      <c r="EG648" s="36"/>
      <c r="EH648" s="36"/>
      <c r="EI648" s="36"/>
      <c r="EJ648" s="36"/>
      <c r="EK648" s="36"/>
      <c r="EL648" s="36"/>
      <c r="EM648" s="36"/>
      <c r="EN648" s="36"/>
      <c r="EO648" s="36"/>
      <c r="EP648" s="36"/>
      <c r="EQ648" s="36"/>
      <c r="ER648" s="36"/>
      <c r="ES648" s="36"/>
      <c r="ET648" s="36"/>
      <c r="EU648" s="36"/>
      <c r="EV648" s="36"/>
      <c r="EW648" s="36"/>
      <c r="EX648" s="36"/>
      <c r="EY648" s="36"/>
      <c r="EZ648" s="36"/>
      <c r="FA648" s="36"/>
      <c r="FB648" s="36"/>
      <c r="FC648" s="36"/>
      <c r="FD648" s="36"/>
      <c r="FE648" s="36"/>
      <c r="FF648" s="36"/>
      <c r="FG648" s="36"/>
      <c r="FH648" s="36"/>
      <c r="FI648" s="36"/>
      <c r="FJ648" s="36"/>
      <c r="FK648" s="36"/>
      <c r="FL648" s="36"/>
      <c r="FM648" s="36"/>
      <c r="FN648" s="36"/>
      <c r="FO648" s="36"/>
      <c r="FP648" s="36"/>
      <c r="FQ648" s="36"/>
      <c r="FR648" s="36"/>
      <c r="FS648" s="36"/>
      <c r="FT648" s="36"/>
      <c r="FU648" s="36"/>
    </row>
    <row r="649" spans="1:177" ht="21" x14ac:dyDescent="0.35">
      <c r="A649" s="36"/>
      <c r="B649" s="37"/>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7"/>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7"/>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c r="EA649" s="36"/>
      <c r="EB649" s="36"/>
      <c r="EC649" s="36"/>
      <c r="ED649" s="36"/>
      <c r="EE649" s="36"/>
      <c r="EF649" s="36"/>
      <c r="EG649" s="36"/>
      <c r="EH649" s="36"/>
      <c r="EI649" s="36"/>
      <c r="EJ649" s="36"/>
      <c r="EK649" s="36"/>
      <c r="EL649" s="36"/>
      <c r="EM649" s="36"/>
      <c r="EN649" s="36"/>
      <c r="EO649" s="36"/>
      <c r="EP649" s="36"/>
      <c r="EQ649" s="36"/>
      <c r="ER649" s="36"/>
      <c r="ES649" s="36"/>
      <c r="ET649" s="36"/>
      <c r="EU649" s="36"/>
      <c r="EV649" s="36"/>
      <c r="EW649" s="36"/>
      <c r="EX649" s="36"/>
      <c r="EY649" s="36"/>
      <c r="EZ649" s="36"/>
      <c r="FA649" s="36"/>
      <c r="FB649" s="36"/>
      <c r="FC649" s="36"/>
      <c r="FD649" s="36"/>
      <c r="FE649" s="36"/>
      <c r="FF649" s="36"/>
      <c r="FG649" s="36"/>
      <c r="FH649" s="36"/>
      <c r="FI649" s="36"/>
      <c r="FJ649" s="36"/>
      <c r="FK649" s="36"/>
      <c r="FL649" s="36"/>
      <c r="FM649" s="36"/>
      <c r="FN649" s="36"/>
      <c r="FO649" s="36"/>
      <c r="FP649" s="36"/>
      <c r="FQ649" s="36"/>
      <c r="FR649" s="36"/>
      <c r="FS649" s="36"/>
      <c r="FT649" s="36"/>
      <c r="FU649" s="36"/>
    </row>
    <row r="650" spans="1:177" ht="21" x14ac:dyDescent="0.35">
      <c r="A650" s="36"/>
      <c r="B650" s="37"/>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7"/>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7"/>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c r="EA650" s="36"/>
      <c r="EB650" s="36"/>
      <c r="EC650" s="36"/>
      <c r="ED650" s="36"/>
      <c r="EE650" s="36"/>
      <c r="EF650" s="36"/>
      <c r="EG650" s="36"/>
      <c r="EH650" s="36"/>
      <c r="EI650" s="36"/>
      <c r="EJ650" s="36"/>
      <c r="EK650" s="36"/>
      <c r="EL650" s="36"/>
      <c r="EM650" s="36"/>
      <c r="EN650" s="36"/>
      <c r="EO650" s="36"/>
      <c r="EP650" s="36"/>
      <c r="EQ650" s="36"/>
      <c r="ER650" s="36"/>
      <c r="ES650" s="36"/>
      <c r="ET650" s="36"/>
      <c r="EU650" s="36"/>
      <c r="EV650" s="36"/>
      <c r="EW650" s="36"/>
      <c r="EX650" s="36"/>
      <c r="EY650" s="36"/>
      <c r="EZ650" s="36"/>
      <c r="FA650" s="36"/>
      <c r="FB650" s="36"/>
      <c r="FC650" s="36"/>
      <c r="FD650" s="36"/>
      <c r="FE650" s="36"/>
      <c r="FF650" s="36"/>
      <c r="FG650" s="36"/>
      <c r="FH650" s="36"/>
      <c r="FI650" s="36"/>
      <c r="FJ650" s="36"/>
      <c r="FK650" s="36"/>
      <c r="FL650" s="36"/>
      <c r="FM650" s="36"/>
      <c r="FN650" s="36"/>
      <c r="FO650" s="36"/>
      <c r="FP650" s="36"/>
      <c r="FQ650" s="36"/>
      <c r="FR650" s="36"/>
      <c r="FS650" s="36"/>
      <c r="FT650" s="36"/>
      <c r="FU650" s="36"/>
    </row>
    <row r="651" spans="1:177" ht="21" x14ac:dyDescent="0.35">
      <c r="A651" s="36"/>
      <c r="B651" s="37"/>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7"/>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7"/>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36"/>
      <c r="EF651" s="36"/>
      <c r="EG651" s="36"/>
      <c r="EH651" s="36"/>
      <c r="EI651" s="36"/>
      <c r="EJ651" s="36"/>
      <c r="EK651" s="36"/>
      <c r="EL651" s="36"/>
      <c r="EM651" s="36"/>
      <c r="EN651" s="36"/>
      <c r="EO651" s="36"/>
      <c r="EP651" s="36"/>
      <c r="EQ651" s="36"/>
      <c r="ER651" s="36"/>
      <c r="ES651" s="36"/>
      <c r="ET651" s="36"/>
      <c r="EU651" s="36"/>
      <c r="EV651" s="36"/>
      <c r="EW651" s="36"/>
      <c r="EX651" s="36"/>
      <c r="EY651" s="36"/>
      <c r="EZ651" s="36"/>
      <c r="FA651" s="36"/>
      <c r="FB651" s="36"/>
      <c r="FC651" s="36"/>
      <c r="FD651" s="36"/>
      <c r="FE651" s="36"/>
      <c r="FF651" s="36"/>
      <c r="FG651" s="36"/>
      <c r="FH651" s="36"/>
      <c r="FI651" s="36"/>
      <c r="FJ651" s="36"/>
      <c r="FK651" s="36"/>
      <c r="FL651" s="36"/>
      <c r="FM651" s="36"/>
      <c r="FN651" s="36"/>
      <c r="FO651" s="36"/>
      <c r="FP651" s="36"/>
      <c r="FQ651" s="36"/>
      <c r="FR651" s="36"/>
      <c r="FS651" s="36"/>
      <c r="FT651" s="36"/>
      <c r="FU651" s="36"/>
    </row>
    <row r="652" spans="1:177" ht="21" x14ac:dyDescent="0.35">
      <c r="A652" s="36"/>
      <c r="B652" s="37"/>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7"/>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7"/>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36"/>
      <c r="EC652" s="36"/>
      <c r="ED652" s="36"/>
      <c r="EE652" s="36"/>
      <c r="EF652" s="36"/>
      <c r="EG652" s="36"/>
      <c r="EH652" s="36"/>
      <c r="EI652" s="36"/>
      <c r="EJ652" s="36"/>
      <c r="EK652" s="36"/>
      <c r="EL652" s="36"/>
      <c r="EM652" s="36"/>
      <c r="EN652" s="36"/>
      <c r="EO652" s="36"/>
      <c r="EP652" s="36"/>
      <c r="EQ652" s="36"/>
      <c r="ER652" s="36"/>
      <c r="ES652" s="36"/>
      <c r="ET652" s="36"/>
      <c r="EU652" s="36"/>
      <c r="EV652" s="36"/>
      <c r="EW652" s="36"/>
      <c r="EX652" s="36"/>
      <c r="EY652" s="36"/>
      <c r="EZ652" s="36"/>
      <c r="FA652" s="36"/>
      <c r="FB652" s="36"/>
      <c r="FC652" s="36"/>
      <c r="FD652" s="36"/>
      <c r="FE652" s="36"/>
      <c r="FF652" s="36"/>
      <c r="FG652" s="36"/>
      <c r="FH652" s="36"/>
      <c r="FI652" s="36"/>
      <c r="FJ652" s="36"/>
      <c r="FK652" s="36"/>
      <c r="FL652" s="36"/>
      <c r="FM652" s="36"/>
      <c r="FN652" s="36"/>
      <c r="FO652" s="36"/>
      <c r="FP652" s="36"/>
      <c r="FQ652" s="36"/>
      <c r="FR652" s="36"/>
      <c r="FS652" s="36"/>
      <c r="FT652" s="36"/>
      <c r="FU652" s="36"/>
    </row>
    <row r="653" spans="1:177" ht="21" x14ac:dyDescent="0.35">
      <c r="A653" s="36"/>
      <c r="B653" s="37"/>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7"/>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7"/>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c r="EA653" s="36"/>
      <c r="EB653" s="36"/>
      <c r="EC653" s="36"/>
      <c r="ED653" s="36"/>
      <c r="EE653" s="36"/>
      <c r="EF653" s="36"/>
      <c r="EG653" s="36"/>
      <c r="EH653" s="36"/>
      <c r="EI653" s="36"/>
      <c r="EJ653" s="36"/>
      <c r="EK653" s="36"/>
      <c r="EL653" s="36"/>
      <c r="EM653" s="36"/>
      <c r="EN653" s="36"/>
      <c r="EO653" s="36"/>
      <c r="EP653" s="36"/>
      <c r="EQ653" s="36"/>
      <c r="ER653" s="36"/>
      <c r="ES653" s="36"/>
      <c r="ET653" s="36"/>
      <c r="EU653" s="36"/>
      <c r="EV653" s="36"/>
      <c r="EW653" s="36"/>
      <c r="EX653" s="36"/>
      <c r="EY653" s="36"/>
      <c r="EZ653" s="36"/>
      <c r="FA653" s="36"/>
      <c r="FB653" s="36"/>
      <c r="FC653" s="36"/>
      <c r="FD653" s="36"/>
      <c r="FE653" s="36"/>
      <c r="FF653" s="36"/>
      <c r="FG653" s="36"/>
      <c r="FH653" s="36"/>
      <c r="FI653" s="36"/>
      <c r="FJ653" s="36"/>
      <c r="FK653" s="36"/>
      <c r="FL653" s="36"/>
      <c r="FM653" s="36"/>
      <c r="FN653" s="36"/>
      <c r="FO653" s="36"/>
      <c r="FP653" s="36"/>
      <c r="FQ653" s="36"/>
      <c r="FR653" s="36"/>
      <c r="FS653" s="36"/>
      <c r="FT653" s="36"/>
      <c r="FU653" s="36"/>
    </row>
    <row r="654" spans="1:177" ht="21" x14ac:dyDescent="0.35">
      <c r="A654" s="36"/>
      <c r="B654" s="37"/>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7"/>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7"/>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6"/>
      <c r="EB654" s="36"/>
      <c r="EC654" s="36"/>
      <c r="ED654" s="36"/>
      <c r="EE654" s="36"/>
      <c r="EF654" s="36"/>
      <c r="EG654" s="36"/>
      <c r="EH654" s="36"/>
      <c r="EI654" s="36"/>
      <c r="EJ654" s="36"/>
      <c r="EK654" s="36"/>
      <c r="EL654" s="36"/>
      <c r="EM654" s="36"/>
      <c r="EN654" s="36"/>
      <c r="EO654" s="36"/>
      <c r="EP654" s="36"/>
      <c r="EQ654" s="36"/>
      <c r="ER654" s="36"/>
      <c r="ES654" s="36"/>
      <c r="ET654" s="36"/>
      <c r="EU654" s="36"/>
      <c r="EV654" s="36"/>
      <c r="EW654" s="36"/>
      <c r="EX654" s="36"/>
      <c r="EY654" s="36"/>
      <c r="EZ654" s="36"/>
      <c r="FA654" s="36"/>
      <c r="FB654" s="36"/>
      <c r="FC654" s="36"/>
      <c r="FD654" s="36"/>
      <c r="FE654" s="36"/>
      <c r="FF654" s="36"/>
      <c r="FG654" s="36"/>
      <c r="FH654" s="36"/>
      <c r="FI654" s="36"/>
      <c r="FJ654" s="36"/>
      <c r="FK654" s="36"/>
      <c r="FL654" s="36"/>
      <c r="FM654" s="36"/>
      <c r="FN654" s="36"/>
      <c r="FO654" s="36"/>
      <c r="FP654" s="36"/>
      <c r="FQ654" s="36"/>
      <c r="FR654" s="36"/>
      <c r="FS654" s="36"/>
      <c r="FT654" s="36"/>
      <c r="FU654" s="36"/>
    </row>
    <row r="655" spans="1:177" ht="21" x14ac:dyDescent="0.35">
      <c r="A655" s="36"/>
      <c r="B655" s="37"/>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7"/>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7"/>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c r="ED655" s="36"/>
      <c r="EE655" s="36"/>
      <c r="EF655" s="36"/>
      <c r="EG655" s="36"/>
      <c r="EH655" s="36"/>
      <c r="EI655" s="36"/>
      <c r="EJ655" s="36"/>
      <c r="EK655" s="36"/>
      <c r="EL655" s="36"/>
      <c r="EM655" s="36"/>
      <c r="EN655" s="36"/>
      <c r="EO655" s="36"/>
      <c r="EP655" s="36"/>
      <c r="EQ655" s="36"/>
      <c r="ER655" s="36"/>
      <c r="ES655" s="36"/>
      <c r="ET655" s="36"/>
      <c r="EU655" s="36"/>
      <c r="EV655" s="36"/>
      <c r="EW655" s="36"/>
      <c r="EX655" s="36"/>
      <c r="EY655" s="36"/>
      <c r="EZ655" s="36"/>
      <c r="FA655" s="36"/>
      <c r="FB655" s="36"/>
      <c r="FC655" s="36"/>
      <c r="FD655" s="36"/>
      <c r="FE655" s="36"/>
      <c r="FF655" s="36"/>
      <c r="FG655" s="36"/>
      <c r="FH655" s="36"/>
      <c r="FI655" s="36"/>
      <c r="FJ655" s="36"/>
      <c r="FK655" s="36"/>
      <c r="FL655" s="36"/>
      <c r="FM655" s="36"/>
      <c r="FN655" s="36"/>
      <c r="FO655" s="36"/>
      <c r="FP655" s="36"/>
      <c r="FQ655" s="36"/>
      <c r="FR655" s="36"/>
      <c r="FS655" s="36"/>
      <c r="FT655" s="36"/>
      <c r="FU655" s="36"/>
    </row>
    <row r="656" spans="1:177" ht="21" x14ac:dyDescent="0.35">
      <c r="A656" s="36"/>
      <c r="B656" s="37"/>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7"/>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7"/>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c r="ED656" s="36"/>
      <c r="EE656" s="36"/>
      <c r="EF656" s="36"/>
      <c r="EG656" s="36"/>
      <c r="EH656" s="36"/>
      <c r="EI656" s="36"/>
      <c r="EJ656" s="36"/>
      <c r="EK656" s="36"/>
      <c r="EL656" s="36"/>
      <c r="EM656" s="36"/>
      <c r="EN656" s="36"/>
      <c r="EO656" s="36"/>
      <c r="EP656" s="36"/>
      <c r="EQ656" s="36"/>
      <c r="ER656" s="36"/>
      <c r="ES656" s="36"/>
      <c r="ET656" s="36"/>
      <c r="EU656" s="36"/>
      <c r="EV656" s="36"/>
      <c r="EW656" s="36"/>
      <c r="EX656" s="36"/>
      <c r="EY656" s="36"/>
      <c r="EZ656" s="36"/>
      <c r="FA656" s="36"/>
      <c r="FB656" s="36"/>
      <c r="FC656" s="36"/>
      <c r="FD656" s="36"/>
      <c r="FE656" s="36"/>
      <c r="FF656" s="36"/>
      <c r="FG656" s="36"/>
      <c r="FH656" s="36"/>
      <c r="FI656" s="36"/>
      <c r="FJ656" s="36"/>
      <c r="FK656" s="36"/>
      <c r="FL656" s="36"/>
      <c r="FM656" s="36"/>
      <c r="FN656" s="36"/>
      <c r="FO656" s="36"/>
      <c r="FP656" s="36"/>
      <c r="FQ656" s="36"/>
      <c r="FR656" s="36"/>
      <c r="FS656" s="36"/>
      <c r="FT656" s="36"/>
      <c r="FU656" s="36"/>
    </row>
    <row r="657" spans="1:177" ht="21" x14ac:dyDescent="0.35">
      <c r="A657" s="36"/>
      <c r="B657" s="37"/>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7"/>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7"/>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c r="ED657" s="36"/>
      <c r="EE657" s="36"/>
      <c r="EF657" s="36"/>
      <c r="EG657" s="36"/>
      <c r="EH657" s="36"/>
      <c r="EI657" s="36"/>
      <c r="EJ657" s="36"/>
      <c r="EK657" s="36"/>
      <c r="EL657" s="36"/>
      <c r="EM657" s="36"/>
      <c r="EN657" s="36"/>
      <c r="EO657" s="36"/>
      <c r="EP657" s="36"/>
      <c r="EQ657" s="36"/>
      <c r="ER657" s="36"/>
      <c r="ES657" s="36"/>
      <c r="ET657" s="36"/>
      <c r="EU657" s="36"/>
      <c r="EV657" s="36"/>
      <c r="EW657" s="36"/>
      <c r="EX657" s="36"/>
      <c r="EY657" s="36"/>
      <c r="EZ657" s="36"/>
      <c r="FA657" s="36"/>
      <c r="FB657" s="36"/>
      <c r="FC657" s="36"/>
      <c r="FD657" s="36"/>
      <c r="FE657" s="36"/>
      <c r="FF657" s="36"/>
      <c r="FG657" s="36"/>
      <c r="FH657" s="36"/>
      <c r="FI657" s="36"/>
      <c r="FJ657" s="36"/>
      <c r="FK657" s="36"/>
      <c r="FL657" s="36"/>
      <c r="FM657" s="36"/>
      <c r="FN657" s="36"/>
      <c r="FO657" s="36"/>
      <c r="FP657" s="36"/>
      <c r="FQ657" s="36"/>
      <c r="FR657" s="36"/>
      <c r="FS657" s="36"/>
      <c r="FT657" s="36"/>
      <c r="FU657" s="36"/>
    </row>
    <row r="658" spans="1:177" ht="21" x14ac:dyDescent="0.35">
      <c r="A658" s="36"/>
      <c r="B658" s="37"/>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7"/>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7"/>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c r="ED658" s="36"/>
      <c r="EE658" s="36"/>
      <c r="EF658" s="36"/>
      <c r="EG658" s="36"/>
      <c r="EH658" s="36"/>
      <c r="EI658" s="36"/>
      <c r="EJ658" s="36"/>
      <c r="EK658" s="36"/>
      <c r="EL658" s="36"/>
      <c r="EM658" s="36"/>
      <c r="EN658" s="36"/>
      <c r="EO658" s="36"/>
      <c r="EP658" s="36"/>
      <c r="EQ658" s="36"/>
      <c r="ER658" s="36"/>
      <c r="ES658" s="36"/>
      <c r="ET658" s="36"/>
      <c r="EU658" s="36"/>
      <c r="EV658" s="36"/>
      <c r="EW658" s="36"/>
      <c r="EX658" s="36"/>
      <c r="EY658" s="36"/>
      <c r="EZ658" s="36"/>
      <c r="FA658" s="36"/>
      <c r="FB658" s="36"/>
      <c r="FC658" s="36"/>
      <c r="FD658" s="36"/>
      <c r="FE658" s="36"/>
      <c r="FF658" s="36"/>
      <c r="FG658" s="36"/>
      <c r="FH658" s="36"/>
      <c r="FI658" s="36"/>
      <c r="FJ658" s="36"/>
      <c r="FK658" s="36"/>
      <c r="FL658" s="36"/>
      <c r="FM658" s="36"/>
      <c r="FN658" s="36"/>
      <c r="FO658" s="36"/>
      <c r="FP658" s="36"/>
      <c r="FQ658" s="36"/>
      <c r="FR658" s="36"/>
      <c r="FS658" s="36"/>
      <c r="FT658" s="36"/>
      <c r="FU658" s="36"/>
    </row>
    <row r="659" spans="1:177" ht="21" x14ac:dyDescent="0.35">
      <c r="A659" s="36"/>
      <c r="B659" s="37"/>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7"/>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7"/>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6"/>
      <c r="EF659" s="36"/>
      <c r="EG659" s="36"/>
      <c r="EH659" s="36"/>
      <c r="EI659" s="36"/>
      <c r="EJ659" s="36"/>
      <c r="EK659" s="36"/>
      <c r="EL659" s="36"/>
      <c r="EM659" s="36"/>
      <c r="EN659" s="36"/>
      <c r="EO659" s="36"/>
      <c r="EP659" s="36"/>
      <c r="EQ659" s="36"/>
      <c r="ER659" s="36"/>
      <c r="ES659" s="36"/>
      <c r="ET659" s="36"/>
      <c r="EU659" s="36"/>
      <c r="EV659" s="36"/>
      <c r="EW659" s="36"/>
      <c r="EX659" s="36"/>
      <c r="EY659" s="36"/>
      <c r="EZ659" s="36"/>
      <c r="FA659" s="36"/>
      <c r="FB659" s="36"/>
      <c r="FC659" s="36"/>
      <c r="FD659" s="36"/>
      <c r="FE659" s="36"/>
      <c r="FF659" s="36"/>
      <c r="FG659" s="36"/>
      <c r="FH659" s="36"/>
      <c r="FI659" s="36"/>
      <c r="FJ659" s="36"/>
      <c r="FK659" s="36"/>
      <c r="FL659" s="36"/>
      <c r="FM659" s="36"/>
      <c r="FN659" s="36"/>
      <c r="FO659" s="36"/>
      <c r="FP659" s="36"/>
      <c r="FQ659" s="36"/>
      <c r="FR659" s="36"/>
      <c r="FS659" s="36"/>
      <c r="FT659" s="36"/>
      <c r="FU659" s="36"/>
    </row>
    <row r="660" spans="1:177" ht="21" x14ac:dyDescent="0.35">
      <c r="A660" s="36"/>
      <c r="B660" s="37"/>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7"/>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7"/>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6"/>
      <c r="EF660" s="36"/>
      <c r="EG660" s="36"/>
      <c r="EH660" s="36"/>
      <c r="EI660" s="36"/>
      <c r="EJ660" s="36"/>
      <c r="EK660" s="36"/>
      <c r="EL660" s="36"/>
      <c r="EM660" s="36"/>
      <c r="EN660" s="36"/>
      <c r="EO660" s="36"/>
      <c r="EP660" s="36"/>
      <c r="EQ660" s="36"/>
      <c r="ER660" s="36"/>
      <c r="ES660" s="36"/>
      <c r="ET660" s="36"/>
      <c r="EU660" s="36"/>
      <c r="EV660" s="36"/>
      <c r="EW660" s="36"/>
      <c r="EX660" s="36"/>
      <c r="EY660" s="36"/>
      <c r="EZ660" s="36"/>
      <c r="FA660" s="36"/>
      <c r="FB660" s="36"/>
      <c r="FC660" s="36"/>
      <c r="FD660" s="36"/>
      <c r="FE660" s="36"/>
      <c r="FF660" s="36"/>
      <c r="FG660" s="36"/>
      <c r="FH660" s="36"/>
      <c r="FI660" s="36"/>
      <c r="FJ660" s="36"/>
      <c r="FK660" s="36"/>
      <c r="FL660" s="36"/>
      <c r="FM660" s="36"/>
      <c r="FN660" s="36"/>
      <c r="FO660" s="36"/>
      <c r="FP660" s="36"/>
      <c r="FQ660" s="36"/>
      <c r="FR660" s="36"/>
      <c r="FS660" s="36"/>
      <c r="FT660" s="36"/>
      <c r="FU660" s="36"/>
    </row>
    <row r="661" spans="1:177" ht="21" x14ac:dyDescent="0.35">
      <c r="A661" s="36"/>
      <c r="B661" s="37"/>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7"/>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7"/>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c r="EA661" s="36"/>
      <c r="EB661" s="36"/>
      <c r="EC661" s="36"/>
      <c r="ED661" s="36"/>
      <c r="EE661" s="36"/>
      <c r="EF661" s="36"/>
      <c r="EG661" s="36"/>
      <c r="EH661" s="36"/>
      <c r="EI661" s="36"/>
      <c r="EJ661" s="36"/>
      <c r="EK661" s="36"/>
      <c r="EL661" s="36"/>
      <c r="EM661" s="36"/>
      <c r="EN661" s="36"/>
      <c r="EO661" s="36"/>
      <c r="EP661" s="36"/>
      <c r="EQ661" s="36"/>
      <c r="ER661" s="36"/>
      <c r="ES661" s="36"/>
      <c r="ET661" s="36"/>
      <c r="EU661" s="36"/>
      <c r="EV661" s="36"/>
      <c r="EW661" s="36"/>
      <c r="EX661" s="36"/>
      <c r="EY661" s="36"/>
      <c r="EZ661" s="36"/>
      <c r="FA661" s="36"/>
      <c r="FB661" s="36"/>
      <c r="FC661" s="36"/>
      <c r="FD661" s="36"/>
      <c r="FE661" s="36"/>
      <c r="FF661" s="36"/>
      <c r="FG661" s="36"/>
      <c r="FH661" s="36"/>
      <c r="FI661" s="36"/>
      <c r="FJ661" s="36"/>
      <c r="FK661" s="36"/>
      <c r="FL661" s="36"/>
      <c r="FM661" s="36"/>
      <c r="FN661" s="36"/>
      <c r="FO661" s="36"/>
      <c r="FP661" s="36"/>
      <c r="FQ661" s="36"/>
      <c r="FR661" s="36"/>
      <c r="FS661" s="36"/>
      <c r="FT661" s="36"/>
      <c r="FU661" s="36"/>
    </row>
    <row r="662" spans="1:177" ht="21" x14ac:dyDescent="0.35">
      <c r="A662" s="36"/>
      <c r="B662" s="37"/>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7"/>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7"/>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36"/>
      <c r="EB662" s="36"/>
      <c r="EC662" s="36"/>
      <c r="ED662" s="36"/>
      <c r="EE662" s="36"/>
      <c r="EF662" s="36"/>
      <c r="EG662" s="36"/>
      <c r="EH662" s="36"/>
      <c r="EI662" s="36"/>
      <c r="EJ662" s="36"/>
      <c r="EK662" s="36"/>
      <c r="EL662" s="36"/>
      <c r="EM662" s="36"/>
      <c r="EN662" s="36"/>
      <c r="EO662" s="36"/>
      <c r="EP662" s="36"/>
      <c r="EQ662" s="36"/>
      <c r="ER662" s="36"/>
      <c r="ES662" s="36"/>
      <c r="ET662" s="36"/>
      <c r="EU662" s="36"/>
      <c r="EV662" s="36"/>
      <c r="EW662" s="36"/>
      <c r="EX662" s="36"/>
      <c r="EY662" s="36"/>
      <c r="EZ662" s="36"/>
      <c r="FA662" s="36"/>
      <c r="FB662" s="36"/>
      <c r="FC662" s="36"/>
      <c r="FD662" s="36"/>
      <c r="FE662" s="36"/>
      <c r="FF662" s="36"/>
      <c r="FG662" s="36"/>
      <c r="FH662" s="36"/>
      <c r="FI662" s="36"/>
      <c r="FJ662" s="36"/>
      <c r="FK662" s="36"/>
      <c r="FL662" s="36"/>
      <c r="FM662" s="36"/>
      <c r="FN662" s="36"/>
      <c r="FO662" s="36"/>
      <c r="FP662" s="36"/>
      <c r="FQ662" s="36"/>
      <c r="FR662" s="36"/>
      <c r="FS662" s="36"/>
      <c r="FT662" s="36"/>
      <c r="FU662" s="36"/>
    </row>
    <row r="663" spans="1:177" ht="21" x14ac:dyDescent="0.35">
      <c r="A663" s="36"/>
      <c r="B663" s="37"/>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7"/>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7"/>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6"/>
      <c r="EF663" s="36"/>
      <c r="EG663" s="36"/>
      <c r="EH663" s="36"/>
      <c r="EI663" s="36"/>
      <c r="EJ663" s="36"/>
      <c r="EK663" s="36"/>
      <c r="EL663" s="36"/>
      <c r="EM663" s="36"/>
      <c r="EN663" s="36"/>
      <c r="EO663" s="36"/>
      <c r="EP663" s="36"/>
      <c r="EQ663" s="36"/>
      <c r="ER663" s="36"/>
      <c r="ES663" s="36"/>
      <c r="ET663" s="36"/>
      <c r="EU663" s="36"/>
      <c r="EV663" s="36"/>
      <c r="EW663" s="36"/>
      <c r="EX663" s="36"/>
      <c r="EY663" s="36"/>
      <c r="EZ663" s="36"/>
      <c r="FA663" s="36"/>
      <c r="FB663" s="36"/>
      <c r="FC663" s="36"/>
      <c r="FD663" s="36"/>
      <c r="FE663" s="36"/>
      <c r="FF663" s="36"/>
      <c r="FG663" s="36"/>
      <c r="FH663" s="36"/>
      <c r="FI663" s="36"/>
      <c r="FJ663" s="36"/>
      <c r="FK663" s="36"/>
      <c r="FL663" s="36"/>
      <c r="FM663" s="36"/>
      <c r="FN663" s="36"/>
      <c r="FO663" s="36"/>
      <c r="FP663" s="36"/>
      <c r="FQ663" s="36"/>
      <c r="FR663" s="36"/>
      <c r="FS663" s="36"/>
      <c r="FT663" s="36"/>
      <c r="FU663" s="36"/>
    </row>
    <row r="664" spans="1:177" ht="21" x14ac:dyDescent="0.35">
      <c r="A664" s="36"/>
      <c r="B664" s="37"/>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7"/>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7"/>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6"/>
      <c r="EF664" s="36"/>
      <c r="EG664" s="36"/>
      <c r="EH664" s="36"/>
      <c r="EI664" s="36"/>
      <c r="EJ664" s="36"/>
      <c r="EK664" s="36"/>
      <c r="EL664" s="36"/>
      <c r="EM664" s="36"/>
      <c r="EN664" s="36"/>
      <c r="EO664" s="36"/>
      <c r="EP664" s="36"/>
      <c r="EQ664" s="36"/>
      <c r="ER664" s="36"/>
      <c r="ES664" s="36"/>
      <c r="ET664" s="36"/>
      <c r="EU664" s="36"/>
      <c r="EV664" s="36"/>
      <c r="EW664" s="36"/>
      <c r="EX664" s="36"/>
      <c r="EY664" s="36"/>
      <c r="EZ664" s="36"/>
      <c r="FA664" s="36"/>
      <c r="FB664" s="36"/>
      <c r="FC664" s="36"/>
      <c r="FD664" s="36"/>
      <c r="FE664" s="36"/>
      <c r="FF664" s="36"/>
      <c r="FG664" s="36"/>
      <c r="FH664" s="36"/>
      <c r="FI664" s="36"/>
      <c r="FJ664" s="36"/>
      <c r="FK664" s="36"/>
      <c r="FL664" s="36"/>
      <c r="FM664" s="36"/>
      <c r="FN664" s="36"/>
      <c r="FO664" s="36"/>
      <c r="FP664" s="36"/>
      <c r="FQ664" s="36"/>
      <c r="FR664" s="36"/>
      <c r="FS664" s="36"/>
      <c r="FT664" s="36"/>
      <c r="FU664" s="36"/>
    </row>
    <row r="665" spans="1:177" ht="21" x14ac:dyDescent="0.35">
      <c r="A665" s="36"/>
      <c r="B665" s="37"/>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7"/>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7"/>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36"/>
      <c r="EF665" s="36"/>
      <c r="EG665" s="36"/>
      <c r="EH665" s="36"/>
      <c r="EI665" s="36"/>
      <c r="EJ665" s="36"/>
      <c r="EK665" s="36"/>
      <c r="EL665" s="36"/>
      <c r="EM665" s="36"/>
      <c r="EN665" s="36"/>
      <c r="EO665" s="36"/>
      <c r="EP665" s="36"/>
      <c r="EQ665" s="36"/>
      <c r="ER665" s="36"/>
      <c r="ES665" s="36"/>
      <c r="ET665" s="36"/>
      <c r="EU665" s="36"/>
      <c r="EV665" s="36"/>
      <c r="EW665" s="36"/>
      <c r="EX665" s="36"/>
      <c r="EY665" s="36"/>
      <c r="EZ665" s="36"/>
      <c r="FA665" s="36"/>
      <c r="FB665" s="36"/>
      <c r="FC665" s="36"/>
      <c r="FD665" s="36"/>
      <c r="FE665" s="36"/>
      <c r="FF665" s="36"/>
      <c r="FG665" s="36"/>
      <c r="FH665" s="36"/>
      <c r="FI665" s="36"/>
      <c r="FJ665" s="36"/>
      <c r="FK665" s="36"/>
      <c r="FL665" s="36"/>
      <c r="FM665" s="36"/>
      <c r="FN665" s="36"/>
      <c r="FO665" s="36"/>
      <c r="FP665" s="36"/>
      <c r="FQ665" s="36"/>
      <c r="FR665" s="36"/>
      <c r="FS665" s="36"/>
      <c r="FT665" s="36"/>
      <c r="FU665" s="36"/>
    </row>
    <row r="666" spans="1:177" ht="21" x14ac:dyDescent="0.35">
      <c r="A666" s="36"/>
      <c r="B666" s="37"/>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7"/>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7"/>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6"/>
      <c r="EF666" s="36"/>
      <c r="EG666" s="36"/>
      <c r="EH666" s="36"/>
      <c r="EI666" s="36"/>
      <c r="EJ666" s="36"/>
      <c r="EK666" s="36"/>
      <c r="EL666" s="36"/>
      <c r="EM666" s="36"/>
      <c r="EN666" s="36"/>
      <c r="EO666" s="36"/>
      <c r="EP666" s="36"/>
      <c r="EQ666" s="36"/>
      <c r="ER666" s="36"/>
      <c r="ES666" s="36"/>
      <c r="ET666" s="36"/>
      <c r="EU666" s="36"/>
      <c r="EV666" s="36"/>
      <c r="EW666" s="36"/>
      <c r="EX666" s="36"/>
      <c r="EY666" s="36"/>
      <c r="EZ666" s="36"/>
      <c r="FA666" s="36"/>
      <c r="FB666" s="36"/>
      <c r="FC666" s="36"/>
      <c r="FD666" s="36"/>
      <c r="FE666" s="36"/>
      <c r="FF666" s="36"/>
      <c r="FG666" s="36"/>
      <c r="FH666" s="36"/>
      <c r="FI666" s="36"/>
      <c r="FJ666" s="36"/>
      <c r="FK666" s="36"/>
      <c r="FL666" s="36"/>
      <c r="FM666" s="36"/>
      <c r="FN666" s="36"/>
      <c r="FO666" s="36"/>
      <c r="FP666" s="36"/>
      <c r="FQ666" s="36"/>
      <c r="FR666" s="36"/>
      <c r="FS666" s="36"/>
      <c r="FT666" s="36"/>
      <c r="FU666" s="36"/>
    </row>
    <row r="667" spans="1:177" ht="21" x14ac:dyDescent="0.35">
      <c r="A667" s="36"/>
      <c r="B667" s="37"/>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7"/>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7"/>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36"/>
      <c r="EF667" s="36"/>
      <c r="EG667" s="36"/>
      <c r="EH667" s="36"/>
      <c r="EI667" s="36"/>
      <c r="EJ667" s="36"/>
      <c r="EK667" s="36"/>
      <c r="EL667" s="36"/>
      <c r="EM667" s="36"/>
      <c r="EN667" s="36"/>
      <c r="EO667" s="36"/>
      <c r="EP667" s="36"/>
      <c r="EQ667" s="36"/>
      <c r="ER667" s="36"/>
      <c r="ES667" s="36"/>
      <c r="ET667" s="36"/>
      <c r="EU667" s="36"/>
      <c r="EV667" s="36"/>
      <c r="EW667" s="36"/>
      <c r="EX667" s="36"/>
      <c r="EY667" s="36"/>
      <c r="EZ667" s="36"/>
      <c r="FA667" s="36"/>
      <c r="FB667" s="36"/>
      <c r="FC667" s="36"/>
      <c r="FD667" s="36"/>
      <c r="FE667" s="36"/>
      <c r="FF667" s="36"/>
      <c r="FG667" s="36"/>
      <c r="FH667" s="36"/>
      <c r="FI667" s="36"/>
      <c r="FJ667" s="36"/>
      <c r="FK667" s="36"/>
      <c r="FL667" s="36"/>
      <c r="FM667" s="36"/>
      <c r="FN667" s="36"/>
      <c r="FO667" s="36"/>
      <c r="FP667" s="36"/>
      <c r="FQ667" s="36"/>
      <c r="FR667" s="36"/>
      <c r="FS667" s="36"/>
      <c r="FT667" s="36"/>
      <c r="FU667" s="36"/>
    </row>
    <row r="668" spans="1:177" ht="21" x14ac:dyDescent="0.35">
      <c r="A668" s="36"/>
      <c r="B668" s="37"/>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7"/>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7"/>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c r="EA668" s="36"/>
      <c r="EB668" s="36"/>
      <c r="EC668" s="36"/>
      <c r="ED668" s="36"/>
      <c r="EE668" s="36"/>
      <c r="EF668" s="36"/>
      <c r="EG668" s="36"/>
      <c r="EH668" s="36"/>
      <c r="EI668" s="36"/>
      <c r="EJ668" s="36"/>
      <c r="EK668" s="36"/>
      <c r="EL668" s="36"/>
      <c r="EM668" s="36"/>
      <c r="EN668" s="36"/>
      <c r="EO668" s="36"/>
      <c r="EP668" s="36"/>
      <c r="EQ668" s="36"/>
      <c r="ER668" s="36"/>
      <c r="ES668" s="36"/>
      <c r="ET668" s="36"/>
      <c r="EU668" s="36"/>
      <c r="EV668" s="36"/>
      <c r="EW668" s="36"/>
      <c r="EX668" s="36"/>
      <c r="EY668" s="36"/>
      <c r="EZ668" s="36"/>
      <c r="FA668" s="36"/>
      <c r="FB668" s="36"/>
      <c r="FC668" s="36"/>
      <c r="FD668" s="36"/>
      <c r="FE668" s="36"/>
      <c r="FF668" s="36"/>
      <c r="FG668" s="36"/>
      <c r="FH668" s="36"/>
      <c r="FI668" s="36"/>
      <c r="FJ668" s="36"/>
      <c r="FK668" s="36"/>
      <c r="FL668" s="36"/>
      <c r="FM668" s="36"/>
      <c r="FN668" s="36"/>
      <c r="FO668" s="36"/>
      <c r="FP668" s="36"/>
      <c r="FQ668" s="36"/>
      <c r="FR668" s="36"/>
      <c r="FS668" s="36"/>
      <c r="FT668" s="36"/>
      <c r="FU668" s="36"/>
    </row>
    <row r="669" spans="1:177" ht="21" x14ac:dyDescent="0.35">
      <c r="A669" s="36"/>
      <c r="B669" s="37"/>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7"/>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7"/>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c r="EA669" s="36"/>
      <c r="EB669" s="36"/>
      <c r="EC669" s="36"/>
      <c r="ED669" s="36"/>
      <c r="EE669" s="36"/>
      <c r="EF669" s="36"/>
      <c r="EG669" s="36"/>
      <c r="EH669" s="36"/>
      <c r="EI669" s="36"/>
      <c r="EJ669" s="36"/>
      <c r="EK669" s="36"/>
      <c r="EL669" s="36"/>
      <c r="EM669" s="36"/>
      <c r="EN669" s="36"/>
      <c r="EO669" s="36"/>
      <c r="EP669" s="36"/>
      <c r="EQ669" s="36"/>
      <c r="ER669" s="36"/>
      <c r="ES669" s="36"/>
      <c r="ET669" s="36"/>
      <c r="EU669" s="36"/>
      <c r="EV669" s="36"/>
      <c r="EW669" s="36"/>
      <c r="EX669" s="36"/>
      <c r="EY669" s="36"/>
      <c r="EZ669" s="36"/>
      <c r="FA669" s="36"/>
      <c r="FB669" s="36"/>
      <c r="FC669" s="36"/>
      <c r="FD669" s="36"/>
      <c r="FE669" s="36"/>
      <c r="FF669" s="36"/>
      <c r="FG669" s="36"/>
      <c r="FH669" s="36"/>
      <c r="FI669" s="36"/>
      <c r="FJ669" s="36"/>
      <c r="FK669" s="36"/>
      <c r="FL669" s="36"/>
      <c r="FM669" s="36"/>
      <c r="FN669" s="36"/>
      <c r="FO669" s="36"/>
      <c r="FP669" s="36"/>
      <c r="FQ669" s="36"/>
      <c r="FR669" s="36"/>
      <c r="FS669" s="36"/>
      <c r="FT669" s="36"/>
      <c r="FU669" s="36"/>
    </row>
    <row r="670" spans="1:177" ht="21" x14ac:dyDescent="0.35">
      <c r="A670" s="36"/>
      <c r="B670" s="37"/>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7"/>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7"/>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c r="EA670" s="36"/>
      <c r="EB670" s="36"/>
      <c r="EC670" s="36"/>
      <c r="ED670" s="36"/>
      <c r="EE670" s="36"/>
      <c r="EF670" s="36"/>
      <c r="EG670" s="36"/>
      <c r="EH670" s="36"/>
      <c r="EI670" s="36"/>
      <c r="EJ670" s="36"/>
      <c r="EK670" s="36"/>
      <c r="EL670" s="36"/>
      <c r="EM670" s="36"/>
      <c r="EN670" s="36"/>
      <c r="EO670" s="36"/>
      <c r="EP670" s="36"/>
      <c r="EQ670" s="36"/>
      <c r="ER670" s="36"/>
      <c r="ES670" s="36"/>
      <c r="ET670" s="36"/>
      <c r="EU670" s="36"/>
      <c r="EV670" s="36"/>
      <c r="EW670" s="36"/>
      <c r="EX670" s="36"/>
      <c r="EY670" s="36"/>
      <c r="EZ670" s="36"/>
      <c r="FA670" s="36"/>
      <c r="FB670" s="36"/>
      <c r="FC670" s="36"/>
      <c r="FD670" s="36"/>
      <c r="FE670" s="36"/>
      <c r="FF670" s="36"/>
      <c r="FG670" s="36"/>
      <c r="FH670" s="36"/>
      <c r="FI670" s="36"/>
      <c r="FJ670" s="36"/>
      <c r="FK670" s="36"/>
      <c r="FL670" s="36"/>
      <c r="FM670" s="36"/>
      <c r="FN670" s="36"/>
      <c r="FO670" s="36"/>
      <c r="FP670" s="36"/>
      <c r="FQ670" s="36"/>
      <c r="FR670" s="36"/>
      <c r="FS670" s="36"/>
      <c r="FT670" s="36"/>
      <c r="FU670" s="36"/>
    </row>
    <row r="671" spans="1:177" ht="21" x14ac:dyDescent="0.35">
      <c r="A671" s="36"/>
      <c r="B671" s="37"/>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7"/>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7"/>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c r="EA671" s="36"/>
      <c r="EB671" s="36"/>
      <c r="EC671" s="36"/>
      <c r="ED671" s="36"/>
      <c r="EE671" s="36"/>
      <c r="EF671" s="36"/>
      <c r="EG671" s="36"/>
      <c r="EH671" s="36"/>
      <c r="EI671" s="36"/>
      <c r="EJ671" s="36"/>
      <c r="EK671" s="36"/>
      <c r="EL671" s="36"/>
      <c r="EM671" s="36"/>
      <c r="EN671" s="36"/>
      <c r="EO671" s="36"/>
      <c r="EP671" s="36"/>
      <c r="EQ671" s="36"/>
      <c r="ER671" s="36"/>
      <c r="ES671" s="36"/>
      <c r="ET671" s="36"/>
      <c r="EU671" s="36"/>
      <c r="EV671" s="36"/>
      <c r="EW671" s="36"/>
      <c r="EX671" s="36"/>
      <c r="EY671" s="36"/>
      <c r="EZ671" s="36"/>
      <c r="FA671" s="36"/>
      <c r="FB671" s="36"/>
      <c r="FC671" s="36"/>
      <c r="FD671" s="36"/>
      <c r="FE671" s="36"/>
      <c r="FF671" s="36"/>
      <c r="FG671" s="36"/>
      <c r="FH671" s="36"/>
      <c r="FI671" s="36"/>
      <c r="FJ671" s="36"/>
      <c r="FK671" s="36"/>
      <c r="FL671" s="36"/>
      <c r="FM671" s="36"/>
      <c r="FN671" s="36"/>
      <c r="FO671" s="36"/>
      <c r="FP671" s="36"/>
      <c r="FQ671" s="36"/>
      <c r="FR671" s="36"/>
      <c r="FS671" s="36"/>
      <c r="FT671" s="36"/>
      <c r="FU671" s="36"/>
    </row>
    <row r="672" spans="1:177" ht="21" x14ac:dyDescent="0.35">
      <c r="A672" s="36"/>
      <c r="B672" s="37"/>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7"/>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7"/>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c r="EA672" s="36"/>
      <c r="EB672" s="36"/>
      <c r="EC672" s="36"/>
      <c r="ED672" s="36"/>
      <c r="EE672" s="36"/>
      <c r="EF672" s="36"/>
      <c r="EG672" s="36"/>
      <c r="EH672" s="36"/>
      <c r="EI672" s="36"/>
      <c r="EJ672" s="36"/>
      <c r="EK672" s="36"/>
      <c r="EL672" s="36"/>
      <c r="EM672" s="36"/>
      <c r="EN672" s="36"/>
      <c r="EO672" s="36"/>
      <c r="EP672" s="36"/>
      <c r="EQ672" s="36"/>
      <c r="ER672" s="36"/>
      <c r="ES672" s="36"/>
      <c r="ET672" s="36"/>
      <c r="EU672" s="36"/>
      <c r="EV672" s="36"/>
      <c r="EW672" s="36"/>
      <c r="EX672" s="36"/>
      <c r="EY672" s="36"/>
      <c r="EZ672" s="36"/>
      <c r="FA672" s="36"/>
      <c r="FB672" s="36"/>
      <c r="FC672" s="36"/>
      <c r="FD672" s="36"/>
      <c r="FE672" s="36"/>
      <c r="FF672" s="36"/>
      <c r="FG672" s="36"/>
      <c r="FH672" s="36"/>
      <c r="FI672" s="36"/>
      <c r="FJ672" s="36"/>
      <c r="FK672" s="36"/>
      <c r="FL672" s="36"/>
      <c r="FM672" s="36"/>
      <c r="FN672" s="36"/>
      <c r="FO672" s="36"/>
      <c r="FP672" s="36"/>
      <c r="FQ672" s="36"/>
      <c r="FR672" s="36"/>
      <c r="FS672" s="36"/>
      <c r="FT672" s="36"/>
      <c r="FU672" s="36"/>
    </row>
    <row r="673" spans="1:177" ht="21" x14ac:dyDescent="0.35">
      <c r="A673" s="36"/>
      <c r="B673" s="37"/>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7"/>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7"/>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c r="EA673" s="36"/>
      <c r="EB673" s="36"/>
      <c r="EC673" s="36"/>
      <c r="ED673" s="36"/>
      <c r="EE673" s="36"/>
      <c r="EF673" s="36"/>
      <c r="EG673" s="36"/>
      <c r="EH673" s="36"/>
      <c r="EI673" s="36"/>
      <c r="EJ673" s="36"/>
      <c r="EK673" s="36"/>
      <c r="EL673" s="36"/>
      <c r="EM673" s="36"/>
      <c r="EN673" s="36"/>
      <c r="EO673" s="36"/>
      <c r="EP673" s="36"/>
      <c r="EQ673" s="36"/>
      <c r="ER673" s="36"/>
      <c r="ES673" s="36"/>
      <c r="ET673" s="36"/>
      <c r="EU673" s="36"/>
      <c r="EV673" s="36"/>
      <c r="EW673" s="36"/>
      <c r="EX673" s="36"/>
      <c r="EY673" s="36"/>
      <c r="EZ673" s="36"/>
      <c r="FA673" s="36"/>
      <c r="FB673" s="36"/>
      <c r="FC673" s="36"/>
      <c r="FD673" s="36"/>
      <c r="FE673" s="36"/>
      <c r="FF673" s="36"/>
      <c r="FG673" s="36"/>
      <c r="FH673" s="36"/>
      <c r="FI673" s="36"/>
      <c r="FJ673" s="36"/>
      <c r="FK673" s="36"/>
      <c r="FL673" s="36"/>
      <c r="FM673" s="36"/>
      <c r="FN673" s="36"/>
      <c r="FO673" s="36"/>
      <c r="FP673" s="36"/>
      <c r="FQ673" s="36"/>
      <c r="FR673" s="36"/>
      <c r="FS673" s="36"/>
      <c r="FT673" s="36"/>
      <c r="FU673" s="36"/>
    </row>
    <row r="674" spans="1:177" ht="21" x14ac:dyDescent="0.35">
      <c r="A674" s="36"/>
      <c r="B674" s="37"/>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7"/>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7"/>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c r="EA674" s="36"/>
      <c r="EB674" s="36"/>
      <c r="EC674" s="36"/>
      <c r="ED674" s="36"/>
      <c r="EE674" s="36"/>
      <c r="EF674" s="36"/>
      <c r="EG674" s="36"/>
      <c r="EH674" s="36"/>
      <c r="EI674" s="36"/>
      <c r="EJ674" s="36"/>
      <c r="EK674" s="36"/>
      <c r="EL674" s="36"/>
      <c r="EM674" s="36"/>
      <c r="EN674" s="36"/>
      <c r="EO674" s="36"/>
      <c r="EP674" s="36"/>
      <c r="EQ674" s="36"/>
      <c r="ER674" s="36"/>
      <c r="ES674" s="36"/>
      <c r="ET674" s="36"/>
      <c r="EU674" s="36"/>
      <c r="EV674" s="36"/>
      <c r="EW674" s="36"/>
      <c r="EX674" s="36"/>
      <c r="EY674" s="36"/>
      <c r="EZ674" s="36"/>
      <c r="FA674" s="36"/>
      <c r="FB674" s="36"/>
      <c r="FC674" s="36"/>
      <c r="FD674" s="36"/>
      <c r="FE674" s="36"/>
      <c r="FF674" s="36"/>
      <c r="FG674" s="36"/>
      <c r="FH674" s="36"/>
      <c r="FI674" s="36"/>
      <c r="FJ674" s="36"/>
      <c r="FK674" s="36"/>
      <c r="FL674" s="36"/>
      <c r="FM674" s="36"/>
      <c r="FN674" s="36"/>
      <c r="FO674" s="36"/>
      <c r="FP674" s="36"/>
      <c r="FQ674" s="36"/>
      <c r="FR674" s="36"/>
      <c r="FS674" s="36"/>
      <c r="FT674" s="36"/>
      <c r="FU674" s="36"/>
    </row>
    <row r="675" spans="1:177" ht="21" x14ac:dyDescent="0.35">
      <c r="A675" s="36"/>
      <c r="B675" s="37"/>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7"/>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7"/>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c r="EA675" s="36"/>
      <c r="EB675" s="36"/>
      <c r="EC675" s="36"/>
      <c r="ED675" s="36"/>
      <c r="EE675" s="36"/>
      <c r="EF675" s="36"/>
      <c r="EG675" s="36"/>
      <c r="EH675" s="36"/>
      <c r="EI675" s="36"/>
      <c r="EJ675" s="36"/>
      <c r="EK675" s="36"/>
      <c r="EL675" s="36"/>
      <c r="EM675" s="36"/>
      <c r="EN675" s="36"/>
      <c r="EO675" s="36"/>
      <c r="EP675" s="36"/>
      <c r="EQ675" s="36"/>
      <c r="ER675" s="36"/>
      <c r="ES675" s="36"/>
      <c r="ET675" s="36"/>
      <c r="EU675" s="36"/>
      <c r="EV675" s="36"/>
      <c r="EW675" s="36"/>
      <c r="EX675" s="36"/>
      <c r="EY675" s="36"/>
      <c r="EZ675" s="36"/>
      <c r="FA675" s="36"/>
      <c r="FB675" s="36"/>
      <c r="FC675" s="36"/>
      <c r="FD675" s="36"/>
      <c r="FE675" s="36"/>
      <c r="FF675" s="36"/>
      <c r="FG675" s="36"/>
      <c r="FH675" s="36"/>
      <c r="FI675" s="36"/>
      <c r="FJ675" s="36"/>
      <c r="FK675" s="36"/>
      <c r="FL675" s="36"/>
      <c r="FM675" s="36"/>
      <c r="FN675" s="36"/>
      <c r="FO675" s="36"/>
      <c r="FP675" s="36"/>
      <c r="FQ675" s="36"/>
      <c r="FR675" s="36"/>
      <c r="FS675" s="36"/>
      <c r="FT675" s="36"/>
      <c r="FU675" s="36"/>
    </row>
    <row r="676" spans="1:177" ht="21" x14ac:dyDescent="0.35">
      <c r="A676" s="36"/>
      <c r="B676" s="37"/>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7"/>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7"/>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36"/>
      <c r="EB676" s="36"/>
      <c r="EC676" s="36"/>
      <c r="ED676" s="36"/>
      <c r="EE676" s="36"/>
      <c r="EF676" s="36"/>
      <c r="EG676" s="36"/>
      <c r="EH676" s="36"/>
      <c r="EI676" s="36"/>
      <c r="EJ676" s="36"/>
      <c r="EK676" s="36"/>
      <c r="EL676" s="36"/>
      <c r="EM676" s="36"/>
      <c r="EN676" s="36"/>
      <c r="EO676" s="36"/>
      <c r="EP676" s="36"/>
      <c r="EQ676" s="36"/>
      <c r="ER676" s="36"/>
      <c r="ES676" s="36"/>
      <c r="ET676" s="36"/>
      <c r="EU676" s="36"/>
      <c r="EV676" s="36"/>
      <c r="EW676" s="36"/>
      <c r="EX676" s="36"/>
      <c r="EY676" s="36"/>
      <c r="EZ676" s="36"/>
      <c r="FA676" s="36"/>
      <c r="FB676" s="36"/>
      <c r="FC676" s="36"/>
      <c r="FD676" s="36"/>
      <c r="FE676" s="36"/>
      <c r="FF676" s="36"/>
      <c r="FG676" s="36"/>
      <c r="FH676" s="36"/>
      <c r="FI676" s="36"/>
      <c r="FJ676" s="36"/>
      <c r="FK676" s="36"/>
      <c r="FL676" s="36"/>
      <c r="FM676" s="36"/>
      <c r="FN676" s="36"/>
      <c r="FO676" s="36"/>
      <c r="FP676" s="36"/>
      <c r="FQ676" s="36"/>
      <c r="FR676" s="36"/>
      <c r="FS676" s="36"/>
      <c r="FT676" s="36"/>
      <c r="FU676" s="36"/>
    </row>
    <row r="677" spans="1:177" ht="21" x14ac:dyDescent="0.35">
      <c r="A677" s="36"/>
      <c r="B677" s="37"/>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7"/>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7"/>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36"/>
      <c r="EB677" s="36"/>
      <c r="EC677" s="36"/>
      <c r="ED677" s="36"/>
      <c r="EE677" s="36"/>
      <c r="EF677" s="36"/>
      <c r="EG677" s="36"/>
      <c r="EH677" s="36"/>
      <c r="EI677" s="36"/>
      <c r="EJ677" s="36"/>
      <c r="EK677" s="36"/>
      <c r="EL677" s="36"/>
      <c r="EM677" s="36"/>
      <c r="EN677" s="36"/>
      <c r="EO677" s="36"/>
      <c r="EP677" s="36"/>
      <c r="EQ677" s="36"/>
      <c r="ER677" s="36"/>
      <c r="ES677" s="36"/>
      <c r="ET677" s="36"/>
      <c r="EU677" s="36"/>
      <c r="EV677" s="36"/>
      <c r="EW677" s="36"/>
      <c r="EX677" s="36"/>
      <c r="EY677" s="36"/>
      <c r="EZ677" s="36"/>
      <c r="FA677" s="36"/>
      <c r="FB677" s="36"/>
      <c r="FC677" s="36"/>
      <c r="FD677" s="36"/>
      <c r="FE677" s="36"/>
      <c r="FF677" s="36"/>
      <c r="FG677" s="36"/>
      <c r="FH677" s="36"/>
      <c r="FI677" s="36"/>
      <c r="FJ677" s="36"/>
      <c r="FK677" s="36"/>
      <c r="FL677" s="36"/>
      <c r="FM677" s="36"/>
      <c r="FN677" s="36"/>
      <c r="FO677" s="36"/>
      <c r="FP677" s="36"/>
      <c r="FQ677" s="36"/>
      <c r="FR677" s="36"/>
      <c r="FS677" s="36"/>
      <c r="FT677" s="36"/>
      <c r="FU677" s="36"/>
    </row>
    <row r="678" spans="1:177" ht="21" x14ac:dyDescent="0.35">
      <c r="A678" s="36"/>
      <c r="B678" s="37"/>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7"/>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7"/>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c r="EA678" s="36"/>
      <c r="EB678" s="36"/>
      <c r="EC678" s="36"/>
      <c r="ED678" s="36"/>
      <c r="EE678" s="36"/>
      <c r="EF678" s="36"/>
      <c r="EG678" s="36"/>
      <c r="EH678" s="36"/>
      <c r="EI678" s="36"/>
      <c r="EJ678" s="36"/>
      <c r="EK678" s="36"/>
      <c r="EL678" s="36"/>
      <c r="EM678" s="36"/>
      <c r="EN678" s="36"/>
      <c r="EO678" s="36"/>
      <c r="EP678" s="36"/>
      <c r="EQ678" s="36"/>
      <c r="ER678" s="36"/>
      <c r="ES678" s="36"/>
      <c r="ET678" s="36"/>
      <c r="EU678" s="36"/>
      <c r="EV678" s="36"/>
      <c r="EW678" s="36"/>
      <c r="EX678" s="36"/>
      <c r="EY678" s="36"/>
      <c r="EZ678" s="36"/>
      <c r="FA678" s="36"/>
      <c r="FB678" s="36"/>
      <c r="FC678" s="36"/>
      <c r="FD678" s="36"/>
      <c r="FE678" s="36"/>
      <c r="FF678" s="36"/>
      <c r="FG678" s="36"/>
      <c r="FH678" s="36"/>
      <c r="FI678" s="36"/>
      <c r="FJ678" s="36"/>
      <c r="FK678" s="36"/>
      <c r="FL678" s="36"/>
      <c r="FM678" s="36"/>
      <c r="FN678" s="36"/>
      <c r="FO678" s="36"/>
      <c r="FP678" s="36"/>
      <c r="FQ678" s="36"/>
      <c r="FR678" s="36"/>
      <c r="FS678" s="36"/>
      <c r="FT678" s="36"/>
      <c r="FU678" s="36"/>
    </row>
    <row r="679" spans="1:177" ht="21" x14ac:dyDescent="0.35">
      <c r="A679" s="36"/>
      <c r="B679" s="37"/>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7"/>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7"/>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c r="EA679" s="36"/>
      <c r="EB679" s="36"/>
      <c r="EC679" s="36"/>
      <c r="ED679" s="36"/>
      <c r="EE679" s="36"/>
      <c r="EF679" s="36"/>
      <c r="EG679" s="36"/>
      <c r="EH679" s="36"/>
      <c r="EI679" s="36"/>
      <c r="EJ679" s="36"/>
      <c r="EK679" s="36"/>
      <c r="EL679" s="36"/>
      <c r="EM679" s="36"/>
      <c r="EN679" s="36"/>
      <c r="EO679" s="36"/>
      <c r="EP679" s="36"/>
      <c r="EQ679" s="36"/>
      <c r="ER679" s="36"/>
      <c r="ES679" s="36"/>
      <c r="ET679" s="36"/>
      <c r="EU679" s="36"/>
      <c r="EV679" s="36"/>
      <c r="EW679" s="36"/>
      <c r="EX679" s="36"/>
      <c r="EY679" s="36"/>
      <c r="EZ679" s="36"/>
      <c r="FA679" s="36"/>
      <c r="FB679" s="36"/>
      <c r="FC679" s="36"/>
      <c r="FD679" s="36"/>
      <c r="FE679" s="36"/>
      <c r="FF679" s="36"/>
      <c r="FG679" s="36"/>
      <c r="FH679" s="36"/>
      <c r="FI679" s="36"/>
      <c r="FJ679" s="36"/>
      <c r="FK679" s="36"/>
      <c r="FL679" s="36"/>
      <c r="FM679" s="36"/>
      <c r="FN679" s="36"/>
      <c r="FO679" s="36"/>
      <c r="FP679" s="36"/>
      <c r="FQ679" s="36"/>
      <c r="FR679" s="36"/>
      <c r="FS679" s="36"/>
      <c r="FT679" s="36"/>
      <c r="FU679" s="36"/>
    </row>
    <row r="680" spans="1:177" ht="21" x14ac:dyDescent="0.35">
      <c r="A680" s="36"/>
      <c r="B680" s="37"/>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7"/>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7"/>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c r="EA680" s="36"/>
      <c r="EB680" s="36"/>
      <c r="EC680" s="36"/>
      <c r="ED680" s="36"/>
      <c r="EE680" s="36"/>
      <c r="EF680" s="36"/>
      <c r="EG680" s="36"/>
      <c r="EH680" s="36"/>
      <c r="EI680" s="36"/>
      <c r="EJ680" s="36"/>
      <c r="EK680" s="36"/>
      <c r="EL680" s="36"/>
      <c r="EM680" s="36"/>
      <c r="EN680" s="36"/>
      <c r="EO680" s="36"/>
      <c r="EP680" s="36"/>
      <c r="EQ680" s="36"/>
      <c r="ER680" s="36"/>
      <c r="ES680" s="36"/>
      <c r="ET680" s="36"/>
      <c r="EU680" s="36"/>
      <c r="EV680" s="36"/>
      <c r="EW680" s="36"/>
      <c r="EX680" s="36"/>
      <c r="EY680" s="36"/>
      <c r="EZ680" s="36"/>
      <c r="FA680" s="36"/>
      <c r="FB680" s="36"/>
      <c r="FC680" s="36"/>
      <c r="FD680" s="36"/>
      <c r="FE680" s="36"/>
      <c r="FF680" s="36"/>
      <c r="FG680" s="36"/>
      <c r="FH680" s="36"/>
      <c r="FI680" s="36"/>
      <c r="FJ680" s="36"/>
      <c r="FK680" s="36"/>
      <c r="FL680" s="36"/>
      <c r="FM680" s="36"/>
      <c r="FN680" s="36"/>
      <c r="FO680" s="36"/>
      <c r="FP680" s="36"/>
      <c r="FQ680" s="36"/>
      <c r="FR680" s="36"/>
      <c r="FS680" s="36"/>
      <c r="FT680" s="36"/>
      <c r="FU680" s="36"/>
    </row>
    <row r="681" spans="1:177" ht="21" x14ac:dyDescent="0.35">
      <c r="A681" s="36"/>
      <c r="B681" s="37"/>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7"/>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7"/>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c r="EA681" s="36"/>
      <c r="EB681" s="36"/>
      <c r="EC681" s="36"/>
      <c r="ED681" s="36"/>
      <c r="EE681" s="36"/>
      <c r="EF681" s="36"/>
      <c r="EG681" s="36"/>
      <c r="EH681" s="36"/>
      <c r="EI681" s="36"/>
      <c r="EJ681" s="36"/>
      <c r="EK681" s="36"/>
      <c r="EL681" s="36"/>
      <c r="EM681" s="36"/>
      <c r="EN681" s="36"/>
      <c r="EO681" s="36"/>
      <c r="EP681" s="36"/>
      <c r="EQ681" s="36"/>
      <c r="ER681" s="36"/>
      <c r="ES681" s="36"/>
      <c r="ET681" s="36"/>
      <c r="EU681" s="36"/>
      <c r="EV681" s="36"/>
      <c r="EW681" s="36"/>
      <c r="EX681" s="36"/>
      <c r="EY681" s="36"/>
      <c r="EZ681" s="36"/>
      <c r="FA681" s="36"/>
      <c r="FB681" s="36"/>
      <c r="FC681" s="36"/>
      <c r="FD681" s="36"/>
      <c r="FE681" s="36"/>
      <c r="FF681" s="36"/>
      <c r="FG681" s="36"/>
      <c r="FH681" s="36"/>
      <c r="FI681" s="36"/>
      <c r="FJ681" s="36"/>
      <c r="FK681" s="36"/>
      <c r="FL681" s="36"/>
      <c r="FM681" s="36"/>
      <c r="FN681" s="36"/>
      <c r="FO681" s="36"/>
      <c r="FP681" s="36"/>
      <c r="FQ681" s="36"/>
      <c r="FR681" s="36"/>
      <c r="FS681" s="36"/>
      <c r="FT681" s="36"/>
      <c r="FU681" s="36"/>
    </row>
    <row r="682" spans="1:177" ht="21" x14ac:dyDescent="0.35">
      <c r="A682" s="36"/>
      <c r="B682" s="37"/>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7"/>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7"/>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c r="EA682" s="36"/>
      <c r="EB682" s="36"/>
      <c r="EC682" s="36"/>
      <c r="ED682" s="36"/>
      <c r="EE682" s="36"/>
      <c r="EF682" s="36"/>
      <c r="EG682" s="36"/>
      <c r="EH682" s="36"/>
      <c r="EI682" s="36"/>
      <c r="EJ682" s="36"/>
      <c r="EK682" s="36"/>
      <c r="EL682" s="36"/>
      <c r="EM682" s="36"/>
      <c r="EN682" s="36"/>
      <c r="EO682" s="36"/>
      <c r="EP682" s="36"/>
      <c r="EQ682" s="36"/>
      <c r="ER682" s="36"/>
      <c r="ES682" s="36"/>
      <c r="ET682" s="36"/>
      <c r="EU682" s="36"/>
      <c r="EV682" s="36"/>
      <c r="EW682" s="36"/>
      <c r="EX682" s="36"/>
      <c r="EY682" s="36"/>
      <c r="EZ682" s="36"/>
      <c r="FA682" s="36"/>
      <c r="FB682" s="36"/>
      <c r="FC682" s="36"/>
      <c r="FD682" s="36"/>
      <c r="FE682" s="36"/>
      <c r="FF682" s="36"/>
      <c r="FG682" s="36"/>
      <c r="FH682" s="36"/>
      <c r="FI682" s="36"/>
      <c r="FJ682" s="36"/>
      <c r="FK682" s="36"/>
      <c r="FL682" s="36"/>
      <c r="FM682" s="36"/>
      <c r="FN682" s="36"/>
      <c r="FO682" s="36"/>
      <c r="FP682" s="36"/>
      <c r="FQ682" s="36"/>
      <c r="FR682" s="36"/>
      <c r="FS682" s="36"/>
      <c r="FT682" s="36"/>
      <c r="FU682" s="36"/>
    </row>
    <row r="683" spans="1:177" ht="21" x14ac:dyDescent="0.35">
      <c r="A683" s="36"/>
      <c r="B683" s="37"/>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7"/>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7"/>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c r="EA683" s="36"/>
      <c r="EB683" s="36"/>
      <c r="EC683" s="36"/>
      <c r="ED683" s="36"/>
      <c r="EE683" s="36"/>
      <c r="EF683" s="36"/>
      <c r="EG683" s="36"/>
      <c r="EH683" s="36"/>
      <c r="EI683" s="36"/>
      <c r="EJ683" s="36"/>
      <c r="EK683" s="36"/>
      <c r="EL683" s="36"/>
      <c r="EM683" s="36"/>
      <c r="EN683" s="36"/>
      <c r="EO683" s="36"/>
      <c r="EP683" s="36"/>
      <c r="EQ683" s="36"/>
      <c r="ER683" s="36"/>
      <c r="ES683" s="36"/>
      <c r="ET683" s="36"/>
      <c r="EU683" s="36"/>
      <c r="EV683" s="36"/>
      <c r="EW683" s="36"/>
      <c r="EX683" s="36"/>
      <c r="EY683" s="36"/>
      <c r="EZ683" s="36"/>
      <c r="FA683" s="36"/>
      <c r="FB683" s="36"/>
      <c r="FC683" s="36"/>
      <c r="FD683" s="36"/>
      <c r="FE683" s="36"/>
      <c r="FF683" s="36"/>
      <c r="FG683" s="36"/>
      <c r="FH683" s="36"/>
      <c r="FI683" s="36"/>
      <c r="FJ683" s="36"/>
      <c r="FK683" s="36"/>
      <c r="FL683" s="36"/>
      <c r="FM683" s="36"/>
      <c r="FN683" s="36"/>
      <c r="FO683" s="36"/>
      <c r="FP683" s="36"/>
      <c r="FQ683" s="36"/>
      <c r="FR683" s="36"/>
      <c r="FS683" s="36"/>
      <c r="FT683" s="36"/>
      <c r="FU683" s="36"/>
    </row>
    <row r="684" spans="1:177" ht="21" x14ac:dyDescent="0.35">
      <c r="A684" s="36"/>
      <c r="B684" s="37"/>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7"/>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7"/>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c r="EA684" s="36"/>
      <c r="EB684" s="36"/>
      <c r="EC684" s="36"/>
      <c r="ED684" s="36"/>
      <c r="EE684" s="36"/>
      <c r="EF684" s="36"/>
      <c r="EG684" s="36"/>
      <c r="EH684" s="36"/>
      <c r="EI684" s="36"/>
      <c r="EJ684" s="36"/>
      <c r="EK684" s="36"/>
      <c r="EL684" s="36"/>
      <c r="EM684" s="36"/>
      <c r="EN684" s="36"/>
      <c r="EO684" s="36"/>
      <c r="EP684" s="36"/>
      <c r="EQ684" s="36"/>
      <c r="ER684" s="36"/>
      <c r="ES684" s="36"/>
      <c r="ET684" s="36"/>
      <c r="EU684" s="36"/>
      <c r="EV684" s="36"/>
      <c r="EW684" s="36"/>
      <c r="EX684" s="36"/>
      <c r="EY684" s="36"/>
      <c r="EZ684" s="36"/>
      <c r="FA684" s="36"/>
      <c r="FB684" s="36"/>
      <c r="FC684" s="36"/>
      <c r="FD684" s="36"/>
      <c r="FE684" s="36"/>
      <c r="FF684" s="36"/>
      <c r="FG684" s="36"/>
      <c r="FH684" s="36"/>
      <c r="FI684" s="36"/>
      <c r="FJ684" s="36"/>
      <c r="FK684" s="36"/>
      <c r="FL684" s="36"/>
      <c r="FM684" s="36"/>
      <c r="FN684" s="36"/>
      <c r="FO684" s="36"/>
      <c r="FP684" s="36"/>
      <c r="FQ684" s="36"/>
      <c r="FR684" s="36"/>
      <c r="FS684" s="36"/>
      <c r="FT684" s="36"/>
      <c r="FU684" s="36"/>
    </row>
    <row r="685" spans="1:177" ht="21" x14ac:dyDescent="0.35">
      <c r="A685" s="36"/>
      <c r="B685" s="37"/>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7"/>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7"/>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c r="EA685" s="36"/>
      <c r="EB685" s="36"/>
      <c r="EC685" s="36"/>
      <c r="ED685" s="36"/>
      <c r="EE685" s="36"/>
      <c r="EF685" s="36"/>
      <c r="EG685" s="36"/>
      <c r="EH685" s="36"/>
      <c r="EI685" s="36"/>
      <c r="EJ685" s="36"/>
      <c r="EK685" s="36"/>
      <c r="EL685" s="36"/>
      <c r="EM685" s="36"/>
      <c r="EN685" s="36"/>
      <c r="EO685" s="36"/>
      <c r="EP685" s="36"/>
      <c r="EQ685" s="36"/>
      <c r="ER685" s="36"/>
      <c r="ES685" s="36"/>
      <c r="ET685" s="36"/>
      <c r="EU685" s="36"/>
      <c r="EV685" s="36"/>
      <c r="EW685" s="36"/>
      <c r="EX685" s="36"/>
      <c r="EY685" s="36"/>
      <c r="EZ685" s="36"/>
      <c r="FA685" s="36"/>
      <c r="FB685" s="36"/>
      <c r="FC685" s="36"/>
      <c r="FD685" s="36"/>
      <c r="FE685" s="36"/>
      <c r="FF685" s="36"/>
      <c r="FG685" s="36"/>
      <c r="FH685" s="36"/>
      <c r="FI685" s="36"/>
      <c r="FJ685" s="36"/>
      <c r="FK685" s="36"/>
      <c r="FL685" s="36"/>
      <c r="FM685" s="36"/>
      <c r="FN685" s="36"/>
      <c r="FO685" s="36"/>
      <c r="FP685" s="36"/>
      <c r="FQ685" s="36"/>
      <c r="FR685" s="36"/>
      <c r="FS685" s="36"/>
      <c r="FT685" s="36"/>
      <c r="FU685" s="36"/>
    </row>
    <row r="686" spans="1:177" ht="21" x14ac:dyDescent="0.35">
      <c r="A686" s="36"/>
      <c r="B686" s="37"/>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7"/>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7"/>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c r="EA686" s="36"/>
      <c r="EB686" s="36"/>
      <c r="EC686" s="36"/>
      <c r="ED686" s="36"/>
      <c r="EE686" s="36"/>
      <c r="EF686" s="36"/>
      <c r="EG686" s="36"/>
      <c r="EH686" s="36"/>
      <c r="EI686" s="36"/>
      <c r="EJ686" s="36"/>
      <c r="EK686" s="36"/>
      <c r="EL686" s="36"/>
      <c r="EM686" s="36"/>
      <c r="EN686" s="36"/>
      <c r="EO686" s="36"/>
      <c r="EP686" s="36"/>
      <c r="EQ686" s="36"/>
      <c r="ER686" s="36"/>
      <c r="ES686" s="36"/>
      <c r="ET686" s="36"/>
      <c r="EU686" s="36"/>
      <c r="EV686" s="36"/>
      <c r="EW686" s="36"/>
      <c r="EX686" s="36"/>
      <c r="EY686" s="36"/>
      <c r="EZ686" s="36"/>
      <c r="FA686" s="36"/>
      <c r="FB686" s="36"/>
      <c r="FC686" s="36"/>
      <c r="FD686" s="36"/>
      <c r="FE686" s="36"/>
      <c r="FF686" s="36"/>
      <c r="FG686" s="36"/>
      <c r="FH686" s="36"/>
      <c r="FI686" s="36"/>
      <c r="FJ686" s="36"/>
      <c r="FK686" s="36"/>
      <c r="FL686" s="36"/>
      <c r="FM686" s="36"/>
      <c r="FN686" s="36"/>
      <c r="FO686" s="36"/>
      <c r="FP686" s="36"/>
      <c r="FQ686" s="36"/>
      <c r="FR686" s="36"/>
      <c r="FS686" s="36"/>
      <c r="FT686" s="36"/>
      <c r="FU686" s="36"/>
    </row>
    <row r="687" spans="1:177" ht="21" x14ac:dyDescent="0.35">
      <c r="A687" s="36"/>
      <c r="B687" s="37"/>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7"/>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7"/>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c r="ED687" s="36"/>
      <c r="EE687" s="36"/>
      <c r="EF687" s="36"/>
      <c r="EG687" s="36"/>
      <c r="EH687" s="36"/>
      <c r="EI687" s="36"/>
      <c r="EJ687" s="36"/>
      <c r="EK687" s="36"/>
      <c r="EL687" s="36"/>
      <c r="EM687" s="36"/>
      <c r="EN687" s="36"/>
      <c r="EO687" s="36"/>
      <c r="EP687" s="36"/>
      <c r="EQ687" s="36"/>
      <c r="ER687" s="36"/>
      <c r="ES687" s="36"/>
      <c r="ET687" s="36"/>
      <c r="EU687" s="36"/>
      <c r="EV687" s="36"/>
      <c r="EW687" s="36"/>
      <c r="EX687" s="36"/>
      <c r="EY687" s="36"/>
      <c r="EZ687" s="36"/>
      <c r="FA687" s="36"/>
      <c r="FB687" s="36"/>
      <c r="FC687" s="36"/>
      <c r="FD687" s="36"/>
      <c r="FE687" s="36"/>
      <c r="FF687" s="36"/>
      <c r="FG687" s="36"/>
      <c r="FH687" s="36"/>
      <c r="FI687" s="36"/>
      <c r="FJ687" s="36"/>
      <c r="FK687" s="36"/>
      <c r="FL687" s="36"/>
      <c r="FM687" s="36"/>
      <c r="FN687" s="36"/>
      <c r="FO687" s="36"/>
      <c r="FP687" s="36"/>
      <c r="FQ687" s="36"/>
      <c r="FR687" s="36"/>
      <c r="FS687" s="36"/>
      <c r="FT687" s="36"/>
      <c r="FU687" s="36"/>
    </row>
    <row r="688" spans="1:177" ht="21" x14ac:dyDescent="0.35">
      <c r="A688" s="36"/>
      <c r="B688" s="37"/>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7"/>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7"/>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c r="EA688" s="36"/>
      <c r="EB688" s="36"/>
      <c r="EC688" s="36"/>
      <c r="ED688" s="36"/>
      <c r="EE688" s="36"/>
      <c r="EF688" s="36"/>
      <c r="EG688" s="36"/>
      <c r="EH688" s="36"/>
      <c r="EI688" s="36"/>
      <c r="EJ688" s="36"/>
      <c r="EK688" s="36"/>
      <c r="EL688" s="36"/>
      <c r="EM688" s="36"/>
      <c r="EN688" s="36"/>
      <c r="EO688" s="36"/>
      <c r="EP688" s="36"/>
      <c r="EQ688" s="36"/>
      <c r="ER688" s="36"/>
      <c r="ES688" s="36"/>
      <c r="ET688" s="36"/>
      <c r="EU688" s="36"/>
      <c r="EV688" s="36"/>
      <c r="EW688" s="36"/>
      <c r="EX688" s="36"/>
      <c r="EY688" s="36"/>
      <c r="EZ688" s="36"/>
      <c r="FA688" s="36"/>
      <c r="FB688" s="36"/>
      <c r="FC688" s="36"/>
      <c r="FD688" s="36"/>
      <c r="FE688" s="36"/>
      <c r="FF688" s="36"/>
      <c r="FG688" s="36"/>
      <c r="FH688" s="36"/>
      <c r="FI688" s="36"/>
      <c r="FJ688" s="36"/>
      <c r="FK688" s="36"/>
      <c r="FL688" s="36"/>
      <c r="FM688" s="36"/>
      <c r="FN688" s="36"/>
      <c r="FO688" s="36"/>
      <c r="FP688" s="36"/>
      <c r="FQ688" s="36"/>
      <c r="FR688" s="36"/>
      <c r="FS688" s="36"/>
      <c r="FT688" s="36"/>
      <c r="FU688" s="36"/>
    </row>
    <row r="689" spans="1:177" ht="21" x14ac:dyDescent="0.35">
      <c r="A689" s="36"/>
      <c r="B689" s="37"/>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7"/>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7"/>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c r="EA689" s="36"/>
      <c r="EB689" s="36"/>
      <c r="EC689" s="36"/>
      <c r="ED689" s="36"/>
      <c r="EE689" s="36"/>
      <c r="EF689" s="36"/>
      <c r="EG689" s="36"/>
      <c r="EH689" s="36"/>
      <c r="EI689" s="36"/>
      <c r="EJ689" s="36"/>
      <c r="EK689" s="36"/>
      <c r="EL689" s="36"/>
      <c r="EM689" s="36"/>
      <c r="EN689" s="36"/>
      <c r="EO689" s="36"/>
      <c r="EP689" s="36"/>
      <c r="EQ689" s="36"/>
      <c r="ER689" s="36"/>
      <c r="ES689" s="36"/>
      <c r="ET689" s="36"/>
      <c r="EU689" s="36"/>
      <c r="EV689" s="36"/>
      <c r="EW689" s="36"/>
      <c r="EX689" s="36"/>
      <c r="EY689" s="36"/>
      <c r="EZ689" s="36"/>
      <c r="FA689" s="36"/>
      <c r="FB689" s="36"/>
      <c r="FC689" s="36"/>
      <c r="FD689" s="36"/>
      <c r="FE689" s="36"/>
      <c r="FF689" s="36"/>
      <c r="FG689" s="36"/>
      <c r="FH689" s="36"/>
      <c r="FI689" s="36"/>
      <c r="FJ689" s="36"/>
      <c r="FK689" s="36"/>
      <c r="FL689" s="36"/>
      <c r="FM689" s="36"/>
      <c r="FN689" s="36"/>
      <c r="FO689" s="36"/>
      <c r="FP689" s="36"/>
      <c r="FQ689" s="36"/>
      <c r="FR689" s="36"/>
      <c r="FS689" s="36"/>
      <c r="FT689" s="36"/>
      <c r="FU689" s="36"/>
    </row>
    <row r="690" spans="1:177" ht="21" x14ac:dyDescent="0.35">
      <c r="A690" s="36"/>
      <c r="B690" s="37"/>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7"/>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7"/>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c r="EA690" s="36"/>
      <c r="EB690" s="36"/>
      <c r="EC690" s="36"/>
      <c r="ED690" s="36"/>
      <c r="EE690" s="36"/>
      <c r="EF690" s="36"/>
      <c r="EG690" s="36"/>
      <c r="EH690" s="36"/>
      <c r="EI690" s="36"/>
      <c r="EJ690" s="36"/>
      <c r="EK690" s="36"/>
      <c r="EL690" s="36"/>
      <c r="EM690" s="36"/>
      <c r="EN690" s="36"/>
      <c r="EO690" s="36"/>
      <c r="EP690" s="36"/>
      <c r="EQ690" s="36"/>
      <c r="ER690" s="36"/>
      <c r="ES690" s="36"/>
      <c r="ET690" s="36"/>
      <c r="EU690" s="36"/>
      <c r="EV690" s="36"/>
      <c r="EW690" s="36"/>
      <c r="EX690" s="36"/>
      <c r="EY690" s="36"/>
      <c r="EZ690" s="36"/>
      <c r="FA690" s="36"/>
      <c r="FB690" s="36"/>
      <c r="FC690" s="36"/>
      <c r="FD690" s="36"/>
      <c r="FE690" s="36"/>
      <c r="FF690" s="36"/>
      <c r="FG690" s="36"/>
      <c r="FH690" s="36"/>
      <c r="FI690" s="36"/>
      <c r="FJ690" s="36"/>
      <c r="FK690" s="36"/>
      <c r="FL690" s="36"/>
      <c r="FM690" s="36"/>
      <c r="FN690" s="36"/>
      <c r="FO690" s="36"/>
      <c r="FP690" s="36"/>
      <c r="FQ690" s="36"/>
      <c r="FR690" s="36"/>
      <c r="FS690" s="36"/>
      <c r="FT690" s="36"/>
      <c r="FU690" s="36"/>
    </row>
    <row r="691" spans="1:177" ht="21" x14ac:dyDescent="0.35">
      <c r="A691" s="36"/>
      <c r="B691" s="37"/>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7"/>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7"/>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c r="EA691" s="36"/>
      <c r="EB691" s="36"/>
      <c r="EC691" s="36"/>
      <c r="ED691" s="36"/>
      <c r="EE691" s="36"/>
      <c r="EF691" s="36"/>
      <c r="EG691" s="36"/>
      <c r="EH691" s="36"/>
      <c r="EI691" s="36"/>
      <c r="EJ691" s="36"/>
      <c r="EK691" s="36"/>
      <c r="EL691" s="36"/>
      <c r="EM691" s="36"/>
      <c r="EN691" s="36"/>
      <c r="EO691" s="36"/>
      <c r="EP691" s="36"/>
      <c r="EQ691" s="36"/>
      <c r="ER691" s="36"/>
      <c r="ES691" s="36"/>
      <c r="ET691" s="36"/>
      <c r="EU691" s="36"/>
      <c r="EV691" s="36"/>
      <c r="EW691" s="36"/>
      <c r="EX691" s="36"/>
      <c r="EY691" s="36"/>
      <c r="EZ691" s="36"/>
      <c r="FA691" s="36"/>
      <c r="FB691" s="36"/>
      <c r="FC691" s="36"/>
      <c r="FD691" s="36"/>
      <c r="FE691" s="36"/>
      <c r="FF691" s="36"/>
      <c r="FG691" s="36"/>
      <c r="FH691" s="36"/>
      <c r="FI691" s="36"/>
      <c r="FJ691" s="36"/>
      <c r="FK691" s="36"/>
      <c r="FL691" s="36"/>
      <c r="FM691" s="36"/>
      <c r="FN691" s="36"/>
      <c r="FO691" s="36"/>
      <c r="FP691" s="36"/>
      <c r="FQ691" s="36"/>
      <c r="FR691" s="36"/>
      <c r="FS691" s="36"/>
      <c r="FT691" s="36"/>
      <c r="FU691" s="36"/>
    </row>
    <row r="692" spans="1:177" ht="21" x14ac:dyDescent="0.35">
      <c r="A692" s="36"/>
      <c r="B692" s="37"/>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7"/>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7"/>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6"/>
      <c r="FL692" s="36"/>
      <c r="FM692" s="36"/>
      <c r="FN692" s="36"/>
      <c r="FO692" s="36"/>
      <c r="FP692" s="36"/>
      <c r="FQ692" s="36"/>
      <c r="FR692" s="36"/>
      <c r="FS692" s="36"/>
      <c r="FT692" s="36"/>
      <c r="FU692" s="36"/>
    </row>
    <row r="693" spans="1:177" ht="21" x14ac:dyDescent="0.35">
      <c r="A693" s="36"/>
      <c r="B693" s="37"/>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7"/>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7"/>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6"/>
      <c r="FL693" s="36"/>
      <c r="FM693" s="36"/>
      <c r="FN693" s="36"/>
      <c r="FO693" s="36"/>
      <c r="FP693" s="36"/>
      <c r="FQ693" s="36"/>
      <c r="FR693" s="36"/>
      <c r="FS693" s="36"/>
      <c r="FT693" s="36"/>
      <c r="FU693" s="36"/>
    </row>
    <row r="694" spans="1:177" ht="21" x14ac:dyDescent="0.35">
      <c r="A694" s="36"/>
      <c r="B694" s="37"/>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7"/>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7"/>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c r="EA694" s="36"/>
      <c r="EB694" s="36"/>
      <c r="EC694" s="36"/>
      <c r="ED694" s="36"/>
      <c r="EE694" s="36"/>
      <c r="EF694" s="36"/>
      <c r="EG694" s="36"/>
      <c r="EH694" s="36"/>
      <c r="EI694" s="36"/>
      <c r="EJ694" s="36"/>
      <c r="EK694" s="36"/>
      <c r="EL694" s="36"/>
      <c r="EM694" s="36"/>
      <c r="EN694" s="36"/>
      <c r="EO694" s="36"/>
      <c r="EP694" s="36"/>
      <c r="EQ694" s="36"/>
      <c r="ER694" s="36"/>
      <c r="ES694" s="36"/>
      <c r="ET694" s="36"/>
      <c r="EU694" s="36"/>
      <c r="EV694" s="36"/>
      <c r="EW694" s="36"/>
      <c r="EX694" s="36"/>
      <c r="EY694" s="36"/>
      <c r="EZ694" s="36"/>
      <c r="FA694" s="36"/>
      <c r="FB694" s="36"/>
      <c r="FC694" s="36"/>
      <c r="FD694" s="36"/>
      <c r="FE694" s="36"/>
      <c r="FF694" s="36"/>
      <c r="FG694" s="36"/>
      <c r="FH694" s="36"/>
      <c r="FI694" s="36"/>
      <c r="FJ694" s="36"/>
      <c r="FK694" s="36"/>
      <c r="FL694" s="36"/>
      <c r="FM694" s="36"/>
      <c r="FN694" s="36"/>
      <c r="FO694" s="36"/>
      <c r="FP694" s="36"/>
      <c r="FQ694" s="36"/>
      <c r="FR694" s="36"/>
      <c r="FS694" s="36"/>
      <c r="FT694" s="36"/>
      <c r="FU694" s="36"/>
    </row>
    <row r="695" spans="1:177" ht="21" x14ac:dyDescent="0.35">
      <c r="A695" s="36"/>
      <c r="B695" s="37"/>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7"/>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7"/>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c r="EA695" s="36"/>
      <c r="EB695" s="36"/>
      <c r="EC695" s="36"/>
      <c r="ED695" s="36"/>
      <c r="EE695" s="36"/>
      <c r="EF695" s="36"/>
      <c r="EG695" s="36"/>
      <c r="EH695" s="36"/>
      <c r="EI695" s="36"/>
      <c r="EJ695" s="36"/>
      <c r="EK695" s="36"/>
      <c r="EL695" s="36"/>
      <c r="EM695" s="36"/>
      <c r="EN695" s="36"/>
      <c r="EO695" s="36"/>
      <c r="EP695" s="36"/>
      <c r="EQ695" s="36"/>
      <c r="ER695" s="36"/>
      <c r="ES695" s="36"/>
      <c r="ET695" s="36"/>
      <c r="EU695" s="36"/>
      <c r="EV695" s="36"/>
      <c r="EW695" s="36"/>
      <c r="EX695" s="36"/>
      <c r="EY695" s="36"/>
      <c r="EZ695" s="36"/>
      <c r="FA695" s="36"/>
      <c r="FB695" s="36"/>
      <c r="FC695" s="36"/>
      <c r="FD695" s="36"/>
      <c r="FE695" s="36"/>
      <c r="FF695" s="36"/>
      <c r="FG695" s="36"/>
      <c r="FH695" s="36"/>
      <c r="FI695" s="36"/>
      <c r="FJ695" s="36"/>
      <c r="FK695" s="36"/>
      <c r="FL695" s="36"/>
      <c r="FM695" s="36"/>
      <c r="FN695" s="36"/>
      <c r="FO695" s="36"/>
      <c r="FP695" s="36"/>
      <c r="FQ695" s="36"/>
      <c r="FR695" s="36"/>
      <c r="FS695" s="36"/>
      <c r="FT695" s="36"/>
      <c r="FU695" s="36"/>
    </row>
    <row r="696" spans="1:177" ht="21" x14ac:dyDescent="0.35">
      <c r="A696" s="36"/>
      <c r="B696" s="37"/>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7"/>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7"/>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c r="EA696" s="36"/>
      <c r="EB696" s="36"/>
      <c r="EC696" s="36"/>
      <c r="ED696" s="36"/>
      <c r="EE696" s="36"/>
      <c r="EF696" s="36"/>
      <c r="EG696" s="36"/>
      <c r="EH696" s="36"/>
      <c r="EI696" s="36"/>
      <c r="EJ696" s="36"/>
      <c r="EK696" s="36"/>
      <c r="EL696" s="36"/>
      <c r="EM696" s="36"/>
      <c r="EN696" s="36"/>
      <c r="EO696" s="36"/>
      <c r="EP696" s="36"/>
      <c r="EQ696" s="36"/>
      <c r="ER696" s="36"/>
      <c r="ES696" s="36"/>
      <c r="ET696" s="36"/>
      <c r="EU696" s="36"/>
      <c r="EV696" s="36"/>
      <c r="EW696" s="36"/>
      <c r="EX696" s="36"/>
      <c r="EY696" s="36"/>
      <c r="EZ696" s="36"/>
      <c r="FA696" s="36"/>
      <c r="FB696" s="36"/>
      <c r="FC696" s="36"/>
      <c r="FD696" s="36"/>
      <c r="FE696" s="36"/>
      <c r="FF696" s="36"/>
      <c r="FG696" s="36"/>
      <c r="FH696" s="36"/>
      <c r="FI696" s="36"/>
      <c r="FJ696" s="36"/>
      <c r="FK696" s="36"/>
      <c r="FL696" s="36"/>
      <c r="FM696" s="36"/>
      <c r="FN696" s="36"/>
      <c r="FO696" s="36"/>
      <c r="FP696" s="36"/>
      <c r="FQ696" s="36"/>
      <c r="FR696" s="36"/>
      <c r="FS696" s="36"/>
      <c r="FT696" s="36"/>
      <c r="FU696" s="36"/>
    </row>
    <row r="697" spans="1:177" ht="21" x14ac:dyDescent="0.35">
      <c r="A697" s="36"/>
      <c r="B697" s="37"/>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7"/>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7"/>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c r="EA697" s="36"/>
      <c r="EB697" s="36"/>
      <c r="EC697" s="36"/>
      <c r="ED697" s="36"/>
      <c r="EE697" s="36"/>
      <c r="EF697" s="36"/>
      <c r="EG697" s="36"/>
      <c r="EH697" s="36"/>
      <c r="EI697" s="36"/>
      <c r="EJ697" s="36"/>
      <c r="EK697" s="36"/>
      <c r="EL697" s="36"/>
      <c r="EM697" s="36"/>
      <c r="EN697" s="36"/>
      <c r="EO697" s="36"/>
      <c r="EP697" s="36"/>
      <c r="EQ697" s="36"/>
      <c r="ER697" s="36"/>
      <c r="ES697" s="36"/>
      <c r="ET697" s="36"/>
      <c r="EU697" s="36"/>
      <c r="EV697" s="36"/>
      <c r="EW697" s="36"/>
      <c r="EX697" s="36"/>
      <c r="EY697" s="36"/>
      <c r="EZ697" s="36"/>
      <c r="FA697" s="36"/>
      <c r="FB697" s="36"/>
      <c r="FC697" s="36"/>
      <c r="FD697" s="36"/>
      <c r="FE697" s="36"/>
      <c r="FF697" s="36"/>
      <c r="FG697" s="36"/>
      <c r="FH697" s="36"/>
      <c r="FI697" s="36"/>
      <c r="FJ697" s="36"/>
      <c r="FK697" s="36"/>
      <c r="FL697" s="36"/>
      <c r="FM697" s="36"/>
      <c r="FN697" s="36"/>
      <c r="FO697" s="36"/>
      <c r="FP697" s="36"/>
      <c r="FQ697" s="36"/>
      <c r="FR697" s="36"/>
      <c r="FS697" s="36"/>
      <c r="FT697" s="36"/>
      <c r="FU697" s="36"/>
    </row>
    <row r="698" spans="1:177" ht="21" x14ac:dyDescent="0.35">
      <c r="A698" s="36"/>
      <c r="B698" s="37"/>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7"/>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7"/>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c r="EA698" s="36"/>
      <c r="EB698" s="36"/>
      <c r="EC698" s="36"/>
      <c r="ED698" s="36"/>
      <c r="EE698" s="36"/>
      <c r="EF698" s="36"/>
      <c r="EG698" s="36"/>
      <c r="EH698" s="36"/>
      <c r="EI698" s="36"/>
      <c r="EJ698" s="36"/>
      <c r="EK698" s="36"/>
      <c r="EL698" s="36"/>
      <c r="EM698" s="36"/>
      <c r="EN698" s="36"/>
      <c r="EO698" s="36"/>
      <c r="EP698" s="36"/>
      <c r="EQ698" s="36"/>
      <c r="ER698" s="36"/>
      <c r="ES698" s="36"/>
      <c r="ET698" s="36"/>
      <c r="EU698" s="36"/>
      <c r="EV698" s="36"/>
      <c r="EW698" s="36"/>
      <c r="EX698" s="36"/>
      <c r="EY698" s="36"/>
      <c r="EZ698" s="36"/>
      <c r="FA698" s="36"/>
      <c r="FB698" s="36"/>
      <c r="FC698" s="36"/>
      <c r="FD698" s="36"/>
      <c r="FE698" s="36"/>
      <c r="FF698" s="36"/>
      <c r="FG698" s="36"/>
      <c r="FH698" s="36"/>
      <c r="FI698" s="36"/>
      <c r="FJ698" s="36"/>
      <c r="FK698" s="36"/>
      <c r="FL698" s="36"/>
      <c r="FM698" s="36"/>
      <c r="FN698" s="36"/>
      <c r="FO698" s="36"/>
      <c r="FP698" s="36"/>
      <c r="FQ698" s="36"/>
      <c r="FR698" s="36"/>
      <c r="FS698" s="36"/>
      <c r="FT698" s="36"/>
      <c r="FU698" s="36"/>
    </row>
    <row r="699" spans="1:177" ht="21" x14ac:dyDescent="0.35">
      <c r="A699" s="36"/>
      <c r="B699" s="37"/>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7"/>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7"/>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c r="EA699" s="36"/>
      <c r="EB699" s="36"/>
      <c r="EC699" s="36"/>
      <c r="ED699" s="36"/>
      <c r="EE699" s="36"/>
      <c r="EF699" s="36"/>
      <c r="EG699" s="36"/>
      <c r="EH699" s="36"/>
      <c r="EI699" s="36"/>
      <c r="EJ699" s="36"/>
      <c r="EK699" s="36"/>
      <c r="EL699" s="36"/>
      <c r="EM699" s="36"/>
      <c r="EN699" s="36"/>
      <c r="EO699" s="36"/>
      <c r="EP699" s="36"/>
      <c r="EQ699" s="36"/>
      <c r="ER699" s="36"/>
      <c r="ES699" s="36"/>
      <c r="ET699" s="36"/>
      <c r="EU699" s="36"/>
      <c r="EV699" s="36"/>
      <c r="EW699" s="36"/>
      <c r="EX699" s="36"/>
      <c r="EY699" s="36"/>
      <c r="EZ699" s="36"/>
      <c r="FA699" s="36"/>
      <c r="FB699" s="36"/>
      <c r="FC699" s="36"/>
      <c r="FD699" s="36"/>
      <c r="FE699" s="36"/>
      <c r="FF699" s="36"/>
      <c r="FG699" s="36"/>
      <c r="FH699" s="36"/>
      <c r="FI699" s="36"/>
      <c r="FJ699" s="36"/>
      <c r="FK699" s="36"/>
      <c r="FL699" s="36"/>
      <c r="FM699" s="36"/>
      <c r="FN699" s="36"/>
      <c r="FO699" s="36"/>
      <c r="FP699" s="36"/>
      <c r="FQ699" s="36"/>
      <c r="FR699" s="36"/>
      <c r="FS699" s="36"/>
      <c r="FT699" s="36"/>
      <c r="FU699" s="36"/>
    </row>
    <row r="700" spans="1:177" ht="21" x14ac:dyDescent="0.35">
      <c r="A700" s="36"/>
      <c r="B700" s="37"/>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7"/>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7"/>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c r="EA700" s="36"/>
      <c r="EB700" s="36"/>
      <c r="EC700" s="36"/>
      <c r="ED700" s="36"/>
      <c r="EE700" s="36"/>
      <c r="EF700" s="36"/>
      <c r="EG700" s="36"/>
      <c r="EH700" s="36"/>
      <c r="EI700" s="36"/>
      <c r="EJ700" s="36"/>
      <c r="EK700" s="36"/>
      <c r="EL700" s="36"/>
      <c r="EM700" s="36"/>
      <c r="EN700" s="36"/>
      <c r="EO700" s="36"/>
      <c r="EP700" s="36"/>
      <c r="EQ700" s="36"/>
      <c r="ER700" s="36"/>
      <c r="ES700" s="36"/>
      <c r="ET700" s="36"/>
      <c r="EU700" s="36"/>
      <c r="EV700" s="36"/>
      <c r="EW700" s="36"/>
      <c r="EX700" s="36"/>
      <c r="EY700" s="36"/>
      <c r="EZ700" s="36"/>
      <c r="FA700" s="36"/>
      <c r="FB700" s="36"/>
      <c r="FC700" s="36"/>
      <c r="FD700" s="36"/>
      <c r="FE700" s="36"/>
      <c r="FF700" s="36"/>
      <c r="FG700" s="36"/>
      <c r="FH700" s="36"/>
      <c r="FI700" s="36"/>
      <c r="FJ700" s="36"/>
      <c r="FK700" s="36"/>
      <c r="FL700" s="36"/>
      <c r="FM700" s="36"/>
      <c r="FN700" s="36"/>
      <c r="FO700" s="36"/>
      <c r="FP700" s="36"/>
      <c r="FQ700" s="36"/>
      <c r="FR700" s="36"/>
      <c r="FS700" s="36"/>
      <c r="FT700" s="36"/>
      <c r="FU700" s="36"/>
    </row>
    <row r="701" spans="1:177" ht="21" x14ac:dyDescent="0.35">
      <c r="A701" s="36"/>
      <c r="B701" s="37"/>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7"/>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7"/>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c r="EA701" s="36"/>
      <c r="EB701" s="36"/>
      <c r="EC701" s="36"/>
      <c r="ED701" s="36"/>
      <c r="EE701" s="36"/>
      <c r="EF701" s="36"/>
      <c r="EG701" s="36"/>
      <c r="EH701" s="36"/>
      <c r="EI701" s="36"/>
      <c r="EJ701" s="36"/>
      <c r="EK701" s="36"/>
      <c r="EL701" s="36"/>
      <c r="EM701" s="36"/>
      <c r="EN701" s="36"/>
      <c r="EO701" s="36"/>
      <c r="EP701" s="36"/>
      <c r="EQ701" s="36"/>
      <c r="ER701" s="36"/>
      <c r="ES701" s="36"/>
      <c r="ET701" s="36"/>
      <c r="EU701" s="36"/>
      <c r="EV701" s="36"/>
      <c r="EW701" s="36"/>
      <c r="EX701" s="36"/>
      <c r="EY701" s="36"/>
      <c r="EZ701" s="36"/>
      <c r="FA701" s="36"/>
      <c r="FB701" s="36"/>
      <c r="FC701" s="36"/>
      <c r="FD701" s="36"/>
      <c r="FE701" s="36"/>
      <c r="FF701" s="36"/>
      <c r="FG701" s="36"/>
      <c r="FH701" s="36"/>
      <c r="FI701" s="36"/>
      <c r="FJ701" s="36"/>
      <c r="FK701" s="36"/>
      <c r="FL701" s="36"/>
      <c r="FM701" s="36"/>
      <c r="FN701" s="36"/>
      <c r="FO701" s="36"/>
      <c r="FP701" s="36"/>
      <c r="FQ701" s="36"/>
      <c r="FR701" s="36"/>
      <c r="FS701" s="36"/>
      <c r="FT701" s="36"/>
      <c r="FU701" s="36"/>
    </row>
    <row r="702" spans="1:177" ht="21" x14ac:dyDescent="0.35">
      <c r="A702" s="36"/>
      <c r="B702" s="37"/>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7"/>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7"/>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c r="EA702" s="36"/>
      <c r="EB702" s="36"/>
      <c r="EC702" s="36"/>
      <c r="ED702" s="36"/>
      <c r="EE702" s="36"/>
      <c r="EF702" s="36"/>
      <c r="EG702" s="36"/>
      <c r="EH702" s="36"/>
      <c r="EI702" s="36"/>
      <c r="EJ702" s="36"/>
      <c r="EK702" s="36"/>
      <c r="EL702" s="36"/>
      <c r="EM702" s="36"/>
      <c r="EN702" s="36"/>
      <c r="EO702" s="36"/>
      <c r="EP702" s="36"/>
      <c r="EQ702" s="36"/>
      <c r="ER702" s="36"/>
      <c r="ES702" s="36"/>
      <c r="ET702" s="36"/>
      <c r="EU702" s="36"/>
      <c r="EV702" s="36"/>
      <c r="EW702" s="36"/>
      <c r="EX702" s="36"/>
      <c r="EY702" s="36"/>
      <c r="EZ702" s="36"/>
      <c r="FA702" s="36"/>
      <c r="FB702" s="36"/>
      <c r="FC702" s="36"/>
      <c r="FD702" s="36"/>
      <c r="FE702" s="36"/>
      <c r="FF702" s="36"/>
      <c r="FG702" s="36"/>
      <c r="FH702" s="36"/>
      <c r="FI702" s="36"/>
      <c r="FJ702" s="36"/>
      <c r="FK702" s="36"/>
      <c r="FL702" s="36"/>
      <c r="FM702" s="36"/>
      <c r="FN702" s="36"/>
      <c r="FO702" s="36"/>
      <c r="FP702" s="36"/>
      <c r="FQ702" s="36"/>
      <c r="FR702" s="36"/>
      <c r="FS702" s="36"/>
      <c r="FT702" s="36"/>
      <c r="FU702" s="36"/>
    </row>
    <row r="703" spans="1:177" ht="21" x14ac:dyDescent="0.35">
      <c r="A703" s="36"/>
      <c r="B703" s="37"/>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7"/>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7"/>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c r="EA703" s="36"/>
      <c r="EB703" s="36"/>
      <c r="EC703" s="36"/>
      <c r="ED703" s="36"/>
      <c r="EE703" s="36"/>
      <c r="EF703" s="36"/>
      <c r="EG703" s="36"/>
      <c r="EH703" s="36"/>
      <c r="EI703" s="36"/>
      <c r="EJ703" s="36"/>
      <c r="EK703" s="36"/>
      <c r="EL703" s="36"/>
      <c r="EM703" s="36"/>
      <c r="EN703" s="36"/>
      <c r="EO703" s="36"/>
      <c r="EP703" s="36"/>
      <c r="EQ703" s="36"/>
      <c r="ER703" s="36"/>
      <c r="ES703" s="36"/>
      <c r="ET703" s="36"/>
      <c r="EU703" s="36"/>
      <c r="EV703" s="36"/>
      <c r="EW703" s="36"/>
      <c r="EX703" s="36"/>
      <c r="EY703" s="36"/>
      <c r="EZ703" s="36"/>
      <c r="FA703" s="36"/>
      <c r="FB703" s="36"/>
      <c r="FC703" s="36"/>
      <c r="FD703" s="36"/>
      <c r="FE703" s="36"/>
      <c r="FF703" s="36"/>
      <c r="FG703" s="36"/>
      <c r="FH703" s="36"/>
      <c r="FI703" s="36"/>
      <c r="FJ703" s="36"/>
      <c r="FK703" s="36"/>
      <c r="FL703" s="36"/>
      <c r="FM703" s="36"/>
      <c r="FN703" s="36"/>
      <c r="FO703" s="36"/>
      <c r="FP703" s="36"/>
      <c r="FQ703" s="36"/>
      <c r="FR703" s="36"/>
      <c r="FS703" s="36"/>
      <c r="FT703" s="36"/>
      <c r="FU703" s="36"/>
    </row>
    <row r="704" spans="1:177" ht="21" x14ac:dyDescent="0.35">
      <c r="A704" s="36"/>
      <c r="B704" s="37"/>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7"/>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7"/>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c r="EA704" s="36"/>
      <c r="EB704" s="36"/>
      <c r="EC704" s="36"/>
      <c r="ED704" s="36"/>
      <c r="EE704" s="36"/>
      <c r="EF704" s="36"/>
      <c r="EG704" s="36"/>
      <c r="EH704" s="36"/>
      <c r="EI704" s="36"/>
      <c r="EJ704" s="36"/>
      <c r="EK704" s="36"/>
      <c r="EL704" s="36"/>
      <c r="EM704" s="36"/>
      <c r="EN704" s="36"/>
      <c r="EO704" s="36"/>
      <c r="EP704" s="36"/>
      <c r="EQ704" s="36"/>
      <c r="ER704" s="36"/>
      <c r="ES704" s="36"/>
      <c r="ET704" s="36"/>
      <c r="EU704" s="36"/>
      <c r="EV704" s="36"/>
      <c r="EW704" s="36"/>
      <c r="EX704" s="36"/>
      <c r="EY704" s="36"/>
      <c r="EZ704" s="36"/>
      <c r="FA704" s="36"/>
      <c r="FB704" s="36"/>
      <c r="FC704" s="36"/>
      <c r="FD704" s="36"/>
      <c r="FE704" s="36"/>
      <c r="FF704" s="36"/>
      <c r="FG704" s="36"/>
      <c r="FH704" s="36"/>
      <c r="FI704" s="36"/>
      <c r="FJ704" s="36"/>
      <c r="FK704" s="36"/>
      <c r="FL704" s="36"/>
      <c r="FM704" s="36"/>
      <c r="FN704" s="36"/>
      <c r="FO704" s="36"/>
      <c r="FP704" s="36"/>
      <c r="FQ704" s="36"/>
      <c r="FR704" s="36"/>
      <c r="FS704" s="36"/>
      <c r="FT704" s="36"/>
      <c r="FU704" s="36"/>
    </row>
    <row r="705" spans="1:177" ht="21" x14ac:dyDescent="0.35">
      <c r="A705" s="36"/>
      <c r="B705" s="37"/>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7"/>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7"/>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c r="EA705" s="36"/>
      <c r="EB705" s="36"/>
      <c r="EC705" s="36"/>
      <c r="ED705" s="36"/>
      <c r="EE705" s="36"/>
      <c r="EF705" s="36"/>
      <c r="EG705" s="36"/>
      <c r="EH705" s="36"/>
      <c r="EI705" s="36"/>
      <c r="EJ705" s="36"/>
      <c r="EK705" s="36"/>
      <c r="EL705" s="36"/>
      <c r="EM705" s="36"/>
      <c r="EN705" s="36"/>
      <c r="EO705" s="36"/>
      <c r="EP705" s="36"/>
      <c r="EQ705" s="36"/>
      <c r="ER705" s="36"/>
      <c r="ES705" s="36"/>
      <c r="ET705" s="36"/>
      <c r="EU705" s="36"/>
      <c r="EV705" s="36"/>
      <c r="EW705" s="36"/>
      <c r="EX705" s="36"/>
      <c r="EY705" s="36"/>
      <c r="EZ705" s="36"/>
      <c r="FA705" s="36"/>
      <c r="FB705" s="36"/>
      <c r="FC705" s="36"/>
      <c r="FD705" s="36"/>
      <c r="FE705" s="36"/>
      <c r="FF705" s="36"/>
      <c r="FG705" s="36"/>
      <c r="FH705" s="36"/>
      <c r="FI705" s="36"/>
      <c r="FJ705" s="36"/>
      <c r="FK705" s="36"/>
      <c r="FL705" s="36"/>
      <c r="FM705" s="36"/>
      <c r="FN705" s="36"/>
      <c r="FO705" s="36"/>
      <c r="FP705" s="36"/>
      <c r="FQ705" s="36"/>
      <c r="FR705" s="36"/>
      <c r="FS705" s="36"/>
      <c r="FT705" s="36"/>
      <c r="FU705" s="36"/>
    </row>
    <row r="706" spans="1:177" ht="21" x14ac:dyDescent="0.35">
      <c r="A706" s="36"/>
      <c r="B706" s="37"/>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7"/>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7"/>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c r="EA706" s="36"/>
      <c r="EB706" s="36"/>
      <c r="EC706" s="36"/>
      <c r="ED706" s="36"/>
      <c r="EE706" s="36"/>
      <c r="EF706" s="36"/>
      <c r="EG706" s="36"/>
      <c r="EH706" s="36"/>
      <c r="EI706" s="36"/>
      <c r="EJ706" s="36"/>
      <c r="EK706" s="36"/>
      <c r="EL706" s="36"/>
      <c r="EM706" s="36"/>
      <c r="EN706" s="36"/>
      <c r="EO706" s="36"/>
      <c r="EP706" s="36"/>
      <c r="EQ706" s="36"/>
      <c r="ER706" s="36"/>
      <c r="ES706" s="36"/>
      <c r="ET706" s="36"/>
      <c r="EU706" s="36"/>
      <c r="EV706" s="36"/>
      <c r="EW706" s="36"/>
      <c r="EX706" s="36"/>
      <c r="EY706" s="36"/>
      <c r="EZ706" s="36"/>
      <c r="FA706" s="36"/>
      <c r="FB706" s="36"/>
      <c r="FC706" s="36"/>
      <c r="FD706" s="36"/>
      <c r="FE706" s="36"/>
      <c r="FF706" s="36"/>
      <c r="FG706" s="36"/>
      <c r="FH706" s="36"/>
      <c r="FI706" s="36"/>
      <c r="FJ706" s="36"/>
      <c r="FK706" s="36"/>
      <c r="FL706" s="36"/>
      <c r="FM706" s="36"/>
      <c r="FN706" s="36"/>
      <c r="FO706" s="36"/>
      <c r="FP706" s="36"/>
      <c r="FQ706" s="36"/>
      <c r="FR706" s="36"/>
      <c r="FS706" s="36"/>
      <c r="FT706" s="36"/>
      <c r="FU706" s="36"/>
    </row>
    <row r="707" spans="1:177" ht="21" x14ac:dyDescent="0.35">
      <c r="A707" s="36"/>
      <c r="B707" s="37"/>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7"/>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7"/>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36"/>
      <c r="EF707" s="36"/>
      <c r="EG707" s="36"/>
      <c r="EH707" s="36"/>
      <c r="EI707" s="36"/>
      <c r="EJ707" s="36"/>
      <c r="EK707" s="36"/>
      <c r="EL707" s="36"/>
      <c r="EM707" s="36"/>
      <c r="EN707" s="36"/>
      <c r="EO707" s="36"/>
      <c r="EP707" s="36"/>
      <c r="EQ707" s="36"/>
      <c r="ER707" s="36"/>
      <c r="ES707" s="36"/>
      <c r="ET707" s="36"/>
      <c r="EU707" s="36"/>
      <c r="EV707" s="36"/>
      <c r="EW707" s="36"/>
      <c r="EX707" s="36"/>
      <c r="EY707" s="36"/>
      <c r="EZ707" s="36"/>
      <c r="FA707" s="36"/>
      <c r="FB707" s="36"/>
      <c r="FC707" s="36"/>
      <c r="FD707" s="36"/>
      <c r="FE707" s="36"/>
      <c r="FF707" s="36"/>
      <c r="FG707" s="36"/>
      <c r="FH707" s="36"/>
      <c r="FI707" s="36"/>
      <c r="FJ707" s="36"/>
      <c r="FK707" s="36"/>
      <c r="FL707" s="36"/>
      <c r="FM707" s="36"/>
      <c r="FN707" s="36"/>
      <c r="FO707" s="36"/>
      <c r="FP707" s="36"/>
      <c r="FQ707" s="36"/>
      <c r="FR707" s="36"/>
      <c r="FS707" s="36"/>
      <c r="FT707" s="36"/>
      <c r="FU707" s="36"/>
    </row>
    <row r="708" spans="1:177" ht="21" x14ac:dyDescent="0.35">
      <c r="A708" s="36"/>
      <c r="B708" s="37"/>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7"/>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7"/>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c r="EA708" s="36"/>
      <c r="EB708" s="36"/>
      <c r="EC708" s="36"/>
      <c r="ED708" s="36"/>
      <c r="EE708" s="36"/>
      <c r="EF708" s="36"/>
      <c r="EG708" s="36"/>
      <c r="EH708" s="36"/>
      <c r="EI708" s="36"/>
      <c r="EJ708" s="36"/>
      <c r="EK708" s="36"/>
      <c r="EL708" s="36"/>
      <c r="EM708" s="36"/>
      <c r="EN708" s="36"/>
      <c r="EO708" s="36"/>
      <c r="EP708" s="36"/>
      <c r="EQ708" s="36"/>
      <c r="ER708" s="36"/>
      <c r="ES708" s="36"/>
      <c r="ET708" s="36"/>
      <c r="EU708" s="36"/>
      <c r="EV708" s="36"/>
      <c r="EW708" s="36"/>
      <c r="EX708" s="36"/>
      <c r="EY708" s="36"/>
      <c r="EZ708" s="36"/>
      <c r="FA708" s="36"/>
      <c r="FB708" s="36"/>
      <c r="FC708" s="36"/>
      <c r="FD708" s="36"/>
      <c r="FE708" s="36"/>
      <c r="FF708" s="36"/>
      <c r="FG708" s="36"/>
      <c r="FH708" s="36"/>
      <c r="FI708" s="36"/>
      <c r="FJ708" s="36"/>
      <c r="FK708" s="36"/>
      <c r="FL708" s="36"/>
      <c r="FM708" s="36"/>
      <c r="FN708" s="36"/>
      <c r="FO708" s="36"/>
      <c r="FP708" s="36"/>
      <c r="FQ708" s="36"/>
      <c r="FR708" s="36"/>
      <c r="FS708" s="36"/>
      <c r="FT708" s="36"/>
      <c r="FU708" s="36"/>
    </row>
    <row r="709" spans="1:177" ht="21" x14ac:dyDescent="0.35">
      <c r="A709" s="36"/>
      <c r="B709" s="37"/>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7"/>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7"/>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c r="EA709" s="36"/>
      <c r="EB709" s="36"/>
      <c r="EC709" s="36"/>
      <c r="ED709" s="36"/>
      <c r="EE709" s="36"/>
      <c r="EF709" s="36"/>
      <c r="EG709" s="36"/>
      <c r="EH709" s="36"/>
      <c r="EI709" s="36"/>
      <c r="EJ709" s="36"/>
      <c r="EK709" s="36"/>
      <c r="EL709" s="36"/>
      <c r="EM709" s="36"/>
      <c r="EN709" s="36"/>
      <c r="EO709" s="36"/>
      <c r="EP709" s="36"/>
      <c r="EQ709" s="36"/>
      <c r="ER709" s="36"/>
      <c r="ES709" s="36"/>
      <c r="ET709" s="36"/>
      <c r="EU709" s="36"/>
      <c r="EV709" s="36"/>
      <c r="EW709" s="36"/>
      <c r="EX709" s="36"/>
      <c r="EY709" s="36"/>
      <c r="EZ709" s="36"/>
      <c r="FA709" s="36"/>
      <c r="FB709" s="36"/>
      <c r="FC709" s="36"/>
      <c r="FD709" s="36"/>
      <c r="FE709" s="36"/>
      <c r="FF709" s="36"/>
      <c r="FG709" s="36"/>
      <c r="FH709" s="36"/>
      <c r="FI709" s="36"/>
      <c r="FJ709" s="36"/>
      <c r="FK709" s="36"/>
      <c r="FL709" s="36"/>
      <c r="FM709" s="36"/>
      <c r="FN709" s="36"/>
      <c r="FO709" s="36"/>
      <c r="FP709" s="36"/>
      <c r="FQ709" s="36"/>
      <c r="FR709" s="36"/>
      <c r="FS709" s="36"/>
      <c r="FT709" s="36"/>
      <c r="FU709" s="36"/>
    </row>
    <row r="710" spans="1:177" ht="21" x14ac:dyDescent="0.35">
      <c r="A710" s="36"/>
      <c r="B710" s="37"/>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7"/>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7"/>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c r="EA710" s="36"/>
      <c r="EB710" s="36"/>
      <c r="EC710" s="36"/>
      <c r="ED710" s="36"/>
      <c r="EE710" s="36"/>
      <c r="EF710" s="36"/>
      <c r="EG710" s="36"/>
      <c r="EH710" s="36"/>
      <c r="EI710" s="36"/>
      <c r="EJ710" s="36"/>
      <c r="EK710" s="36"/>
      <c r="EL710" s="36"/>
      <c r="EM710" s="36"/>
      <c r="EN710" s="36"/>
      <c r="EO710" s="36"/>
      <c r="EP710" s="36"/>
      <c r="EQ710" s="36"/>
      <c r="ER710" s="36"/>
      <c r="ES710" s="36"/>
      <c r="ET710" s="36"/>
      <c r="EU710" s="36"/>
      <c r="EV710" s="36"/>
      <c r="EW710" s="36"/>
      <c r="EX710" s="36"/>
      <c r="EY710" s="36"/>
      <c r="EZ710" s="36"/>
      <c r="FA710" s="36"/>
      <c r="FB710" s="36"/>
      <c r="FC710" s="36"/>
      <c r="FD710" s="36"/>
      <c r="FE710" s="36"/>
      <c r="FF710" s="36"/>
      <c r="FG710" s="36"/>
      <c r="FH710" s="36"/>
      <c r="FI710" s="36"/>
      <c r="FJ710" s="36"/>
      <c r="FK710" s="36"/>
      <c r="FL710" s="36"/>
      <c r="FM710" s="36"/>
      <c r="FN710" s="36"/>
      <c r="FO710" s="36"/>
      <c r="FP710" s="36"/>
      <c r="FQ710" s="36"/>
      <c r="FR710" s="36"/>
      <c r="FS710" s="36"/>
      <c r="FT710" s="36"/>
      <c r="FU710" s="36"/>
    </row>
    <row r="711" spans="1:177" ht="21" x14ac:dyDescent="0.35">
      <c r="A711" s="36"/>
      <c r="B711" s="37"/>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7"/>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7"/>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c r="ED711" s="36"/>
      <c r="EE711" s="36"/>
      <c r="EF711" s="36"/>
      <c r="EG711" s="36"/>
      <c r="EH711" s="36"/>
      <c r="EI711" s="36"/>
      <c r="EJ711" s="36"/>
      <c r="EK711" s="36"/>
      <c r="EL711" s="36"/>
      <c r="EM711" s="36"/>
      <c r="EN711" s="36"/>
      <c r="EO711" s="36"/>
      <c r="EP711" s="36"/>
      <c r="EQ711" s="36"/>
      <c r="ER711" s="36"/>
      <c r="ES711" s="36"/>
      <c r="ET711" s="36"/>
      <c r="EU711" s="36"/>
      <c r="EV711" s="36"/>
      <c r="EW711" s="36"/>
      <c r="EX711" s="36"/>
      <c r="EY711" s="36"/>
      <c r="EZ711" s="36"/>
      <c r="FA711" s="36"/>
      <c r="FB711" s="36"/>
      <c r="FC711" s="36"/>
      <c r="FD711" s="36"/>
      <c r="FE711" s="36"/>
      <c r="FF711" s="36"/>
      <c r="FG711" s="36"/>
      <c r="FH711" s="36"/>
      <c r="FI711" s="36"/>
      <c r="FJ711" s="36"/>
      <c r="FK711" s="36"/>
      <c r="FL711" s="36"/>
      <c r="FM711" s="36"/>
      <c r="FN711" s="36"/>
      <c r="FO711" s="36"/>
      <c r="FP711" s="36"/>
      <c r="FQ711" s="36"/>
      <c r="FR711" s="36"/>
      <c r="FS711" s="36"/>
      <c r="FT711" s="36"/>
      <c r="FU711" s="36"/>
    </row>
    <row r="712" spans="1:177" ht="21" x14ac:dyDescent="0.35">
      <c r="A712" s="36"/>
      <c r="B712" s="37"/>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7"/>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7"/>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36"/>
      <c r="EF712" s="36"/>
      <c r="EG712" s="36"/>
      <c r="EH712" s="36"/>
      <c r="EI712" s="36"/>
      <c r="EJ712" s="36"/>
      <c r="EK712" s="36"/>
      <c r="EL712" s="36"/>
      <c r="EM712" s="36"/>
      <c r="EN712" s="36"/>
      <c r="EO712" s="36"/>
      <c r="EP712" s="36"/>
      <c r="EQ712" s="36"/>
      <c r="ER712" s="36"/>
      <c r="ES712" s="36"/>
      <c r="ET712" s="36"/>
      <c r="EU712" s="36"/>
      <c r="EV712" s="36"/>
      <c r="EW712" s="36"/>
      <c r="EX712" s="36"/>
      <c r="EY712" s="36"/>
      <c r="EZ712" s="36"/>
      <c r="FA712" s="36"/>
      <c r="FB712" s="36"/>
      <c r="FC712" s="36"/>
      <c r="FD712" s="36"/>
      <c r="FE712" s="36"/>
      <c r="FF712" s="36"/>
      <c r="FG712" s="36"/>
      <c r="FH712" s="36"/>
      <c r="FI712" s="36"/>
      <c r="FJ712" s="36"/>
      <c r="FK712" s="36"/>
      <c r="FL712" s="36"/>
      <c r="FM712" s="36"/>
      <c r="FN712" s="36"/>
      <c r="FO712" s="36"/>
      <c r="FP712" s="36"/>
      <c r="FQ712" s="36"/>
      <c r="FR712" s="36"/>
      <c r="FS712" s="36"/>
      <c r="FT712" s="36"/>
      <c r="FU712" s="36"/>
    </row>
    <row r="713" spans="1:177" ht="21" x14ac:dyDescent="0.35">
      <c r="A713" s="36"/>
      <c r="B713" s="37"/>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7"/>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7"/>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c r="EA713" s="36"/>
      <c r="EB713" s="36"/>
      <c r="EC713" s="36"/>
      <c r="ED713" s="36"/>
      <c r="EE713" s="36"/>
      <c r="EF713" s="36"/>
      <c r="EG713" s="36"/>
      <c r="EH713" s="36"/>
      <c r="EI713" s="36"/>
      <c r="EJ713" s="36"/>
      <c r="EK713" s="36"/>
      <c r="EL713" s="36"/>
      <c r="EM713" s="36"/>
      <c r="EN713" s="36"/>
      <c r="EO713" s="36"/>
      <c r="EP713" s="36"/>
      <c r="EQ713" s="36"/>
      <c r="ER713" s="36"/>
      <c r="ES713" s="36"/>
      <c r="ET713" s="36"/>
      <c r="EU713" s="36"/>
      <c r="EV713" s="36"/>
      <c r="EW713" s="36"/>
      <c r="EX713" s="36"/>
      <c r="EY713" s="36"/>
      <c r="EZ713" s="36"/>
      <c r="FA713" s="36"/>
      <c r="FB713" s="36"/>
      <c r="FC713" s="36"/>
      <c r="FD713" s="36"/>
      <c r="FE713" s="36"/>
      <c r="FF713" s="36"/>
      <c r="FG713" s="36"/>
      <c r="FH713" s="36"/>
      <c r="FI713" s="36"/>
      <c r="FJ713" s="36"/>
      <c r="FK713" s="36"/>
      <c r="FL713" s="36"/>
      <c r="FM713" s="36"/>
      <c r="FN713" s="36"/>
      <c r="FO713" s="36"/>
      <c r="FP713" s="36"/>
      <c r="FQ713" s="36"/>
      <c r="FR713" s="36"/>
      <c r="FS713" s="36"/>
      <c r="FT713" s="36"/>
      <c r="FU713" s="36"/>
    </row>
    <row r="714" spans="1:177" ht="21" x14ac:dyDescent="0.35">
      <c r="A714" s="36"/>
      <c r="B714" s="37"/>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7"/>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7"/>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36"/>
      <c r="EF714" s="36"/>
      <c r="EG714" s="36"/>
      <c r="EH714" s="36"/>
      <c r="EI714" s="36"/>
      <c r="EJ714" s="36"/>
      <c r="EK714" s="36"/>
      <c r="EL714" s="36"/>
      <c r="EM714" s="36"/>
      <c r="EN714" s="36"/>
      <c r="EO714" s="36"/>
      <c r="EP714" s="36"/>
      <c r="EQ714" s="36"/>
      <c r="ER714" s="36"/>
      <c r="ES714" s="36"/>
      <c r="ET714" s="36"/>
      <c r="EU714" s="36"/>
      <c r="EV714" s="36"/>
      <c r="EW714" s="36"/>
      <c r="EX714" s="36"/>
      <c r="EY714" s="36"/>
      <c r="EZ714" s="36"/>
      <c r="FA714" s="36"/>
      <c r="FB714" s="36"/>
      <c r="FC714" s="36"/>
      <c r="FD714" s="36"/>
      <c r="FE714" s="36"/>
      <c r="FF714" s="36"/>
      <c r="FG714" s="36"/>
      <c r="FH714" s="36"/>
      <c r="FI714" s="36"/>
      <c r="FJ714" s="36"/>
      <c r="FK714" s="36"/>
      <c r="FL714" s="36"/>
      <c r="FM714" s="36"/>
      <c r="FN714" s="36"/>
      <c r="FO714" s="36"/>
      <c r="FP714" s="36"/>
      <c r="FQ714" s="36"/>
      <c r="FR714" s="36"/>
      <c r="FS714" s="36"/>
      <c r="FT714" s="36"/>
      <c r="FU714" s="36"/>
    </row>
    <row r="715" spans="1:177" ht="21" x14ac:dyDescent="0.35">
      <c r="A715" s="36"/>
      <c r="B715" s="37"/>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7"/>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7"/>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c r="ED715" s="36"/>
      <c r="EE715" s="36"/>
      <c r="EF715" s="36"/>
      <c r="EG715" s="36"/>
      <c r="EH715" s="36"/>
      <c r="EI715" s="36"/>
      <c r="EJ715" s="36"/>
      <c r="EK715" s="36"/>
      <c r="EL715" s="36"/>
      <c r="EM715" s="36"/>
      <c r="EN715" s="36"/>
      <c r="EO715" s="36"/>
      <c r="EP715" s="36"/>
      <c r="EQ715" s="36"/>
      <c r="ER715" s="36"/>
      <c r="ES715" s="36"/>
      <c r="ET715" s="36"/>
      <c r="EU715" s="36"/>
      <c r="EV715" s="36"/>
      <c r="EW715" s="36"/>
      <c r="EX715" s="36"/>
      <c r="EY715" s="36"/>
      <c r="EZ715" s="36"/>
      <c r="FA715" s="36"/>
      <c r="FB715" s="36"/>
      <c r="FC715" s="36"/>
      <c r="FD715" s="36"/>
      <c r="FE715" s="36"/>
      <c r="FF715" s="36"/>
      <c r="FG715" s="36"/>
      <c r="FH715" s="36"/>
      <c r="FI715" s="36"/>
      <c r="FJ715" s="36"/>
      <c r="FK715" s="36"/>
      <c r="FL715" s="36"/>
      <c r="FM715" s="36"/>
      <c r="FN715" s="36"/>
      <c r="FO715" s="36"/>
      <c r="FP715" s="36"/>
      <c r="FQ715" s="36"/>
      <c r="FR715" s="36"/>
      <c r="FS715" s="36"/>
      <c r="FT715" s="36"/>
      <c r="FU715" s="36"/>
    </row>
    <row r="716" spans="1:177" ht="21" x14ac:dyDescent="0.35">
      <c r="A716" s="36"/>
      <c r="B716" s="37"/>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7"/>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7"/>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c r="ED716" s="36"/>
      <c r="EE716" s="36"/>
      <c r="EF716" s="36"/>
      <c r="EG716" s="36"/>
      <c r="EH716" s="36"/>
      <c r="EI716" s="36"/>
      <c r="EJ716" s="36"/>
      <c r="EK716" s="36"/>
      <c r="EL716" s="36"/>
      <c r="EM716" s="36"/>
      <c r="EN716" s="36"/>
      <c r="EO716" s="36"/>
      <c r="EP716" s="36"/>
      <c r="EQ716" s="36"/>
      <c r="ER716" s="36"/>
      <c r="ES716" s="36"/>
      <c r="ET716" s="36"/>
      <c r="EU716" s="36"/>
      <c r="EV716" s="36"/>
      <c r="EW716" s="36"/>
      <c r="EX716" s="36"/>
      <c r="EY716" s="36"/>
      <c r="EZ716" s="36"/>
      <c r="FA716" s="36"/>
      <c r="FB716" s="36"/>
      <c r="FC716" s="36"/>
      <c r="FD716" s="36"/>
      <c r="FE716" s="36"/>
      <c r="FF716" s="36"/>
      <c r="FG716" s="36"/>
      <c r="FH716" s="36"/>
      <c r="FI716" s="36"/>
      <c r="FJ716" s="36"/>
      <c r="FK716" s="36"/>
      <c r="FL716" s="36"/>
      <c r="FM716" s="36"/>
      <c r="FN716" s="36"/>
      <c r="FO716" s="36"/>
      <c r="FP716" s="36"/>
      <c r="FQ716" s="36"/>
      <c r="FR716" s="36"/>
      <c r="FS716" s="36"/>
      <c r="FT716" s="36"/>
      <c r="FU716" s="36"/>
    </row>
    <row r="717" spans="1:177" ht="21" x14ac:dyDescent="0.35">
      <c r="A717" s="36"/>
      <c r="B717" s="37"/>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7"/>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7"/>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c r="EA717" s="36"/>
      <c r="EB717" s="36"/>
      <c r="EC717" s="36"/>
      <c r="ED717" s="36"/>
      <c r="EE717" s="36"/>
      <c r="EF717" s="36"/>
      <c r="EG717" s="36"/>
      <c r="EH717" s="36"/>
      <c r="EI717" s="36"/>
      <c r="EJ717" s="36"/>
      <c r="EK717" s="36"/>
      <c r="EL717" s="36"/>
      <c r="EM717" s="36"/>
      <c r="EN717" s="36"/>
      <c r="EO717" s="36"/>
      <c r="EP717" s="36"/>
      <c r="EQ717" s="36"/>
      <c r="ER717" s="36"/>
      <c r="ES717" s="36"/>
      <c r="ET717" s="36"/>
      <c r="EU717" s="36"/>
      <c r="EV717" s="36"/>
      <c r="EW717" s="36"/>
      <c r="EX717" s="36"/>
      <c r="EY717" s="36"/>
      <c r="EZ717" s="36"/>
      <c r="FA717" s="36"/>
      <c r="FB717" s="36"/>
      <c r="FC717" s="36"/>
      <c r="FD717" s="36"/>
      <c r="FE717" s="36"/>
      <c r="FF717" s="36"/>
      <c r="FG717" s="36"/>
      <c r="FH717" s="36"/>
      <c r="FI717" s="36"/>
      <c r="FJ717" s="36"/>
      <c r="FK717" s="36"/>
      <c r="FL717" s="36"/>
      <c r="FM717" s="36"/>
      <c r="FN717" s="36"/>
      <c r="FO717" s="36"/>
      <c r="FP717" s="36"/>
      <c r="FQ717" s="36"/>
      <c r="FR717" s="36"/>
      <c r="FS717" s="36"/>
      <c r="FT717" s="36"/>
      <c r="FU717" s="36"/>
    </row>
    <row r="718" spans="1:177" ht="21" x14ac:dyDescent="0.35">
      <c r="A718" s="36"/>
      <c r="B718" s="37"/>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7"/>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7"/>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c r="ED718" s="36"/>
      <c r="EE718" s="36"/>
      <c r="EF718" s="36"/>
      <c r="EG718" s="36"/>
      <c r="EH718" s="36"/>
      <c r="EI718" s="36"/>
      <c r="EJ718" s="36"/>
      <c r="EK718" s="36"/>
      <c r="EL718" s="36"/>
      <c r="EM718" s="36"/>
      <c r="EN718" s="36"/>
      <c r="EO718" s="36"/>
      <c r="EP718" s="36"/>
      <c r="EQ718" s="36"/>
      <c r="ER718" s="36"/>
      <c r="ES718" s="36"/>
      <c r="ET718" s="36"/>
      <c r="EU718" s="36"/>
      <c r="EV718" s="36"/>
      <c r="EW718" s="36"/>
      <c r="EX718" s="36"/>
      <c r="EY718" s="36"/>
      <c r="EZ718" s="36"/>
      <c r="FA718" s="36"/>
      <c r="FB718" s="36"/>
      <c r="FC718" s="36"/>
      <c r="FD718" s="36"/>
      <c r="FE718" s="36"/>
      <c r="FF718" s="36"/>
      <c r="FG718" s="36"/>
      <c r="FH718" s="36"/>
      <c r="FI718" s="36"/>
      <c r="FJ718" s="36"/>
      <c r="FK718" s="36"/>
      <c r="FL718" s="36"/>
      <c r="FM718" s="36"/>
      <c r="FN718" s="36"/>
      <c r="FO718" s="36"/>
      <c r="FP718" s="36"/>
      <c r="FQ718" s="36"/>
      <c r="FR718" s="36"/>
      <c r="FS718" s="36"/>
      <c r="FT718" s="36"/>
      <c r="FU718" s="36"/>
    </row>
    <row r="719" spans="1:177" ht="21" x14ac:dyDescent="0.35">
      <c r="A719" s="36"/>
      <c r="B719" s="37"/>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7"/>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7"/>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c r="EA719" s="36"/>
      <c r="EB719" s="36"/>
      <c r="EC719" s="36"/>
      <c r="ED719" s="36"/>
      <c r="EE719" s="36"/>
      <c r="EF719" s="36"/>
      <c r="EG719" s="36"/>
      <c r="EH719" s="36"/>
      <c r="EI719" s="36"/>
      <c r="EJ719" s="36"/>
      <c r="EK719" s="36"/>
      <c r="EL719" s="36"/>
      <c r="EM719" s="36"/>
      <c r="EN719" s="36"/>
      <c r="EO719" s="36"/>
      <c r="EP719" s="36"/>
      <c r="EQ719" s="36"/>
      <c r="ER719" s="36"/>
      <c r="ES719" s="36"/>
      <c r="ET719" s="36"/>
      <c r="EU719" s="36"/>
      <c r="EV719" s="36"/>
      <c r="EW719" s="36"/>
      <c r="EX719" s="36"/>
      <c r="EY719" s="36"/>
      <c r="EZ719" s="36"/>
      <c r="FA719" s="36"/>
      <c r="FB719" s="36"/>
      <c r="FC719" s="36"/>
      <c r="FD719" s="36"/>
      <c r="FE719" s="36"/>
      <c r="FF719" s="36"/>
      <c r="FG719" s="36"/>
      <c r="FH719" s="36"/>
      <c r="FI719" s="36"/>
      <c r="FJ719" s="36"/>
      <c r="FK719" s="36"/>
      <c r="FL719" s="36"/>
      <c r="FM719" s="36"/>
      <c r="FN719" s="36"/>
      <c r="FO719" s="36"/>
      <c r="FP719" s="36"/>
      <c r="FQ719" s="36"/>
      <c r="FR719" s="36"/>
      <c r="FS719" s="36"/>
      <c r="FT719" s="36"/>
      <c r="FU719" s="36"/>
    </row>
    <row r="720" spans="1:177" ht="21" x14ac:dyDescent="0.35">
      <c r="A720" s="36"/>
      <c r="B720" s="37"/>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7"/>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7"/>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c r="EA720" s="36"/>
      <c r="EB720" s="36"/>
      <c r="EC720" s="36"/>
      <c r="ED720" s="36"/>
      <c r="EE720" s="36"/>
      <c r="EF720" s="36"/>
      <c r="EG720" s="36"/>
      <c r="EH720" s="36"/>
      <c r="EI720" s="36"/>
      <c r="EJ720" s="36"/>
      <c r="EK720" s="36"/>
      <c r="EL720" s="36"/>
      <c r="EM720" s="36"/>
      <c r="EN720" s="36"/>
      <c r="EO720" s="36"/>
      <c r="EP720" s="36"/>
      <c r="EQ720" s="36"/>
      <c r="ER720" s="36"/>
      <c r="ES720" s="36"/>
      <c r="ET720" s="36"/>
      <c r="EU720" s="36"/>
      <c r="EV720" s="36"/>
      <c r="EW720" s="36"/>
      <c r="EX720" s="36"/>
      <c r="EY720" s="36"/>
      <c r="EZ720" s="36"/>
      <c r="FA720" s="36"/>
      <c r="FB720" s="36"/>
      <c r="FC720" s="36"/>
      <c r="FD720" s="36"/>
      <c r="FE720" s="36"/>
      <c r="FF720" s="36"/>
      <c r="FG720" s="36"/>
      <c r="FH720" s="36"/>
      <c r="FI720" s="36"/>
      <c r="FJ720" s="36"/>
      <c r="FK720" s="36"/>
      <c r="FL720" s="36"/>
      <c r="FM720" s="36"/>
      <c r="FN720" s="36"/>
      <c r="FO720" s="36"/>
      <c r="FP720" s="36"/>
      <c r="FQ720" s="36"/>
      <c r="FR720" s="36"/>
      <c r="FS720" s="36"/>
      <c r="FT720" s="36"/>
      <c r="FU720" s="36"/>
    </row>
    <row r="721" spans="1:177" ht="21" x14ac:dyDescent="0.35">
      <c r="A721" s="36"/>
      <c r="B721" s="37"/>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7"/>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7"/>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c r="EA721" s="36"/>
      <c r="EB721" s="36"/>
      <c r="EC721" s="36"/>
      <c r="ED721" s="36"/>
      <c r="EE721" s="36"/>
      <c r="EF721" s="36"/>
      <c r="EG721" s="36"/>
      <c r="EH721" s="36"/>
      <c r="EI721" s="36"/>
      <c r="EJ721" s="36"/>
      <c r="EK721" s="36"/>
      <c r="EL721" s="36"/>
      <c r="EM721" s="36"/>
      <c r="EN721" s="36"/>
      <c r="EO721" s="36"/>
      <c r="EP721" s="36"/>
      <c r="EQ721" s="36"/>
      <c r="ER721" s="36"/>
      <c r="ES721" s="36"/>
      <c r="ET721" s="36"/>
      <c r="EU721" s="36"/>
      <c r="EV721" s="36"/>
      <c r="EW721" s="36"/>
      <c r="EX721" s="36"/>
      <c r="EY721" s="36"/>
      <c r="EZ721" s="36"/>
      <c r="FA721" s="36"/>
      <c r="FB721" s="36"/>
      <c r="FC721" s="36"/>
      <c r="FD721" s="36"/>
      <c r="FE721" s="36"/>
      <c r="FF721" s="36"/>
      <c r="FG721" s="36"/>
      <c r="FH721" s="36"/>
      <c r="FI721" s="36"/>
      <c r="FJ721" s="36"/>
      <c r="FK721" s="36"/>
      <c r="FL721" s="36"/>
      <c r="FM721" s="36"/>
      <c r="FN721" s="36"/>
      <c r="FO721" s="36"/>
      <c r="FP721" s="36"/>
      <c r="FQ721" s="36"/>
      <c r="FR721" s="36"/>
      <c r="FS721" s="36"/>
      <c r="FT721" s="36"/>
      <c r="FU721" s="36"/>
    </row>
    <row r="722" spans="1:177" ht="21" x14ac:dyDescent="0.35">
      <c r="A722" s="36"/>
      <c r="B722" s="37"/>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7"/>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7"/>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c r="EA722" s="36"/>
      <c r="EB722" s="36"/>
      <c r="EC722" s="36"/>
      <c r="ED722" s="36"/>
      <c r="EE722" s="36"/>
      <c r="EF722" s="36"/>
      <c r="EG722" s="36"/>
      <c r="EH722" s="36"/>
      <c r="EI722" s="36"/>
      <c r="EJ722" s="36"/>
      <c r="EK722" s="36"/>
      <c r="EL722" s="36"/>
      <c r="EM722" s="36"/>
      <c r="EN722" s="36"/>
      <c r="EO722" s="36"/>
      <c r="EP722" s="36"/>
      <c r="EQ722" s="36"/>
      <c r="ER722" s="36"/>
      <c r="ES722" s="36"/>
      <c r="ET722" s="36"/>
      <c r="EU722" s="36"/>
      <c r="EV722" s="36"/>
      <c r="EW722" s="36"/>
      <c r="EX722" s="36"/>
      <c r="EY722" s="36"/>
      <c r="EZ722" s="36"/>
      <c r="FA722" s="36"/>
      <c r="FB722" s="36"/>
      <c r="FC722" s="36"/>
      <c r="FD722" s="36"/>
      <c r="FE722" s="36"/>
      <c r="FF722" s="36"/>
      <c r="FG722" s="36"/>
      <c r="FH722" s="36"/>
      <c r="FI722" s="36"/>
      <c r="FJ722" s="36"/>
      <c r="FK722" s="36"/>
      <c r="FL722" s="36"/>
      <c r="FM722" s="36"/>
      <c r="FN722" s="36"/>
      <c r="FO722" s="36"/>
      <c r="FP722" s="36"/>
      <c r="FQ722" s="36"/>
      <c r="FR722" s="36"/>
      <c r="FS722" s="36"/>
      <c r="FT722" s="36"/>
      <c r="FU722" s="36"/>
    </row>
    <row r="723" spans="1:177" ht="21" x14ac:dyDescent="0.35">
      <c r="A723" s="36"/>
      <c r="B723" s="37"/>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7"/>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7"/>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c r="EA723" s="36"/>
      <c r="EB723" s="36"/>
      <c r="EC723" s="36"/>
      <c r="ED723" s="36"/>
      <c r="EE723" s="36"/>
      <c r="EF723" s="36"/>
      <c r="EG723" s="36"/>
      <c r="EH723" s="36"/>
      <c r="EI723" s="36"/>
      <c r="EJ723" s="36"/>
      <c r="EK723" s="36"/>
      <c r="EL723" s="36"/>
      <c r="EM723" s="36"/>
      <c r="EN723" s="36"/>
      <c r="EO723" s="36"/>
      <c r="EP723" s="36"/>
      <c r="EQ723" s="36"/>
      <c r="ER723" s="36"/>
      <c r="ES723" s="36"/>
      <c r="ET723" s="36"/>
      <c r="EU723" s="36"/>
      <c r="EV723" s="36"/>
      <c r="EW723" s="36"/>
      <c r="EX723" s="36"/>
      <c r="EY723" s="36"/>
      <c r="EZ723" s="36"/>
      <c r="FA723" s="36"/>
      <c r="FB723" s="36"/>
      <c r="FC723" s="36"/>
      <c r="FD723" s="36"/>
      <c r="FE723" s="36"/>
      <c r="FF723" s="36"/>
      <c r="FG723" s="36"/>
      <c r="FH723" s="36"/>
      <c r="FI723" s="36"/>
      <c r="FJ723" s="36"/>
      <c r="FK723" s="36"/>
      <c r="FL723" s="36"/>
      <c r="FM723" s="36"/>
      <c r="FN723" s="36"/>
      <c r="FO723" s="36"/>
      <c r="FP723" s="36"/>
      <c r="FQ723" s="36"/>
      <c r="FR723" s="36"/>
      <c r="FS723" s="36"/>
      <c r="FT723" s="36"/>
      <c r="FU723" s="36"/>
    </row>
    <row r="724" spans="1:177" ht="21" x14ac:dyDescent="0.35">
      <c r="A724" s="36"/>
      <c r="B724" s="37"/>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7"/>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7"/>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c r="EA724" s="36"/>
      <c r="EB724" s="36"/>
      <c r="EC724" s="36"/>
      <c r="ED724" s="36"/>
      <c r="EE724" s="36"/>
      <c r="EF724" s="36"/>
      <c r="EG724" s="36"/>
      <c r="EH724" s="36"/>
      <c r="EI724" s="36"/>
      <c r="EJ724" s="36"/>
      <c r="EK724" s="36"/>
      <c r="EL724" s="36"/>
      <c r="EM724" s="36"/>
      <c r="EN724" s="36"/>
      <c r="EO724" s="36"/>
      <c r="EP724" s="36"/>
      <c r="EQ724" s="36"/>
      <c r="ER724" s="36"/>
      <c r="ES724" s="36"/>
      <c r="ET724" s="36"/>
      <c r="EU724" s="36"/>
      <c r="EV724" s="36"/>
      <c r="EW724" s="36"/>
      <c r="EX724" s="36"/>
      <c r="EY724" s="36"/>
      <c r="EZ724" s="36"/>
      <c r="FA724" s="36"/>
      <c r="FB724" s="36"/>
      <c r="FC724" s="36"/>
      <c r="FD724" s="36"/>
      <c r="FE724" s="36"/>
      <c r="FF724" s="36"/>
      <c r="FG724" s="36"/>
      <c r="FH724" s="36"/>
      <c r="FI724" s="36"/>
      <c r="FJ724" s="36"/>
      <c r="FK724" s="36"/>
      <c r="FL724" s="36"/>
      <c r="FM724" s="36"/>
      <c r="FN724" s="36"/>
      <c r="FO724" s="36"/>
      <c r="FP724" s="36"/>
      <c r="FQ724" s="36"/>
      <c r="FR724" s="36"/>
      <c r="FS724" s="36"/>
      <c r="FT724" s="36"/>
      <c r="FU724" s="36"/>
    </row>
    <row r="725" spans="1:177" ht="21" x14ac:dyDescent="0.35">
      <c r="A725" s="36"/>
      <c r="B725" s="37"/>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7"/>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7"/>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c r="EA725" s="36"/>
      <c r="EB725" s="36"/>
      <c r="EC725" s="36"/>
      <c r="ED725" s="36"/>
      <c r="EE725" s="36"/>
      <c r="EF725" s="36"/>
      <c r="EG725" s="36"/>
      <c r="EH725" s="36"/>
      <c r="EI725" s="36"/>
      <c r="EJ725" s="36"/>
      <c r="EK725" s="36"/>
      <c r="EL725" s="36"/>
      <c r="EM725" s="36"/>
      <c r="EN725" s="36"/>
      <c r="EO725" s="36"/>
      <c r="EP725" s="36"/>
      <c r="EQ725" s="36"/>
      <c r="ER725" s="36"/>
      <c r="ES725" s="36"/>
      <c r="ET725" s="36"/>
      <c r="EU725" s="36"/>
      <c r="EV725" s="36"/>
      <c r="EW725" s="36"/>
      <c r="EX725" s="36"/>
      <c r="EY725" s="36"/>
      <c r="EZ725" s="36"/>
      <c r="FA725" s="36"/>
      <c r="FB725" s="36"/>
      <c r="FC725" s="36"/>
      <c r="FD725" s="36"/>
      <c r="FE725" s="36"/>
      <c r="FF725" s="36"/>
      <c r="FG725" s="36"/>
      <c r="FH725" s="36"/>
      <c r="FI725" s="36"/>
      <c r="FJ725" s="36"/>
      <c r="FK725" s="36"/>
      <c r="FL725" s="36"/>
      <c r="FM725" s="36"/>
      <c r="FN725" s="36"/>
      <c r="FO725" s="36"/>
      <c r="FP725" s="36"/>
      <c r="FQ725" s="36"/>
      <c r="FR725" s="36"/>
      <c r="FS725" s="36"/>
      <c r="FT725" s="36"/>
      <c r="FU725" s="36"/>
    </row>
    <row r="726" spans="1:177" ht="21" x14ac:dyDescent="0.35">
      <c r="A726" s="36"/>
      <c r="B726" s="37"/>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7"/>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7"/>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c r="EA726" s="36"/>
      <c r="EB726" s="36"/>
      <c r="EC726" s="36"/>
      <c r="ED726" s="36"/>
      <c r="EE726" s="36"/>
      <c r="EF726" s="36"/>
      <c r="EG726" s="36"/>
      <c r="EH726" s="36"/>
      <c r="EI726" s="36"/>
      <c r="EJ726" s="36"/>
      <c r="EK726" s="36"/>
      <c r="EL726" s="36"/>
      <c r="EM726" s="36"/>
      <c r="EN726" s="36"/>
      <c r="EO726" s="36"/>
      <c r="EP726" s="36"/>
      <c r="EQ726" s="36"/>
      <c r="ER726" s="36"/>
      <c r="ES726" s="36"/>
      <c r="ET726" s="36"/>
      <c r="EU726" s="36"/>
      <c r="EV726" s="36"/>
      <c r="EW726" s="36"/>
      <c r="EX726" s="36"/>
      <c r="EY726" s="36"/>
      <c r="EZ726" s="36"/>
      <c r="FA726" s="36"/>
      <c r="FB726" s="36"/>
      <c r="FC726" s="36"/>
      <c r="FD726" s="36"/>
      <c r="FE726" s="36"/>
      <c r="FF726" s="36"/>
      <c r="FG726" s="36"/>
      <c r="FH726" s="36"/>
      <c r="FI726" s="36"/>
      <c r="FJ726" s="36"/>
      <c r="FK726" s="36"/>
      <c r="FL726" s="36"/>
      <c r="FM726" s="36"/>
      <c r="FN726" s="36"/>
      <c r="FO726" s="36"/>
      <c r="FP726" s="36"/>
      <c r="FQ726" s="36"/>
      <c r="FR726" s="36"/>
      <c r="FS726" s="36"/>
      <c r="FT726" s="36"/>
      <c r="FU726" s="36"/>
    </row>
    <row r="727" spans="1:177" ht="21" x14ac:dyDescent="0.35">
      <c r="A727" s="36"/>
      <c r="B727" s="37"/>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7"/>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7"/>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c r="EA727" s="36"/>
      <c r="EB727" s="36"/>
      <c r="EC727" s="36"/>
      <c r="ED727" s="36"/>
      <c r="EE727" s="36"/>
      <c r="EF727" s="36"/>
      <c r="EG727" s="36"/>
      <c r="EH727" s="36"/>
      <c r="EI727" s="36"/>
      <c r="EJ727" s="36"/>
      <c r="EK727" s="36"/>
      <c r="EL727" s="36"/>
      <c r="EM727" s="36"/>
      <c r="EN727" s="36"/>
      <c r="EO727" s="36"/>
      <c r="EP727" s="36"/>
      <c r="EQ727" s="36"/>
      <c r="ER727" s="36"/>
      <c r="ES727" s="36"/>
      <c r="ET727" s="36"/>
      <c r="EU727" s="36"/>
      <c r="EV727" s="36"/>
      <c r="EW727" s="36"/>
      <c r="EX727" s="36"/>
      <c r="EY727" s="36"/>
      <c r="EZ727" s="36"/>
      <c r="FA727" s="36"/>
      <c r="FB727" s="36"/>
      <c r="FC727" s="36"/>
      <c r="FD727" s="36"/>
      <c r="FE727" s="36"/>
      <c r="FF727" s="36"/>
      <c r="FG727" s="36"/>
      <c r="FH727" s="36"/>
      <c r="FI727" s="36"/>
      <c r="FJ727" s="36"/>
      <c r="FK727" s="36"/>
      <c r="FL727" s="36"/>
      <c r="FM727" s="36"/>
      <c r="FN727" s="36"/>
      <c r="FO727" s="36"/>
      <c r="FP727" s="36"/>
      <c r="FQ727" s="36"/>
      <c r="FR727" s="36"/>
      <c r="FS727" s="36"/>
      <c r="FT727" s="36"/>
      <c r="FU727" s="36"/>
    </row>
    <row r="728" spans="1:177" ht="21" x14ac:dyDescent="0.35">
      <c r="A728" s="36"/>
      <c r="B728" s="37"/>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7"/>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7"/>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c r="EA728" s="36"/>
      <c r="EB728" s="36"/>
      <c r="EC728" s="36"/>
      <c r="ED728" s="36"/>
      <c r="EE728" s="36"/>
      <c r="EF728" s="36"/>
      <c r="EG728" s="36"/>
      <c r="EH728" s="36"/>
      <c r="EI728" s="36"/>
      <c r="EJ728" s="36"/>
      <c r="EK728" s="36"/>
      <c r="EL728" s="36"/>
      <c r="EM728" s="36"/>
      <c r="EN728" s="36"/>
      <c r="EO728" s="36"/>
      <c r="EP728" s="36"/>
      <c r="EQ728" s="36"/>
      <c r="ER728" s="36"/>
      <c r="ES728" s="36"/>
      <c r="ET728" s="36"/>
      <c r="EU728" s="36"/>
      <c r="EV728" s="36"/>
      <c r="EW728" s="36"/>
      <c r="EX728" s="36"/>
      <c r="EY728" s="36"/>
      <c r="EZ728" s="36"/>
      <c r="FA728" s="36"/>
      <c r="FB728" s="36"/>
      <c r="FC728" s="36"/>
      <c r="FD728" s="36"/>
      <c r="FE728" s="36"/>
      <c r="FF728" s="36"/>
      <c r="FG728" s="36"/>
      <c r="FH728" s="36"/>
      <c r="FI728" s="36"/>
      <c r="FJ728" s="36"/>
      <c r="FK728" s="36"/>
      <c r="FL728" s="36"/>
      <c r="FM728" s="36"/>
      <c r="FN728" s="36"/>
      <c r="FO728" s="36"/>
      <c r="FP728" s="36"/>
      <c r="FQ728" s="36"/>
      <c r="FR728" s="36"/>
      <c r="FS728" s="36"/>
      <c r="FT728" s="36"/>
      <c r="FU728" s="36"/>
    </row>
    <row r="729" spans="1:177" ht="21" x14ac:dyDescent="0.35">
      <c r="A729" s="36"/>
      <c r="B729" s="37"/>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7"/>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7"/>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c r="EA729" s="36"/>
      <c r="EB729" s="36"/>
      <c r="EC729" s="36"/>
      <c r="ED729" s="36"/>
      <c r="EE729" s="36"/>
      <c r="EF729" s="36"/>
      <c r="EG729" s="36"/>
      <c r="EH729" s="36"/>
      <c r="EI729" s="36"/>
      <c r="EJ729" s="36"/>
      <c r="EK729" s="36"/>
      <c r="EL729" s="36"/>
      <c r="EM729" s="36"/>
      <c r="EN729" s="36"/>
      <c r="EO729" s="36"/>
      <c r="EP729" s="36"/>
      <c r="EQ729" s="36"/>
      <c r="ER729" s="36"/>
      <c r="ES729" s="36"/>
      <c r="ET729" s="36"/>
      <c r="EU729" s="36"/>
      <c r="EV729" s="36"/>
      <c r="EW729" s="36"/>
      <c r="EX729" s="36"/>
      <c r="EY729" s="36"/>
      <c r="EZ729" s="36"/>
      <c r="FA729" s="36"/>
      <c r="FB729" s="36"/>
      <c r="FC729" s="36"/>
      <c r="FD729" s="36"/>
      <c r="FE729" s="36"/>
      <c r="FF729" s="36"/>
      <c r="FG729" s="36"/>
      <c r="FH729" s="36"/>
      <c r="FI729" s="36"/>
      <c r="FJ729" s="36"/>
      <c r="FK729" s="36"/>
      <c r="FL729" s="36"/>
      <c r="FM729" s="36"/>
      <c r="FN729" s="36"/>
      <c r="FO729" s="36"/>
      <c r="FP729" s="36"/>
      <c r="FQ729" s="36"/>
      <c r="FR729" s="36"/>
      <c r="FS729" s="36"/>
      <c r="FT729" s="36"/>
      <c r="FU729" s="36"/>
    </row>
    <row r="730" spans="1:177" ht="21" x14ac:dyDescent="0.35">
      <c r="A730" s="36"/>
      <c r="B730" s="37"/>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7"/>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7"/>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c r="EA730" s="36"/>
      <c r="EB730" s="36"/>
      <c r="EC730" s="36"/>
      <c r="ED730" s="36"/>
      <c r="EE730" s="36"/>
      <c r="EF730" s="36"/>
      <c r="EG730" s="36"/>
      <c r="EH730" s="36"/>
      <c r="EI730" s="36"/>
      <c r="EJ730" s="36"/>
      <c r="EK730" s="36"/>
      <c r="EL730" s="36"/>
      <c r="EM730" s="36"/>
      <c r="EN730" s="36"/>
      <c r="EO730" s="36"/>
      <c r="EP730" s="36"/>
      <c r="EQ730" s="36"/>
      <c r="ER730" s="36"/>
      <c r="ES730" s="36"/>
      <c r="ET730" s="36"/>
      <c r="EU730" s="36"/>
      <c r="EV730" s="36"/>
      <c r="EW730" s="36"/>
      <c r="EX730" s="36"/>
      <c r="EY730" s="36"/>
      <c r="EZ730" s="36"/>
      <c r="FA730" s="36"/>
      <c r="FB730" s="36"/>
      <c r="FC730" s="36"/>
      <c r="FD730" s="36"/>
      <c r="FE730" s="36"/>
      <c r="FF730" s="36"/>
      <c r="FG730" s="36"/>
      <c r="FH730" s="36"/>
      <c r="FI730" s="36"/>
      <c r="FJ730" s="36"/>
      <c r="FK730" s="36"/>
      <c r="FL730" s="36"/>
      <c r="FM730" s="36"/>
      <c r="FN730" s="36"/>
      <c r="FO730" s="36"/>
      <c r="FP730" s="36"/>
      <c r="FQ730" s="36"/>
      <c r="FR730" s="36"/>
      <c r="FS730" s="36"/>
      <c r="FT730" s="36"/>
      <c r="FU730" s="36"/>
    </row>
    <row r="731" spans="1:177" ht="21" x14ac:dyDescent="0.35">
      <c r="A731" s="36"/>
      <c r="B731" s="37"/>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7"/>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7"/>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c r="EA731" s="36"/>
      <c r="EB731" s="36"/>
      <c r="EC731" s="36"/>
      <c r="ED731" s="36"/>
      <c r="EE731" s="36"/>
      <c r="EF731" s="36"/>
      <c r="EG731" s="36"/>
      <c r="EH731" s="36"/>
      <c r="EI731" s="36"/>
      <c r="EJ731" s="36"/>
      <c r="EK731" s="36"/>
      <c r="EL731" s="36"/>
      <c r="EM731" s="36"/>
      <c r="EN731" s="36"/>
      <c r="EO731" s="36"/>
      <c r="EP731" s="36"/>
      <c r="EQ731" s="36"/>
      <c r="ER731" s="36"/>
      <c r="ES731" s="36"/>
      <c r="ET731" s="36"/>
      <c r="EU731" s="36"/>
      <c r="EV731" s="36"/>
      <c r="EW731" s="36"/>
      <c r="EX731" s="36"/>
      <c r="EY731" s="36"/>
      <c r="EZ731" s="36"/>
      <c r="FA731" s="36"/>
      <c r="FB731" s="36"/>
      <c r="FC731" s="36"/>
      <c r="FD731" s="36"/>
      <c r="FE731" s="36"/>
      <c r="FF731" s="36"/>
      <c r="FG731" s="36"/>
      <c r="FH731" s="36"/>
      <c r="FI731" s="36"/>
      <c r="FJ731" s="36"/>
      <c r="FK731" s="36"/>
      <c r="FL731" s="36"/>
      <c r="FM731" s="36"/>
      <c r="FN731" s="36"/>
      <c r="FO731" s="36"/>
      <c r="FP731" s="36"/>
      <c r="FQ731" s="36"/>
      <c r="FR731" s="36"/>
      <c r="FS731" s="36"/>
      <c r="FT731" s="36"/>
      <c r="FU731" s="36"/>
    </row>
    <row r="732" spans="1:177" ht="21" x14ac:dyDescent="0.35">
      <c r="A732" s="36"/>
      <c r="B732" s="37"/>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7"/>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7"/>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c r="EA732" s="36"/>
      <c r="EB732" s="36"/>
      <c r="EC732" s="36"/>
      <c r="ED732" s="36"/>
      <c r="EE732" s="36"/>
      <c r="EF732" s="36"/>
      <c r="EG732" s="36"/>
      <c r="EH732" s="36"/>
      <c r="EI732" s="36"/>
      <c r="EJ732" s="36"/>
      <c r="EK732" s="36"/>
      <c r="EL732" s="36"/>
      <c r="EM732" s="36"/>
      <c r="EN732" s="36"/>
      <c r="EO732" s="36"/>
      <c r="EP732" s="36"/>
      <c r="EQ732" s="36"/>
      <c r="ER732" s="36"/>
      <c r="ES732" s="36"/>
      <c r="ET732" s="36"/>
      <c r="EU732" s="36"/>
      <c r="EV732" s="36"/>
      <c r="EW732" s="36"/>
      <c r="EX732" s="36"/>
      <c r="EY732" s="36"/>
      <c r="EZ732" s="36"/>
      <c r="FA732" s="36"/>
      <c r="FB732" s="36"/>
      <c r="FC732" s="36"/>
      <c r="FD732" s="36"/>
      <c r="FE732" s="36"/>
      <c r="FF732" s="36"/>
      <c r="FG732" s="36"/>
      <c r="FH732" s="36"/>
      <c r="FI732" s="36"/>
      <c r="FJ732" s="36"/>
      <c r="FK732" s="36"/>
      <c r="FL732" s="36"/>
      <c r="FM732" s="36"/>
      <c r="FN732" s="36"/>
      <c r="FO732" s="36"/>
      <c r="FP732" s="36"/>
      <c r="FQ732" s="36"/>
      <c r="FR732" s="36"/>
      <c r="FS732" s="36"/>
      <c r="FT732" s="36"/>
      <c r="FU732" s="36"/>
    </row>
    <row r="733" spans="1:177" ht="21" x14ac:dyDescent="0.35">
      <c r="A733" s="36"/>
      <c r="B733" s="37"/>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7"/>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7"/>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c r="EA733" s="36"/>
      <c r="EB733" s="36"/>
      <c r="EC733" s="36"/>
      <c r="ED733" s="36"/>
      <c r="EE733" s="36"/>
      <c r="EF733" s="36"/>
      <c r="EG733" s="36"/>
      <c r="EH733" s="36"/>
      <c r="EI733" s="36"/>
      <c r="EJ733" s="36"/>
      <c r="EK733" s="36"/>
      <c r="EL733" s="36"/>
      <c r="EM733" s="36"/>
      <c r="EN733" s="36"/>
      <c r="EO733" s="36"/>
      <c r="EP733" s="36"/>
      <c r="EQ733" s="36"/>
      <c r="ER733" s="36"/>
      <c r="ES733" s="36"/>
      <c r="ET733" s="36"/>
      <c r="EU733" s="36"/>
      <c r="EV733" s="36"/>
      <c r="EW733" s="36"/>
      <c r="EX733" s="36"/>
      <c r="EY733" s="36"/>
      <c r="EZ733" s="36"/>
      <c r="FA733" s="36"/>
      <c r="FB733" s="36"/>
      <c r="FC733" s="36"/>
      <c r="FD733" s="36"/>
      <c r="FE733" s="36"/>
      <c r="FF733" s="36"/>
      <c r="FG733" s="36"/>
      <c r="FH733" s="36"/>
      <c r="FI733" s="36"/>
      <c r="FJ733" s="36"/>
      <c r="FK733" s="36"/>
      <c r="FL733" s="36"/>
      <c r="FM733" s="36"/>
      <c r="FN733" s="36"/>
      <c r="FO733" s="36"/>
      <c r="FP733" s="36"/>
      <c r="FQ733" s="36"/>
      <c r="FR733" s="36"/>
      <c r="FS733" s="36"/>
      <c r="FT733" s="36"/>
      <c r="FU733" s="36"/>
    </row>
    <row r="734" spans="1:177" ht="21" x14ac:dyDescent="0.35">
      <c r="A734" s="36"/>
      <c r="B734" s="37"/>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7"/>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7"/>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c r="EA734" s="36"/>
      <c r="EB734" s="36"/>
      <c r="EC734" s="36"/>
      <c r="ED734" s="36"/>
      <c r="EE734" s="36"/>
      <c r="EF734" s="36"/>
      <c r="EG734" s="36"/>
      <c r="EH734" s="36"/>
      <c r="EI734" s="36"/>
      <c r="EJ734" s="36"/>
      <c r="EK734" s="36"/>
      <c r="EL734" s="36"/>
      <c r="EM734" s="36"/>
      <c r="EN734" s="36"/>
      <c r="EO734" s="36"/>
      <c r="EP734" s="36"/>
      <c r="EQ734" s="36"/>
      <c r="ER734" s="36"/>
      <c r="ES734" s="36"/>
      <c r="ET734" s="36"/>
      <c r="EU734" s="36"/>
      <c r="EV734" s="36"/>
      <c r="EW734" s="36"/>
      <c r="EX734" s="36"/>
      <c r="EY734" s="36"/>
      <c r="EZ734" s="36"/>
      <c r="FA734" s="36"/>
      <c r="FB734" s="36"/>
      <c r="FC734" s="36"/>
      <c r="FD734" s="36"/>
      <c r="FE734" s="36"/>
      <c r="FF734" s="36"/>
      <c r="FG734" s="36"/>
      <c r="FH734" s="36"/>
      <c r="FI734" s="36"/>
      <c r="FJ734" s="36"/>
      <c r="FK734" s="36"/>
      <c r="FL734" s="36"/>
      <c r="FM734" s="36"/>
      <c r="FN734" s="36"/>
      <c r="FO734" s="36"/>
      <c r="FP734" s="36"/>
      <c r="FQ734" s="36"/>
      <c r="FR734" s="36"/>
      <c r="FS734" s="36"/>
      <c r="FT734" s="36"/>
      <c r="FU734" s="36"/>
    </row>
    <row r="735" spans="1:177" ht="21" x14ac:dyDescent="0.35">
      <c r="A735" s="36"/>
      <c r="B735" s="37"/>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7"/>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7"/>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c r="EA735" s="36"/>
      <c r="EB735" s="36"/>
      <c r="EC735" s="36"/>
      <c r="ED735" s="36"/>
      <c r="EE735" s="36"/>
      <c r="EF735" s="36"/>
      <c r="EG735" s="36"/>
      <c r="EH735" s="36"/>
      <c r="EI735" s="36"/>
      <c r="EJ735" s="36"/>
      <c r="EK735" s="36"/>
      <c r="EL735" s="36"/>
      <c r="EM735" s="36"/>
      <c r="EN735" s="36"/>
      <c r="EO735" s="36"/>
      <c r="EP735" s="36"/>
      <c r="EQ735" s="36"/>
      <c r="ER735" s="36"/>
      <c r="ES735" s="36"/>
      <c r="ET735" s="36"/>
      <c r="EU735" s="36"/>
      <c r="EV735" s="36"/>
      <c r="EW735" s="36"/>
      <c r="EX735" s="36"/>
      <c r="EY735" s="36"/>
      <c r="EZ735" s="36"/>
      <c r="FA735" s="36"/>
      <c r="FB735" s="36"/>
      <c r="FC735" s="36"/>
      <c r="FD735" s="36"/>
      <c r="FE735" s="36"/>
      <c r="FF735" s="36"/>
      <c r="FG735" s="36"/>
      <c r="FH735" s="36"/>
      <c r="FI735" s="36"/>
      <c r="FJ735" s="36"/>
      <c r="FK735" s="36"/>
      <c r="FL735" s="36"/>
      <c r="FM735" s="36"/>
      <c r="FN735" s="36"/>
      <c r="FO735" s="36"/>
      <c r="FP735" s="36"/>
      <c r="FQ735" s="36"/>
      <c r="FR735" s="36"/>
      <c r="FS735" s="36"/>
      <c r="FT735" s="36"/>
      <c r="FU735" s="36"/>
    </row>
    <row r="736" spans="1:177" ht="21" x14ac:dyDescent="0.35">
      <c r="A736" s="36"/>
      <c r="B736" s="37"/>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7"/>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7"/>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36"/>
      <c r="EM736" s="36"/>
      <c r="EN736" s="36"/>
      <c r="EO736" s="36"/>
      <c r="EP736" s="36"/>
      <c r="EQ736" s="36"/>
      <c r="ER736" s="36"/>
      <c r="ES736" s="36"/>
      <c r="ET736" s="36"/>
      <c r="EU736" s="36"/>
      <c r="EV736" s="36"/>
      <c r="EW736" s="36"/>
      <c r="EX736" s="36"/>
      <c r="EY736" s="36"/>
      <c r="EZ736" s="36"/>
      <c r="FA736" s="36"/>
      <c r="FB736" s="36"/>
      <c r="FC736" s="36"/>
      <c r="FD736" s="36"/>
      <c r="FE736" s="36"/>
      <c r="FF736" s="36"/>
      <c r="FG736" s="36"/>
      <c r="FH736" s="36"/>
      <c r="FI736" s="36"/>
      <c r="FJ736" s="36"/>
      <c r="FK736" s="36"/>
      <c r="FL736" s="36"/>
      <c r="FM736" s="36"/>
      <c r="FN736" s="36"/>
      <c r="FO736" s="36"/>
      <c r="FP736" s="36"/>
      <c r="FQ736" s="36"/>
      <c r="FR736" s="36"/>
      <c r="FS736" s="36"/>
      <c r="FT736" s="36"/>
      <c r="FU736" s="36"/>
    </row>
    <row r="737" spans="1:177" ht="21" x14ac:dyDescent="0.35">
      <c r="A737" s="36"/>
      <c r="B737" s="37"/>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7"/>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7"/>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c r="EA737" s="36"/>
      <c r="EB737" s="36"/>
      <c r="EC737" s="36"/>
      <c r="ED737" s="36"/>
      <c r="EE737" s="36"/>
      <c r="EF737" s="36"/>
      <c r="EG737" s="36"/>
      <c r="EH737" s="36"/>
      <c r="EI737" s="36"/>
      <c r="EJ737" s="36"/>
      <c r="EK737" s="36"/>
      <c r="EL737" s="36"/>
      <c r="EM737" s="36"/>
      <c r="EN737" s="36"/>
      <c r="EO737" s="36"/>
      <c r="EP737" s="36"/>
      <c r="EQ737" s="36"/>
      <c r="ER737" s="36"/>
      <c r="ES737" s="36"/>
      <c r="ET737" s="36"/>
      <c r="EU737" s="36"/>
      <c r="EV737" s="36"/>
      <c r="EW737" s="36"/>
      <c r="EX737" s="36"/>
      <c r="EY737" s="36"/>
      <c r="EZ737" s="36"/>
      <c r="FA737" s="36"/>
      <c r="FB737" s="36"/>
      <c r="FC737" s="36"/>
      <c r="FD737" s="36"/>
      <c r="FE737" s="36"/>
      <c r="FF737" s="36"/>
      <c r="FG737" s="36"/>
      <c r="FH737" s="36"/>
      <c r="FI737" s="36"/>
      <c r="FJ737" s="36"/>
      <c r="FK737" s="36"/>
      <c r="FL737" s="36"/>
      <c r="FM737" s="36"/>
      <c r="FN737" s="36"/>
      <c r="FO737" s="36"/>
      <c r="FP737" s="36"/>
      <c r="FQ737" s="36"/>
      <c r="FR737" s="36"/>
      <c r="FS737" s="36"/>
      <c r="FT737" s="36"/>
      <c r="FU737" s="36"/>
    </row>
    <row r="738" spans="1:177" ht="21" x14ac:dyDescent="0.35">
      <c r="A738" s="36"/>
      <c r="B738" s="37"/>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7"/>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7"/>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c r="EA738" s="36"/>
      <c r="EB738" s="36"/>
      <c r="EC738" s="36"/>
      <c r="ED738" s="36"/>
      <c r="EE738" s="36"/>
      <c r="EF738" s="36"/>
      <c r="EG738" s="36"/>
      <c r="EH738" s="36"/>
      <c r="EI738" s="36"/>
      <c r="EJ738" s="36"/>
      <c r="EK738" s="36"/>
      <c r="EL738" s="36"/>
      <c r="EM738" s="36"/>
      <c r="EN738" s="36"/>
      <c r="EO738" s="36"/>
      <c r="EP738" s="36"/>
      <c r="EQ738" s="36"/>
      <c r="ER738" s="36"/>
      <c r="ES738" s="36"/>
      <c r="ET738" s="36"/>
      <c r="EU738" s="36"/>
      <c r="EV738" s="36"/>
      <c r="EW738" s="36"/>
      <c r="EX738" s="36"/>
      <c r="EY738" s="36"/>
      <c r="EZ738" s="36"/>
      <c r="FA738" s="36"/>
      <c r="FB738" s="36"/>
      <c r="FC738" s="36"/>
      <c r="FD738" s="36"/>
      <c r="FE738" s="36"/>
      <c r="FF738" s="36"/>
      <c r="FG738" s="36"/>
      <c r="FH738" s="36"/>
      <c r="FI738" s="36"/>
      <c r="FJ738" s="36"/>
      <c r="FK738" s="36"/>
      <c r="FL738" s="36"/>
      <c r="FM738" s="36"/>
      <c r="FN738" s="36"/>
      <c r="FO738" s="36"/>
      <c r="FP738" s="36"/>
      <c r="FQ738" s="36"/>
      <c r="FR738" s="36"/>
      <c r="FS738" s="36"/>
      <c r="FT738" s="36"/>
      <c r="FU738" s="36"/>
    </row>
    <row r="739" spans="1:177" ht="21" x14ac:dyDescent="0.35">
      <c r="A739" s="36"/>
      <c r="B739" s="37"/>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7"/>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7"/>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c r="EA739" s="36"/>
      <c r="EB739" s="36"/>
      <c r="EC739" s="36"/>
      <c r="ED739" s="36"/>
      <c r="EE739" s="36"/>
      <c r="EF739" s="36"/>
      <c r="EG739" s="36"/>
      <c r="EH739" s="36"/>
      <c r="EI739" s="36"/>
      <c r="EJ739" s="36"/>
      <c r="EK739" s="36"/>
      <c r="EL739" s="36"/>
      <c r="EM739" s="36"/>
      <c r="EN739" s="36"/>
      <c r="EO739" s="36"/>
      <c r="EP739" s="36"/>
      <c r="EQ739" s="36"/>
      <c r="ER739" s="36"/>
      <c r="ES739" s="36"/>
      <c r="ET739" s="36"/>
      <c r="EU739" s="36"/>
      <c r="EV739" s="36"/>
      <c r="EW739" s="36"/>
      <c r="EX739" s="36"/>
      <c r="EY739" s="36"/>
      <c r="EZ739" s="36"/>
      <c r="FA739" s="36"/>
      <c r="FB739" s="36"/>
      <c r="FC739" s="36"/>
      <c r="FD739" s="36"/>
      <c r="FE739" s="36"/>
      <c r="FF739" s="36"/>
      <c r="FG739" s="36"/>
      <c r="FH739" s="36"/>
      <c r="FI739" s="36"/>
      <c r="FJ739" s="36"/>
      <c r="FK739" s="36"/>
      <c r="FL739" s="36"/>
      <c r="FM739" s="36"/>
      <c r="FN739" s="36"/>
      <c r="FO739" s="36"/>
      <c r="FP739" s="36"/>
      <c r="FQ739" s="36"/>
      <c r="FR739" s="36"/>
      <c r="FS739" s="36"/>
      <c r="FT739" s="36"/>
      <c r="FU739" s="36"/>
    </row>
    <row r="740" spans="1:177" ht="21" x14ac:dyDescent="0.35">
      <c r="A740" s="36"/>
      <c r="B740" s="37"/>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7"/>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7"/>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c r="EA740" s="36"/>
      <c r="EB740" s="36"/>
      <c r="EC740" s="36"/>
      <c r="ED740" s="36"/>
      <c r="EE740" s="36"/>
      <c r="EF740" s="36"/>
      <c r="EG740" s="36"/>
      <c r="EH740" s="36"/>
      <c r="EI740" s="36"/>
      <c r="EJ740" s="36"/>
      <c r="EK740" s="36"/>
      <c r="EL740" s="36"/>
      <c r="EM740" s="36"/>
      <c r="EN740" s="36"/>
      <c r="EO740" s="36"/>
      <c r="EP740" s="36"/>
      <c r="EQ740" s="36"/>
      <c r="ER740" s="36"/>
      <c r="ES740" s="36"/>
      <c r="ET740" s="36"/>
      <c r="EU740" s="36"/>
      <c r="EV740" s="36"/>
      <c r="EW740" s="36"/>
      <c r="EX740" s="36"/>
      <c r="EY740" s="36"/>
      <c r="EZ740" s="36"/>
      <c r="FA740" s="36"/>
      <c r="FB740" s="36"/>
      <c r="FC740" s="36"/>
      <c r="FD740" s="36"/>
      <c r="FE740" s="36"/>
      <c r="FF740" s="36"/>
      <c r="FG740" s="36"/>
      <c r="FH740" s="36"/>
      <c r="FI740" s="36"/>
      <c r="FJ740" s="36"/>
      <c r="FK740" s="36"/>
      <c r="FL740" s="36"/>
      <c r="FM740" s="36"/>
      <c r="FN740" s="36"/>
      <c r="FO740" s="36"/>
      <c r="FP740" s="36"/>
      <c r="FQ740" s="36"/>
      <c r="FR740" s="36"/>
      <c r="FS740" s="36"/>
      <c r="FT740" s="36"/>
      <c r="FU740" s="36"/>
    </row>
    <row r="741" spans="1:177" ht="21" x14ac:dyDescent="0.35">
      <c r="A741" s="36"/>
      <c r="B741" s="37"/>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7"/>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c r="EA741" s="36"/>
      <c r="EB741" s="36"/>
      <c r="EC741" s="36"/>
      <c r="ED741" s="36"/>
      <c r="EE741" s="36"/>
      <c r="EF741" s="36"/>
      <c r="EG741" s="36"/>
      <c r="EH741" s="36"/>
      <c r="EI741" s="36"/>
      <c r="EJ741" s="36"/>
      <c r="EK741" s="36"/>
      <c r="EL741" s="36"/>
      <c r="EM741" s="36"/>
      <c r="EN741" s="36"/>
      <c r="EO741" s="36"/>
      <c r="EP741" s="36"/>
      <c r="EQ741" s="36"/>
      <c r="ER741" s="36"/>
      <c r="ES741" s="36"/>
      <c r="ET741" s="36"/>
      <c r="EU741" s="36"/>
      <c r="EV741" s="36"/>
      <c r="EW741" s="36"/>
      <c r="EX741" s="36"/>
      <c r="EY741" s="36"/>
      <c r="EZ741" s="36"/>
      <c r="FA741" s="36"/>
      <c r="FB741" s="36"/>
      <c r="FC741" s="36"/>
      <c r="FD741" s="36"/>
      <c r="FE741" s="36"/>
      <c r="FF741" s="36"/>
      <c r="FG741" s="36"/>
      <c r="FH741" s="36"/>
      <c r="FI741" s="36"/>
      <c r="FJ741" s="36"/>
      <c r="FK741" s="36"/>
      <c r="FL741" s="36"/>
      <c r="FM741" s="36"/>
      <c r="FN741" s="36"/>
      <c r="FO741" s="36"/>
      <c r="FP741" s="36"/>
      <c r="FQ741" s="36"/>
      <c r="FR741" s="36"/>
      <c r="FS741" s="36"/>
      <c r="FT741" s="36"/>
      <c r="FU741" s="36"/>
    </row>
    <row r="742" spans="1:177" ht="21" x14ac:dyDescent="0.35">
      <c r="A742" s="36"/>
      <c r="B742" s="37"/>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7"/>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c r="EA742" s="36"/>
      <c r="EB742" s="36"/>
      <c r="EC742" s="36"/>
      <c r="ED742" s="36"/>
      <c r="EE742" s="36"/>
      <c r="EF742" s="36"/>
      <c r="EG742" s="36"/>
      <c r="EH742" s="36"/>
      <c r="EI742" s="36"/>
      <c r="EJ742" s="36"/>
      <c r="EK742" s="36"/>
      <c r="EL742" s="36"/>
      <c r="EM742" s="36"/>
      <c r="EN742" s="36"/>
      <c r="EO742" s="36"/>
      <c r="EP742" s="36"/>
      <c r="EQ742" s="36"/>
      <c r="ER742" s="36"/>
      <c r="ES742" s="36"/>
      <c r="ET742" s="36"/>
      <c r="EU742" s="36"/>
      <c r="EV742" s="36"/>
      <c r="EW742" s="36"/>
      <c r="EX742" s="36"/>
      <c r="EY742" s="36"/>
      <c r="EZ742" s="36"/>
      <c r="FA742" s="36"/>
      <c r="FB742" s="36"/>
      <c r="FC742" s="36"/>
      <c r="FD742" s="36"/>
      <c r="FE742" s="36"/>
      <c r="FF742" s="36"/>
      <c r="FG742" s="36"/>
      <c r="FH742" s="36"/>
      <c r="FI742" s="36"/>
      <c r="FJ742" s="36"/>
      <c r="FK742" s="36"/>
      <c r="FL742" s="36"/>
      <c r="FM742" s="36"/>
      <c r="FN742" s="36"/>
      <c r="FO742" s="36"/>
      <c r="FP742" s="36"/>
      <c r="FQ742" s="36"/>
      <c r="FR742" s="36"/>
      <c r="FS742" s="36"/>
      <c r="FT742" s="36"/>
      <c r="FU742" s="36"/>
    </row>
    <row r="743" spans="1:177" ht="21" x14ac:dyDescent="0.35">
      <c r="A743" s="36"/>
      <c r="B743" s="37"/>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7"/>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c r="EA743" s="36"/>
      <c r="EB743" s="36"/>
      <c r="EC743" s="36"/>
      <c r="ED743" s="36"/>
      <c r="EE743" s="36"/>
      <c r="EF743" s="36"/>
      <c r="EG743" s="36"/>
      <c r="EH743" s="36"/>
      <c r="EI743" s="36"/>
      <c r="EJ743" s="36"/>
      <c r="EK743" s="36"/>
      <c r="EL743" s="36"/>
      <c r="EM743" s="36"/>
      <c r="EN743" s="36"/>
      <c r="EO743" s="36"/>
      <c r="EP743" s="36"/>
      <c r="EQ743" s="36"/>
      <c r="ER743" s="36"/>
      <c r="ES743" s="36"/>
      <c r="ET743" s="36"/>
      <c r="EU743" s="36"/>
      <c r="EV743" s="36"/>
      <c r="EW743" s="36"/>
      <c r="EX743" s="36"/>
      <c r="EY743" s="36"/>
      <c r="EZ743" s="36"/>
      <c r="FA743" s="36"/>
      <c r="FB743" s="36"/>
      <c r="FC743" s="36"/>
      <c r="FD743" s="36"/>
      <c r="FE743" s="36"/>
      <c r="FF743" s="36"/>
      <c r="FG743" s="36"/>
      <c r="FH743" s="36"/>
      <c r="FI743" s="36"/>
      <c r="FJ743" s="36"/>
      <c r="FK743" s="36"/>
      <c r="FL743" s="36"/>
      <c r="FM743" s="36"/>
      <c r="FN743" s="36"/>
      <c r="FO743" s="36"/>
      <c r="FP743" s="36"/>
      <c r="FQ743" s="36"/>
      <c r="FR743" s="36"/>
      <c r="FS743" s="36"/>
      <c r="FT743" s="36"/>
      <c r="FU743" s="36"/>
    </row>
    <row r="744" spans="1:177" ht="21" x14ac:dyDescent="0.35">
      <c r="A744" s="36"/>
      <c r="B744" s="37"/>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7"/>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c r="EA744" s="36"/>
      <c r="EB744" s="36"/>
      <c r="EC744" s="36"/>
      <c r="ED744" s="36"/>
      <c r="EE744" s="36"/>
      <c r="EF744" s="36"/>
      <c r="EG744" s="36"/>
      <c r="EH744" s="36"/>
      <c r="EI744" s="36"/>
      <c r="EJ744" s="36"/>
      <c r="EK744" s="36"/>
      <c r="EL744" s="36"/>
      <c r="EM744" s="36"/>
      <c r="EN744" s="36"/>
      <c r="EO744" s="36"/>
      <c r="EP744" s="36"/>
      <c r="EQ744" s="36"/>
      <c r="ER744" s="36"/>
      <c r="ES744" s="36"/>
      <c r="ET744" s="36"/>
      <c r="EU744" s="36"/>
      <c r="EV744" s="36"/>
      <c r="EW744" s="36"/>
      <c r="EX744" s="36"/>
      <c r="EY744" s="36"/>
      <c r="EZ744" s="36"/>
      <c r="FA744" s="36"/>
      <c r="FB744" s="36"/>
      <c r="FC744" s="36"/>
      <c r="FD744" s="36"/>
      <c r="FE744" s="36"/>
      <c r="FF744" s="36"/>
      <c r="FG744" s="36"/>
      <c r="FH744" s="36"/>
      <c r="FI744" s="36"/>
      <c r="FJ744" s="36"/>
      <c r="FK744" s="36"/>
      <c r="FL744" s="36"/>
      <c r="FM744" s="36"/>
      <c r="FN744" s="36"/>
      <c r="FO744" s="36"/>
      <c r="FP744" s="36"/>
      <c r="FQ744" s="36"/>
      <c r="FR744" s="36"/>
      <c r="FS744" s="36"/>
      <c r="FT744" s="36"/>
      <c r="FU744" s="36"/>
    </row>
    <row r="745" spans="1:177" ht="21" x14ac:dyDescent="0.35">
      <c r="A745" s="36"/>
      <c r="B745" s="37"/>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7"/>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c r="EA745" s="36"/>
      <c r="EB745" s="36"/>
      <c r="EC745" s="36"/>
      <c r="ED745" s="36"/>
      <c r="EE745" s="36"/>
      <c r="EF745" s="36"/>
      <c r="EG745" s="36"/>
      <c r="EH745" s="36"/>
      <c r="EI745" s="36"/>
      <c r="EJ745" s="36"/>
      <c r="EK745" s="36"/>
      <c r="EL745" s="36"/>
      <c r="EM745" s="36"/>
      <c r="EN745" s="36"/>
      <c r="EO745" s="36"/>
      <c r="EP745" s="36"/>
      <c r="EQ745" s="36"/>
      <c r="ER745" s="36"/>
      <c r="ES745" s="36"/>
      <c r="ET745" s="36"/>
      <c r="EU745" s="36"/>
      <c r="EV745" s="36"/>
      <c r="EW745" s="36"/>
      <c r="EX745" s="36"/>
      <c r="EY745" s="36"/>
      <c r="EZ745" s="36"/>
      <c r="FA745" s="36"/>
      <c r="FB745" s="36"/>
      <c r="FC745" s="36"/>
      <c r="FD745" s="36"/>
      <c r="FE745" s="36"/>
      <c r="FF745" s="36"/>
      <c r="FG745" s="36"/>
      <c r="FH745" s="36"/>
      <c r="FI745" s="36"/>
      <c r="FJ745" s="36"/>
      <c r="FK745" s="36"/>
      <c r="FL745" s="36"/>
      <c r="FM745" s="36"/>
      <c r="FN745" s="36"/>
      <c r="FO745" s="36"/>
      <c r="FP745" s="36"/>
      <c r="FQ745" s="36"/>
      <c r="FR745" s="36"/>
      <c r="FS745" s="36"/>
      <c r="FT745" s="36"/>
      <c r="FU745" s="36"/>
    </row>
    <row r="746" spans="1:177" ht="21" x14ac:dyDescent="0.35">
      <c r="A746" s="36"/>
      <c r="B746" s="37"/>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7"/>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c r="EA746" s="36"/>
      <c r="EB746" s="36"/>
      <c r="EC746" s="36"/>
      <c r="ED746" s="36"/>
      <c r="EE746" s="36"/>
      <c r="EF746" s="36"/>
      <c r="EG746" s="36"/>
      <c r="EH746" s="36"/>
      <c r="EI746" s="36"/>
      <c r="EJ746" s="36"/>
      <c r="EK746" s="36"/>
      <c r="EL746" s="36"/>
      <c r="EM746" s="36"/>
      <c r="EN746" s="36"/>
      <c r="EO746" s="36"/>
      <c r="EP746" s="36"/>
      <c r="EQ746" s="36"/>
      <c r="ER746" s="36"/>
      <c r="ES746" s="36"/>
      <c r="ET746" s="36"/>
      <c r="EU746" s="36"/>
      <c r="EV746" s="36"/>
      <c r="EW746" s="36"/>
      <c r="EX746" s="36"/>
      <c r="EY746" s="36"/>
      <c r="EZ746" s="36"/>
      <c r="FA746" s="36"/>
      <c r="FB746" s="36"/>
      <c r="FC746" s="36"/>
      <c r="FD746" s="36"/>
      <c r="FE746" s="36"/>
      <c r="FF746" s="36"/>
      <c r="FG746" s="36"/>
      <c r="FH746" s="36"/>
      <c r="FI746" s="36"/>
      <c r="FJ746" s="36"/>
      <c r="FK746" s="36"/>
      <c r="FL746" s="36"/>
      <c r="FM746" s="36"/>
      <c r="FN746" s="36"/>
      <c r="FO746" s="36"/>
      <c r="FP746" s="36"/>
      <c r="FQ746" s="36"/>
      <c r="FR746" s="36"/>
      <c r="FS746" s="36"/>
      <c r="FT746" s="36"/>
      <c r="FU746" s="36"/>
    </row>
    <row r="747" spans="1:177" ht="21" x14ac:dyDescent="0.35">
      <c r="A747" s="36"/>
      <c r="B747" s="37"/>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7"/>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c r="ED747" s="36"/>
      <c r="EE747" s="36"/>
      <c r="EF747" s="36"/>
      <c r="EG747" s="36"/>
      <c r="EH747" s="36"/>
      <c r="EI747" s="36"/>
      <c r="EJ747" s="36"/>
      <c r="EK747" s="36"/>
      <c r="EL747" s="36"/>
      <c r="EM747" s="36"/>
      <c r="EN747" s="36"/>
      <c r="EO747" s="36"/>
      <c r="EP747" s="36"/>
      <c r="EQ747" s="36"/>
      <c r="ER747" s="36"/>
      <c r="ES747" s="36"/>
      <c r="ET747" s="36"/>
      <c r="EU747" s="36"/>
      <c r="EV747" s="36"/>
      <c r="EW747" s="36"/>
      <c r="EX747" s="36"/>
      <c r="EY747" s="36"/>
      <c r="EZ747" s="36"/>
      <c r="FA747" s="36"/>
      <c r="FB747" s="36"/>
      <c r="FC747" s="36"/>
      <c r="FD747" s="36"/>
      <c r="FE747" s="36"/>
      <c r="FF747" s="36"/>
      <c r="FG747" s="36"/>
      <c r="FH747" s="36"/>
      <c r="FI747" s="36"/>
      <c r="FJ747" s="36"/>
      <c r="FK747" s="36"/>
      <c r="FL747" s="36"/>
      <c r="FM747" s="36"/>
      <c r="FN747" s="36"/>
      <c r="FO747" s="36"/>
      <c r="FP747" s="36"/>
      <c r="FQ747" s="36"/>
      <c r="FR747" s="36"/>
      <c r="FS747" s="36"/>
      <c r="FT747" s="36"/>
      <c r="FU747" s="36"/>
    </row>
    <row r="748" spans="1:177" ht="21" x14ac:dyDescent="0.35">
      <c r="A748" s="36"/>
      <c r="B748" s="37"/>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7"/>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c r="ED748" s="36"/>
      <c r="EE748" s="36"/>
      <c r="EF748" s="36"/>
      <c r="EG748" s="36"/>
      <c r="EH748" s="36"/>
      <c r="EI748" s="36"/>
      <c r="EJ748" s="36"/>
      <c r="EK748" s="36"/>
      <c r="EL748" s="36"/>
      <c r="EM748" s="36"/>
      <c r="EN748" s="36"/>
      <c r="EO748" s="36"/>
      <c r="EP748" s="36"/>
      <c r="EQ748" s="36"/>
      <c r="ER748" s="36"/>
      <c r="ES748" s="36"/>
      <c r="ET748" s="36"/>
      <c r="EU748" s="36"/>
      <c r="EV748" s="36"/>
      <c r="EW748" s="36"/>
      <c r="EX748" s="36"/>
      <c r="EY748" s="36"/>
      <c r="EZ748" s="36"/>
      <c r="FA748" s="36"/>
      <c r="FB748" s="36"/>
      <c r="FC748" s="36"/>
      <c r="FD748" s="36"/>
      <c r="FE748" s="36"/>
      <c r="FF748" s="36"/>
      <c r="FG748" s="36"/>
      <c r="FH748" s="36"/>
      <c r="FI748" s="36"/>
      <c r="FJ748" s="36"/>
      <c r="FK748" s="36"/>
      <c r="FL748" s="36"/>
      <c r="FM748" s="36"/>
      <c r="FN748" s="36"/>
      <c r="FO748" s="36"/>
      <c r="FP748" s="36"/>
      <c r="FQ748" s="36"/>
      <c r="FR748" s="36"/>
      <c r="FS748" s="36"/>
      <c r="FT748" s="36"/>
      <c r="FU748" s="36"/>
    </row>
    <row r="749" spans="1:177" ht="21" x14ac:dyDescent="0.35">
      <c r="A749" s="36"/>
      <c r="B749" s="37"/>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7"/>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c r="ED749" s="36"/>
      <c r="EE749" s="36"/>
      <c r="EF749" s="36"/>
      <c r="EG749" s="36"/>
      <c r="EH749" s="36"/>
      <c r="EI749" s="36"/>
      <c r="EJ749" s="36"/>
      <c r="EK749" s="36"/>
      <c r="EL749" s="36"/>
      <c r="EM749" s="36"/>
      <c r="EN749" s="36"/>
      <c r="EO749" s="36"/>
      <c r="EP749" s="36"/>
      <c r="EQ749" s="36"/>
      <c r="ER749" s="36"/>
      <c r="ES749" s="36"/>
      <c r="ET749" s="36"/>
      <c r="EU749" s="36"/>
      <c r="EV749" s="36"/>
      <c r="EW749" s="36"/>
      <c r="EX749" s="36"/>
      <c r="EY749" s="36"/>
      <c r="EZ749" s="36"/>
      <c r="FA749" s="36"/>
      <c r="FB749" s="36"/>
      <c r="FC749" s="36"/>
      <c r="FD749" s="36"/>
      <c r="FE749" s="36"/>
      <c r="FF749" s="36"/>
      <c r="FG749" s="36"/>
      <c r="FH749" s="36"/>
      <c r="FI749" s="36"/>
      <c r="FJ749" s="36"/>
      <c r="FK749" s="36"/>
      <c r="FL749" s="36"/>
      <c r="FM749" s="36"/>
      <c r="FN749" s="36"/>
      <c r="FO749" s="36"/>
      <c r="FP749" s="36"/>
      <c r="FQ749" s="36"/>
      <c r="FR749" s="36"/>
      <c r="FS749" s="36"/>
      <c r="FT749" s="36"/>
      <c r="FU749" s="36"/>
    </row>
    <row r="750" spans="1:177" ht="21" x14ac:dyDescent="0.35">
      <c r="A750" s="36"/>
      <c r="B750" s="37"/>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7"/>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6"/>
      <c r="FL750" s="36"/>
      <c r="FM750" s="36"/>
      <c r="FN750" s="36"/>
      <c r="FO750" s="36"/>
      <c r="FP750" s="36"/>
      <c r="FQ750" s="36"/>
      <c r="FR750" s="36"/>
      <c r="FS750" s="36"/>
      <c r="FT750" s="36"/>
      <c r="FU750" s="36"/>
    </row>
    <row r="751" spans="1:177" ht="21" x14ac:dyDescent="0.35">
      <c r="A751" s="36"/>
      <c r="B751" s="37"/>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7"/>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6"/>
      <c r="FL751" s="36"/>
      <c r="FM751" s="36"/>
      <c r="FN751" s="36"/>
      <c r="FO751" s="36"/>
      <c r="FP751" s="36"/>
      <c r="FQ751" s="36"/>
      <c r="FR751" s="36"/>
      <c r="FS751" s="36"/>
      <c r="FT751" s="36"/>
      <c r="FU751" s="36"/>
    </row>
    <row r="752" spans="1:177" ht="21" x14ac:dyDescent="0.35">
      <c r="A752" s="36"/>
      <c r="B752" s="37"/>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7"/>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c r="ED752" s="36"/>
      <c r="EE752" s="36"/>
      <c r="EF752" s="36"/>
      <c r="EG752" s="36"/>
      <c r="EH752" s="36"/>
      <c r="EI752" s="36"/>
      <c r="EJ752" s="36"/>
      <c r="EK752" s="36"/>
      <c r="EL752" s="36"/>
      <c r="EM752" s="36"/>
      <c r="EN752" s="36"/>
      <c r="EO752" s="36"/>
      <c r="EP752" s="36"/>
      <c r="EQ752" s="36"/>
      <c r="ER752" s="36"/>
      <c r="ES752" s="36"/>
      <c r="ET752" s="36"/>
      <c r="EU752" s="36"/>
      <c r="EV752" s="36"/>
      <c r="EW752" s="36"/>
      <c r="EX752" s="36"/>
      <c r="EY752" s="36"/>
      <c r="EZ752" s="36"/>
      <c r="FA752" s="36"/>
      <c r="FB752" s="36"/>
      <c r="FC752" s="36"/>
      <c r="FD752" s="36"/>
      <c r="FE752" s="36"/>
      <c r="FF752" s="36"/>
      <c r="FG752" s="36"/>
      <c r="FH752" s="36"/>
      <c r="FI752" s="36"/>
      <c r="FJ752" s="36"/>
      <c r="FK752" s="36"/>
      <c r="FL752" s="36"/>
      <c r="FM752" s="36"/>
      <c r="FN752" s="36"/>
      <c r="FO752" s="36"/>
      <c r="FP752" s="36"/>
      <c r="FQ752" s="36"/>
      <c r="FR752" s="36"/>
      <c r="FS752" s="36"/>
      <c r="FT752" s="36"/>
      <c r="FU752" s="36"/>
    </row>
    <row r="753" spans="1:177" ht="21" x14ac:dyDescent="0.35">
      <c r="A753" s="36"/>
      <c r="B753" s="37"/>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7"/>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c r="ED753" s="36"/>
      <c r="EE753" s="36"/>
      <c r="EF753" s="36"/>
      <c r="EG753" s="36"/>
      <c r="EH753" s="36"/>
      <c r="EI753" s="36"/>
      <c r="EJ753" s="36"/>
      <c r="EK753" s="36"/>
      <c r="EL753" s="36"/>
      <c r="EM753" s="36"/>
      <c r="EN753" s="36"/>
      <c r="EO753" s="36"/>
      <c r="EP753" s="36"/>
      <c r="EQ753" s="36"/>
      <c r="ER753" s="36"/>
      <c r="ES753" s="36"/>
      <c r="ET753" s="36"/>
      <c r="EU753" s="36"/>
      <c r="EV753" s="36"/>
      <c r="EW753" s="36"/>
      <c r="EX753" s="36"/>
      <c r="EY753" s="36"/>
      <c r="EZ753" s="36"/>
      <c r="FA753" s="36"/>
      <c r="FB753" s="36"/>
      <c r="FC753" s="36"/>
      <c r="FD753" s="36"/>
      <c r="FE753" s="36"/>
      <c r="FF753" s="36"/>
      <c r="FG753" s="36"/>
      <c r="FH753" s="36"/>
      <c r="FI753" s="36"/>
      <c r="FJ753" s="36"/>
      <c r="FK753" s="36"/>
      <c r="FL753" s="36"/>
      <c r="FM753" s="36"/>
      <c r="FN753" s="36"/>
      <c r="FO753" s="36"/>
      <c r="FP753" s="36"/>
      <c r="FQ753" s="36"/>
      <c r="FR753" s="36"/>
      <c r="FS753" s="36"/>
      <c r="FT753" s="36"/>
      <c r="FU753" s="36"/>
    </row>
    <row r="754" spans="1:177" ht="21" x14ac:dyDescent="0.35">
      <c r="A754" s="36"/>
      <c r="B754" s="37"/>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7"/>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c r="ED754" s="36"/>
      <c r="EE754" s="36"/>
      <c r="EF754" s="36"/>
      <c r="EG754" s="36"/>
      <c r="EH754" s="36"/>
      <c r="EI754" s="36"/>
      <c r="EJ754" s="36"/>
      <c r="EK754" s="36"/>
      <c r="EL754" s="36"/>
      <c r="EM754" s="36"/>
      <c r="EN754" s="36"/>
      <c r="EO754" s="36"/>
      <c r="EP754" s="36"/>
      <c r="EQ754" s="36"/>
      <c r="ER754" s="36"/>
      <c r="ES754" s="36"/>
      <c r="ET754" s="36"/>
      <c r="EU754" s="36"/>
      <c r="EV754" s="36"/>
      <c r="EW754" s="36"/>
      <c r="EX754" s="36"/>
      <c r="EY754" s="36"/>
      <c r="EZ754" s="36"/>
      <c r="FA754" s="36"/>
      <c r="FB754" s="36"/>
      <c r="FC754" s="36"/>
      <c r="FD754" s="36"/>
      <c r="FE754" s="36"/>
      <c r="FF754" s="36"/>
      <c r="FG754" s="36"/>
      <c r="FH754" s="36"/>
      <c r="FI754" s="36"/>
      <c r="FJ754" s="36"/>
      <c r="FK754" s="36"/>
      <c r="FL754" s="36"/>
      <c r="FM754" s="36"/>
      <c r="FN754" s="36"/>
      <c r="FO754" s="36"/>
      <c r="FP754" s="36"/>
      <c r="FQ754" s="36"/>
      <c r="FR754" s="36"/>
      <c r="FS754" s="36"/>
      <c r="FT754" s="36"/>
      <c r="FU754" s="36"/>
    </row>
    <row r="755" spans="1:177" ht="21" x14ac:dyDescent="0.35">
      <c r="A755" s="36"/>
      <c r="B755" s="37"/>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7"/>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c r="ED755" s="36"/>
      <c r="EE755" s="36"/>
      <c r="EF755" s="36"/>
      <c r="EG755" s="36"/>
      <c r="EH755" s="36"/>
      <c r="EI755" s="36"/>
      <c r="EJ755" s="36"/>
      <c r="EK755" s="36"/>
      <c r="EL755" s="36"/>
      <c r="EM755" s="36"/>
      <c r="EN755" s="36"/>
      <c r="EO755" s="36"/>
      <c r="EP755" s="36"/>
      <c r="EQ755" s="36"/>
      <c r="ER755" s="36"/>
      <c r="ES755" s="36"/>
      <c r="ET755" s="36"/>
      <c r="EU755" s="36"/>
      <c r="EV755" s="36"/>
      <c r="EW755" s="36"/>
      <c r="EX755" s="36"/>
      <c r="EY755" s="36"/>
      <c r="EZ755" s="36"/>
      <c r="FA755" s="36"/>
      <c r="FB755" s="36"/>
      <c r="FC755" s="36"/>
      <c r="FD755" s="36"/>
      <c r="FE755" s="36"/>
      <c r="FF755" s="36"/>
      <c r="FG755" s="36"/>
      <c r="FH755" s="36"/>
      <c r="FI755" s="36"/>
      <c r="FJ755" s="36"/>
      <c r="FK755" s="36"/>
      <c r="FL755" s="36"/>
      <c r="FM755" s="36"/>
      <c r="FN755" s="36"/>
      <c r="FO755" s="36"/>
      <c r="FP755" s="36"/>
      <c r="FQ755" s="36"/>
      <c r="FR755" s="36"/>
      <c r="FS755" s="36"/>
      <c r="FT755" s="36"/>
      <c r="FU755" s="36"/>
    </row>
    <row r="756" spans="1:177" ht="21" x14ac:dyDescent="0.35">
      <c r="A756" s="36"/>
      <c r="B756" s="37"/>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7"/>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c r="ED756" s="36"/>
      <c r="EE756" s="36"/>
      <c r="EF756" s="36"/>
      <c r="EG756" s="36"/>
      <c r="EH756" s="36"/>
      <c r="EI756" s="36"/>
      <c r="EJ756" s="36"/>
      <c r="EK756" s="36"/>
      <c r="EL756" s="36"/>
      <c r="EM756" s="36"/>
      <c r="EN756" s="36"/>
      <c r="EO756" s="36"/>
      <c r="EP756" s="36"/>
      <c r="EQ756" s="36"/>
      <c r="ER756" s="36"/>
      <c r="ES756" s="36"/>
      <c r="ET756" s="36"/>
      <c r="EU756" s="36"/>
      <c r="EV756" s="36"/>
      <c r="EW756" s="36"/>
      <c r="EX756" s="36"/>
      <c r="EY756" s="36"/>
      <c r="EZ756" s="36"/>
      <c r="FA756" s="36"/>
      <c r="FB756" s="36"/>
      <c r="FC756" s="36"/>
      <c r="FD756" s="36"/>
      <c r="FE756" s="36"/>
      <c r="FF756" s="36"/>
      <c r="FG756" s="36"/>
      <c r="FH756" s="36"/>
      <c r="FI756" s="36"/>
      <c r="FJ756" s="36"/>
      <c r="FK756" s="36"/>
      <c r="FL756" s="36"/>
      <c r="FM756" s="36"/>
      <c r="FN756" s="36"/>
      <c r="FO756" s="36"/>
      <c r="FP756" s="36"/>
      <c r="FQ756" s="36"/>
      <c r="FR756" s="36"/>
      <c r="FS756" s="36"/>
      <c r="FT756" s="36"/>
      <c r="FU756" s="36"/>
    </row>
    <row r="757" spans="1:177" ht="21" x14ac:dyDescent="0.35">
      <c r="A757" s="36"/>
      <c r="B757" s="37"/>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7"/>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c r="ED757" s="36"/>
      <c r="EE757" s="36"/>
      <c r="EF757" s="36"/>
      <c r="EG757" s="36"/>
      <c r="EH757" s="36"/>
      <c r="EI757" s="36"/>
      <c r="EJ757" s="36"/>
      <c r="EK757" s="36"/>
      <c r="EL757" s="36"/>
      <c r="EM757" s="36"/>
      <c r="EN757" s="36"/>
      <c r="EO757" s="36"/>
      <c r="EP757" s="36"/>
      <c r="EQ757" s="36"/>
      <c r="ER757" s="36"/>
      <c r="ES757" s="36"/>
      <c r="ET757" s="36"/>
      <c r="EU757" s="36"/>
      <c r="EV757" s="36"/>
      <c r="EW757" s="36"/>
      <c r="EX757" s="36"/>
      <c r="EY757" s="36"/>
      <c r="EZ757" s="36"/>
      <c r="FA757" s="36"/>
      <c r="FB757" s="36"/>
      <c r="FC757" s="36"/>
      <c r="FD757" s="36"/>
      <c r="FE757" s="36"/>
      <c r="FF757" s="36"/>
      <c r="FG757" s="36"/>
      <c r="FH757" s="36"/>
      <c r="FI757" s="36"/>
      <c r="FJ757" s="36"/>
      <c r="FK757" s="36"/>
      <c r="FL757" s="36"/>
      <c r="FM757" s="36"/>
      <c r="FN757" s="36"/>
      <c r="FO757" s="36"/>
      <c r="FP757" s="36"/>
      <c r="FQ757" s="36"/>
      <c r="FR757" s="36"/>
      <c r="FS757" s="36"/>
      <c r="FT757" s="36"/>
      <c r="FU757" s="36"/>
    </row>
    <row r="758" spans="1:177" ht="21" x14ac:dyDescent="0.35">
      <c r="A758" s="36"/>
      <c r="B758" s="37"/>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7"/>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c r="ED758" s="36"/>
      <c r="EE758" s="36"/>
      <c r="EF758" s="36"/>
      <c r="EG758" s="36"/>
      <c r="EH758" s="36"/>
      <c r="EI758" s="36"/>
      <c r="EJ758" s="36"/>
      <c r="EK758" s="36"/>
      <c r="EL758" s="36"/>
      <c r="EM758" s="36"/>
      <c r="EN758" s="36"/>
      <c r="EO758" s="36"/>
      <c r="EP758" s="36"/>
      <c r="EQ758" s="36"/>
      <c r="ER758" s="36"/>
      <c r="ES758" s="36"/>
      <c r="ET758" s="36"/>
      <c r="EU758" s="36"/>
      <c r="EV758" s="36"/>
      <c r="EW758" s="36"/>
      <c r="EX758" s="36"/>
      <c r="EY758" s="36"/>
      <c r="EZ758" s="36"/>
      <c r="FA758" s="36"/>
      <c r="FB758" s="36"/>
      <c r="FC758" s="36"/>
      <c r="FD758" s="36"/>
      <c r="FE758" s="36"/>
      <c r="FF758" s="36"/>
      <c r="FG758" s="36"/>
      <c r="FH758" s="36"/>
      <c r="FI758" s="36"/>
      <c r="FJ758" s="36"/>
      <c r="FK758" s="36"/>
      <c r="FL758" s="36"/>
      <c r="FM758" s="36"/>
      <c r="FN758" s="36"/>
      <c r="FO758" s="36"/>
      <c r="FP758" s="36"/>
      <c r="FQ758" s="36"/>
      <c r="FR758" s="36"/>
      <c r="FS758" s="36"/>
      <c r="FT758" s="36"/>
      <c r="FU758" s="36"/>
    </row>
    <row r="759" spans="1:177" ht="21" x14ac:dyDescent="0.35">
      <c r="A759" s="36"/>
      <c r="B759" s="37"/>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7"/>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c r="ED759" s="36"/>
      <c r="EE759" s="36"/>
      <c r="EF759" s="36"/>
      <c r="EG759" s="36"/>
      <c r="EH759" s="36"/>
      <c r="EI759" s="36"/>
      <c r="EJ759" s="36"/>
      <c r="EK759" s="36"/>
      <c r="EL759" s="36"/>
      <c r="EM759" s="36"/>
      <c r="EN759" s="36"/>
      <c r="EO759" s="36"/>
      <c r="EP759" s="36"/>
      <c r="EQ759" s="36"/>
      <c r="ER759" s="36"/>
      <c r="ES759" s="36"/>
      <c r="ET759" s="36"/>
      <c r="EU759" s="36"/>
      <c r="EV759" s="36"/>
      <c r="EW759" s="36"/>
      <c r="EX759" s="36"/>
      <c r="EY759" s="36"/>
      <c r="EZ759" s="36"/>
      <c r="FA759" s="36"/>
      <c r="FB759" s="36"/>
      <c r="FC759" s="36"/>
      <c r="FD759" s="36"/>
      <c r="FE759" s="36"/>
      <c r="FF759" s="36"/>
      <c r="FG759" s="36"/>
      <c r="FH759" s="36"/>
      <c r="FI759" s="36"/>
      <c r="FJ759" s="36"/>
      <c r="FK759" s="36"/>
      <c r="FL759" s="36"/>
      <c r="FM759" s="36"/>
      <c r="FN759" s="36"/>
      <c r="FO759" s="36"/>
      <c r="FP759" s="36"/>
      <c r="FQ759" s="36"/>
      <c r="FR759" s="36"/>
      <c r="FS759" s="36"/>
      <c r="FT759" s="36"/>
      <c r="FU759" s="36"/>
    </row>
    <row r="760" spans="1:177" ht="21" x14ac:dyDescent="0.35">
      <c r="A760" s="36"/>
      <c r="B760" s="37"/>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7"/>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c r="ED760" s="36"/>
      <c r="EE760" s="36"/>
      <c r="EF760" s="36"/>
      <c r="EG760" s="36"/>
      <c r="EH760" s="36"/>
      <c r="EI760" s="36"/>
      <c r="EJ760" s="36"/>
      <c r="EK760" s="36"/>
      <c r="EL760" s="36"/>
      <c r="EM760" s="36"/>
      <c r="EN760" s="36"/>
      <c r="EO760" s="36"/>
      <c r="EP760" s="36"/>
      <c r="EQ760" s="36"/>
      <c r="ER760" s="36"/>
      <c r="ES760" s="36"/>
      <c r="ET760" s="36"/>
      <c r="EU760" s="36"/>
      <c r="EV760" s="36"/>
      <c r="EW760" s="36"/>
      <c r="EX760" s="36"/>
      <c r="EY760" s="36"/>
      <c r="EZ760" s="36"/>
      <c r="FA760" s="36"/>
      <c r="FB760" s="36"/>
      <c r="FC760" s="36"/>
      <c r="FD760" s="36"/>
      <c r="FE760" s="36"/>
      <c r="FF760" s="36"/>
      <c r="FG760" s="36"/>
      <c r="FH760" s="36"/>
      <c r="FI760" s="36"/>
      <c r="FJ760" s="36"/>
      <c r="FK760" s="36"/>
      <c r="FL760" s="36"/>
      <c r="FM760" s="36"/>
      <c r="FN760" s="36"/>
      <c r="FO760" s="36"/>
      <c r="FP760" s="36"/>
      <c r="FQ760" s="36"/>
      <c r="FR760" s="36"/>
      <c r="FS760" s="36"/>
      <c r="FT760" s="36"/>
      <c r="FU760" s="36"/>
    </row>
    <row r="761" spans="1:177" ht="21" x14ac:dyDescent="0.35">
      <c r="A761" s="36"/>
      <c r="B761" s="37"/>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7"/>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c r="ED761" s="36"/>
      <c r="EE761" s="36"/>
      <c r="EF761" s="36"/>
      <c r="EG761" s="36"/>
      <c r="EH761" s="36"/>
      <c r="EI761" s="36"/>
      <c r="EJ761" s="36"/>
      <c r="EK761" s="36"/>
      <c r="EL761" s="36"/>
      <c r="EM761" s="36"/>
      <c r="EN761" s="36"/>
      <c r="EO761" s="36"/>
      <c r="EP761" s="36"/>
      <c r="EQ761" s="36"/>
      <c r="ER761" s="36"/>
      <c r="ES761" s="36"/>
      <c r="ET761" s="36"/>
      <c r="EU761" s="36"/>
      <c r="EV761" s="36"/>
      <c r="EW761" s="36"/>
      <c r="EX761" s="36"/>
      <c r="EY761" s="36"/>
      <c r="EZ761" s="36"/>
      <c r="FA761" s="36"/>
      <c r="FB761" s="36"/>
      <c r="FC761" s="36"/>
      <c r="FD761" s="36"/>
      <c r="FE761" s="36"/>
      <c r="FF761" s="36"/>
      <c r="FG761" s="36"/>
      <c r="FH761" s="36"/>
      <c r="FI761" s="36"/>
      <c r="FJ761" s="36"/>
      <c r="FK761" s="36"/>
      <c r="FL761" s="36"/>
      <c r="FM761" s="36"/>
      <c r="FN761" s="36"/>
      <c r="FO761" s="36"/>
      <c r="FP761" s="36"/>
      <c r="FQ761" s="36"/>
      <c r="FR761" s="36"/>
      <c r="FS761" s="36"/>
      <c r="FT761" s="36"/>
      <c r="FU761" s="36"/>
    </row>
    <row r="762" spans="1:177" ht="21" x14ac:dyDescent="0.35">
      <c r="A762" s="36"/>
      <c r="B762" s="37"/>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7"/>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c r="ED762" s="36"/>
      <c r="EE762" s="36"/>
      <c r="EF762" s="36"/>
      <c r="EG762" s="36"/>
      <c r="EH762" s="36"/>
      <c r="EI762" s="36"/>
      <c r="EJ762" s="36"/>
      <c r="EK762" s="36"/>
      <c r="EL762" s="36"/>
      <c r="EM762" s="36"/>
      <c r="EN762" s="36"/>
      <c r="EO762" s="36"/>
      <c r="EP762" s="36"/>
      <c r="EQ762" s="36"/>
      <c r="ER762" s="36"/>
      <c r="ES762" s="36"/>
      <c r="ET762" s="36"/>
      <c r="EU762" s="36"/>
      <c r="EV762" s="36"/>
      <c r="EW762" s="36"/>
      <c r="EX762" s="36"/>
      <c r="EY762" s="36"/>
      <c r="EZ762" s="36"/>
      <c r="FA762" s="36"/>
      <c r="FB762" s="36"/>
      <c r="FC762" s="36"/>
      <c r="FD762" s="36"/>
      <c r="FE762" s="36"/>
      <c r="FF762" s="36"/>
      <c r="FG762" s="36"/>
      <c r="FH762" s="36"/>
      <c r="FI762" s="36"/>
      <c r="FJ762" s="36"/>
      <c r="FK762" s="36"/>
      <c r="FL762" s="36"/>
      <c r="FM762" s="36"/>
      <c r="FN762" s="36"/>
      <c r="FO762" s="36"/>
      <c r="FP762" s="36"/>
      <c r="FQ762" s="36"/>
      <c r="FR762" s="36"/>
      <c r="FS762" s="36"/>
      <c r="FT762" s="36"/>
      <c r="FU762" s="36"/>
    </row>
    <row r="763" spans="1:177" ht="21" x14ac:dyDescent="0.35">
      <c r="A763" s="36"/>
      <c r="B763" s="37"/>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7"/>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c r="ED763" s="36"/>
      <c r="EE763" s="36"/>
      <c r="EF763" s="36"/>
      <c r="EG763" s="36"/>
      <c r="EH763" s="36"/>
      <c r="EI763" s="36"/>
      <c r="EJ763" s="36"/>
      <c r="EK763" s="36"/>
      <c r="EL763" s="36"/>
      <c r="EM763" s="36"/>
      <c r="EN763" s="36"/>
      <c r="EO763" s="36"/>
      <c r="EP763" s="36"/>
      <c r="EQ763" s="36"/>
      <c r="ER763" s="36"/>
      <c r="ES763" s="36"/>
      <c r="ET763" s="36"/>
      <c r="EU763" s="36"/>
      <c r="EV763" s="36"/>
      <c r="EW763" s="36"/>
      <c r="EX763" s="36"/>
      <c r="EY763" s="36"/>
      <c r="EZ763" s="36"/>
      <c r="FA763" s="36"/>
      <c r="FB763" s="36"/>
      <c r="FC763" s="36"/>
      <c r="FD763" s="36"/>
      <c r="FE763" s="36"/>
      <c r="FF763" s="36"/>
      <c r="FG763" s="36"/>
      <c r="FH763" s="36"/>
      <c r="FI763" s="36"/>
      <c r="FJ763" s="36"/>
      <c r="FK763" s="36"/>
      <c r="FL763" s="36"/>
      <c r="FM763" s="36"/>
      <c r="FN763" s="36"/>
      <c r="FO763" s="36"/>
      <c r="FP763" s="36"/>
      <c r="FQ763" s="36"/>
      <c r="FR763" s="36"/>
      <c r="FS763" s="36"/>
      <c r="FT763" s="36"/>
      <c r="FU763" s="36"/>
    </row>
    <row r="764" spans="1:177" ht="21" x14ac:dyDescent="0.35">
      <c r="A764" s="36"/>
      <c r="B764" s="37"/>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7"/>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c r="ED764" s="36"/>
      <c r="EE764" s="36"/>
      <c r="EF764" s="36"/>
      <c r="EG764" s="36"/>
      <c r="EH764" s="36"/>
      <c r="EI764" s="36"/>
      <c r="EJ764" s="36"/>
      <c r="EK764" s="36"/>
      <c r="EL764" s="36"/>
      <c r="EM764" s="36"/>
      <c r="EN764" s="36"/>
      <c r="EO764" s="36"/>
      <c r="EP764" s="36"/>
      <c r="EQ764" s="36"/>
      <c r="ER764" s="36"/>
      <c r="ES764" s="36"/>
      <c r="ET764" s="36"/>
      <c r="EU764" s="36"/>
      <c r="EV764" s="36"/>
      <c r="EW764" s="36"/>
      <c r="EX764" s="36"/>
      <c r="EY764" s="36"/>
      <c r="EZ764" s="36"/>
      <c r="FA764" s="36"/>
      <c r="FB764" s="36"/>
      <c r="FC764" s="36"/>
      <c r="FD764" s="36"/>
      <c r="FE764" s="36"/>
      <c r="FF764" s="36"/>
      <c r="FG764" s="36"/>
      <c r="FH764" s="36"/>
      <c r="FI764" s="36"/>
      <c r="FJ764" s="36"/>
      <c r="FK764" s="36"/>
      <c r="FL764" s="36"/>
      <c r="FM764" s="36"/>
      <c r="FN764" s="36"/>
      <c r="FO764" s="36"/>
      <c r="FP764" s="36"/>
      <c r="FQ764" s="36"/>
      <c r="FR764" s="36"/>
      <c r="FS764" s="36"/>
      <c r="FT764" s="36"/>
      <c r="FU764" s="36"/>
    </row>
    <row r="765" spans="1:177" ht="21" x14ac:dyDescent="0.35">
      <c r="A765" s="36"/>
      <c r="B765" s="37"/>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7"/>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c r="ED765" s="36"/>
      <c r="EE765" s="36"/>
      <c r="EF765" s="36"/>
      <c r="EG765" s="36"/>
      <c r="EH765" s="36"/>
      <c r="EI765" s="36"/>
      <c r="EJ765" s="36"/>
      <c r="EK765" s="36"/>
      <c r="EL765" s="36"/>
      <c r="EM765" s="36"/>
      <c r="EN765" s="36"/>
      <c r="EO765" s="36"/>
      <c r="EP765" s="36"/>
      <c r="EQ765" s="36"/>
      <c r="ER765" s="36"/>
      <c r="ES765" s="36"/>
      <c r="ET765" s="36"/>
      <c r="EU765" s="36"/>
      <c r="EV765" s="36"/>
      <c r="EW765" s="36"/>
      <c r="EX765" s="36"/>
      <c r="EY765" s="36"/>
      <c r="EZ765" s="36"/>
      <c r="FA765" s="36"/>
      <c r="FB765" s="36"/>
      <c r="FC765" s="36"/>
      <c r="FD765" s="36"/>
      <c r="FE765" s="36"/>
      <c r="FF765" s="36"/>
      <c r="FG765" s="36"/>
      <c r="FH765" s="36"/>
      <c r="FI765" s="36"/>
      <c r="FJ765" s="36"/>
      <c r="FK765" s="36"/>
      <c r="FL765" s="36"/>
      <c r="FM765" s="36"/>
      <c r="FN765" s="36"/>
      <c r="FO765" s="36"/>
      <c r="FP765" s="36"/>
      <c r="FQ765" s="36"/>
      <c r="FR765" s="36"/>
      <c r="FS765" s="36"/>
      <c r="FT765" s="36"/>
      <c r="FU765" s="36"/>
    </row>
    <row r="766" spans="1:177" ht="21" x14ac:dyDescent="0.35">
      <c r="A766" s="36"/>
      <c r="B766" s="37"/>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7"/>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c r="ED766" s="36"/>
      <c r="EE766" s="36"/>
      <c r="EF766" s="36"/>
      <c r="EG766" s="36"/>
      <c r="EH766" s="36"/>
      <c r="EI766" s="36"/>
      <c r="EJ766" s="36"/>
      <c r="EK766" s="36"/>
      <c r="EL766" s="36"/>
      <c r="EM766" s="36"/>
      <c r="EN766" s="36"/>
      <c r="EO766" s="36"/>
      <c r="EP766" s="36"/>
      <c r="EQ766" s="36"/>
      <c r="ER766" s="36"/>
      <c r="ES766" s="36"/>
      <c r="ET766" s="36"/>
      <c r="EU766" s="36"/>
      <c r="EV766" s="36"/>
      <c r="EW766" s="36"/>
      <c r="EX766" s="36"/>
      <c r="EY766" s="36"/>
      <c r="EZ766" s="36"/>
      <c r="FA766" s="36"/>
      <c r="FB766" s="36"/>
      <c r="FC766" s="36"/>
      <c r="FD766" s="36"/>
      <c r="FE766" s="36"/>
      <c r="FF766" s="36"/>
      <c r="FG766" s="36"/>
      <c r="FH766" s="36"/>
      <c r="FI766" s="36"/>
      <c r="FJ766" s="36"/>
      <c r="FK766" s="36"/>
      <c r="FL766" s="36"/>
      <c r="FM766" s="36"/>
      <c r="FN766" s="36"/>
      <c r="FO766" s="36"/>
      <c r="FP766" s="36"/>
      <c r="FQ766" s="36"/>
      <c r="FR766" s="36"/>
      <c r="FS766" s="36"/>
      <c r="FT766" s="36"/>
      <c r="FU766" s="36"/>
    </row>
    <row r="767" spans="1:177" ht="21" x14ac:dyDescent="0.35">
      <c r="A767" s="36"/>
      <c r="B767" s="37"/>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7"/>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c r="ED767" s="36"/>
      <c r="EE767" s="36"/>
      <c r="EF767" s="36"/>
      <c r="EG767" s="36"/>
      <c r="EH767" s="36"/>
      <c r="EI767" s="36"/>
      <c r="EJ767" s="36"/>
      <c r="EK767" s="36"/>
      <c r="EL767" s="36"/>
      <c r="EM767" s="36"/>
      <c r="EN767" s="36"/>
      <c r="EO767" s="36"/>
      <c r="EP767" s="36"/>
      <c r="EQ767" s="36"/>
      <c r="ER767" s="36"/>
      <c r="ES767" s="36"/>
      <c r="ET767" s="36"/>
      <c r="EU767" s="36"/>
      <c r="EV767" s="36"/>
      <c r="EW767" s="36"/>
      <c r="EX767" s="36"/>
      <c r="EY767" s="36"/>
      <c r="EZ767" s="36"/>
      <c r="FA767" s="36"/>
      <c r="FB767" s="36"/>
      <c r="FC767" s="36"/>
      <c r="FD767" s="36"/>
      <c r="FE767" s="36"/>
      <c r="FF767" s="36"/>
      <c r="FG767" s="36"/>
      <c r="FH767" s="36"/>
      <c r="FI767" s="36"/>
      <c r="FJ767" s="36"/>
      <c r="FK767" s="36"/>
      <c r="FL767" s="36"/>
      <c r="FM767" s="36"/>
      <c r="FN767" s="36"/>
      <c r="FO767" s="36"/>
      <c r="FP767" s="36"/>
      <c r="FQ767" s="36"/>
      <c r="FR767" s="36"/>
      <c r="FS767" s="36"/>
      <c r="FT767" s="36"/>
      <c r="FU767" s="36"/>
    </row>
    <row r="768" spans="1:177" ht="21" x14ac:dyDescent="0.35">
      <c r="A768" s="36"/>
      <c r="B768" s="37"/>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7"/>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c r="ED768" s="36"/>
      <c r="EE768" s="36"/>
      <c r="EF768" s="36"/>
      <c r="EG768" s="36"/>
      <c r="EH768" s="36"/>
      <c r="EI768" s="36"/>
      <c r="EJ768" s="36"/>
      <c r="EK768" s="36"/>
      <c r="EL768" s="36"/>
      <c r="EM768" s="36"/>
      <c r="EN768" s="36"/>
      <c r="EO768" s="36"/>
      <c r="EP768" s="36"/>
      <c r="EQ768" s="36"/>
      <c r="ER768" s="36"/>
      <c r="ES768" s="36"/>
      <c r="ET768" s="36"/>
      <c r="EU768" s="36"/>
      <c r="EV768" s="36"/>
      <c r="EW768" s="36"/>
      <c r="EX768" s="36"/>
      <c r="EY768" s="36"/>
      <c r="EZ768" s="36"/>
      <c r="FA768" s="36"/>
      <c r="FB768" s="36"/>
      <c r="FC768" s="36"/>
      <c r="FD768" s="36"/>
      <c r="FE768" s="36"/>
      <c r="FF768" s="36"/>
      <c r="FG768" s="36"/>
      <c r="FH768" s="36"/>
      <c r="FI768" s="36"/>
      <c r="FJ768" s="36"/>
      <c r="FK768" s="36"/>
      <c r="FL768" s="36"/>
      <c r="FM768" s="36"/>
      <c r="FN768" s="36"/>
      <c r="FO768" s="36"/>
      <c r="FP768" s="36"/>
      <c r="FQ768" s="36"/>
      <c r="FR768" s="36"/>
      <c r="FS768" s="36"/>
      <c r="FT768" s="36"/>
      <c r="FU768" s="36"/>
    </row>
    <row r="769" spans="1:177" ht="21" x14ac:dyDescent="0.35">
      <c r="A769" s="36"/>
      <c r="B769" s="37"/>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7"/>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c r="ED769" s="36"/>
      <c r="EE769" s="36"/>
      <c r="EF769" s="36"/>
      <c r="EG769" s="36"/>
      <c r="EH769" s="36"/>
      <c r="EI769" s="36"/>
      <c r="EJ769" s="36"/>
      <c r="EK769" s="36"/>
      <c r="EL769" s="36"/>
      <c r="EM769" s="36"/>
      <c r="EN769" s="36"/>
      <c r="EO769" s="36"/>
      <c r="EP769" s="36"/>
      <c r="EQ769" s="36"/>
      <c r="ER769" s="36"/>
      <c r="ES769" s="36"/>
      <c r="ET769" s="36"/>
      <c r="EU769" s="36"/>
      <c r="EV769" s="36"/>
      <c r="EW769" s="36"/>
      <c r="EX769" s="36"/>
      <c r="EY769" s="36"/>
      <c r="EZ769" s="36"/>
      <c r="FA769" s="36"/>
      <c r="FB769" s="36"/>
      <c r="FC769" s="36"/>
      <c r="FD769" s="36"/>
      <c r="FE769" s="36"/>
      <c r="FF769" s="36"/>
      <c r="FG769" s="36"/>
      <c r="FH769" s="36"/>
      <c r="FI769" s="36"/>
      <c r="FJ769" s="36"/>
      <c r="FK769" s="36"/>
      <c r="FL769" s="36"/>
      <c r="FM769" s="36"/>
      <c r="FN769" s="36"/>
      <c r="FO769" s="36"/>
      <c r="FP769" s="36"/>
      <c r="FQ769" s="36"/>
      <c r="FR769" s="36"/>
      <c r="FS769" s="36"/>
      <c r="FT769" s="36"/>
      <c r="FU769" s="36"/>
    </row>
    <row r="770" spans="1:177" ht="21" x14ac:dyDescent="0.35">
      <c r="A770" s="36"/>
      <c r="B770" s="37"/>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7"/>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c r="ED770" s="36"/>
      <c r="EE770" s="36"/>
      <c r="EF770" s="36"/>
      <c r="EG770" s="36"/>
      <c r="EH770" s="36"/>
      <c r="EI770" s="36"/>
      <c r="EJ770" s="36"/>
      <c r="EK770" s="36"/>
      <c r="EL770" s="36"/>
      <c r="EM770" s="36"/>
      <c r="EN770" s="36"/>
      <c r="EO770" s="36"/>
      <c r="EP770" s="36"/>
      <c r="EQ770" s="36"/>
      <c r="ER770" s="36"/>
      <c r="ES770" s="36"/>
      <c r="ET770" s="36"/>
      <c r="EU770" s="36"/>
      <c r="EV770" s="36"/>
      <c r="EW770" s="36"/>
      <c r="EX770" s="36"/>
      <c r="EY770" s="36"/>
      <c r="EZ770" s="36"/>
      <c r="FA770" s="36"/>
      <c r="FB770" s="36"/>
      <c r="FC770" s="36"/>
      <c r="FD770" s="36"/>
      <c r="FE770" s="36"/>
      <c r="FF770" s="36"/>
      <c r="FG770" s="36"/>
      <c r="FH770" s="36"/>
      <c r="FI770" s="36"/>
      <c r="FJ770" s="36"/>
      <c r="FK770" s="36"/>
      <c r="FL770" s="36"/>
      <c r="FM770" s="36"/>
      <c r="FN770" s="36"/>
      <c r="FO770" s="36"/>
      <c r="FP770" s="36"/>
      <c r="FQ770" s="36"/>
      <c r="FR770" s="36"/>
      <c r="FS770" s="36"/>
      <c r="FT770" s="36"/>
      <c r="FU770" s="36"/>
    </row>
    <row r="771" spans="1:177" ht="21" x14ac:dyDescent="0.35">
      <c r="A771" s="36"/>
      <c r="B771" s="37"/>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7"/>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c r="ED771" s="36"/>
      <c r="EE771" s="36"/>
      <c r="EF771" s="36"/>
      <c r="EG771" s="36"/>
      <c r="EH771" s="36"/>
      <c r="EI771" s="36"/>
      <c r="EJ771" s="36"/>
      <c r="EK771" s="36"/>
      <c r="EL771" s="36"/>
      <c r="EM771" s="36"/>
      <c r="EN771" s="36"/>
      <c r="EO771" s="36"/>
      <c r="EP771" s="36"/>
      <c r="EQ771" s="36"/>
      <c r="ER771" s="36"/>
      <c r="ES771" s="36"/>
      <c r="ET771" s="36"/>
      <c r="EU771" s="36"/>
      <c r="EV771" s="36"/>
      <c r="EW771" s="36"/>
      <c r="EX771" s="36"/>
      <c r="EY771" s="36"/>
      <c r="EZ771" s="36"/>
      <c r="FA771" s="36"/>
      <c r="FB771" s="36"/>
      <c r="FC771" s="36"/>
      <c r="FD771" s="36"/>
      <c r="FE771" s="36"/>
      <c r="FF771" s="36"/>
      <c r="FG771" s="36"/>
      <c r="FH771" s="36"/>
      <c r="FI771" s="36"/>
      <c r="FJ771" s="36"/>
      <c r="FK771" s="36"/>
      <c r="FL771" s="36"/>
      <c r="FM771" s="36"/>
      <c r="FN771" s="36"/>
      <c r="FO771" s="36"/>
      <c r="FP771" s="36"/>
      <c r="FQ771" s="36"/>
      <c r="FR771" s="36"/>
      <c r="FS771" s="36"/>
      <c r="FT771" s="36"/>
      <c r="FU771" s="36"/>
    </row>
    <row r="772" spans="1:177" ht="21" x14ac:dyDescent="0.35">
      <c r="A772" s="36"/>
      <c r="B772" s="37"/>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7"/>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c r="ED772" s="36"/>
      <c r="EE772" s="36"/>
      <c r="EF772" s="36"/>
      <c r="EG772" s="36"/>
      <c r="EH772" s="36"/>
      <c r="EI772" s="36"/>
      <c r="EJ772" s="36"/>
      <c r="EK772" s="36"/>
      <c r="EL772" s="36"/>
      <c r="EM772" s="36"/>
      <c r="EN772" s="36"/>
      <c r="EO772" s="36"/>
      <c r="EP772" s="36"/>
      <c r="EQ772" s="36"/>
      <c r="ER772" s="36"/>
      <c r="ES772" s="36"/>
      <c r="ET772" s="36"/>
      <c r="EU772" s="36"/>
      <c r="EV772" s="36"/>
      <c r="EW772" s="36"/>
      <c r="EX772" s="36"/>
      <c r="EY772" s="36"/>
      <c r="EZ772" s="36"/>
      <c r="FA772" s="36"/>
      <c r="FB772" s="36"/>
      <c r="FC772" s="36"/>
      <c r="FD772" s="36"/>
      <c r="FE772" s="36"/>
      <c r="FF772" s="36"/>
      <c r="FG772" s="36"/>
      <c r="FH772" s="36"/>
      <c r="FI772" s="36"/>
      <c r="FJ772" s="36"/>
      <c r="FK772" s="36"/>
      <c r="FL772" s="36"/>
      <c r="FM772" s="36"/>
      <c r="FN772" s="36"/>
      <c r="FO772" s="36"/>
      <c r="FP772" s="36"/>
      <c r="FQ772" s="36"/>
      <c r="FR772" s="36"/>
      <c r="FS772" s="36"/>
      <c r="FT772" s="36"/>
      <c r="FU772" s="36"/>
    </row>
    <row r="773" spans="1:177" ht="21" x14ac:dyDescent="0.35">
      <c r="A773" s="36"/>
      <c r="B773" s="37"/>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7"/>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c r="ED773" s="36"/>
      <c r="EE773" s="36"/>
      <c r="EF773" s="36"/>
      <c r="EG773" s="36"/>
      <c r="EH773" s="36"/>
      <c r="EI773" s="36"/>
      <c r="EJ773" s="36"/>
      <c r="EK773" s="36"/>
      <c r="EL773" s="36"/>
      <c r="EM773" s="36"/>
      <c r="EN773" s="36"/>
      <c r="EO773" s="36"/>
      <c r="EP773" s="36"/>
      <c r="EQ773" s="36"/>
      <c r="ER773" s="36"/>
      <c r="ES773" s="36"/>
      <c r="ET773" s="36"/>
      <c r="EU773" s="36"/>
      <c r="EV773" s="36"/>
      <c r="EW773" s="36"/>
      <c r="EX773" s="36"/>
      <c r="EY773" s="36"/>
      <c r="EZ773" s="36"/>
      <c r="FA773" s="36"/>
      <c r="FB773" s="36"/>
      <c r="FC773" s="36"/>
      <c r="FD773" s="36"/>
      <c r="FE773" s="36"/>
      <c r="FF773" s="36"/>
      <c r="FG773" s="36"/>
      <c r="FH773" s="36"/>
      <c r="FI773" s="36"/>
      <c r="FJ773" s="36"/>
      <c r="FK773" s="36"/>
      <c r="FL773" s="36"/>
      <c r="FM773" s="36"/>
      <c r="FN773" s="36"/>
      <c r="FO773" s="36"/>
      <c r="FP773" s="36"/>
      <c r="FQ773" s="36"/>
      <c r="FR773" s="36"/>
      <c r="FS773" s="36"/>
      <c r="FT773" s="36"/>
      <c r="FU773" s="36"/>
    </row>
    <row r="774" spans="1:177" ht="21" x14ac:dyDescent="0.35">
      <c r="A774" s="36"/>
      <c r="B774" s="37"/>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7"/>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c r="ED774" s="36"/>
      <c r="EE774" s="36"/>
      <c r="EF774" s="36"/>
      <c r="EG774" s="36"/>
      <c r="EH774" s="36"/>
      <c r="EI774" s="36"/>
      <c r="EJ774" s="36"/>
      <c r="EK774" s="36"/>
      <c r="EL774" s="36"/>
      <c r="EM774" s="36"/>
      <c r="EN774" s="36"/>
      <c r="EO774" s="36"/>
      <c r="EP774" s="36"/>
      <c r="EQ774" s="36"/>
      <c r="ER774" s="36"/>
      <c r="ES774" s="36"/>
      <c r="ET774" s="36"/>
      <c r="EU774" s="36"/>
      <c r="EV774" s="36"/>
      <c r="EW774" s="36"/>
      <c r="EX774" s="36"/>
      <c r="EY774" s="36"/>
      <c r="EZ774" s="36"/>
      <c r="FA774" s="36"/>
      <c r="FB774" s="36"/>
      <c r="FC774" s="36"/>
      <c r="FD774" s="36"/>
      <c r="FE774" s="36"/>
      <c r="FF774" s="36"/>
      <c r="FG774" s="36"/>
      <c r="FH774" s="36"/>
      <c r="FI774" s="36"/>
      <c r="FJ774" s="36"/>
      <c r="FK774" s="36"/>
      <c r="FL774" s="36"/>
      <c r="FM774" s="36"/>
      <c r="FN774" s="36"/>
      <c r="FO774" s="36"/>
      <c r="FP774" s="36"/>
      <c r="FQ774" s="36"/>
      <c r="FR774" s="36"/>
      <c r="FS774" s="36"/>
      <c r="FT774" s="36"/>
      <c r="FU774" s="36"/>
    </row>
    <row r="775" spans="1:177" ht="21" x14ac:dyDescent="0.35">
      <c r="A775" s="36"/>
      <c r="B775" s="37"/>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7"/>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c r="ED775" s="36"/>
      <c r="EE775" s="36"/>
      <c r="EF775" s="36"/>
      <c r="EG775" s="36"/>
      <c r="EH775" s="36"/>
      <c r="EI775" s="36"/>
      <c r="EJ775" s="36"/>
      <c r="EK775" s="36"/>
      <c r="EL775" s="36"/>
      <c r="EM775" s="36"/>
      <c r="EN775" s="36"/>
      <c r="EO775" s="36"/>
      <c r="EP775" s="36"/>
      <c r="EQ775" s="36"/>
      <c r="ER775" s="36"/>
      <c r="ES775" s="36"/>
      <c r="ET775" s="36"/>
      <c r="EU775" s="36"/>
      <c r="EV775" s="36"/>
      <c r="EW775" s="36"/>
      <c r="EX775" s="36"/>
      <c r="EY775" s="36"/>
      <c r="EZ775" s="36"/>
      <c r="FA775" s="36"/>
      <c r="FB775" s="36"/>
      <c r="FC775" s="36"/>
      <c r="FD775" s="36"/>
      <c r="FE775" s="36"/>
      <c r="FF775" s="36"/>
      <c r="FG775" s="36"/>
      <c r="FH775" s="36"/>
      <c r="FI775" s="36"/>
      <c r="FJ775" s="36"/>
      <c r="FK775" s="36"/>
      <c r="FL775" s="36"/>
      <c r="FM775" s="36"/>
      <c r="FN775" s="36"/>
      <c r="FO775" s="36"/>
      <c r="FP775" s="36"/>
      <c r="FQ775" s="36"/>
      <c r="FR775" s="36"/>
      <c r="FS775" s="36"/>
      <c r="FT775" s="36"/>
      <c r="FU775" s="36"/>
    </row>
    <row r="776" spans="1:177" ht="21" x14ac:dyDescent="0.35">
      <c r="A776" s="36"/>
      <c r="B776" s="37"/>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7"/>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c r="ED776" s="36"/>
      <c r="EE776" s="36"/>
      <c r="EF776" s="36"/>
      <c r="EG776" s="36"/>
      <c r="EH776" s="36"/>
      <c r="EI776" s="36"/>
      <c r="EJ776" s="36"/>
      <c r="EK776" s="36"/>
      <c r="EL776" s="36"/>
      <c r="EM776" s="36"/>
      <c r="EN776" s="36"/>
      <c r="EO776" s="36"/>
      <c r="EP776" s="36"/>
      <c r="EQ776" s="36"/>
      <c r="ER776" s="36"/>
      <c r="ES776" s="36"/>
      <c r="ET776" s="36"/>
      <c r="EU776" s="36"/>
      <c r="EV776" s="36"/>
      <c r="EW776" s="36"/>
      <c r="EX776" s="36"/>
      <c r="EY776" s="36"/>
      <c r="EZ776" s="36"/>
      <c r="FA776" s="36"/>
      <c r="FB776" s="36"/>
      <c r="FC776" s="36"/>
      <c r="FD776" s="36"/>
      <c r="FE776" s="36"/>
      <c r="FF776" s="36"/>
      <c r="FG776" s="36"/>
      <c r="FH776" s="36"/>
      <c r="FI776" s="36"/>
      <c r="FJ776" s="36"/>
      <c r="FK776" s="36"/>
      <c r="FL776" s="36"/>
      <c r="FM776" s="36"/>
      <c r="FN776" s="36"/>
      <c r="FO776" s="36"/>
      <c r="FP776" s="36"/>
      <c r="FQ776" s="36"/>
      <c r="FR776" s="36"/>
      <c r="FS776" s="36"/>
      <c r="FT776" s="36"/>
      <c r="FU776" s="36"/>
    </row>
    <row r="777" spans="1:177" ht="21" x14ac:dyDescent="0.35">
      <c r="A777" s="36"/>
      <c r="B777" s="37"/>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7"/>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c r="ED777" s="36"/>
      <c r="EE777" s="36"/>
      <c r="EF777" s="36"/>
      <c r="EG777" s="36"/>
      <c r="EH777" s="36"/>
      <c r="EI777" s="36"/>
      <c r="EJ777" s="36"/>
      <c r="EK777" s="36"/>
      <c r="EL777" s="36"/>
      <c r="EM777" s="36"/>
      <c r="EN777" s="36"/>
      <c r="EO777" s="36"/>
      <c r="EP777" s="36"/>
      <c r="EQ777" s="36"/>
      <c r="ER777" s="36"/>
      <c r="ES777" s="36"/>
      <c r="ET777" s="36"/>
      <c r="EU777" s="36"/>
      <c r="EV777" s="36"/>
      <c r="EW777" s="36"/>
      <c r="EX777" s="36"/>
      <c r="EY777" s="36"/>
      <c r="EZ777" s="36"/>
      <c r="FA777" s="36"/>
      <c r="FB777" s="36"/>
      <c r="FC777" s="36"/>
      <c r="FD777" s="36"/>
      <c r="FE777" s="36"/>
      <c r="FF777" s="36"/>
      <c r="FG777" s="36"/>
      <c r="FH777" s="36"/>
      <c r="FI777" s="36"/>
      <c r="FJ777" s="36"/>
      <c r="FK777" s="36"/>
      <c r="FL777" s="36"/>
      <c r="FM777" s="36"/>
      <c r="FN777" s="36"/>
      <c r="FO777" s="36"/>
      <c r="FP777" s="36"/>
      <c r="FQ777" s="36"/>
      <c r="FR777" s="36"/>
      <c r="FS777" s="36"/>
      <c r="FT777" s="36"/>
      <c r="FU777" s="36"/>
    </row>
    <row r="778" spans="1:177" ht="21" x14ac:dyDescent="0.35">
      <c r="A778" s="36"/>
      <c r="B778" s="37"/>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7"/>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c r="ED778" s="36"/>
      <c r="EE778" s="36"/>
      <c r="EF778" s="36"/>
      <c r="EG778" s="36"/>
      <c r="EH778" s="36"/>
      <c r="EI778" s="36"/>
      <c r="EJ778" s="36"/>
      <c r="EK778" s="36"/>
      <c r="EL778" s="36"/>
      <c r="EM778" s="36"/>
      <c r="EN778" s="36"/>
      <c r="EO778" s="36"/>
      <c r="EP778" s="36"/>
      <c r="EQ778" s="36"/>
      <c r="ER778" s="36"/>
      <c r="ES778" s="36"/>
      <c r="ET778" s="36"/>
      <c r="EU778" s="36"/>
      <c r="EV778" s="36"/>
      <c r="EW778" s="36"/>
      <c r="EX778" s="36"/>
      <c r="EY778" s="36"/>
      <c r="EZ778" s="36"/>
      <c r="FA778" s="36"/>
      <c r="FB778" s="36"/>
      <c r="FC778" s="36"/>
      <c r="FD778" s="36"/>
      <c r="FE778" s="36"/>
      <c r="FF778" s="36"/>
      <c r="FG778" s="36"/>
      <c r="FH778" s="36"/>
      <c r="FI778" s="36"/>
      <c r="FJ778" s="36"/>
      <c r="FK778" s="36"/>
      <c r="FL778" s="36"/>
      <c r="FM778" s="36"/>
      <c r="FN778" s="36"/>
      <c r="FO778" s="36"/>
      <c r="FP778" s="36"/>
      <c r="FQ778" s="36"/>
      <c r="FR778" s="36"/>
      <c r="FS778" s="36"/>
      <c r="FT778" s="36"/>
      <c r="FU778" s="36"/>
    </row>
    <row r="779" spans="1:177" ht="21" x14ac:dyDescent="0.35">
      <c r="A779" s="36"/>
      <c r="B779" s="37"/>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7"/>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c r="ED779" s="36"/>
      <c r="EE779" s="36"/>
      <c r="EF779" s="36"/>
      <c r="EG779" s="36"/>
      <c r="EH779" s="36"/>
      <c r="EI779" s="36"/>
      <c r="EJ779" s="36"/>
      <c r="EK779" s="36"/>
      <c r="EL779" s="36"/>
      <c r="EM779" s="36"/>
      <c r="EN779" s="36"/>
      <c r="EO779" s="36"/>
      <c r="EP779" s="36"/>
      <c r="EQ779" s="36"/>
      <c r="ER779" s="36"/>
      <c r="ES779" s="36"/>
      <c r="ET779" s="36"/>
      <c r="EU779" s="36"/>
      <c r="EV779" s="36"/>
      <c r="EW779" s="36"/>
      <c r="EX779" s="36"/>
      <c r="EY779" s="36"/>
      <c r="EZ779" s="36"/>
      <c r="FA779" s="36"/>
      <c r="FB779" s="36"/>
      <c r="FC779" s="36"/>
      <c r="FD779" s="36"/>
      <c r="FE779" s="36"/>
      <c r="FF779" s="36"/>
      <c r="FG779" s="36"/>
      <c r="FH779" s="36"/>
      <c r="FI779" s="36"/>
      <c r="FJ779" s="36"/>
      <c r="FK779" s="36"/>
      <c r="FL779" s="36"/>
      <c r="FM779" s="36"/>
      <c r="FN779" s="36"/>
      <c r="FO779" s="36"/>
      <c r="FP779" s="36"/>
      <c r="FQ779" s="36"/>
      <c r="FR779" s="36"/>
      <c r="FS779" s="36"/>
      <c r="FT779" s="36"/>
      <c r="FU779" s="36"/>
    </row>
    <row r="780" spans="1:177" ht="21" x14ac:dyDescent="0.35">
      <c r="A780" s="36"/>
      <c r="B780" s="37"/>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7"/>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c r="ED780" s="36"/>
      <c r="EE780" s="36"/>
      <c r="EF780" s="36"/>
      <c r="EG780" s="36"/>
      <c r="EH780" s="36"/>
      <c r="EI780" s="36"/>
      <c r="EJ780" s="36"/>
      <c r="EK780" s="36"/>
      <c r="EL780" s="36"/>
      <c r="EM780" s="36"/>
      <c r="EN780" s="36"/>
      <c r="EO780" s="36"/>
      <c r="EP780" s="36"/>
      <c r="EQ780" s="36"/>
      <c r="ER780" s="36"/>
      <c r="ES780" s="36"/>
      <c r="ET780" s="36"/>
      <c r="EU780" s="36"/>
      <c r="EV780" s="36"/>
      <c r="EW780" s="36"/>
      <c r="EX780" s="36"/>
      <c r="EY780" s="36"/>
      <c r="EZ780" s="36"/>
      <c r="FA780" s="36"/>
      <c r="FB780" s="36"/>
      <c r="FC780" s="36"/>
      <c r="FD780" s="36"/>
      <c r="FE780" s="36"/>
      <c r="FF780" s="36"/>
      <c r="FG780" s="36"/>
      <c r="FH780" s="36"/>
      <c r="FI780" s="36"/>
      <c r="FJ780" s="36"/>
      <c r="FK780" s="36"/>
      <c r="FL780" s="36"/>
      <c r="FM780" s="36"/>
      <c r="FN780" s="36"/>
      <c r="FO780" s="36"/>
      <c r="FP780" s="36"/>
      <c r="FQ780" s="36"/>
      <c r="FR780" s="36"/>
      <c r="FS780" s="36"/>
      <c r="FT780" s="36"/>
      <c r="FU780" s="36"/>
    </row>
    <row r="781" spans="1:177" ht="21" x14ac:dyDescent="0.35">
      <c r="A781" s="36"/>
      <c r="B781" s="37"/>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7"/>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c r="ED781" s="36"/>
      <c r="EE781" s="36"/>
      <c r="EF781" s="36"/>
      <c r="EG781" s="36"/>
      <c r="EH781" s="36"/>
      <c r="EI781" s="36"/>
      <c r="EJ781" s="36"/>
      <c r="EK781" s="36"/>
      <c r="EL781" s="36"/>
      <c r="EM781" s="36"/>
      <c r="EN781" s="36"/>
      <c r="EO781" s="36"/>
      <c r="EP781" s="36"/>
      <c r="EQ781" s="36"/>
      <c r="ER781" s="36"/>
      <c r="ES781" s="36"/>
      <c r="ET781" s="36"/>
      <c r="EU781" s="36"/>
      <c r="EV781" s="36"/>
      <c r="EW781" s="36"/>
      <c r="EX781" s="36"/>
      <c r="EY781" s="36"/>
      <c r="EZ781" s="36"/>
      <c r="FA781" s="36"/>
      <c r="FB781" s="36"/>
      <c r="FC781" s="36"/>
      <c r="FD781" s="36"/>
      <c r="FE781" s="36"/>
      <c r="FF781" s="36"/>
      <c r="FG781" s="36"/>
      <c r="FH781" s="36"/>
      <c r="FI781" s="36"/>
      <c r="FJ781" s="36"/>
      <c r="FK781" s="36"/>
      <c r="FL781" s="36"/>
      <c r="FM781" s="36"/>
      <c r="FN781" s="36"/>
      <c r="FO781" s="36"/>
      <c r="FP781" s="36"/>
      <c r="FQ781" s="36"/>
      <c r="FR781" s="36"/>
      <c r="FS781" s="36"/>
      <c r="FT781" s="36"/>
      <c r="FU781" s="36"/>
    </row>
    <row r="782" spans="1:177" ht="21" x14ac:dyDescent="0.35">
      <c r="A782" s="36"/>
      <c r="B782" s="37"/>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7"/>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6"/>
      <c r="FL782" s="36"/>
      <c r="FM782" s="36"/>
      <c r="FN782" s="36"/>
      <c r="FO782" s="36"/>
      <c r="FP782" s="36"/>
      <c r="FQ782" s="36"/>
      <c r="FR782" s="36"/>
      <c r="FS782" s="36"/>
      <c r="FT782" s="36"/>
      <c r="FU782" s="36"/>
    </row>
    <row r="783" spans="1:177" ht="21" x14ac:dyDescent="0.35">
      <c r="A783" s="36"/>
      <c r="B783" s="37"/>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7"/>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6"/>
      <c r="FL783" s="36"/>
      <c r="FM783" s="36"/>
      <c r="FN783" s="36"/>
      <c r="FO783" s="36"/>
      <c r="FP783" s="36"/>
      <c r="FQ783" s="36"/>
      <c r="FR783" s="36"/>
      <c r="FS783" s="36"/>
      <c r="FT783" s="36"/>
      <c r="FU783" s="36"/>
    </row>
    <row r="784" spans="1:177" ht="21" x14ac:dyDescent="0.35">
      <c r="A784" s="36"/>
      <c r="B784" s="37"/>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7"/>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36"/>
      <c r="EF784" s="36"/>
      <c r="EG784" s="36"/>
      <c r="EH784" s="36"/>
      <c r="EI784" s="36"/>
      <c r="EJ784" s="36"/>
      <c r="EK784" s="36"/>
      <c r="EL784" s="36"/>
      <c r="EM784" s="36"/>
      <c r="EN784" s="36"/>
      <c r="EO784" s="36"/>
      <c r="EP784" s="36"/>
      <c r="EQ784" s="36"/>
      <c r="ER784" s="36"/>
      <c r="ES784" s="36"/>
      <c r="ET784" s="36"/>
      <c r="EU784" s="36"/>
      <c r="EV784" s="36"/>
      <c r="EW784" s="36"/>
      <c r="EX784" s="36"/>
      <c r="EY784" s="36"/>
      <c r="EZ784" s="36"/>
      <c r="FA784" s="36"/>
      <c r="FB784" s="36"/>
      <c r="FC784" s="36"/>
      <c r="FD784" s="36"/>
      <c r="FE784" s="36"/>
      <c r="FF784" s="36"/>
      <c r="FG784" s="36"/>
      <c r="FH784" s="36"/>
      <c r="FI784" s="36"/>
      <c r="FJ784" s="36"/>
      <c r="FK784" s="36"/>
      <c r="FL784" s="36"/>
      <c r="FM784" s="36"/>
      <c r="FN784" s="36"/>
      <c r="FO784" s="36"/>
      <c r="FP784" s="36"/>
      <c r="FQ784" s="36"/>
      <c r="FR784" s="36"/>
      <c r="FS784" s="36"/>
      <c r="FT784" s="36"/>
      <c r="FU784" s="36"/>
    </row>
    <row r="785" spans="1:177" ht="21" x14ac:dyDescent="0.35">
      <c r="A785" s="36"/>
      <c r="B785" s="37"/>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7"/>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c r="ED785" s="36"/>
      <c r="EE785" s="36"/>
      <c r="EF785" s="36"/>
      <c r="EG785" s="36"/>
      <c r="EH785" s="36"/>
      <c r="EI785" s="36"/>
      <c r="EJ785" s="36"/>
      <c r="EK785" s="36"/>
      <c r="EL785" s="36"/>
      <c r="EM785" s="36"/>
      <c r="EN785" s="36"/>
      <c r="EO785" s="36"/>
      <c r="EP785" s="36"/>
      <c r="EQ785" s="36"/>
      <c r="ER785" s="36"/>
      <c r="ES785" s="36"/>
      <c r="ET785" s="36"/>
      <c r="EU785" s="36"/>
      <c r="EV785" s="36"/>
      <c r="EW785" s="36"/>
      <c r="EX785" s="36"/>
      <c r="EY785" s="36"/>
      <c r="EZ785" s="36"/>
      <c r="FA785" s="36"/>
      <c r="FB785" s="36"/>
      <c r="FC785" s="36"/>
      <c r="FD785" s="36"/>
      <c r="FE785" s="36"/>
      <c r="FF785" s="36"/>
      <c r="FG785" s="36"/>
      <c r="FH785" s="36"/>
      <c r="FI785" s="36"/>
      <c r="FJ785" s="36"/>
      <c r="FK785" s="36"/>
      <c r="FL785" s="36"/>
      <c r="FM785" s="36"/>
      <c r="FN785" s="36"/>
      <c r="FO785" s="36"/>
      <c r="FP785" s="36"/>
      <c r="FQ785" s="36"/>
      <c r="FR785" s="36"/>
      <c r="FS785" s="36"/>
      <c r="FT785" s="36"/>
      <c r="FU785" s="36"/>
    </row>
    <row r="786" spans="1:177" ht="21" x14ac:dyDescent="0.35">
      <c r="A786" s="36"/>
      <c r="B786" s="37"/>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7"/>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c r="ED786" s="36"/>
      <c r="EE786" s="36"/>
      <c r="EF786" s="36"/>
      <c r="EG786" s="36"/>
      <c r="EH786" s="36"/>
      <c r="EI786" s="36"/>
      <c r="EJ786" s="36"/>
      <c r="EK786" s="36"/>
      <c r="EL786" s="36"/>
      <c r="EM786" s="36"/>
      <c r="EN786" s="36"/>
      <c r="EO786" s="36"/>
      <c r="EP786" s="36"/>
      <c r="EQ786" s="36"/>
      <c r="ER786" s="36"/>
      <c r="ES786" s="36"/>
      <c r="ET786" s="36"/>
      <c r="EU786" s="36"/>
      <c r="EV786" s="36"/>
      <c r="EW786" s="36"/>
      <c r="EX786" s="36"/>
      <c r="EY786" s="36"/>
      <c r="EZ786" s="36"/>
      <c r="FA786" s="36"/>
      <c r="FB786" s="36"/>
      <c r="FC786" s="36"/>
      <c r="FD786" s="36"/>
      <c r="FE786" s="36"/>
      <c r="FF786" s="36"/>
      <c r="FG786" s="36"/>
      <c r="FH786" s="36"/>
      <c r="FI786" s="36"/>
      <c r="FJ786" s="36"/>
      <c r="FK786" s="36"/>
      <c r="FL786" s="36"/>
      <c r="FM786" s="36"/>
      <c r="FN786" s="36"/>
      <c r="FO786" s="36"/>
      <c r="FP786" s="36"/>
      <c r="FQ786" s="36"/>
      <c r="FR786" s="36"/>
      <c r="FS786" s="36"/>
      <c r="FT786" s="36"/>
      <c r="FU786" s="36"/>
    </row>
    <row r="787" spans="1:177" ht="21" x14ac:dyDescent="0.35">
      <c r="A787" s="36"/>
      <c r="B787" s="37"/>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7"/>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7"/>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c r="ED787" s="36"/>
      <c r="EE787" s="36"/>
      <c r="EF787" s="36"/>
      <c r="EG787" s="36"/>
      <c r="EH787" s="36"/>
      <c r="EI787" s="36"/>
      <c r="EJ787" s="36"/>
      <c r="EK787" s="36"/>
      <c r="EL787" s="36"/>
      <c r="EM787" s="36"/>
      <c r="EN787" s="36"/>
      <c r="EO787" s="36"/>
      <c r="EP787" s="36"/>
      <c r="EQ787" s="36"/>
      <c r="ER787" s="36"/>
      <c r="ES787" s="36"/>
      <c r="ET787" s="36"/>
      <c r="EU787" s="36"/>
      <c r="EV787" s="36"/>
      <c r="EW787" s="36"/>
      <c r="EX787" s="36"/>
      <c r="EY787" s="36"/>
      <c r="EZ787" s="36"/>
      <c r="FA787" s="36"/>
      <c r="FB787" s="36"/>
      <c r="FC787" s="36"/>
      <c r="FD787" s="36"/>
      <c r="FE787" s="36"/>
      <c r="FF787" s="36"/>
      <c r="FG787" s="36"/>
      <c r="FH787" s="36"/>
      <c r="FI787" s="36"/>
      <c r="FJ787" s="36"/>
      <c r="FK787" s="36"/>
      <c r="FL787" s="36"/>
      <c r="FM787" s="36"/>
      <c r="FN787" s="36"/>
      <c r="FO787" s="36"/>
      <c r="FP787" s="36"/>
      <c r="FQ787" s="36"/>
      <c r="FR787" s="36"/>
      <c r="FS787" s="36"/>
      <c r="FT787" s="36"/>
      <c r="FU787" s="36"/>
    </row>
    <row r="788" spans="1:177" ht="21" x14ac:dyDescent="0.35">
      <c r="A788" s="36"/>
      <c r="B788" s="37"/>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7"/>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7"/>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c r="ED788" s="36"/>
      <c r="EE788" s="36"/>
      <c r="EF788" s="36"/>
      <c r="EG788" s="36"/>
      <c r="EH788" s="36"/>
      <c r="EI788" s="36"/>
      <c r="EJ788" s="36"/>
      <c r="EK788" s="36"/>
      <c r="EL788" s="36"/>
      <c r="EM788" s="36"/>
      <c r="EN788" s="36"/>
      <c r="EO788" s="36"/>
      <c r="EP788" s="36"/>
      <c r="EQ788" s="36"/>
      <c r="ER788" s="36"/>
      <c r="ES788" s="36"/>
      <c r="ET788" s="36"/>
      <c r="EU788" s="36"/>
      <c r="EV788" s="36"/>
      <c r="EW788" s="36"/>
      <c r="EX788" s="36"/>
      <c r="EY788" s="36"/>
      <c r="EZ788" s="36"/>
      <c r="FA788" s="36"/>
      <c r="FB788" s="36"/>
      <c r="FC788" s="36"/>
      <c r="FD788" s="36"/>
      <c r="FE788" s="36"/>
      <c r="FF788" s="36"/>
      <c r="FG788" s="36"/>
      <c r="FH788" s="36"/>
      <c r="FI788" s="36"/>
      <c r="FJ788" s="36"/>
      <c r="FK788" s="36"/>
      <c r="FL788" s="36"/>
      <c r="FM788" s="36"/>
      <c r="FN788" s="36"/>
      <c r="FO788" s="36"/>
      <c r="FP788" s="36"/>
      <c r="FQ788" s="36"/>
      <c r="FR788" s="36"/>
      <c r="FS788" s="36"/>
      <c r="FT788" s="36"/>
      <c r="FU788" s="36"/>
    </row>
    <row r="789" spans="1:177" ht="21" x14ac:dyDescent="0.35">
      <c r="A789" s="36"/>
      <c r="B789" s="37"/>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7"/>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7"/>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c r="ED789" s="36"/>
      <c r="EE789" s="36"/>
      <c r="EF789" s="36"/>
      <c r="EG789" s="36"/>
      <c r="EH789" s="36"/>
      <c r="EI789" s="36"/>
      <c r="EJ789" s="36"/>
      <c r="EK789" s="36"/>
      <c r="EL789" s="36"/>
      <c r="EM789" s="36"/>
      <c r="EN789" s="36"/>
      <c r="EO789" s="36"/>
      <c r="EP789" s="36"/>
      <c r="EQ789" s="36"/>
      <c r="ER789" s="36"/>
      <c r="ES789" s="36"/>
      <c r="ET789" s="36"/>
      <c r="EU789" s="36"/>
      <c r="EV789" s="36"/>
      <c r="EW789" s="36"/>
      <c r="EX789" s="36"/>
      <c r="EY789" s="36"/>
      <c r="EZ789" s="36"/>
      <c r="FA789" s="36"/>
      <c r="FB789" s="36"/>
      <c r="FC789" s="36"/>
      <c r="FD789" s="36"/>
      <c r="FE789" s="36"/>
      <c r="FF789" s="36"/>
      <c r="FG789" s="36"/>
      <c r="FH789" s="36"/>
      <c r="FI789" s="36"/>
      <c r="FJ789" s="36"/>
      <c r="FK789" s="36"/>
      <c r="FL789" s="36"/>
      <c r="FM789" s="36"/>
      <c r="FN789" s="36"/>
      <c r="FO789" s="36"/>
      <c r="FP789" s="36"/>
      <c r="FQ789" s="36"/>
      <c r="FR789" s="36"/>
      <c r="FS789" s="36"/>
      <c r="FT789" s="36"/>
      <c r="FU789" s="36"/>
    </row>
    <row r="790" spans="1:177" ht="21" x14ac:dyDescent="0.35">
      <c r="A790" s="36"/>
      <c r="B790" s="37"/>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7"/>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7"/>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c r="ED790" s="36"/>
      <c r="EE790" s="36"/>
      <c r="EF790" s="36"/>
      <c r="EG790" s="36"/>
      <c r="EH790" s="36"/>
      <c r="EI790" s="36"/>
      <c r="EJ790" s="36"/>
      <c r="EK790" s="36"/>
      <c r="EL790" s="36"/>
      <c r="EM790" s="36"/>
      <c r="EN790" s="36"/>
      <c r="EO790" s="36"/>
      <c r="EP790" s="36"/>
      <c r="EQ790" s="36"/>
      <c r="ER790" s="36"/>
      <c r="ES790" s="36"/>
      <c r="ET790" s="36"/>
      <c r="EU790" s="36"/>
      <c r="EV790" s="36"/>
      <c r="EW790" s="36"/>
      <c r="EX790" s="36"/>
      <c r="EY790" s="36"/>
      <c r="EZ790" s="36"/>
      <c r="FA790" s="36"/>
      <c r="FB790" s="36"/>
      <c r="FC790" s="36"/>
      <c r="FD790" s="36"/>
      <c r="FE790" s="36"/>
      <c r="FF790" s="36"/>
      <c r="FG790" s="36"/>
      <c r="FH790" s="36"/>
      <c r="FI790" s="36"/>
      <c r="FJ790" s="36"/>
      <c r="FK790" s="36"/>
      <c r="FL790" s="36"/>
      <c r="FM790" s="36"/>
      <c r="FN790" s="36"/>
      <c r="FO790" s="36"/>
      <c r="FP790" s="36"/>
      <c r="FQ790" s="36"/>
      <c r="FR790" s="36"/>
      <c r="FS790" s="36"/>
      <c r="FT790" s="36"/>
      <c r="FU790" s="36"/>
    </row>
    <row r="791" spans="1:177" ht="21" x14ac:dyDescent="0.35">
      <c r="A791" s="36"/>
      <c r="B791" s="37"/>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7"/>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7"/>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c r="ED791" s="36"/>
      <c r="EE791" s="36"/>
      <c r="EF791" s="36"/>
      <c r="EG791" s="36"/>
      <c r="EH791" s="36"/>
      <c r="EI791" s="36"/>
      <c r="EJ791" s="36"/>
      <c r="EK791" s="36"/>
      <c r="EL791" s="36"/>
      <c r="EM791" s="36"/>
      <c r="EN791" s="36"/>
      <c r="EO791" s="36"/>
      <c r="EP791" s="36"/>
      <c r="EQ791" s="36"/>
      <c r="ER791" s="36"/>
      <c r="ES791" s="36"/>
      <c r="ET791" s="36"/>
      <c r="EU791" s="36"/>
      <c r="EV791" s="36"/>
      <c r="EW791" s="36"/>
      <c r="EX791" s="36"/>
      <c r="EY791" s="36"/>
      <c r="EZ791" s="36"/>
      <c r="FA791" s="36"/>
      <c r="FB791" s="36"/>
      <c r="FC791" s="36"/>
      <c r="FD791" s="36"/>
      <c r="FE791" s="36"/>
      <c r="FF791" s="36"/>
      <c r="FG791" s="36"/>
      <c r="FH791" s="36"/>
      <c r="FI791" s="36"/>
      <c r="FJ791" s="36"/>
      <c r="FK791" s="36"/>
      <c r="FL791" s="36"/>
      <c r="FM791" s="36"/>
      <c r="FN791" s="36"/>
      <c r="FO791" s="36"/>
      <c r="FP791" s="36"/>
      <c r="FQ791" s="36"/>
      <c r="FR791" s="36"/>
      <c r="FS791" s="36"/>
      <c r="FT791" s="36"/>
      <c r="FU791" s="36"/>
    </row>
    <row r="792" spans="1:177" ht="21" x14ac:dyDescent="0.35">
      <c r="A792" s="36"/>
      <c r="B792" s="37"/>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7"/>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7"/>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c r="ED792" s="36"/>
      <c r="EE792" s="36"/>
      <c r="EF792" s="36"/>
      <c r="EG792" s="36"/>
      <c r="EH792" s="36"/>
      <c r="EI792" s="36"/>
      <c r="EJ792" s="36"/>
      <c r="EK792" s="36"/>
      <c r="EL792" s="36"/>
      <c r="EM792" s="36"/>
      <c r="EN792" s="36"/>
      <c r="EO792" s="36"/>
      <c r="EP792" s="36"/>
      <c r="EQ792" s="36"/>
      <c r="ER792" s="36"/>
      <c r="ES792" s="36"/>
      <c r="ET792" s="36"/>
      <c r="EU792" s="36"/>
      <c r="EV792" s="36"/>
      <c r="EW792" s="36"/>
      <c r="EX792" s="36"/>
      <c r="EY792" s="36"/>
      <c r="EZ792" s="36"/>
      <c r="FA792" s="36"/>
      <c r="FB792" s="36"/>
      <c r="FC792" s="36"/>
      <c r="FD792" s="36"/>
      <c r="FE792" s="36"/>
      <c r="FF792" s="36"/>
      <c r="FG792" s="36"/>
      <c r="FH792" s="36"/>
      <c r="FI792" s="36"/>
      <c r="FJ792" s="36"/>
      <c r="FK792" s="36"/>
      <c r="FL792" s="36"/>
      <c r="FM792" s="36"/>
      <c r="FN792" s="36"/>
      <c r="FO792" s="36"/>
      <c r="FP792" s="36"/>
      <c r="FQ792" s="36"/>
      <c r="FR792" s="36"/>
      <c r="FS792" s="36"/>
      <c r="FT792" s="36"/>
      <c r="FU792" s="36"/>
    </row>
    <row r="793" spans="1:177" ht="21" x14ac:dyDescent="0.35">
      <c r="A793" s="36"/>
      <c r="B793" s="37"/>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7"/>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7"/>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c r="ED793" s="36"/>
      <c r="EE793" s="36"/>
      <c r="EF793" s="36"/>
      <c r="EG793" s="36"/>
      <c r="EH793" s="36"/>
      <c r="EI793" s="36"/>
      <c r="EJ793" s="36"/>
      <c r="EK793" s="36"/>
      <c r="EL793" s="36"/>
      <c r="EM793" s="36"/>
      <c r="EN793" s="36"/>
      <c r="EO793" s="36"/>
      <c r="EP793" s="36"/>
      <c r="EQ793" s="36"/>
      <c r="ER793" s="36"/>
      <c r="ES793" s="36"/>
      <c r="ET793" s="36"/>
      <c r="EU793" s="36"/>
      <c r="EV793" s="36"/>
      <c r="EW793" s="36"/>
      <c r="EX793" s="36"/>
      <c r="EY793" s="36"/>
      <c r="EZ793" s="36"/>
      <c r="FA793" s="36"/>
      <c r="FB793" s="36"/>
      <c r="FC793" s="36"/>
      <c r="FD793" s="36"/>
      <c r="FE793" s="36"/>
      <c r="FF793" s="36"/>
      <c r="FG793" s="36"/>
      <c r="FH793" s="36"/>
      <c r="FI793" s="36"/>
      <c r="FJ793" s="36"/>
      <c r="FK793" s="36"/>
      <c r="FL793" s="36"/>
      <c r="FM793" s="36"/>
      <c r="FN793" s="36"/>
      <c r="FO793" s="36"/>
      <c r="FP793" s="36"/>
      <c r="FQ793" s="36"/>
      <c r="FR793" s="36"/>
      <c r="FS793" s="36"/>
      <c r="FT793" s="36"/>
      <c r="FU793" s="36"/>
    </row>
    <row r="794" spans="1:177" ht="21" x14ac:dyDescent="0.35">
      <c r="A794" s="36"/>
      <c r="B794" s="37"/>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7"/>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7"/>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c r="ED794" s="36"/>
      <c r="EE794" s="36"/>
      <c r="EF794" s="36"/>
      <c r="EG794" s="36"/>
      <c r="EH794" s="36"/>
      <c r="EI794" s="36"/>
      <c r="EJ794" s="36"/>
      <c r="EK794" s="36"/>
      <c r="EL794" s="36"/>
      <c r="EM794" s="36"/>
      <c r="EN794" s="36"/>
      <c r="EO794" s="36"/>
      <c r="EP794" s="36"/>
      <c r="EQ794" s="36"/>
      <c r="ER794" s="36"/>
      <c r="ES794" s="36"/>
      <c r="ET794" s="36"/>
      <c r="EU794" s="36"/>
      <c r="EV794" s="36"/>
      <c r="EW794" s="36"/>
      <c r="EX794" s="36"/>
      <c r="EY794" s="36"/>
      <c r="EZ794" s="36"/>
      <c r="FA794" s="36"/>
      <c r="FB794" s="36"/>
      <c r="FC794" s="36"/>
      <c r="FD794" s="36"/>
      <c r="FE794" s="36"/>
      <c r="FF794" s="36"/>
      <c r="FG794" s="36"/>
      <c r="FH794" s="36"/>
      <c r="FI794" s="36"/>
      <c r="FJ794" s="36"/>
      <c r="FK794" s="36"/>
      <c r="FL794" s="36"/>
      <c r="FM794" s="36"/>
      <c r="FN794" s="36"/>
      <c r="FO794" s="36"/>
      <c r="FP794" s="36"/>
      <c r="FQ794" s="36"/>
      <c r="FR794" s="36"/>
      <c r="FS794" s="36"/>
      <c r="FT794" s="36"/>
      <c r="FU794" s="36"/>
    </row>
    <row r="795" spans="1:177" ht="21" x14ac:dyDescent="0.35">
      <c r="A795" s="36"/>
      <c r="B795" s="37"/>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7"/>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7"/>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c r="ED795" s="36"/>
      <c r="EE795" s="36"/>
      <c r="EF795" s="36"/>
      <c r="EG795" s="36"/>
      <c r="EH795" s="36"/>
      <c r="EI795" s="36"/>
      <c r="EJ795" s="36"/>
      <c r="EK795" s="36"/>
      <c r="EL795" s="36"/>
      <c r="EM795" s="36"/>
      <c r="EN795" s="36"/>
      <c r="EO795" s="36"/>
      <c r="EP795" s="36"/>
      <c r="EQ795" s="36"/>
      <c r="ER795" s="36"/>
      <c r="ES795" s="36"/>
      <c r="ET795" s="36"/>
      <c r="EU795" s="36"/>
      <c r="EV795" s="36"/>
      <c r="EW795" s="36"/>
      <c r="EX795" s="36"/>
      <c r="EY795" s="36"/>
      <c r="EZ795" s="36"/>
      <c r="FA795" s="36"/>
      <c r="FB795" s="36"/>
      <c r="FC795" s="36"/>
      <c r="FD795" s="36"/>
      <c r="FE795" s="36"/>
      <c r="FF795" s="36"/>
      <c r="FG795" s="36"/>
      <c r="FH795" s="36"/>
      <c r="FI795" s="36"/>
      <c r="FJ795" s="36"/>
      <c r="FK795" s="36"/>
      <c r="FL795" s="36"/>
      <c r="FM795" s="36"/>
      <c r="FN795" s="36"/>
      <c r="FO795" s="36"/>
      <c r="FP795" s="36"/>
      <c r="FQ795" s="36"/>
      <c r="FR795" s="36"/>
      <c r="FS795" s="36"/>
      <c r="FT795" s="36"/>
      <c r="FU795" s="36"/>
    </row>
    <row r="796" spans="1:177" ht="21" x14ac:dyDescent="0.35">
      <c r="A796" s="36"/>
      <c r="B796" s="37"/>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7"/>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7"/>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c r="ED796" s="36"/>
      <c r="EE796" s="36"/>
      <c r="EF796" s="36"/>
      <c r="EG796" s="36"/>
      <c r="EH796" s="36"/>
      <c r="EI796" s="36"/>
      <c r="EJ796" s="36"/>
      <c r="EK796" s="36"/>
      <c r="EL796" s="36"/>
      <c r="EM796" s="36"/>
      <c r="EN796" s="36"/>
      <c r="EO796" s="36"/>
      <c r="EP796" s="36"/>
      <c r="EQ796" s="36"/>
      <c r="ER796" s="36"/>
      <c r="ES796" s="36"/>
      <c r="ET796" s="36"/>
      <c r="EU796" s="36"/>
      <c r="EV796" s="36"/>
      <c r="EW796" s="36"/>
      <c r="EX796" s="36"/>
      <c r="EY796" s="36"/>
      <c r="EZ796" s="36"/>
      <c r="FA796" s="36"/>
      <c r="FB796" s="36"/>
      <c r="FC796" s="36"/>
      <c r="FD796" s="36"/>
      <c r="FE796" s="36"/>
      <c r="FF796" s="36"/>
      <c r="FG796" s="36"/>
      <c r="FH796" s="36"/>
      <c r="FI796" s="36"/>
      <c r="FJ796" s="36"/>
      <c r="FK796" s="36"/>
      <c r="FL796" s="36"/>
      <c r="FM796" s="36"/>
      <c r="FN796" s="36"/>
      <c r="FO796" s="36"/>
      <c r="FP796" s="36"/>
      <c r="FQ796" s="36"/>
      <c r="FR796" s="36"/>
      <c r="FS796" s="36"/>
      <c r="FT796" s="36"/>
      <c r="FU796" s="36"/>
    </row>
    <row r="797" spans="1:177" ht="21" x14ac:dyDescent="0.35">
      <c r="A797" s="36"/>
      <c r="B797" s="37"/>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7"/>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7"/>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c r="ED797" s="36"/>
      <c r="EE797" s="36"/>
      <c r="EF797" s="36"/>
      <c r="EG797" s="36"/>
      <c r="EH797" s="36"/>
      <c r="EI797" s="36"/>
      <c r="EJ797" s="36"/>
      <c r="EK797" s="36"/>
      <c r="EL797" s="36"/>
      <c r="EM797" s="36"/>
      <c r="EN797" s="36"/>
      <c r="EO797" s="36"/>
      <c r="EP797" s="36"/>
      <c r="EQ797" s="36"/>
      <c r="ER797" s="36"/>
      <c r="ES797" s="36"/>
      <c r="ET797" s="36"/>
      <c r="EU797" s="36"/>
      <c r="EV797" s="36"/>
      <c r="EW797" s="36"/>
      <c r="EX797" s="36"/>
      <c r="EY797" s="36"/>
      <c r="EZ797" s="36"/>
      <c r="FA797" s="36"/>
      <c r="FB797" s="36"/>
      <c r="FC797" s="36"/>
      <c r="FD797" s="36"/>
      <c r="FE797" s="36"/>
      <c r="FF797" s="36"/>
      <c r="FG797" s="36"/>
      <c r="FH797" s="36"/>
      <c r="FI797" s="36"/>
      <c r="FJ797" s="36"/>
      <c r="FK797" s="36"/>
      <c r="FL797" s="36"/>
      <c r="FM797" s="36"/>
      <c r="FN797" s="36"/>
      <c r="FO797" s="36"/>
      <c r="FP797" s="36"/>
      <c r="FQ797" s="36"/>
      <c r="FR797" s="36"/>
      <c r="FS797" s="36"/>
      <c r="FT797" s="36"/>
      <c r="FU797" s="36"/>
    </row>
    <row r="798" spans="1:177" ht="21" x14ac:dyDescent="0.35">
      <c r="A798" s="36"/>
      <c r="B798" s="37"/>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7"/>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7"/>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36"/>
      <c r="EF798" s="36"/>
      <c r="EG798" s="36"/>
      <c r="EH798" s="36"/>
      <c r="EI798" s="36"/>
      <c r="EJ798" s="36"/>
      <c r="EK798" s="36"/>
      <c r="EL798" s="36"/>
      <c r="EM798" s="36"/>
      <c r="EN798" s="36"/>
      <c r="EO798" s="36"/>
      <c r="EP798" s="36"/>
      <c r="EQ798" s="36"/>
      <c r="ER798" s="36"/>
      <c r="ES798" s="36"/>
      <c r="ET798" s="36"/>
      <c r="EU798" s="36"/>
      <c r="EV798" s="36"/>
      <c r="EW798" s="36"/>
      <c r="EX798" s="36"/>
      <c r="EY798" s="36"/>
      <c r="EZ798" s="36"/>
      <c r="FA798" s="36"/>
      <c r="FB798" s="36"/>
      <c r="FC798" s="36"/>
      <c r="FD798" s="36"/>
      <c r="FE798" s="36"/>
      <c r="FF798" s="36"/>
      <c r="FG798" s="36"/>
      <c r="FH798" s="36"/>
      <c r="FI798" s="36"/>
      <c r="FJ798" s="36"/>
      <c r="FK798" s="36"/>
      <c r="FL798" s="36"/>
      <c r="FM798" s="36"/>
      <c r="FN798" s="36"/>
      <c r="FO798" s="36"/>
      <c r="FP798" s="36"/>
      <c r="FQ798" s="36"/>
      <c r="FR798" s="36"/>
      <c r="FS798" s="36"/>
      <c r="FT798" s="36"/>
      <c r="FU798" s="36"/>
    </row>
    <row r="799" spans="1:177" ht="21" x14ac:dyDescent="0.35">
      <c r="A799" s="36"/>
      <c r="B799" s="37"/>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7"/>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7"/>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36"/>
      <c r="EF799" s="36"/>
      <c r="EG799" s="36"/>
      <c r="EH799" s="36"/>
      <c r="EI799" s="36"/>
      <c r="EJ799" s="36"/>
      <c r="EK799" s="36"/>
      <c r="EL799" s="36"/>
      <c r="EM799" s="36"/>
      <c r="EN799" s="36"/>
      <c r="EO799" s="36"/>
      <c r="EP799" s="36"/>
      <c r="EQ799" s="36"/>
      <c r="ER799" s="36"/>
      <c r="ES799" s="36"/>
      <c r="ET799" s="36"/>
      <c r="EU799" s="36"/>
      <c r="EV799" s="36"/>
      <c r="EW799" s="36"/>
      <c r="EX799" s="36"/>
      <c r="EY799" s="36"/>
      <c r="EZ799" s="36"/>
      <c r="FA799" s="36"/>
      <c r="FB799" s="36"/>
      <c r="FC799" s="36"/>
      <c r="FD799" s="36"/>
      <c r="FE799" s="36"/>
      <c r="FF799" s="36"/>
      <c r="FG799" s="36"/>
      <c r="FH799" s="36"/>
      <c r="FI799" s="36"/>
      <c r="FJ799" s="36"/>
      <c r="FK799" s="36"/>
      <c r="FL799" s="36"/>
      <c r="FM799" s="36"/>
      <c r="FN799" s="36"/>
      <c r="FO799" s="36"/>
      <c r="FP799" s="36"/>
      <c r="FQ799" s="36"/>
      <c r="FR799" s="36"/>
      <c r="FS799" s="36"/>
      <c r="FT799" s="36"/>
      <c r="FU799" s="36"/>
    </row>
    <row r="800" spans="1:177" ht="21" x14ac:dyDescent="0.35">
      <c r="A800" s="36"/>
      <c r="B800" s="37"/>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7"/>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7"/>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c r="ED800" s="36"/>
      <c r="EE800" s="36"/>
      <c r="EF800" s="36"/>
      <c r="EG800" s="36"/>
      <c r="EH800" s="36"/>
      <c r="EI800" s="36"/>
      <c r="EJ800" s="36"/>
      <c r="EK800" s="36"/>
      <c r="EL800" s="36"/>
      <c r="EM800" s="36"/>
      <c r="EN800" s="36"/>
      <c r="EO800" s="36"/>
      <c r="EP800" s="36"/>
      <c r="EQ800" s="36"/>
      <c r="ER800" s="36"/>
      <c r="ES800" s="36"/>
      <c r="ET800" s="36"/>
      <c r="EU800" s="36"/>
      <c r="EV800" s="36"/>
      <c r="EW800" s="36"/>
      <c r="EX800" s="36"/>
      <c r="EY800" s="36"/>
      <c r="EZ800" s="36"/>
      <c r="FA800" s="36"/>
      <c r="FB800" s="36"/>
      <c r="FC800" s="36"/>
      <c r="FD800" s="36"/>
      <c r="FE800" s="36"/>
      <c r="FF800" s="36"/>
      <c r="FG800" s="36"/>
      <c r="FH800" s="36"/>
      <c r="FI800" s="36"/>
      <c r="FJ800" s="36"/>
      <c r="FK800" s="36"/>
      <c r="FL800" s="36"/>
      <c r="FM800" s="36"/>
      <c r="FN800" s="36"/>
      <c r="FO800" s="36"/>
      <c r="FP800" s="36"/>
      <c r="FQ800" s="36"/>
      <c r="FR800" s="36"/>
      <c r="FS800" s="36"/>
      <c r="FT800" s="36"/>
      <c r="FU800" s="36"/>
    </row>
    <row r="801" spans="1:177" ht="21" x14ac:dyDescent="0.35">
      <c r="A801" s="36"/>
      <c r="B801" s="37"/>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7"/>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7"/>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36"/>
      <c r="EE801" s="36"/>
      <c r="EF801" s="36"/>
      <c r="EG801" s="36"/>
      <c r="EH801" s="36"/>
      <c r="EI801" s="36"/>
      <c r="EJ801" s="36"/>
      <c r="EK801" s="36"/>
      <c r="EL801" s="36"/>
      <c r="EM801" s="36"/>
      <c r="EN801" s="36"/>
      <c r="EO801" s="36"/>
      <c r="EP801" s="36"/>
      <c r="EQ801" s="36"/>
      <c r="ER801" s="36"/>
      <c r="ES801" s="36"/>
      <c r="ET801" s="36"/>
      <c r="EU801" s="36"/>
      <c r="EV801" s="36"/>
      <c r="EW801" s="36"/>
      <c r="EX801" s="36"/>
      <c r="EY801" s="36"/>
      <c r="EZ801" s="36"/>
      <c r="FA801" s="36"/>
      <c r="FB801" s="36"/>
      <c r="FC801" s="36"/>
      <c r="FD801" s="36"/>
      <c r="FE801" s="36"/>
      <c r="FF801" s="36"/>
      <c r="FG801" s="36"/>
      <c r="FH801" s="36"/>
      <c r="FI801" s="36"/>
      <c r="FJ801" s="36"/>
      <c r="FK801" s="36"/>
      <c r="FL801" s="36"/>
      <c r="FM801" s="36"/>
      <c r="FN801" s="36"/>
      <c r="FO801" s="36"/>
      <c r="FP801" s="36"/>
      <c r="FQ801" s="36"/>
      <c r="FR801" s="36"/>
      <c r="FS801" s="36"/>
      <c r="FT801" s="36"/>
      <c r="FU801" s="36"/>
    </row>
    <row r="802" spans="1:177" ht="21" x14ac:dyDescent="0.35">
      <c r="A802" s="36"/>
      <c r="B802" s="37"/>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7"/>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7"/>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36"/>
      <c r="EE802" s="36"/>
      <c r="EF802" s="36"/>
      <c r="EG802" s="36"/>
      <c r="EH802" s="36"/>
      <c r="EI802" s="36"/>
      <c r="EJ802" s="36"/>
      <c r="EK802" s="36"/>
      <c r="EL802" s="36"/>
      <c r="EM802" s="36"/>
      <c r="EN802" s="36"/>
      <c r="EO802" s="36"/>
      <c r="EP802" s="36"/>
      <c r="EQ802" s="36"/>
      <c r="ER802" s="36"/>
      <c r="ES802" s="36"/>
      <c r="ET802" s="36"/>
      <c r="EU802" s="36"/>
      <c r="EV802" s="36"/>
      <c r="EW802" s="36"/>
      <c r="EX802" s="36"/>
      <c r="EY802" s="36"/>
      <c r="EZ802" s="36"/>
      <c r="FA802" s="36"/>
      <c r="FB802" s="36"/>
      <c r="FC802" s="36"/>
      <c r="FD802" s="36"/>
      <c r="FE802" s="36"/>
      <c r="FF802" s="36"/>
      <c r="FG802" s="36"/>
      <c r="FH802" s="36"/>
      <c r="FI802" s="36"/>
      <c r="FJ802" s="36"/>
      <c r="FK802" s="36"/>
      <c r="FL802" s="36"/>
      <c r="FM802" s="36"/>
      <c r="FN802" s="36"/>
      <c r="FO802" s="36"/>
      <c r="FP802" s="36"/>
      <c r="FQ802" s="36"/>
      <c r="FR802" s="36"/>
      <c r="FS802" s="36"/>
      <c r="FT802" s="36"/>
      <c r="FU802" s="36"/>
    </row>
    <row r="803" spans="1:177" ht="21" x14ac:dyDescent="0.35">
      <c r="A803" s="36"/>
      <c r="B803" s="37"/>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7"/>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7"/>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c r="ED803" s="36"/>
      <c r="EE803" s="36"/>
      <c r="EF803" s="36"/>
      <c r="EG803" s="36"/>
      <c r="EH803" s="36"/>
      <c r="EI803" s="36"/>
      <c r="EJ803" s="36"/>
      <c r="EK803" s="36"/>
      <c r="EL803" s="36"/>
      <c r="EM803" s="36"/>
      <c r="EN803" s="36"/>
      <c r="EO803" s="36"/>
      <c r="EP803" s="36"/>
      <c r="EQ803" s="36"/>
      <c r="ER803" s="36"/>
      <c r="ES803" s="36"/>
      <c r="ET803" s="36"/>
      <c r="EU803" s="36"/>
      <c r="EV803" s="36"/>
      <c r="EW803" s="36"/>
      <c r="EX803" s="36"/>
      <c r="EY803" s="36"/>
      <c r="EZ803" s="36"/>
      <c r="FA803" s="36"/>
      <c r="FB803" s="36"/>
      <c r="FC803" s="36"/>
      <c r="FD803" s="36"/>
      <c r="FE803" s="36"/>
      <c r="FF803" s="36"/>
      <c r="FG803" s="36"/>
      <c r="FH803" s="36"/>
      <c r="FI803" s="36"/>
      <c r="FJ803" s="36"/>
      <c r="FK803" s="36"/>
      <c r="FL803" s="36"/>
      <c r="FM803" s="36"/>
      <c r="FN803" s="36"/>
      <c r="FO803" s="36"/>
      <c r="FP803" s="36"/>
      <c r="FQ803" s="36"/>
      <c r="FR803" s="36"/>
      <c r="FS803" s="36"/>
      <c r="FT803" s="36"/>
      <c r="FU803" s="36"/>
    </row>
    <row r="804" spans="1:177" ht="21" x14ac:dyDescent="0.35">
      <c r="A804" s="36"/>
      <c r="B804" s="37"/>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7"/>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7"/>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c r="ED804" s="36"/>
      <c r="EE804" s="36"/>
      <c r="EF804" s="36"/>
      <c r="EG804" s="36"/>
      <c r="EH804" s="36"/>
      <c r="EI804" s="36"/>
      <c r="EJ804" s="36"/>
      <c r="EK804" s="36"/>
      <c r="EL804" s="36"/>
      <c r="EM804" s="36"/>
      <c r="EN804" s="36"/>
      <c r="EO804" s="36"/>
      <c r="EP804" s="36"/>
      <c r="EQ804" s="36"/>
      <c r="ER804" s="36"/>
      <c r="ES804" s="36"/>
      <c r="ET804" s="36"/>
      <c r="EU804" s="36"/>
      <c r="EV804" s="36"/>
      <c r="EW804" s="36"/>
      <c r="EX804" s="36"/>
      <c r="EY804" s="36"/>
      <c r="EZ804" s="36"/>
      <c r="FA804" s="36"/>
      <c r="FB804" s="36"/>
      <c r="FC804" s="36"/>
      <c r="FD804" s="36"/>
      <c r="FE804" s="36"/>
      <c r="FF804" s="36"/>
      <c r="FG804" s="36"/>
      <c r="FH804" s="36"/>
      <c r="FI804" s="36"/>
      <c r="FJ804" s="36"/>
      <c r="FK804" s="36"/>
      <c r="FL804" s="36"/>
      <c r="FM804" s="36"/>
      <c r="FN804" s="36"/>
      <c r="FO804" s="36"/>
      <c r="FP804" s="36"/>
      <c r="FQ804" s="36"/>
      <c r="FR804" s="36"/>
      <c r="FS804" s="36"/>
      <c r="FT804" s="36"/>
      <c r="FU804" s="36"/>
    </row>
    <row r="805" spans="1:177" ht="21" x14ac:dyDescent="0.35">
      <c r="A805" s="36"/>
      <c r="B805" s="37"/>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7"/>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7"/>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36"/>
      <c r="EE805" s="36"/>
      <c r="EF805" s="36"/>
      <c r="EG805" s="36"/>
      <c r="EH805" s="36"/>
      <c r="EI805" s="36"/>
      <c r="EJ805" s="36"/>
      <c r="EK805" s="36"/>
      <c r="EL805" s="36"/>
      <c r="EM805" s="36"/>
      <c r="EN805" s="36"/>
      <c r="EO805" s="36"/>
      <c r="EP805" s="36"/>
      <c r="EQ805" s="36"/>
      <c r="ER805" s="36"/>
      <c r="ES805" s="36"/>
      <c r="ET805" s="36"/>
      <c r="EU805" s="36"/>
      <c r="EV805" s="36"/>
      <c r="EW805" s="36"/>
      <c r="EX805" s="36"/>
      <c r="EY805" s="36"/>
      <c r="EZ805" s="36"/>
      <c r="FA805" s="36"/>
      <c r="FB805" s="36"/>
      <c r="FC805" s="36"/>
      <c r="FD805" s="36"/>
      <c r="FE805" s="36"/>
      <c r="FF805" s="36"/>
      <c r="FG805" s="36"/>
      <c r="FH805" s="36"/>
      <c r="FI805" s="36"/>
      <c r="FJ805" s="36"/>
      <c r="FK805" s="36"/>
      <c r="FL805" s="36"/>
      <c r="FM805" s="36"/>
      <c r="FN805" s="36"/>
      <c r="FO805" s="36"/>
      <c r="FP805" s="36"/>
      <c r="FQ805" s="36"/>
      <c r="FR805" s="36"/>
      <c r="FS805" s="36"/>
      <c r="FT805" s="36"/>
      <c r="FU805" s="36"/>
    </row>
    <row r="806" spans="1:177" ht="21" x14ac:dyDescent="0.35">
      <c r="A806" s="36"/>
      <c r="B806" s="37"/>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7"/>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7"/>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c r="ED806" s="36"/>
      <c r="EE806" s="36"/>
      <c r="EF806" s="36"/>
      <c r="EG806" s="36"/>
      <c r="EH806" s="36"/>
      <c r="EI806" s="36"/>
      <c r="EJ806" s="36"/>
      <c r="EK806" s="36"/>
      <c r="EL806" s="36"/>
      <c r="EM806" s="36"/>
      <c r="EN806" s="36"/>
      <c r="EO806" s="36"/>
      <c r="EP806" s="36"/>
      <c r="EQ806" s="36"/>
      <c r="ER806" s="36"/>
      <c r="ES806" s="36"/>
      <c r="ET806" s="36"/>
      <c r="EU806" s="36"/>
      <c r="EV806" s="36"/>
      <c r="EW806" s="36"/>
      <c r="EX806" s="36"/>
      <c r="EY806" s="36"/>
      <c r="EZ806" s="36"/>
      <c r="FA806" s="36"/>
      <c r="FB806" s="36"/>
      <c r="FC806" s="36"/>
      <c r="FD806" s="36"/>
      <c r="FE806" s="36"/>
      <c r="FF806" s="36"/>
      <c r="FG806" s="36"/>
      <c r="FH806" s="36"/>
      <c r="FI806" s="36"/>
      <c r="FJ806" s="36"/>
      <c r="FK806" s="36"/>
      <c r="FL806" s="36"/>
      <c r="FM806" s="36"/>
      <c r="FN806" s="36"/>
      <c r="FO806" s="36"/>
      <c r="FP806" s="36"/>
      <c r="FQ806" s="36"/>
      <c r="FR806" s="36"/>
      <c r="FS806" s="36"/>
      <c r="FT806" s="36"/>
      <c r="FU806" s="36"/>
    </row>
    <row r="807" spans="1:177" ht="21" x14ac:dyDescent="0.35">
      <c r="A807" s="36"/>
      <c r="B807" s="37"/>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7"/>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7"/>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6"/>
      <c r="FL807" s="36"/>
      <c r="FM807" s="36"/>
      <c r="FN807" s="36"/>
      <c r="FO807" s="36"/>
      <c r="FP807" s="36"/>
      <c r="FQ807" s="36"/>
      <c r="FR807" s="36"/>
      <c r="FS807" s="36"/>
      <c r="FT807" s="36"/>
      <c r="FU807" s="36"/>
    </row>
    <row r="808" spans="1:177" ht="21" x14ac:dyDescent="0.35">
      <c r="A808" s="36"/>
      <c r="B808" s="37"/>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7"/>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7"/>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6"/>
      <c r="FL808" s="36"/>
      <c r="FM808" s="36"/>
      <c r="FN808" s="36"/>
      <c r="FO808" s="36"/>
      <c r="FP808" s="36"/>
      <c r="FQ808" s="36"/>
      <c r="FR808" s="36"/>
      <c r="FS808" s="36"/>
      <c r="FT808" s="36"/>
      <c r="FU808" s="36"/>
    </row>
    <row r="809" spans="1:177" ht="21" x14ac:dyDescent="0.35">
      <c r="A809" s="36"/>
      <c r="B809" s="37"/>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7"/>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7"/>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c r="ED809" s="36"/>
      <c r="EE809" s="36"/>
      <c r="EF809" s="36"/>
      <c r="EG809" s="36"/>
      <c r="EH809" s="36"/>
      <c r="EI809" s="36"/>
      <c r="EJ809" s="36"/>
      <c r="EK809" s="36"/>
      <c r="EL809" s="36"/>
      <c r="EM809" s="36"/>
      <c r="EN809" s="36"/>
      <c r="EO809" s="36"/>
      <c r="EP809" s="36"/>
      <c r="EQ809" s="36"/>
      <c r="ER809" s="36"/>
      <c r="ES809" s="36"/>
      <c r="ET809" s="36"/>
      <c r="EU809" s="36"/>
      <c r="EV809" s="36"/>
      <c r="EW809" s="36"/>
      <c r="EX809" s="36"/>
      <c r="EY809" s="36"/>
      <c r="EZ809" s="36"/>
      <c r="FA809" s="36"/>
      <c r="FB809" s="36"/>
      <c r="FC809" s="36"/>
      <c r="FD809" s="36"/>
      <c r="FE809" s="36"/>
      <c r="FF809" s="36"/>
      <c r="FG809" s="36"/>
      <c r="FH809" s="36"/>
      <c r="FI809" s="36"/>
      <c r="FJ809" s="36"/>
      <c r="FK809" s="36"/>
      <c r="FL809" s="36"/>
      <c r="FM809" s="36"/>
      <c r="FN809" s="36"/>
      <c r="FO809" s="36"/>
      <c r="FP809" s="36"/>
      <c r="FQ809" s="36"/>
      <c r="FR809" s="36"/>
      <c r="FS809" s="36"/>
      <c r="FT809" s="36"/>
      <c r="FU809" s="36"/>
    </row>
    <row r="810" spans="1:177" ht="21" x14ac:dyDescent="0.35">
      <c r="A810" s="36"/>
      <c r="B810" s="37"/>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7"/>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7"/>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c r="ED810" s="36"/>
      <c r="EE810" s="36"/>
      <c r="EF810" s="36"/>
      <c r="EG810" s="36"/>
      <c r="EH810" s="36"/>
      <c r="EI810" s="36"/>
      <c r="EJ810" s="36"/>
      <c r="EK810" s="36"/>
      <c r="EL810" s="36"/>
      <c r="EM810" s="36"/>
      <c r="EN810" s="36"/>
      <c r="EO810" s="36"/>
      <c r="EP810" s="36"/>
      <c r="EQ810" s="36"/>
      <c r="ER810" s="36"/>
      <c r="ES810" s="36"/>
      <c r="ET810" s="36"/>
      <c r="EU810" s="36"/>
      <c r="EV810" s="36"/>
      <c r="EW810" s="36"/>
      <c r="EX810" s="36"/>
      <c r="EY810" s="36"/>
      <c r="EZ810" s="36"/>
      <c r="FA810" s="36"/>
      <c r="FB810" s="36"/>
      <c r="FC810" s="36"/>
      <c r="FD810" s="36"/>
      <c r="FE810" s="36"/>
      <c r="FF810" s="36"/>
      <c r="FG810" s="36"/>
      <c r="FH810" s="36"/>
      <c r="FI810" s="36"/>
      <c r="FJ810" s="36"/>
      <c r="FK810" s="36"/>
      <c r="FL810" s="36"/>
      <c r="FM810" s="36"/>
      <c r="FN810" s="36"/>
      <c r="FO810" s="36"/>
      <c r="FP810" s="36"/>
      <c r="FQ810" s="36"/>
      <c r="FR810" s="36"/>
      <c r="FS810" s="36"/>
      <c r="FT810" s="36"/>
      <c r="FU810" s="36"/>
    </row>
    <row r="811" spans="1:177" ht="21" x14ac:dyDescent="0.35">
      <c r="A811" s="36"/>
      <c r="B811" s="37"/>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7"/>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7"/>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c r="ED811" s="36"/>
      <c r="EE811" s="36"/>
      <c r="EF811" s="36"/>
      <c r="EG811" s="36"/>
      <c r="EH811" s="36"/>
      <c r="EI811" s="36"/>
      <c r="EJ811" s="36"/>
      <c r="EK811" s="36"/>
      <c r="EL811" s="36"/>
      <c r="EM811" s="36"/>
      <c r="EN811" s="36"/>
      <c r="EO811" s="36"/>
      <c r="EP811" s="36"/>
      <c r="EQ811" s="36"/>
      <c r="ER811" s="36"/>
      <c r="ES811" s="36"/>
      <c r="ET811" s="36"/>
      <c r="EU811" s="36"/>
      <c r="EV811" s="36"/>
      <c r="EW811" s="36"/>
      <c r="EX811" s="36"/>
      <c r="EY811" s="36"/>
      <c r="EZ811" s="36"/>
      <c r="FA811" s="36"/>
      <c r="FB811" s="36"/>
      <c r="FC811" s="36"/>
      <c r="FD811" s="36"/>
      <c r="FE811" s="36"/>
      <c r="FF811" s="36"/>
      <c r="FG811" s="36"/>
      <c r="FH811" s="36"/>
      <c r="FI811" s="36"/>
      <c r="FJ811" s="36"/>
      <c r="FK811" s="36"/>
      <c r="FL811" s="36"/>
      <c r="FM811" s="36"/>
      <c r="FN811" s="36"/>
      <c r="FO811" s="36"/>
      <c r="FP811" s="36"/>
      <c r="FQ811" s="36"/>
      <c r="FR811" s="36"/>
      <c r="FS811" s="36"/>
      <c r="FT811" s="36"/>
      <c r="FU811" s="36"/>
    </row>
    <row r="812" spans="1:177" ht="21" x14ac:dyDescent="0.35">
      <c r="A812" s="36"/>
      <c r="B812" s="37"/>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7"/>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7"/>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c r="ED812" s="36"/>
      <c r="EE812" s="36"/>
      <c r="EF812" s="36"/>
      <c r="EG812" s="36"/>
      <c r="EH812" s="36"/>
      <c r="EI812" s="36"/>
      <c r="EJ812" s="36"/>
      <c r="EK812" s="36"/>
      <c r="EL812" s="36"/>
      <c r="EM812" s="36"/>
      <c r="EN812" s="36"/>
      <c r="EO812" s="36"/>
      <c r="EP812" s="36"/>
      <c r="EQ812" s="36"/>
      <c r="ER812" s="36"/>
      <c r="ES812" s="36"/>
      <c r="ET812" s="36"/>
      <c r="EU812" s="36"/>
      <c r="EV812" s="36"/>
      <c r="EW812" s="36"/>
      <c r="EX812" s="36"/>
      <c r="EY812" s="36"/>
      <c r="EZ812" s="36"/>
      <c r="FA812" s="36"/>
      <c r="FB812" s="36"/>
      <c r="FC812" s="36"/>
      <c r="FD812" s="36"/>
      <c r="FE812" s="36"/>
      <c r="FF812" s="36"/>
      <c r="FG812" s="36"/>
      <c r="FH812" s="36"/>
      <c r="FI812" s="36"/>
      <c r="FJ812" s="36"/>
      <c r="FK812" s="36"/>
      <c r="FL812" s="36"/>
      <c r="FM812" s="36"/>
      <c r="FN812" s="36"/>
      <c r="FO812" s="36"/>
      <c r="FP812" s="36"/>
      <c r="FQ812" s="36"/>
      <c r="FR812" s="36"/>
      <c r="FS812" s="36"/>
      <c r="FT812" s="36"/>
      <c r="FU812" s="36"/>
    </row>
    <row r="813" spans="1:177" ht="21" x14ac:dyDescent="0.35">
      <c r="A813" s="36"/>
      <c r="B813" s="37"/>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7"/>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7"/>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c r="ED813" s="36"/>
      <c r="EE813" s="36"/>
      <c r="EF813" s="36"/>
      <c r="EG813" s="36"/>
      <c r="EH813" s="36"/>
      <c r="EI813" s="36"/>
      <c r="EJ813" s="36"/>
      <c r="EK813" s="36"/>
      <c r="EL813" s="36"/>
      <c r="EM813" s="36"/>
      <c r="EN813" s="36"/>
      <c r="EO813" s="36"/>
      <c r="EP813" s="36"/>
      <c r="EQ813" s="36"/>
      <c r="ER813" s="36"/>
      <c r="ES813" s="36"/>
      <c r="ET813" s="36"/>
      <c r="EU813" s="36"/>
      <c r="EV813" s="36"/>
      <c r="EW813" s="36"/>
      <c r="EX813" s="36"/>
      <c r="EY813" s="36"/>
      <c r="EZ813" s="36"/>
      <c r="FA813" s="36"/>
      <c r="FB813" s="36"/>
      <c r="FC813" s="36"/>
      <c r="FD813" s="36"/>
      <c r="FE813" s="36"/>
      <c r="FF813" s="36"/>
      <c r="FG813" s="36"/>
      <c r="FH813" s="36"/>
      <c r="FI813" s="36"/>
      <c r="FJ813" s="36"/>
      <c r="FK813" s="36"/>
      <c r="FL813" s="36"/>
      <c r="FM813" s="36"/>
      <c r="FN813" s="36"/>
      <c r="FO813" s="36"/>
      <c r="FP813" s="36"/>
      <c r="FQ813" s="36"/>
      <c r="FR813" s="36"/>
      <c r="FS813" s="36"/>
      <c r="FT813" s="36"/>
      <c r="FU813" s="36"/>
    </row>
    <row r="814" spans="1:177" ht="21" x14ac:dyDescent="0.35">
      <c r="A814" s="36"/>
      <c r="B814" s="37"/>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7"/>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7"/>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6"/>
      <c r="FL814" s="36"/>
      <c r="FM814" s="36"/>
      <c r="FN814" s="36"/>
      <c r="FO814" s="36"/>
      <c r="FP814" s="36"/>
      <c r="FQ814" s="36"/>
      <c r="FR814" s="36"/>
      <c r="FS814" s="36"/>
      <c r="FT814" s="36"/>
      <c r="FU814" s="36"/>
    </row>
    <row r="815" spans="1:177" ht="21" x14ac:dyDescent="0.35">
      <c r="A815" s="36"/>
      <c r="B815" s="37"/>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7"/>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7"/>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6"/>
      <c r="FL815" s="36"/>
      <c r="FM815" s="36"/>
      <c r="FN815" s="36"/>
      <c r="FO815" s="36"/>
      <c r="FP815" s="36"/>
      <c r="FQ815" s="36"/>
      <c r="FR815" s="36"/>
      <c r="FS815" s="36"/>
      <c r="FT815" s="36"/>
      <c r="FU815" s="36"/>
    </row>
    <row r="816" spans="1:177" ht="21" x14ac:dyDescent="0.35">
      <c r="A816" s="36"/>
      <c r="B816" s="37"/>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7"/>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7"/>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c r="ED816" s="36"/>
      <c r="EE816" s="36"/>
      <c r="EF816" s="36"/>
      <c r="EG816" s="36"/>
      <c r="EH816" s="36"/>
      <c r="EI816" s="36"/>
      <c r="EJ816" s="36"/>
      <c r="EK816" s="36"/>
      <c r="EL816" s="36"/>
      <c r="EM816" s="36"/>
      <c r="EN816" s="36"/>
      <c r="EO816" s="36"/>
      <c r="EP816" s="36"/>
      <c r="EQ816" s="36"/>
      <c r="ER816" s="36"/>
      <c r="ES816" s="36"/>
      <c r="ET816" s="36"/>
      <c r="EU816" s="36"/>
      <c r="EV816" s="36"/>
      <c r="EW816" s="36"/>
      <c r="EX816" s="36"/>
      <c r="EY816" s="36"/>
      <c r="EZ816" s="36"/>
      <c r="FA816" s="36"/>
      <c r="FB816" s="36"/>
      <c r="FC816" s="36"/>
      <c r="FD816" s="36"/>
      <c r="FE816" s="36"/>
      <c r="FF816" s="36"/>
      <c r="FG816" s="36"/>
      <c r="FH816" s="36"/>
      <c r="FI816" s="36"/>
      <c r="FJ816" s="36"/>
      <c r="FK816" s="36"/>
      <c r="FL816" s="36"/>
      <c r="FM816" s="36"/>
      <c r="FN816" s="36"/>
      <c r="FO816" s="36"/>
      <c r="FP816" s="36"/>
      <c r="FQ816" s="36"/>
      <c r="FR816" s="36"/>
      <c r="FS816" s="36"/>
      <c r="FT816" s="36"/>
      <c r="FU816" s="36"/>
    </row>
    <row r="817" spans="1:177" ht="21" x14ac:dyDescent="0.35">
      <c r="A817" s="36"/>
      <c r="B817" s="37"/>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7"/>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7"/>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c r="ED817" s="36"/>
      <c r="EE817" s="36"/>
      <c r="EF817" s="36"/>
      <c r="EG817" s="36"/>
      <c r="EH817" s="36"/>
      <c r="EI817" s="36"/>
      <c r="EJ817" s="36"/>
      <c r="EK817" s="36"/>
      <c r="EL817" s="36"/>
      <c r="EM817" s="36"/>
      <c r="EN817" s="36"/>
      <c r="EO817" s="36"/>
      <c r="EP817" s="36"/>
      <c r="EQ817" s="36"/>
      <c r="ER817" s="36"/>
      <c r="ES817" s="36"/>
      <c r="ET817" s="36"/>
      <c r="EU817" s="36"/>
      <c r="EV817" s="36"/>
      <c r="EW817" s="36"/>
      <c r="EX817" s="36"/>
      <c r="EY817" s="36"/>
      <c r="EZ817" s="36"/>
      <c r="FA817" s="36"/>
      <c r="FB817" s="36"/>
      <c r="FC817" s="36"/>
      <c r="FD817" s="36"/>
      <c r="FE817" s="36"/>
      <c r="FF817" s="36"/>
      <c r="FG817" s="36"/>
      <c r="FH817" s="36"/>
      <c r="FI817" s="36"/>
      <c r="FJ817" s="36"/>
      <c r="FK817" s="36"/>
      <c r="FL817" s="36"/>
      <c r="FM817" s="36"/>
      <c r="FN817" s="36"/>
      <c r="FO817" s="36"/>
      <c r="FP817" s="36"/>
      <c r="FQ817" s="36"/>
      <c r="FR817" s="36"/>
      <c r="FS817" s="36"/>
      <c r="FT817" s="36"/>
      <c r="FU817" s="36"/>
    </row>
    <row r="818" spans="1:177" ht="21" x14ac:dyDescent="0.35">
      <c r="A818" s="36"/>
      <c r="B818" s="37"/>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7"/>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7"/>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c r="ED818" s="36"/>
      <c r="EE818" s="36"/>
      <c r="EF818" s="36"/>
      <c r="EG818" s="36"/>
      <c r="EH818" s="36"/>
      <c r="EI818" s="36"/>
      <c r="EJ818" s="36"/>
      <c r="EK818" s="36"/>
      <c r="EL818" s="36"/>
      <c r="EM818" s="36"/>
      <c r="EN818" s="36"/>
      <c r="EO818" s="36"/>
      <c r="EP818" s="36"/>
      <c r="EQ818" s="36"/>
      <c r="ER818" s="36"/>
      <c r="ES818" s="36"/>
      <c r="ET818" s="36"/>
      <c r="EU818" s="36"/>
      <c r="EV818" s="36"/>
      <c r="EW818" s="36"/>
      <c r="EX818" s="36"/>
      <c r="EY818" s="36"/>
      <c r="EZ818" s="36"/>
      <c r="FA818" s="36"/>
      <c r="FB818" s="36"/>
      <c r="FC818" s="36"/>
      <c r="FD818" s="36"/>
      <c r="FE818" s="36"/>
      <c r="FF818" s="36"/>
      <c r="FG818" s="36"/>
      <c r="FH818" s="36"/>
      <c r="FI818" s="36"/>
      <c r="FJ818" s="36"/>
      <c r="FK818" s="36"/>
      <c r="FL818" s="36"/>
      <c r="FM818" s="36"/>
      <c r="FN818" s="36"/>
      <c r="FO818" s="36"/>
      <c r="FP818" s="36"/>
      <c r="FQ818" s="36"/>
      <c r="FR818" s="36"/>
      <c r="FS818" s="36"/>
      <c r="FT818" s="36"/>
      <c r="FU818" s="36"/>
    </row>
    <row r="819" spans="1:177" ht="21" x14ac:dyDescent="0.35">
      <c r="A819" s="36"/>
      <c r="B819" s="37"/>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7"/>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7"/>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c r="EA819" s="36"/>
      <c r="EB819" s="36"/>
      <c r="EC819" s="36"/>
      <c r="ED819" s="36"/>
      <c r="EE819" s="36"/>
      <c r="EF819" s="36"/>
      <c r="EG819" s="36"/>
      <c r="EH819" s="36"/>
      <c r="EI819" s="36"/>
      <c r="EJ819" s="36"/>
      <c r="EK819" s="36"/>
      <c r="EL819" s="36"/>
      <c r="EM819" s="36"/>
      <c r="EN819" s="36"/>
      <c r="EO819" s="36"/>
      <c r="EP819" s="36"/>
      <c r="EQ819" s="36"/>
      <c r="ER819" s="36"/>
      <c r="ES819" s="36"/>
      <c r="ET819" s="36"/>
      <c r="EU819" s="36"/>
      <c r="EV819" s="36"/>
      <c r="EW819" s="36"/>
      <c r="EX819" s="36"/>
      <c r="EY819" s="36"/>
      <c r="EZ819" s="36"/>
      <c r="FA819" s="36"/>
      <c r="FB819" s="36"/>
      <c r="FC819" s="36"/>
      <c r="FD819" s="36"/>
      <c r="FE819" s="36"/>
      <c r="FF819" s="36"/>
      <c r="FG819" s="36"/>
      <c r="FH819" s="36"/>
      <c r="FI819" s="36"/>
      <c r="FJ819" s="36"/>
      <c r="FK819" s="36"/>
      <c r="FL819" s="36"/>
      <c r="FM819" s="36"/>
      <c r="FN819" s="36"/>
      <c r="FO819" s="36"/>
      <c r="FP819" s="36"/>
      <c r="FQ819" s="36"/>
      <c r="FR819" s="36"/>
      <c r="FS819" s="36"/>
      <c r="FT819" s="36"/>
      <c r="FU819" s="36"/>
    </row>
    <row r="820" spans="1:177" ht="21" x14ac:dyDescent="0.35">
      <c r="A820" s="36"/>
      <c r="B820" s="37"/>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7"/>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7"/>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c r="EA820" s="36"/>
      <c r="EB820" s="36"/>
      <c r="EC820" s="36"/>
      <c r="ED820" s="36"/>
      <c r="EE820" s="36"/>
      <c r="EF820" s="36"/>
      <c r="EG820" s="36"/>
      <c r="EH820" s="36"/>
      <c r="EI820" s="36"/>
      <c r="EJ820" s="36"/>
      <c r="EK820" s="36"/>
      <c r="EL820" s="36"/>
      <c r="EM820" s="36"/>
      <c r="EN820" s="36"/>
      <c r="EO820" s="36"/>
      <c r="EP820" s="36"/>
      <c r="EQ820" s="36"/>
      <c r="ER820" s="36"/>
      <c r="ES820" s="36"/>
      <c r="ET820" s="36"/>
      <c r="EU820" s="36"/>
      <c r="EV820" s="36"/>
      <c r="EW820" s="36"/>
      <c r="EX820" s="36"/>
      <c r="EY820" s="36"/>
      <c r="EZ820" s="36"/>
      <c r="FA820" s="36"/>
      <c r="FB820" s="36"/>
      <c r="FC820" s="36"/>
      <c r="FD820" s="36"/>
      <c r="FE820" s="36"/>
      <c r="FF820" s="36"/>
      <c r="FG820" s="36"/>
      <c r="FH820" s="36"/>
      <c r="FI820" s="36"/>
      <c r="FJ820" s="36"/>
      <c r="FK820" s="36"/>
      <c r="FL820" s="36"/>
      <c r="FM820" s="36"/>
      <c r="FN820" s="36"/>
      <c r="FO820" s="36"/>
      <c r="FP820" s="36"/>
      <c r="FQ820" s="36"/>
      <c r="FR820" s="36"/>
      <c r="FS820" s="36"/>
      <c r="FT820" s="36"/>
      <c r="FU820" s="36"/>
    </row>
    <row r="821" spans="1:177" ht="21" x14ac:dyDescent="0.35">
      <c r="A821" s="36"/>
      <c r="B821" s="37"/>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7"/>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7"/>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c r="EA821" s="36"/>
      <c r="EB821" s="36"/>
      <c r="EC821" s="36"/>
      <c r="ED821" s="36"/>
      <c r="EE821" s="36"/>
      <c r="EF821" s="36"/>
      <c r="EG821" s="36"/>
      <c r="EH821" s="36"/>
      <c r="EI821" s="36"/>
      <c r="EJ821" s="36"/>
      <c r="EK821" s="36"/>
      <c r="EL821" s="36"/>
      <c r="EM821" s="36"/>
      <c r="EN821" s="36"/>
      <c r="EO821" s="36"/>
      <c r="EP821" s="36"/>
      <c r="EQ821" s="36"/>
      <c r="ER821" s="36"/>
      <c r="ES821" s="36"/>
      <c r="ET821" s="36"/>
      <c r="EU821" s="36"/>
      <c r="EV821" s="36"/>
      <c r="EW821" s="36"/>
      <c r="EX821" s="36"/>
      <c r="EY821" s="36"/>
      <c r="EZ821" s="36"/>
      <c r="FA821" s="36"/>
      <c r="FB821" s="36"/>
      <c r="FC821" s="36"/>
      <c r="FD821" s="36"/>
      <c r="FE821" s="36"/>
      <c r="FF821" s="36"/>
      <c r="FG821" s="36"/>
      <c r="FH821" s="36"/>
      <c r="FI821" s="36"/>
      <c r="FJ821" s="36"/>
      <c r="FK821" s="36"/>
      <c r="FL821" s="36"/>
      <c r="FM821" s="36"/>
      <c r="FN821" s="36"/>
      <c r="FO821" s="36"/>
      <c r="FP821" s="36"/>
      <c r="FQ821" s="36"/>
      <c r="FR821" s="36"/>
      <c r="FS821" s="36"/>
      <c r="FT821" s="36"/>
      <c r="FU821" s="36"/>
    </row>
    <row r="822" spans="1:177" ht="21" x14ac:dyDescent="0.35">
      <c r="A822" s="36"/>
      <c r="B822" s="37"/>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7"/>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7"/>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36"/>
      <c r="EE822" s="36"/>
      <c r="EF822" s="36"/>
      <c r="EG822" s="36"/>
      <c r="EH822" s="36"/>
      <c r="EI822" s="36"/>
      <c r="EJ822" s="36"/>
      <c r="EK822" s="36"/>
      <c r="EL822" s="36"/>
      <c r="EM822" s="36"/>
      <c r="EN822" s="36"/>
      <c r="EO822" s="36"/>
      <c r="EP822" s="36"/>
      <c r="EQ822" s="36"/>
      <c r="ER822" s="36"/>
      <c r="ES822" s="36"/>
      <c r="ET822" s="36"/>
      <c r="EU822" s="36"/>
      <c r="EV822" s="36"/>
      <c r="EW822" s="36"/>
      <c r="EX822" s="36"/>
      <c r="EY822" s="36"/>
      <c r="EZ822" s="36"/>
      <c r="FA822" s="36"/>
      <c r="FB822" s="36"/>
      <c r="FC822" s="36"/>
      <c r="FD822" s="36"/>
      <c r="FE822" s="36"/>
      <c r="FF822" s="36"/>
      <c r="FG822" s="36"/>
      <c r="FH822" s="36"/>
      <c r="FI822" s="36"/>
      <c r="FJ822" s="36"/>
      <c r="FK822" s="36"/>
      <c r="FL822" s="36"/>
      <c r="FM822" s="36"/>
      <c r="FN822" s="36"/>
      <c r="FO822" s="36"/>
      <c r="FP822" s="36"/>
      <c r="FQ822" s="36"/>
      <c r="FR822" s="36"/>
      <c r="FS822" s="36"/>
      <c r="FT822" s="36"/>
      <c r="FU822" s="36"/>
    </row>
    <row r="823" spans="1:177" ht="21" x14ac:dyDescent="0.35">
      <c r="A823" s="36"/>
      <c r="B823" s="37"/>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7"/>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7"/>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36"/>
      <c r="EE823" s="36"/>
      <c r="EF823" s="36"/>
      <c r="EG823" s="36"/>
      <c r="EH823" s="36"/>
      <c r="EI823" s="36"/>
      <c r="EJ823" s="36"/>
      <c r="EK823" s="36"/>
      <c r="EL823" s="36"/>
      <c r="EM823" s="36"/>
      <c r="EN823" s="36"/>
      <c r="EO823" s="36"/>
      <c r="EP823" s="36"/>
      <c r="EQ823" s="36"/>
      <c r="ER823" s="36"/>
      <c r="ES823" s="36"/>
      <c r="ET823" s="36"/>
      <c r="EU823" s="36"/>
      <c r="EV823" s="36"/>
      <c r="EW823" s="36"/>
      <c r="EX823" s="36"/>
      <c r="EY823" s="36"/>
      <c r="EZ823" s="36"/>
      <c r="FA823" s="36"/>
      <c r="FB823" s="36"/>
      <c r="FC823" s="36"/>
      <c r="FD823" s="36"/>
      <c r="FE823" s="36"/>
      <c r="FF823" s="36"/>
      <c r="FG823" s="36"/>
      <c r="FH823" s="36"/>
      <c r="FI823" s="36"/>
      <c r="FJ823" s="36"/>
      <c r="FK823" s="36"/>
      <c r="FL823" s="36"/>
      <c r="FM823" s="36"/>
      <c r="FN823" s="36"/>
      <c r="FO823" s="36"/>
      <c r="FP823" s="36"/>
      <c r="FQ823" s="36"/>
      <c r="FR823" s="36"/>
      <c r="FS823" s="36"/>
      <c r="FT823" s="36"/>
      <c r="FU823" s="36"/>
    </row>
    <row r="824" spans="1:177" ht="21" x14ac:dyDescent="0.35">
      <c r="A824" s="36"/>
      <c r="B824" s="37"/>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7"/>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7"/>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c r="EA824" s="36"/>
      <c r="EB824" s="36"/>
      <c r="EC824" s="36"/>
      <c r="ED824" s="36"/>
      <c r="EE824" s="36"/>
      <c r="EF824" s="36"/>
      <c r="EG824" s="36"/>
      <c r="EH824" s="36"/>
      <c r="EI824" s="36"/>
      <c r="EJ824" s="36"/>
      <c r="EK824" s="36"/>
      <c r="EL824" s="36"/>
      <c r="EM824" s="36"/>
      <c r="EN824" s="36"/>
      <c r="EO824" s="36"/>
      <c r="EP824" s="36"/>
      <c r="EQ824" s="36"/>
      <c r="ER824" s="36"/>
      <c r="ES824" s="36"/>
      <c r="ET824" s="36"/>
      <c r="EU824" s="36"/>
      <c r="EV824" s="36"/>
      <c r="EW824" s="36"/>
      <c r="EX824" s="36"/>
      <c r="EY824" s="36"/>
      <c r="EZ824" s="36"/>
      <c r="FA824" s="36"/>
      <c r="FB824" s="36"/>
      <c r="FC824" s="36"/>
      <c r="FD824" s="36"/>
      <c r="FE824" s="36"/>
      <c r="FF824" s="36"/>
      <c r="FG824" s="36"/>
      <c r="FH824" s="36"/>
      <c r="FI824" s="36"/>
      <c r="FJ824" s="36"/>
      <c r="FK824" s="36"/>
      <c r="FL824" s="36"/>
      <c r="FM824" s="36"/>
      <c r="FN824" s="36"/>
      <c r="FO824" s="36"/>
      <c r="FP824" s="36"/>
      <c r="FQ824" s="36"/>
      <c r="FR824" s="36"/>
      <c r="FS824" s="36"/>
      <c r="FT824" s="36"/>
      <c r="FU824" s="36"/>
    </row>
    <row r="825" spans="1:177" ht="21" x14ac:dyDescent="0.35">
      <c r="A825" s="36"/>
      <c r="B825" s="37"/>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7"/>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7"/>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c r="EA825" s="36"/>
      <c r="EB825" s="36"/>
      <c r="EC825" s="36"/>
      <c r="ED825" s="36"/>
      <c r="EE825" s="36"/>
      <c r="EF825" s="36"/>
      <c r="EG825" s="36"/>
      <c r="EH825" s="36"/>
      <c r="EI825" s="36"/>
      <c r="EJ825" s="36"/>
      <c r="EK825" s="36"/>
      <c r="EL825" s="36"/>
      <c r="EM825" s="36"/>
      <c r="EN825" s="36"/>
      <c r="EO825" s="36"/>
      <c r="EP825" s="36"/>
      <c r="EQ825" s="36"/>
      <c r="ER825" s="36"/>
      <c r="ES825" s="36"/>
      <c r="ET825" s="36"/>
      <c r="EU825" s="36"/>
      <c r="EV825" s="36"/>
      <c r="EW825" s="36"/>
      <c r="EX825" s="36"/>
      <c r="EY825" s="36"/>
      <c r="EZ825" s="36"/>
      <c r="FA825" s="36"/>
      <c r="FB825" s="36"/>
      <c r="FC825" s="36"/>
      <c r="FD825" s="36"/>
      <c r="FE825" s="36"/>
      <c r="FF825" s="36"/>
      <c r="FG825" s="36"/>
      <c r="FH825" s="36"/>
      <c r="FI825" s="36"/>
      <c r="FJ825" s="36"/>
      <c r="FK825" s="36"/>
      <c r="FL825" s="36"/>
      <c r="FM825" s="36"/>
      <c r="FN825" s="36"/>
      <c r="FO825" s="36"/>
      <c r="FP825" s="36"/>
      <c r="FQ825" s="36"/>
      <c r="FR825" s="36"/>
      <c r="FS825" s="36"/>
      <c r="FT825" s="36"/>
      <c r="FU825" s="36"/>
    </row>
    <row r="826" spans="1:177" ht="21" x14ac:dyDescent="0.35">
      <c r="A826" s="36"/>
      <c r="B826" s="37"/>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7"/>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7"/>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36"/>
      <c r="EE826" s="36"/>
      <c r="EF826" s="36"/>
      <c r="EG826" s="36"/>
      <c r="EH826" s="36"/>
      <c r="EI826" s="36"/>
      <c r="EJ826" s="36"/>
      <c r="EK826" s="36"/>
      <c r="EL826" s="36"/>
      <c r="EM826" s="36"/>
      <c r="EN826" s="36"/>
      <c r="EO826" s="36"/>
      <c r="EP826" s="36"/>
      <c r="EQ826" s="36"/>
      <c r="ER826" s="36"/>
      <c r="ES826" s="36"/>
      <c r="ET826" s="36"/>
      <c r="EU826" s="36"/>
      <c r="EV826" s="36"/>
      <c r="EW826" s="36"/>
      <c r="EX826" s="36"/>
      <c r="EY826" s="36"/>
      <c r="EZ826" s="36"/>
      <c r="FA826" s="36"/>
      <c r="FB826" s="36"/>
      <c r="FC826" s="36"/>
      <c r="FD826" s="36"/>
      <c r="FE826" s="36"/>
      <c r="FF826" s="36"/>
      <c r="FG826" s="36"/>
      <c r="FH826" s="36"/>
      <c r="FI826" s="36"/>
      <c r="FJ826" s="36"/>
      <c r="FK826" s="36"/>
      <c r="FL826" s="36"/>
      <c r="FM826" s="36"/>
      <c r="FN826" s="36"/>
      <c r="FO826" s="36"/>
      <c r="FP826" s="36"/>
      <c r="FQ826" s="36"/>
      <c r="FR826" s="36"/>
      <c r="FS826" s="36"/>
      <c r="FT826" s="36"/>
      <c r="FU826" s="36"/>
    </row>
    <row r="827" spans="1:177" ht="21" x14ac:dyDescent="0.35">
      <c r="A827" s="36"/>
      <c r="B827" s="37"/>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7"/>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7"/>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c r="EA827" s="36"/>
      <c r="EB827" s="36"/>
      <c r="EC827" s="36"/>
      <c r="ED827" s="36"/>
      <c r="EE827" s="36"/>
      <c r="EF827" s="36"/>
      <c r="EG827" s="36"/>
      <c r="EH827" s="36"/>
      <c r="EI827" s="36"/>
      <c r="EJ827" s="36"/>
      <c r="EK827" s="36"/>
      <c r="EL827" s="36"/>
      <c r="EM827" s="36"/>
      <c r="EN827" s="36"/>
      <c r="EO827" s="36"/>
      <c r="EP827" s="36"/>
      <c r="EQ827" s="36"/>
      <c r="ER827" s="36"/>
      <c r="ES827" s="36"/>
      <c r="ET827" s="36"/>
      <c r="EU827" s="36"/>
      <c r="EV827" s="36"/>
      <c r="EW827" s="36"/>
      <c r="EX827" s="36"/>
      <c r="EY827" s="36"/>
      <c r="EZ827" s="36"/>
      <c r="FA827" s="36"/>
      <c r="FB827" s="36"/>
      <c r="FC827" s="36"/>
      <c r="FD827" s="36"/>
      <c r="FE827" s="36"/>
      <c r="FF827" s="36"/>
      <c r="FG827" s="36"/>
      <c r="FH827" s="36"/>
      <c r="FI827" s="36"/>
      <c r="FJ827" s="36"/>
      <c r="FK827" s="36"/>
      <c r="FL827" s="36"/>
      <c r="FM827" s="36"/>
      <c r="FN827" s="36"/>
      <c r="FO827" s="36"/>
      <c r="FP827" s="36"/>
      <c r="FQ827" s="36"/>
      <c r="FR827" s="36"/>
      <c r="FS827" s="36"/>
      <c r="FT827" s="36"/>
      <c r="FU827" s="36"/>
    </row>
    <row r="828" spans="1:177" ht="21" x14ac:dyDescent="0.35">
      <c r="A828" s="36"/>
      <c r="B828" s="37"/>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7"/>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7"/>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36"/>
      <c r="EE828" s="36"/>
      <c r="EF828" s="36"/>
      <c r="EG828" s="36"/>
      <c r="EH828" s="36"/>
      <c r="EI828" s="36"/>
      <c r="EJ828" s="36"/>
      <c r="EK828" s="36"/>
      <c r="EL828" s="36"/>
      <c r="EM828" s="36"/>
      <c r="EN828" s="36"/>
      <c r="EO828" s="36"/>
      <c r="EP828" s="36"/>
      <c r="EQ828" s="36"/>
      <c r="ER828" s="36"/>
      <c r="ES828" s="36"/>
      <c r="ET828" s="36"/>
      <c r="EU828" s="36"/>
      <c r="EV828" s="36"/>
      <c r="EW828" s="36"/>
      <c r="EX828" s="36"/>
      <c r="EY828" s="36"/>
      <c r="EZ828" s="36"/>
      <c r="FA828" s="36"/>
      <c r="FB828" s="36"/>
      <c r="FC828" s="36"/>
      <c r="FD828" s="36"/>
      <c r="FE828" s="36"/>
      <c r="FF828" s="36"/>
      <c r="FG828" s="36"/>
      <c r="FH828" s="36"/>
      <c r="FI828" s="36"/>
      <c r="FJ828" s="36"/>
      <c r="FK828" s="36"/>
      <c r="FL828" s="36"/>
      <c r="FM828" s="36"/>
      <c r="FN828" s="36"/>
      <c r="FO828" s="36"/>
      <c r="FP828" s="36"/>
      <c r="FQ828" s="36"/>
      <c r="FR828" s="36"/>
      <c r="FS828" s="36"/>
      <c r="FT828" s="36"/>
      <c r="FU828" s="36"/>
    </row>
    <row r="829" spans="1:177" ht="21" x14ac:dyDescent="0.35">
      <c r="A829" s="36"/>
      <c r="B829" s="37"/>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7"/>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7"/>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c r="EA829" s="36"/>
      <c r="EB829" s="36"/>
      <c r="EC829" s="36"/>
      <c r="ED829" s="36"/>
      <c r="EE829" s="36"/>
      <c r="EF829" s="36"/>
      <c r="EG829" s="36"/>
      <c r="EH829" s="36"/>
      <c r="EI829" s="36"/>
      <c r="EJ829" s="36"/>
      <c r="EK829" s="36"/>
      <c r="EL829" s="36"/>
      <c r="EM829" s="36"/>
      <c r="EN829" s="36"/>
      <c r="EO829" s="36"/>
      <c r="EP829" s="36"/>
      <c r="EQ829" s="36"/>
      <c r="ER829" s="36"/>
      <c r="ES829" s="36"/>
      <c r="ET829" s="36"/>
      <c r="EU829" s="36"/>
      <c r="EV829" s="36"/>
      <c r="EW829" s="36"/>
      <c r="EX829" s="36"/>
      <c r="EY829" s="36"/>
      <c r="EZ829" s="36"/>
      <c r="FA829" s="36"/>
      <c r="FB829" s="36"/>
      <c r="FC829" s="36"/>
      <c r="FD829" s="36"/>
      <c r="FE829" s="36"/>
      <c r="FF829" s="36"/>
      <c r="FG829" s="36"/>
      <c r="FH829" s="36"/>
      <c r="FI829" s="36"/>
      <c r="FJ829" s="36"/>
      <c r="FK829" s="36"/>
      <c r="FL829" s="36"/>
      <c r="FM829" s="36"/>
      <c r="FN829" s="36"/>
      <c r="FO829" s="36"/>
      <c r="FP829" s="36"/>
      <c r="FQ829" s="36"/>
      <c r="FR829" s="36"/>
      <c r="FS829" s="36"/>
      <c r="FT829" s="36"/>
      <c r="FU829" s="36"/>
    </row>
    <row r="830" spans="1:177" ht="21" x14ac:dyDescent="0.35">
      <c r="A830" s="36"/>
      <c r="B830" s="37"/>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7"/>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7"/>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c r="EA830" s="36"/>
      <c r="EB830" s="36"/>
      <c r="EC830" s="36"/>
      <c r="ED830" s="36"/>
      <c r="EE830" s="36"/>
      <c r="EF830" s="36"/>
      <c r="EG830" s="36"/>
      <c r="EH830" s="36"/>
      <c r="EI830" s="36"/>
      <c r="EJ830" s="36"/>
      <c r="EK830" s="36"/>
      <c r="EL830" s="36"/>
      <c r="EM830" s="36"/>
      <c r="EN830" s="36"/>
      <c r="EO830" s="36"/>
      <c r="EP830" s="36"/>
      <c r="EQ830" s="36"/>
      <c r="ER830" s="36"/>
      <c r="ES830" s="36"/>
      <c r="ET830" s="36"/>
      <c r="EU830" s="36"/>
      <c r="EV830" s="36"/>
      <c r="EW830" s="36"/>
      <c r="EX830" s="36"/>
      <c r="EY830" s="36"/>
      <c r="EZ830" s="36"/>
      <c r="FA830" s="36"/>
      <c r="FB830" s="36"/>
      <c r="FC830" s="36"/>
      <c r="FD830" s="36"/>
      <c r="FE830" s="36"/>
      <c r="FF830" s="36"/>
      <c r="FG830" s="36"/>
      <c r="FH830" s="36"/>
      <c r="FI830" s="36"/>
      <c r="FJ830" s="36"/>
      <c r="FK830" s="36"/>
      <c r="FL830" s="36"/>
      <c r="FM830" s="36"/>
      <c r="FN830" s="36"/>
      <c r="FO830" s="36"/>
      <c r="FP830" s="36"/>
      <c r="FQ830" s="36"/>
      <c r="FR830" s="36"/>
      <c r="FS830" s="36"/>
      <c r="FT830" s="36"/>
      <c r="FU830" s="36"/>
    </row>
    <row r="831" spans="1:177" ht="21" x14ac:dyDescent="0.35">
      <c r="A831" s="36"/>
      <c r="B831" s="37"/>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7"/>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7"/>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c r="EA831" s="36"/>
      <c r="EB831" s="36"/>
      <c r="EC831" s="36"/>
      <c r="ED831" s="36"/>
      <c r="EE831" s="36"/>
      <c r="EF831" s="36"/>
      <c r="EG831" s="36"/>
      <c r="EH831" s="36"/>
      <c r="EI831" s="36"/>
      <c r="EJ831" s="36"/>
      <c r="EK831" s="36"/>
      <c r="EL831" s="36"/>
      <c r="EM831" s="36"/>
      <c r="EN831" s="36"/>
      <c r="EO831" s="36"/>
      <c r="EP831" s="36"/>
      <c r="EQ831" s="36"/>
      <c r="ER831" s="36"/>
      <c r="ES831" s="36"/>
      <c r="ET831" s="36"/>
      <c r="EU831" s="36"/>
      <c r="EV831" s="36"/>
      <c r="EW831" s="36"/>
      <c r="EX831" s="36"/>
      <c r="EY831" s="36"/>
      <c r="EZ831" s="36"/>
      <c r="FA831" s="36"/>
      <c r="FB831" s="36"/>
      <c r="FC831" s="36"/>
      <c r="FD831" s="36"/>
      <c r="FE831" s="36"/>
      <c r="FF831" s="36"/>
      <c r="FG831" s="36"/>
      <c r="FH831" s="36"/>
      <c r="FI831" s="36"/>
      <c r="FJ831" s="36"/>
      <c r="FK831" s="36"/>
      <c r="FL831" s="36"/>
      <c r="FM831" s="36"/>
      <c r="FN831" s="36"/>
      <c r="FO831" s="36"/>
      <c r="FP831" s="36"/>
      <c r="FQ831" s="36"/>
      <c r="FR831" s="36"/>
      <c r="FS831" s="36"/>
      <c r="FT831" s="36"/>
      <c r="FU831" s="36"/>
    </row>
    <row r="832" spans="1:177" ht="21" x14ac:dyDescent="0.35">
      <c r="A832" s="36"/>
      <c r="B832" s="37"/>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7"/>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7"/>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c r="EA832" s="36"/>
      <c r="EB832" s="36"/>
      <c r="EC832" s="36"/>
      <c r="ED832" s="36"/>
      <c r="EE832" s="36"/>
      <c r="EF832" s="36"/>
      <c r="EG832" s="36"/>
      <c r="EH832" s="36"/>
      <c r="EI832" s="36"/>
      <c r="EJ832" s="36"/>
      <c r="EK832" s="36"/>
      <c r="EL832" s="36"/>
      <c r="EM832" s="36"/>
      <c r="EN832" s="36"/>
      <c r="EO832" s="36"/>
      <c r="EP832" s="36"/>
      <c r="EQ832" s="36"/>
      <c r="ER832" s="36"/>
      <c r="ES832" s="36"/>
      <c r="ET832" s="36"/>
      <c r="EU832" s="36"/>
      <c r="EV832" s="36"/>
      <c r="EW832" s="36"/>
      <c r="EX832" s="36"/>
      <c r="EY832" s="36"/>
      <c r="EZ832" s="36"/>
      <c r="FA832" s="36"/>
      <c r="FB832" s="36"/>
      <c r="FC832" s="36"/>
      <c r="FD832" s="36"/>
      <c r="FE832" s="36"/>
      <c r="FF832" s="36"/>
      <c r="FG832" s="36"/>
      <c r="FH832" s="36"/>
      <c r="FI832" s="36"/>
      <c r="FJ832" s="36"/>
      <c r="FK832" s="36"/>
      <c r="FL832" s="36"/>
      <c r="FM832" s="36"/>
      <c r="FN832" s="36"/>
      <c r="FO832" s="36"/>
      <c r="FP832" s="36"/>
      <c r="FQ832" s="36"/>
      <c r="FR832" s="36"/>
      <c r="FS832" s="36"/>
      <c r="FT832" s="36"/>
      <c r="FU832" s="36"/>
    </row>
    <row r="833" spans="1:177" ht="21" x14ac:dyDescent="0.35">
      <c r="A833" s="36"/>
      <c r="B833" s="37"/>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7"/>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7"/>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c r="EA833" s="36"/>
      <c r="EB833" s="36"/>
      <c r="EC833" s="36"/>
      <c r="ED833" s="36"/>
      <c r="EE833" s="36"/>
      <c r="EF833" s="36"/>
      <c r="EG833" s="36"/>
      <c r="EH833" s="36"/>
      <c r="EI833" s="36"/>
      <c r="EJ833" s="36"/>
      <c r="EK833" s="36"/>
      <c r="EL833" s="36"/>
      <c r="EM833" s="36"/>
      <c r="EN833" s="36"/>
      <c r="EO833" s="36"/>
      <c r="EP833" s="36"/>
      <c r="EQ833" s="36"/>
      <c r="ER833" s="36"/>
      <c r="ES833" s="36"/>
      <c r="ET833" s="36"/>
      <c r="EU833" s="36"/>
      <c r="EV833" s="36"/>
      <c r="EW833" s="36"/>
      <c r="EX833" s="36"/>
      <c r="EY833" s="36"/>
      <c r="EZ833" s="36"/>
      <c r="FA833" s="36"/>
      <c r="FB833" s="36"/>
      <c r="FC833" s="36"/>
      <c r="FD833" s="36"/>
      <c r="FE833" s="36"/>
      <c r="FF833" s="36"/>
      <c r="FG833" s="36"/>
      <c r="FH833" s="36"/>
      <c r="FI833" s="36"/>
      <c r="FJ833" s="36"/>
      <c r="FK833" s="36"/>
      <c r="FL833" s="36"/>
      <c r="FM833" s="36"/>
      <c r="FN833" s="36"/>
      <c r="FO833" s="36"/>
      <c r="FP833" s="36"/>
      <c r="FQ833" s="36"/>
      <c r="FR833" s="36"/>
      <c r="FS833" s="36"/>
      <c r="FT833" s="36"/>
      <c r="FU833" s="36"/>
    </row>
    <row r="834" spans="1:177" ht="21" x14ac:dyDescent="0.35">
      <c r="A834" s="36"/>
      <c r="B834" s="37"/>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7"/>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7"/>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c r="EA834" s="36"/>
      <c r="EB834" s="36"/>
      <c r="EC834" s="36"/>
      <c r="ED834" s="36"/>
      <c r="EE834" s="36"/>
      <c r="EF834" s="36"/>
      <c r="EG834" s="36"/>
      <c r="EH834" s="36"/>
      <c r="EI834" s="36"/>
      <c r="EJ834" s="36"/>
      <c r="EK834" s="36"/>
      <c r="EL834" s="36"/>
      <c r="EM834" s="36"/>
      <c r="EN834" s="36"/>
      <c r="EO834" s="36"/>
      <c r="EP834" s="36"/>
      <c r="EQ834" s="36"/>
      <c r="ER834" s="36"/>
      <c r="ES834" s="36"/>
      <c r="ET834" s="36"/>
      <c r="EU834" s="36"/>
      <c r="EV834" s="36"/>
      <c r="EW834" s="36"/>
      <c r="EX834" s="36"/>
      <c r="EY834" s="36"/>
      <c r="EZ834" s="36"/>
      <c r="FA834" s="36"/>
      <c r="FB834" s="36"/>
      <c r="FC834" s="36"/>
      <c r="FD834" s="36"/>
      <c r="FE834" s="36"/>
      <c r="FF834" s="36"/>
      <c r="FG834" s="36"/>
      <c r="FH834" s="36"/>
      <c r="FI834" s="36"/>
      <c r="FJ834" s="36"/>
      <c r="FK834" s="36"/>
      <c r="FL834" s="36"/>
      <c r="FM834" s="36"/>
      <c r="FN834" s="36"/>
      <c r="FO834" s="36"/>
      <c r="FP834" s="36"/>
      <c r="FQ834" s="36"/>
      <c r="FR834" s="36"/>
      <c r="FS834" s="36"/>
      <c r="FT834" s="36"/>
      <c r="FU834" s="36"/>
    </row>
    <row r="835" spans="1:177" ht="21" x14ac:dyDescent="0.35">
      <c r="A835" s="36"/>
      <c r="B835" s="37"/>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7"/>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7"/>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c r="EA835" s="36"/>
      <c r="EB835" s="36"/>
      <c r="EC835" s="36"/>
      <c r="ED835" s="36"/>
      <c r="EE835" s="36"/>
      <c r="EF835" s="36"/>
      <c r="EG835" s="36"/>
      <c r="EH835" s="36"/>
      <c r="EI835" s="36"/>
      <c r="EJ835" s="36"/>
      <c r="EK835" s="36"/>
      <c r="EL835" s="36"/>
      <c r="EM835" s="36"/>
      <c r="EN835" s="36"/>
      <c r="EO835" s="36"/>
      <c r="EP835" s="36"/>
      <c r="EQ835" s="36"/>
      <c r="ER835" s="36"/>
      <c r="ES835" s="36"/>
      <c r="ET835" s="36"/>
      <c r="EU835" s="36"/>
      <c r="EV835" s="36"/>
      <c r="EW835" s="36"/>
      <c r="EX835" s="36"/>
      <c r="EY835" s="36"/>
      <c r="EZ835" s="36"/>
      <c r="FA835" s="36"/>
      <c r="FB835" s="36"/>
      <c r="FC835" s="36"/>
      <c r="FD835" s="36"/>
      <c r="FE835" s="36"/>
      <c r="FF835" s="36"/>
      <c r="FG835" s="36"/>
      <c r="FH835" s="36"/>
      <c r="FI835" s="36"/>
      <c r="FJ835" s="36"/>
      <c r="FK835" s="36"/>
      <c r="FL835" s="36"/>
      <c r="FM835" s="36"/>
      <c r="FN835" s="36"/>
      <c r="FO835" s="36"/>
      <c r="FP835" s="36"/>
      <c r="FQ835" s="36"/>
      <c r="FR835" s="36"/>
      <c r="FS835" s="36"/>
      <c r="FT835" s="36"/>
      <c r="FU835" s="36"/>
    </row>
    <row r="836" spans="1:177" ht="21" x14ac:dyDescent="0.35">
      <c r="A836" s="36"/>
      <c r="B836" s="37"/>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7"/>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7"/>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c r="EA836" s="36"/>
      <c r="EB836" s="36"/>
      <c r="EC836" s="36"/>
      <c r="ED836" s="36"/>
      <c r="EE836" s="36"/>
      <c r="EF836" s="36"/>
      <c r="EG836" s="36"/>
      <c r="EH836" s="36"/>
      <c r="EI836" s="36"/>
      <c r="EJ836" s="36"/>
      <c r="EK836" s="36"/>
      <c r="EL836" s="36"/>
      <c r="EM836" s="36"/>
      <c r="EN836" s="36"/>
      <c r="EO836" s="36"/>
      <c r="EP836" s="36"/>
      <c r="EQ836" s="36"/>
      <c r="ER836" s="36"/>
      <c r="ES836" s="36"/>
      <c r="ET836" s="36"/>
      <c r="EU836" s="36"/>
      <c r="EV836" s="36"/>
      <c r="EW836" s="36"/>
      <c r="EX836" s="36"/>
      <c r="EY836" s="36"/>
      <c r="EZ836" s="36"/>
      <c r="FA836" s="36"/>
      <c r="FB836" s="36"/>
      <c r="FC836" s="36"/>
      <c r="FD836" s="36"/>
      <c r="FE836" s="36"/>
      <c r="FF836" s="36"/>
      <c r="FG836" s="36"/>
      <c r="FH836" s="36"/>
      <c r="FI836" s="36"/>
      <c r="FJ836" s="36"/>
      <c r="FK836" s="36"/>
      <c r="FL836" s="36"/>
      <c r="FM836" s="36"/>
      <c r="FN836" s="36"/>
      <c r="FO836" s="36"/>
      <c r="FP836" s="36"/>
      <c r="FQ836" s="36"/>
      <c r="FR836" s="36"/>
      <c r="FS836" s="36"/>
      <c r="FT836" s="36"/>
      <c r="FU836" s="36"/>
    </row>
    <row r="837" spans="1:177" ht="21" x14ac:dyDescent="0.35">
      <c r="A837" s="36"/>
      <c r="B837" s="37"/>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7"/>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7"/>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36"/>
      <c r="EE837" s="36"/>
      <c r="EF837" s="36"/>
      <c r="EG837" s="36"/>
      <c r="EH837" s="36"/>
      <c r="EI837" s="36"/>
      <c r="EJ837" s="36"/>
      <c r="EK837" s="36"/>
      <c r="EL837" s="36"/>
      <c r="EM837" s="36"/>
      <c r="EN837" s="36"/>
      <c r="EO837" s="36"/>
      <c r="EP837" s="36"/>
      <c r="EQ837" s="36"/>
      <c r="ER837" s="36"/>
      <c r="ES837" s="36"/>
      <c r="ET837" s="36"/>
      <c r="EU837" s="36"/>
      <c r="EV837" s="36"/>
      <c r="EW837" s="36"/>
      <c r="EX837" s="36"/>
      <c r="EY837" s="36"/>
      <c r="EZ837" s="36"/>
      <c r="FA837" s="36"/>
      <c r="FB837" s="36"/>
      <c r="FC837" s="36"/>
      <c r="FD837" s="36"/>
      <c r="FE837" s="36"/>
      <c r="FF837" s="36"/>
      <c r="FG837" s="36"/>
      <c r="FH837" s="36"/>
      <c r="FI837" s="36"/>
      <c r="FJ837" s="36"/>
      <c r="FK837" s="36"/>
      <c r="FL837" s="36"/>
      <c r="FM837" s="36"/>
      <c r="FN837" s="36"/>
      <c r="FO837" s="36"/>
      <c r="FP837" s="36"/>
      <c r="FQ837" s="36"/>
      <c r="FR837" s="36"/>
      <c r="FS837" s="36"/>
      <c r="FT837" s="36"/>
      <c r="FU837" s="36"/>
    </row>
    <row r="838" spans="1:177" ht="21" x14ac:dyDescent="0.35">
      <c r="A838" s="36"/>
      <c r="B838" s="37"/>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7"/>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7"/>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36"/>
      <c r="EE838" s="36"/>
      <c r="EF838" s="36"/>
      <c r="EG838" s="36"/>
      <c r="EH838" s="36"/>
      <c r="EI838" s="36"/>
      <c r="EJ838" s="36"/>
      <c r="EK838" s="36"/>
      <c r="EL838" s="36"/>
      <c r="EM838" s="36"/>
      <c r="EN838" s="36"/>
      <c r="EO838" s="36"/>
      <c r="EP838" s="36"/>
      <c r="EQ838" s="36"/>
      <c r="ER838" s="36"/>
      <c r="ES838" s="36"/>
      <c r="ET838" s="36"/>
      <c r="EU838" s="36"/>
      <c r="EV838" s="36"/>
      <c r="EW838" s="36"/>
      <c r="EX838" s="36"/>
      <c r="EY838" s="36"/>
      <c r="EZ838" s="36"/>
      <c r="FA838" s="36"/>
      <c r="FB838" s="36"/>
      <c r="FC838" s="36"/>
      <c r="FD838" s="36"/>
      <c r="FE838" s="36"/>
      <c r="FF838" s="36"/>
      <c r="FG838" s="36"/>
      <c r="FH838" s="36"/>
      <c r="FI838" s="36"/>
      <c r="FJ838" s="36"/>
      <c r="FK838" s="36"/>
      <c r="FL838" s="36"/>
      <c r="FM838" s="36"/>
      <c r="FN838" s="36"/>
      <c r="FO838" s="36"/>
      <c r="FP838" s="36"/>
      <c r="FQ838" s="36"/>
      <c r="FR838" s="36"/>
      <c r="FS838" s="36"/>
      <c r="FT838" s="36"/>
      <c r="FU838" s="36"/>
    </row>
    <row r="839" spans="1:177" ht="21" x14ac:dyDescent="0.35">
      <c r="A839" s="36"/>
      <c r="B839" s="37"/>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7"/>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7"/>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c r="EA839" s="36"/>
      <c r="EB839" s="36"/>
      <c r="EC839" s="36"/>
      <c r="ED839" s="36"/>
      <c r="EE839" s="36"/>
      <c r="EF839" s="36"/>
      <c r="EG839" s="36"/>
      <c r="EH839" s="36"/>
      <c r="EI839" s="36"/>
      <c r="EJ839" s="36"/>
      <c r="EK839" s="36"/>
      <c r="EL839" s="36"/>
      <c r="EM839" s="36"/>
      <c r="EN839" s="36"/>
      <c r="EO839" s="36"/>
      <c r="EP839" s="36"/>
      <c r="EQ839" s="36"/>
      <c r="ER839" s="36"/>
      <c r="ES839" s="36"/>
      <c r="ET839" s="36"/>
      <c r="EU839" s="36"/>
      <c r="EV839" s="36"/>
      <c r="EW839" s="36"/>
      <c r="EX839" s="36"/>
      <c r="EY839" s="36"/>
      <c r="EZ839" s="36"/>
      <c r="FA839" s="36"/>
      <c r="FB839" s="36"/>
      <c r="FC839" s="36"/>
      <c r="FD839" s="36"/>
      <c r="FE839" s="36"/>
      <c r="FF839" s="36"/>
      <c r="FG839" s="36"/>
      <c r="FH839" s="36"/>
      <c r="FI839" s="36"/>
      <c r="FJ839" s="36"/>
      <c r="FK839" s="36"/>
      <c r="FL839" s="36"/>
      <c r="FM839" s="36"/>
      <c r="FN839" s="36"/>
      <c r="FO839" s="36"/>
      <c r="FP839" s="36"/>
      <c r="FQ839" s="36"/>
      <c r="FR839" s="36"/>
      <c r="FS839" s="36"/>
      <c r="FT839" s="36"/>
      <c r="FU839" s="36"/>
    </row>
    <row r="840" spans="1:177" ht="21" x14ac:dyDescent="0.35">
      <c r="A840" s="36"/>
      <c r="B840" s="37"/>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7"/>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7"/>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c r="EA840" s="36"/>
      <c r="EB840" s="36"/>
      <c r="EC840" s="36"/>
      <c r="ED840" s="36"/>
      <c r="EE840" s="36"/>
      <c r="EF840" s="36"/>
      <c r="EG840" s="36"/>
      <c r="EH840" s="36"/>
      <c r="EI840" s="36"/>
      <c r="EJ840" s="36"/>
      <c r="EK840" s="36"/>
      <c r="EL840" s="36"/>
      <c r="EM840" s="36"/>
      <c r="EN840" s="36"/>
      <c r="EO840" s="36"/>
      <c r="EP840" s="36"/>
      <c r="EQ840" s="36"/>
      <c r="ER840" s="36"/>
      <c r="ES840" s="36"/>
      <c r="ET840" s="36"/>
      <c r="EU840" s="36"/>
      <c r="EV840" s="36"/>
      <c r="EW840" s="36"/>
      <c r="EX840" s="36"/>
      <c r="EY840" s="36"/>
      <c r="EZ840" s="36"/>
      <c r="FA840" s="36"/>
      <c r="FB840" s="36"/>
      <c r="FC840" s="36"/>
      <c r="FD840" s="36"/>
      <c r="FE840" s="36"/>
      <c r="FF840" s="36"/>
      <c r="FG840" s="36"/>
      <c r="FH840" s="36"/>
      <c r="FI840" s="36"/>
      <c r="FJ840" s="36"/>
      <c r="FK840" s="36"/>
      <c r="FL840" s="36"/>
      <c r="FM840" s="36"/>
      <c r="FN840" s="36"/>
      <c r="FO840" s="36"/>
      <c r="FP840" s="36"/>
      <c r="FQ840" s="36"/>
      <c r="FR840" s="36"/>
      <c r="FS840" s="36"/>
      <c r="FT840" s="36"/>
      <c r="FU840" s="36"/>
    </row>
    <row r="841" spans="1:177" ht="21" x14ac:dyDescent="0.35">
      <c r="A841" s="36"/>
      <c r="B841" s="37"/>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7"/>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7"/>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36"/>
      <c r="EE841" s="36"/>
      <c r="EF841" s="36"/>
      <c r="EG841" s="36"/>
      <c r="EH841" s="36"/>
      <c r="EI841" s="36"/>
      <c r="EJ841" s="36"/>
      <c r="EK841" s="36"/>
      <c r="EL841" s="36"/>
      <c r="EM841" s="36"/>
      <c r="EN841" s="36"/>
      <c r="EO841" s="36"/>
      <c r="EP841" s="36"/>
      <c r="EQ841" s="36"/>
      <c r="ER841" s="36"/>
      <c r="ES841" s="36"/>
      <c r="ET841" s="36"/>
      <c r="EU841" s="36"/>
      <c r="EV841" s="36"/>
      <c r="EW841" s="36"/>
      <c r="EX841" s="36"/>
      <c r="EY841" s="36"/>
      <c r="EZ841" s="36"/>
      <c r="FA841" s="36"/>
      <c r="FB841" s="36"/>
      <c r="FC841" s="36"/>
      <c r="FD841" s="36"/>
      <c r="FE841" s="36"/>
      <c r="FF841" s="36"/>
      <c r="FG841" s="36"/>
      <c r="FH841" s="36"/>
      <c r="FI841" s="36"/>
      <c r="FJ841" s="36"/>
      <c r="FK841" s="36"/>
      <c r="FL841" s="36"/>
      <c r="FM841" s="36"/>
      <c r="FN841" s="36"/>
      <c r="FO841" s="36"/>
      <c r="FP841" s="36"/>
      <c r="FQ841" s="36"/>
      <c r="FR841" s="36"/>
      <c r="FS841" s="36"/>
      <c r="FT841" s="36"/>
      <c r="FU841" s="36"/>
    </row>
    <row r="842" spans="1:177" ht="21" x14ac:dyDescent="0.35">
      <c r="A842" s="36"/>
      <c r="B842" s="37"/>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7"/>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7"/>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6"/>
      <c r="FL842" s="36"/>
      <c r="FM842" s="36"/>
      <c r="FN842" s="36"/>
      <c r="FO842" s="36"/>
      <c r="FP842" s="36"/>
      <c r="FQ842" s="36"/>
      <c r="FR842" s="36"/>
      <c r="FS842" s="36"/>
      <c r="FT842" s="36"/>
      <c r="FU842" s="36"/>
    </row>
    <row r="843" spans="1:177" ht="21" x14ac:dyDescent="0.35">
      <c r="A843" s="36"/>
      <c r="B843" s="37"/>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7"/>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7"/>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6"/>
      <c r="FL843" s="36"/>
      <c r="FM843" s="36"/>
      <c r="FN843" s="36"/>
      <c r="FO843" s="36"/>
      <c r="FP843" s="36"/>
      <c r="FQ843" s="36"/>
      <c r="FR843" s="36"/>
      <c r="FS843" s="36"/>
      <c r="FT843" s="36"/>
      <c r="FU843" s="36"/>
    </row>
    <row r="844" spans="1:177" ht="21" x14ac:dyDescent="0.35">
      <c r="A844" s="36"/>
      <c r="B844" s="37"/>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7"/>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7"/>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36"/>
      <c r="EE844" s="36"/>
      <c r="EF844" s="36"/>
      <c r="EG844" s="36"/>
      <c r="EH844" s="36"/>
      <c r="EI844" s="36"/>
      <c r="EJ844" s="36"/>
      <c r="EK844" s="36"/>
      <c r="EL844" s="36"/>
      <c r="EM844" s="36"/>
      <c r="EN844" s="36"/>
      <c r="EO844" s="36"/>
      <c r="EP844" s="36"/>
      <c r="EQ844" s="36"/>
      <c r="ER844" s="36"/>
      <c r="ES844" s="36"/>
      <c r="ET844" s="36"/>
      <c r="EU844" s="36"/>
      <c r="EV844" s="36"/>
      <c r="EW844" s="36"/>
      <c r="EX844" s="36"/>
      <c r="EY844" s="36"/>
      <c r="EZ844" s="36"/>
      <c r="FA844" s="36"/>
      <c r="FB844" s="36"/>
      <c r="FC844" s="36"/>
      <c r="FD844" s="36"/>
      <c r="FE844" s="36"/>
      <c r="FF844" s="36"/>
      <c r="FG844" s="36"/>
      <c r="FH844" s="36"/>
      <c r="FI844" s="36"/>
      <c r="FJ844" s="36"/>
      <c r="FK844" s="36"/>
      <c r="FL844" s="36"/>
      <c r="FM844" s="36"/>
      <c r="FN844" s="36"/>
      <c r="FO844" s="36"/>
      <c r="FP844" s="36"/>
      <c r="FQ844" s="36"/>
      <c r="FR844" s="36"/>
      <c r="FS844" s="36"/>
      <c r="FT844" s="36"/>
      <c r="FU844" s="36"/>
    </row>
    <row r="845" spans="1:177" ht="21" x14ac:dyDescent="0.35">
      <c r="A845" s="36"/>
      <c r="B845" s="37"/>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7"/>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7"/>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c r="EA845" s="36"/>
      <c r="EB845" s="36"/>
      <c r="EC845" s="36"/>
      <c r="ED845" s="36"/>
      <c r="EE845" s="36"/>
      <c r="EF845" s="36"/>
      <c r="EG845" s="36"/>
      <c r="EH845" s="36"/>
      <c r="EI845" s="36"/>
      <c r="EJ845" s="36"/>
      <c r="EK845" s="36"/>
      <c r="EL845" s="36"/>
      <c r="EM845" s="36"/>
      <c r="EN845" s="36"/>
      <c r="EO845" s="36"/>
      <c r="EP845" s="36"/>
      <c r="EQ845" s="36"/>
      <c r="ER845" s="36"/>
      <c r="ES845" s="36"/>
      <c r="ET845" s="36"/>
      <c r="EU845" s="36"/>
      <c r="EV845" s="36"/>
      <c r="EW845" s="36"/>
      <c r="EX845" s="36"/>
      <c r="EY845" s="36"/>
      <c r="EZ845" s="36"/>
      <c r="FA845" s="36"/>
      <c r="FB845" s="36"/>
      <c r="FC845" s="36"/>
      <c r="FD845" s="36"/>
      <c r="FE845" s="36"/>
      <c r="FF845" s="36"/>
      <c r="FG845" s="36"/>
      <c r="FH845" s="36"/>
      <c r="FI845" s="36"/>
      <c r="FJ845" s="36"/>
      <c r="FK845" s="36"/>
      <c r="FL845" s="36"/>
      <c r="FM845" s="36"/>
      <c r="FN845" s="36"/>
      <c r="FO845" s="36"/>
      <c r="FP845" s="36"/>
      <c r="FQ845" s="36"/>
      <c r="FR845" s="36"/>
      <c r="FS845" s="36"/>
      <c r="FT845" s="36"/>
      <c r="FU845" s="36"/>
    </row>
    <row r="846" spans="1:177" ht="21" x14ac:dyDescent="0.35">
      <c r="A846" s="36"/>
      <c r="B846" s="37"/>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7"/>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7"/>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6"/>
      <c r="FL846" s="36"/>
      <c r="FM846" s="36"/>
      <c r="FN846" s="36"/>
      <c r="FO846" s="36"/>
      <c r="FP846" s="36"/>
      <c r="FQ846" s="36"/>
      <c r="FR846" s="36"/>
      <c r="FS846" s="36"/>
      <c r="FT846" s="36"/>
      <c r="FU846" s="36"/>
    </row>
    <row r="847" spans="1:177" ht="21" x14ac:dyDescent="0.35">
      <c r="A847" s="36"/>
      <c r="B847" s="37"/>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7"/>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7"/>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6"/>
      <c r="FL847" s="36"/>
      <c r="FM847" s="36"/>
      <c r="FN847" s="36"/>
      <c r="FO847" s="36"/>
      <c r="FP847" s="36"/>
      <c r="FQ847" s="36"/>
      <c r="FR847" s="36"/>
      <c r="FS847" s="36"/>
      <c r="FT847" s="36"/>
      <c r="FU847" s="36"/>
    </row>
    <row r="848" spans="1:177" ht="21" x14ac:dyDescent="0.35">
      <c r="A848" s="36"/>
      <c r="B848" s="37"/>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7"/>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7"/>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c r="EA848" s="36"/>
      <c r="EB848" s="36"/>
      <c r="EC848" s="36"/>
      <c r="ED848" s="36"/>
      <c r="EE848" s="36"/>
      <c r="EF848" s="36"/>
      <c r="EG848" s="36"/>
      <c r="EH848" s="36"/>
      <c r="EI848" s="36"/>
      <c r="EJ848" s="36"/>
      <c r="EK848" s="36"/>
      <c r="EL848" s="36"/>
      <c r="EM848" s="36"/>
      <c r="EN848" s="36"/>
      <c r="EO848" s="36"/>
      <c r="EP848" s="36"/>
      <c r="EQ848" s="36"/>
      <c r="ER848" s="36"/>
      <c r="ES848" s="36"/>
      <c r="ET848" s="36"/>
      <c r="EU848" s="36"/>
      <c r="EV848" s="36"/>
      <c r="EW848" s="36"/>
      <c r="EX848" s="36"/>
      <c r="EY848" s="36"/>
      <c r="EZ848" s="36"/>
      <c r="FA848" s="36"/>
      <c r="FB848" s="36"/>
      <c r="FC848" s="36"/>
      <c r="FD848" s="36"/>
      <c r="FE848" s="36"/>
      <c r="FF848" s="36"/>
      <c r="FG848" s="36"/>
      <c r="FH848" s="36"/>
      <c r="FI848" s="36"/>
      <c r="FJ848" s="36"/>
      <c r="FK848" s="36"/>
      <c r="FL848" s="36"/>
      <c r="FM848" s="36"/>
      <c r="FN848" s="36"/>
      <c r="FO848" s="36"/>
      <c r="FP848" s="36"/>
      <c r="FQ848" s="36"/>
      <c r="FR848" s="36"/>
      <c r="FS848" s="36"/>
      <c r="FT848" s="36"/>
      <c r="FU848" s="36"/>
    </row>
    <row r="849" spans="1:177" ht="21" x14ac:dyDescent="0.35">
      <c r="A849" s="36"/>
      <c r="B849" s="37"/>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7"/>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7"/>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36"/>
      <c r="EE849" s="36"/>
      <c r="EF849" s="36"/>
      <c r="EG849" s="36"/>
      <c r="EH849" s="36"/>
      <c r="EI849" s="36"/>
      <c r="EJ849" s="36"/>
      <c r="EK849" s="36"/>
      <c r="EL849" s="36"/>
      <c r="EM849" s="36"/>
      <c r="EN849" s="36"/>
      <c r="EO849" s="36"/>
      <c r="EP849" s="36"/>
      <c r="EQ849" s="36"/>
      <c r="ER849" s="36"/>
      <c r="ES849" s="36"/>
      <c r="ET849" s="36"/>
      <c r="EU849" s="36"/>
      <c r="EV849" s="36"/>
      <c r="EW849" s="36"/>
      <c r="EX849" s="36"/>
      <c r="EY849" s="36"/>
      <c r="EZ849" s="36"/>
      <c r="FA849" s="36"/>
      <c r="FB849" s="36"/>
      <c r="FC849" s="36"/>
      <c r="FD849" s="36"/>
      <c r="FE849" s="36"/>
      <c r="FF849" s="36"/>
      <c r="FG849" s="36"/>
      <c r="FH849" s="36"/>
      <c r="FI849" s="36"/>
      <c r="FJ849" s="36"/>
      <c r="FK849" s="36"/>
      <c r="FL849" s="36"/>
      <c r="FM849" s="36"/>
      <c r="FN849" s="36"/>
      <c r="FO849" s="36"/>
      <c r="FP849" s="36"/>
      <c r="FQ849" s="36"/>
      <c r="FR849" s="36"/>
      <c r="FS849" s="36"/>
      <c r="FT849" s="36"/>
      <c r="FU849" s="36"/>
    </row>
    <row r="850" spans="1:177" ht="21" x14ac:dyDescent="0.35">
      <c r="A850" s="36"/>
      <c r="B850" s="37"/>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7"/>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7"/>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c r="EA850" s="36"/>
      <c r="EB850" s="36"/>
      <c r="EC850" s="36"/>
      <c r="ED850" s="36"/>
      <c r="EE850" s="36"/>
      <c r="EF850" s="36"/>
      <c r="EG850" s="36"/>
      <c r="EH850" s="36"/>
      <c r="EI850" s="36"/>
      <c r="EJ850" s="36"/>
      <c r="EK850" s="36"/>
      <c r="EL850" s="36"/>
      <c r="EM850" s="36"/>
      <c r="EN850" s="36"/>
      <c r="EO850" s="36"/>
      <c r="EP850" s="36"/>
      <c r="EQ850" s="36"/>
      <c r="ER850" s="36"/>
      <c r="ES850" s="36"/>
      <c r="ET850" s="36"/>
      <c r="EU850" s="36"/>
      <c r="EV850" s="36"/>
      <c r="EW850" s="36"/>
      <c r="EX850" s="36"/>
      <c r="EY850" s="36"/>
      <c r="EZ850" s="36"/>
      <c r="FA850" s="36"/>
      <c r="FB850" s="36"/>
      <c r="FC850" s="36"/>
      <c r="FD850" s="36"/>
      <c r="FE850" s="36"/>
      <c r="FF850" s="36"/>
      <c r="FG850" s="36"/>
      <c r="FH850" s="36"/>
      <c r="FI850" s="36"/>
      <c r="FJ850" s="36"/>
      <c r="FK850" s="36"/>
      <c r="FL850" s="36"/>
      <c r="FM850" s="36"/>
      <c r="FN850" s="36"/>
      <c r="FO850" s="36"/>
      <c r="FP850" s="36"/>
      <c r="FQ850" s="36"/>
      <c r="FR850" s="36"/>
      <c r="FS850" s="36"/>
      <c r="FT850" s="36"/>
      <c r="FU850" s="36"/>
    </row>
    <row r="851" spans="1:177" ht="21" x14ac:dyDescent="0.35">
      <c r="A851" s="36"/>
      <c r="B851" s="37"/>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7"/>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7"/>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36"/>
      <c r="EF851" s="36"/>
      <c r="EG851" s="36"/>
      <c r="EH851" s="36"/>
      <c r="EI851" s="36"/>
      <c r="EJ851" s="36"/>
      <c r="EK851" s="36"/>
      <c r="EL851" s="36"/>
      <c r="EM851" s="36"/>
      <c r="EN851" s="36"/>
      <c r="EO851" s="36"/>
      <c r="EP851" s="36"/>
      <c r="EQ851" s="36"/>
      <c r="ER851" s="36"/>
      <c r="ES851" s="36"/>
      <c r="ET851" s="36"/>
      <c r="EU851" s="36"/>
      <c r="EV851" s="36"/>
      <c r="EW851" s="36"/>
      <c r="EX851" s="36"/>
      <c r="EY851" s="36"/>
      <c r="EZ851" s="36"/>
      <c r="FA851" s="36"/>
      <c r="FB851" s="36"/>
      <c r="FC851" s="36"/>
      <c r="FD851" s="36"/>
      <c r="FE851" s="36"/>
      <c r="FF851" s="36"/>
      <c r="FG851" s="36"/>
      <c r="FH851" s="36"/>
      <c r="FI851" s="36"/>
      <c r="FJ851" s="36"/>
      <c r="FK851" s="36"/>
      <c r="FL851" s="36"/>
      <c r="FM851" s="36"/>
      <c r="FN851" s="36"/>
      <c r="FO851" s="36"/>
      <c r="FP851" s="36"/>
      <c r="FQ851" s="36"/>
      <c r="FR851" s="36"/>
      <c r="FS851" s="36"/>
      <c r="FT851" s="36"/>
      <c r="FU851" s="36"/>
    </row>
    <row r="852" spans="1:177" ht="21" x14ac:dyDescent="0.35">
      <c r="A852" s="36"/>
      <c r="B852" s="37"/>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7"/>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7"/>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c r="EA852" s="36"/>
      <c r="EB852" s="36"/>
      <c r="EC852" s="36"/>
      <c r="ED852" s="36"/>
      <c r="EE852" s="36"/>
      <c r="EF852" s="36"/>
      <c r="EG852" s="36"/>
      <c r="EH852" s="36"/>
      <c r="EI852" s="36"/>
      <c r="EJ852" s="36"/>
      <c r="EK852" s="36"/>
      <c r="EL852" s="36"/>
      <c r="EM852" s="36"/>
      <c r="EN852" s="36"/>
      <c r="EO852" s="36"/>
      <c r="EP852" s="36"/>
      <c r="EQ852" s="36"/>
      <c r="ER852" s="36"/>
      <c r="ES852" s="36"/>
      <c r="ET852" s="36"/>
      <c r="EU852" s="36"/>
      <c r="EV852" s="36"/>
      <c r="EW852" s="36"/>
      <c r="EX852" s="36"/>
      <c r="EY852" s="36"/>
      <c r="EZ852" s="36"/>
      <c r="FA852" s="36"/>
      <c r="FB852" s="36"/>
      <c r="FC852" s="36"/>
      <c r="FD852" s="36"/>
      <c r="FE852" s="36"/>
      <c r="FF852" s="36"/>
      <c r="FG852" s="36"/>
      <c r="FH852" s="36"/>
      <c r="FI852" s="36"/>
      <c r="FJ852" s="36"/>
      <c r="FK852" s="36"/>
      <c r="FL852" s="36"/>
      <c r="FM852" s="36"/>
      <c r="FN852" s="36"/>
      <c r="FO852" s="36"/>
      <c r="FP852" s="36"/>
      <c r="FQ852" s="36"/>
      <c r="FR852" s="36"/>
      <c r="FS852" s="36"/>
      <c r="FT852" s="36"/>
      <c r="FU852" s="36"/>
    </row>
    <row r="853" spans="1:177" ht="21" x14ac:dyDescent="0.35">
      <c r="A853" s="36"/>
      <c r="B853" s="37"/>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7"/>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7"/>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c r="EA853" s="36"/>
      <c r="EB853" s="36"/>
      <c r="EC853" s="36"/>
      <c r="ED853" s="36"/>
      <c r="EE853" s="36"/>
      <c r="EF853" s="36"/>
      <c r="EG853" s="36"/>
      <c r="EH853" s="36"/>
      <c r="EI853" s="36"/>
      <c r="EJ853" s="36"/>
      <c r="EK853" s="36"/>
      <c r="EL853" s="36"/>
      <c r="EM853" s="36"/>
      <c r="EN853" s="36"/>
      <c r="EO853" s="36"/>
      <c r="EP853" s="36"/>
      <c r="EQ853" s="36"/>
      <c r="ER853" s="36"/>
      <c r="ES853" s="36"/>
      <c r="ET853" s="36"/>
      <c r="EU853" s="36"/>
      <c r="EV853" s="36"/>
      <c r="EW853" s="36"/>
      <c r="EX853" s="36"/>
      <c r="EY853" s="36"/>
      <c r="EZ853" s="36"/>
      <c r="FA853" s="36"/>
      <c r="FB853" s="36"/>
      <c r="FC853" s="36"/>
      <c r="FD853" s="36"/>
      <c r="FE853" s="36"/>
      <c r="FF853" s="36"/>
      <c r="FG853" s="36"/>
      <c r="FH853" s="36"/>
      <c r="FI853" s="36"/>
      <c r="FJ853" s="36"/>
      <c r="FK853" s="36"/>
      <c r="FL853" s="36"/>
      <c r="FM853" s="36"/>
      <c r="FN853" s="36"/>
      <c r="FO853" s="36"/>
      <c r="FP853" s="36"/>
      <c r="FQ853" s="36"/>
      <c r="FR853" s="36"/>
      <c r="FS853" s="36"/>
      <c r="FT853" s="36"/>
      <c r="FU853" s="36"/>
    </row>
    <row r="854" spans="1:177" ht="21" x14ac:dyDescent="0.35">
      <c r="A854" s="36"/>
      <c r="B854" s="37"/>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7"/>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7"/>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c r="EA854" s="36"/>
      <c r="EB854" s="36"/>
      <c r="EC854" s="36"/>
      <c r="ED854" s="36"/>
      <c r="EE854" s="36"/>
      <c r="EF854" s="36"/>
      <c r="EG854" s="36"/>
      <c r="EH854" s="36"/>
      <c r="EI854" s="36"/>
      <c r="EJ854" s="36"/>
      <c r="EK854" s="36"/>
      <c r="EL854" s="36"/>
      <c r="EM854" s="36"/>
      <c r="EN854" s="36"/>
      <c r="EO854" s="36"/>
      <c r="EP854" s="36"/>
      <c r="EQ854" s="36"/>
      <c r="ER854" s="36"/>
      <c r="ES854" s="36"/>
      <c r="ET854" s="36"/>
      <c r="EU854" s="36"/>
      <c r="EV854" s="36"/>
      <c r="EW854" s="36"/>
      <c r="EX854" s="36"/>
      <c r="EY854" s="36"/>
      <c r="EZ854" s="36"/>
      <c r="FA854" s="36"/>
      <c r="FB854" s="36"/>
      <c r="FC854" s="36"/>
      <c r="FD854" s="36"/>
      <c r="FE854" s="36"/>
      <c r="FF854" s="36"/>
      <c r="FG854" s="36"/>
      <c r="FH854" s="36"/>
      <c r="FI854" s="36"/>
      <c r="FJ854" s="36"/>
      <c r="FK854" s="36"/>
      <c r="FL854" s="36"/>
      <c r="FM854" s="36"/>
      <c r="FN854" s="36"/>
      <c r="FO854" s="36"/>
      <c r="FP854" s="36"/>
      <c r="FQ854" s="36"/>
      <c r="FR854" s="36"/>
      <c r="FS854" s="36"/>
      <c r="FT854" s="36"/>
      <c r="FU854" s="36"/>
    </row>
    <row r="855" spans="1:177" ht="21" x14ac:dyDescent="0.35">
      <c r="A855" s="36"/>
      <c r="B855" s="37"/>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7"/>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7"/>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c r="EA855" s="36"/>
      <c r="EB855" s="36"/>
      <c r="EC855" s="36"/>
      <c r="ED855" s="36"/>
      <c r="EE855" s="36"/>
      <c r="EF855" s="36"/>
      <c r="EG855" s="36"/>
      <c r="EH855" s="36"/>
      <c r="EI855" s="36"/>
      <c r="EJ855" s="36"/>
      <c r="EK855" s="36"/>
      <c r="EL855" s="36"/>
      <c r="EM855" s="36"/>
      <c r="EN855" s="36"/>
      <c r="EO855" s="36"/>
      <c r="EP855" s="36"/>
      <c r="EQ855" s="36"/>
      <c r="ER855" s="36"/>
      <c r="ES855" s="36"/>
      <c r="ET855" s="36"/>
      <c r="EU855" s="36"/>
      <c r="EV855" s="36"/>
      <c r="EW855" s="36"/>
      <c r="EX855" s="36"/>
      <c r="EY855" s="36"/>
      <c r="EZ855" s="36"/>
      <c r="FA855" s="36"/>
      <c r="FB855" s="36"/>
      <c r="FC855" s="36"/>
      <c r="FD855" s="36"/>
      <c r="FE855" s="36"/>
      <c r="FF855" s="36"/>
      <c r="FG855" s="36"/>
      <c r="FH855" s="36"/>
      <c r="FI855" s="36"/>
      <c r="FJ855" s="36"/>
      <c r="FK855" s="36"/>
      <c r="FL855" s="36"/>
      <c r="FM855" s="36"/>
      <c r="FN855" s="36"/>
      <c r="FO855" s="36"/>
      <c r="FP855" s="36"/>
      <c r="FQ855" s="36"/>
      <c r="FR855" s="36"/>
      <c r="FS855" s="36"/>
      <c r="FT855" s="36"/>
      <c r="FU855" s="36"/>
    </row>
    <row r="856" spans="1:177" ht="21" x14ac:dyDescent="0.35">
      <c r="A856" s="36"/>
      <c r="B856" s="37"/>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7"/>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7"/>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c r="EA856" s="36"/>
      <c r="EB856" s="36"/>
      <c r="EC856" s="36"/>
      <c r="ED856" s="36"/>
      <c r="EE856" s="36"/>
      <c r="EF856" s="36"/>
      <c r="EG856" s="36"/>
      <c r="EH856" s="36"/>
      <c r="EI856" s="36"/>
      <c r="EJ856" s="36"/>
      <c r="EK856" s="36"/>
      <c r="EL856" s="36"/>
      <c r="EM856" s="36"/>
      <c r="EN856" s="36"/>
      <c r="EO856" s="36"/>
      <c r="EP856" s="36"/>
      <c r="EQ856" s="36"/>
      <c r="ER856" s="36"/>
      <c r="ES856" s="36"/>
      <c r="ET856" s="36"/>
      <c r="EU856" s="36"/>
      <c r="EV856" s="36"/>
      <c r="EW856" s="36"/>
      <c r="EX856" s="36"/>
      <c r="EY856" s="36"/>
      <c r="EZ856" s="36"/>
      <c r="FA856" s="36"/>
      <c r="FB856" s="36"/>
      <c r="FC856" s="36"/>
      <c r="FD856" s="36"/>
      <c r="FE856" s="36"/>
      <c r="FF856" s="36"/>
      <c r="FG856" s="36"/>
      <c r="FH856" s="36"/>
      <c r="FI856" s="36"/>
      <c r="FJ856" s="36"/>
      <c r="FK856" s="36"/>
      <c r="FL856" s="36"/>
      <c r="FM856" s="36"/>
      <c r="FN856" s="36"/>
      <c r="FO856" s="36"/>
      <c r="FP856" s="36"/>
      <c r="FQ856" s="36"/>
      <c r="FR856" s="36"/>
      <c r="FS856" s="36"/>
      <c r="FT856" s="36"/>
      <c r="FU856" s="36"/>
    </row>
    <row r="857" spans="1:177" ht="21" x14ac:dyDescent="0.35">
      <c r="A857" s="36"/>
      <c r="B857" s="37"/>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7"/>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7"/>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c r="EA857" s="36"/>
      <c r="EB857" s="36"/>
      <c r="EC857" s="36"/>
      <c r="ED857" s="36"/>
      <c r="EE857" s="36"/>
      <c r="EF857" s="36"/>
      <c r="EG857" s="36"/>
      <c r="EH857" s="36"/>
      <c r="EI857" s="36"/>
      <c r="EJ857" s="36"/>
      <c r="EK857" s="36"/>
      <c r="EL857" s="36"/>
      <c r="EM857" s="36"/>
      <c r="EN857" s="36"/>
      <c r="EO857" s="36"/>
      <c r="EP857" s="36"/>
      <c r="EQ857" s="36"/>
      <c r="ER857" s="36"/>
      <c r="ES857" s="36"/>
      <c r="ET857" s="36"/>
      <c r="EU857" s="36"/>
      <c r="EV857" s="36"/>
      <c r="EW857" s="36"/>
      <c r="EX857" s="36"/>
      <c r="EY857" s="36"/>
      <c r="EZ857" s="36"/>
      <c r="FA857" s="36"/>
      <c r="FB857" s="36"/>
      <c r="FC857" s="36"/>
      <c r="FD857" s="36"/>
      <c r="FE857" s="36"/>
      <c r="FF857" s="36"/>
      <c r="FG857" s="36"/>
      <c r="FH857" s="36"/>
      <c r="FI857" s="36"/>
      <c r="FJ857" s="36"/>
      <c r="FK857" s="36"/>
      <c r="FL857" s="36"/>
      <c r="FM857" s="36"/>
      <c r="FN857" s="36"/>
      <c r="FO857" s="36"/>
      <c r="FP857" s="36"/>
      <c r="FQ857" s="36"/>
      <c r="FR857" s="36"/>
      <c r="FS857" s="36"/>
      <c r="FT857" s="36"/>
      <c r="FU857" s="36"/>
    </row>
    <row r="858" spans="1:177" ht="21" x14ac:dyDescent="0.35">
      <c r="A858" s="36"/>
      <c r="B858" s="37"/>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7"/>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7"/>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c r="EA858" s="36"/>
      <c r="EB858" s="36"/>
      <c r="EC858" s="36"/>
      <c r="ED858" s="36"/>
      <c r="EE858" s="36"/>
      <c r="EF858" s="36"/>
      <c r="EG858" s="36"/>
      <c r="EH858" s="36"/>
      <c r="EI858" s="36"/>
      <c r="EJ858" s="36"/>
      <c r="EK858" s="36"/>
      <c r="EL858" s="36"/>
      <c r="EM858" s="36"/>
      <c r="EN858" s="36"/>
      <c r="EO858" s="36"/>
      <c r="EP858" s="36"/>
      <c r="EQ858" s="36"/>
      <c r="ER858" s="36"/>
      <c r="ES858" s="36"/>
      <c r="ET858" s="36"/>
      <c r="EU858" s="36"/>
      <c r="EV858" s="36"/>
      <c r="EW858" s="36"/>
      <c r="EX858" s="36"/>
      <c r="EY858" s="36"/>
      <c r="EZ858" s="36"/>
      <c r="FA858" s="36"/>
      <c r="FB858" s="36"/>
      <c r="FC858" s="36"/>
      <c r="FD858" s="36"/>
      <c r="FE858" s="36"/>
      <c r="FF858" s="36"/>
      <c r="FG858" s="36"/>
      <c r="FH858" s="36"/>
      <c r="FI858" s="36"/>
      <c r="FJ858" s="36"/>
      <c r="FK858" s="36"/>
      <c r="FL858" s="36"/>
      <c r="FM858" s="36"/>
      <c r="FN858" s="36"/>
      <c r="FO858" s="36"/>
      <c r="FP858" s="36"/>
      <c r="FQ858" s="36"/>
      <c r="FR858" s="36"/>
      <c r="FS858" s="36"/>
      <c r="FT858" s="36"/>
      <c r="FU858" s="36"/>
    </row>
    <row r="859" spans="1:177" ht="21" x14ac:dyDescent="0.35">
      <c r="A859" s="36"/>
      <c r="B859" s="37"/>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7"/>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7"/>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c r="EA859" s="36"/>
      <c r="EB859" s="36"/>
      <c r="EC859" s="36"/>
      <c r="ED859" s="36"/>
      <c r="EE859" s="36"/>
      <c r="EF859" s="36"/>
      <c r="EG859" s="36"/>
      <c r="EH859" s="36"/>
      <c r="EI859" s="36"/>
      <c r="EJ859" s="36"/>
      <c r="EK859" s="36"/>
      <c r="EL859" s="36"/>
      <c r="EM859" s="36"/>
      <c r="EN859" s="36"/>
      <c r="EO859" s="36"/>
      <c r="EP859" s="36"/>
      <c r="EQ859" s="36"/>
      <c r="ER859" s="36"/>
      <c r="ES859" s="36"/>
      <c r="ET859" s="36"/>
      <c r="EU859" s="36"/>
      <c r="EV859" s="36"/>
      <c r="EW859" s="36"/>
      <c r="EX859" s="36"/>
      <c r="EY859" s="36"/>
      <c r="EZ859" s="36"/>
      <c r="FA859" s="36"/>
      <c r="FB859" s="36"/>
      <c r="FC859" s="36"/>
      <c r="FD859" s="36"/>
      <c r="FE859" s="36"/>
      <c r="FF859" s="36"/>
      <c r="FG859" s="36"/>
      <c r="FH859" s="36"/>
      <c r="FI859" s="36"/>
      <c r="FJ859" s="36"/>
      <c r="FK859" s="36"/>
      <c r="FL859" s="36"/>
      <c r="FM859" s="36"/>
      <c r="FN859" s="36"/>
      <c r="FO859" s="36"/>
      <c r="FP859" s="36"/>
      <c r="FQ859" s="36"/>
      <c r="FR859" s="36"/>
      <c r="FS859" s="36"/>
      <c r="FT859" s="36"/>
      <c r="FU859" s="36"/>
    </row>
    <row r="860" spans="1:177" ht="21" x14ac:dyDescent="0.35">
      <c r="A860" s="36"/>
      <c r="B860" s="37"/>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7"/>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7"/>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c r="EA860" s="36"/>
      <c r="EB860" s="36"/>
      <c r="EC860" s="36"/>
      <c r="ED860" s="36"/>
      <c r="EE860" s="36"/>
      <c r="EF860" s="36"/>
      <c r="EG860" s="36"/>
      <c r="EH860" s="36"/>
      <c r="EI860" s="36"/>
      <c r="EJ860" s="36"/>
      <c r="EK860" s="36"/>
      <c r="EL860" s="36"/>
      <c r="EM860" s="36"/>
      <c r="EN860" s="36"/>
      <c r="EO860" s="36"/>
      <c r="EP860" s="36"/>
      <c r="EQ860" s="36"/>
      <c r="ER860" s="36"/>
      <c r="ES860" s="36"/>
      <c r="ET860" s="36"/>
      <c r="EU860" s="36"/>
      <c r="EV860" s="36"/>
      <c r="EW860" s="36"/>
      <c r="EX860" s="36"/>
      <c r="EY860" s="36"/>
      <c r="EZ860" s="36"/>
      <c r="FA860" s="36"/>
      <c r="FB860" s="36"/>
      <c r="FC860" s="36"/>
      <c r="FD860" s="36"/>
      <c r="FE860" s="36"/>
      <c r="FF860" s="36"/>
      <c r="FG860" s="36"/>
      <c r="FH860" s="36"/>
      <c r="FI860" s="36"/>
      <c r="FJ860" s="36"/>
      <c r="FK860" s="36"/>
      <c r="FL860" s="36"/>
      <c r="FM860" s="36"/>
      <c r="FN860" s="36"/>
      <c r="FO860" s="36"/>
      <c r="FP860" s="36"/>
      <c r="FQ860" s="36"/>
      <c r="FR860" s="36"/>
      <c r="FS860" s="36"/>
      <c r="FT860" s="36"/>
      <c r="FU860" s="36"/>
    </row>
    <row r="861" spans="1:177" ht="21" x14ac:dyDescent="0.35">
      <c r="A861" s="36"/>
      <c r="B861" s="37"/>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7"/>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7"/>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c r="EA861" s="36"/>
      <c r="EB861" s="36"/>
      <c r="EC861" s="36"/>
      <c r="ED861" s="36"/>
      <c r="EE861" s="36"/>
      <c r="EF861" s="36"/>
      <c r="EG861" s="36"/>
      <c r="EH861" s="36"/>
      <c r="EI861" s="36"/>
      <c r="EJ861" s="36"/>
      <c r="EK861" s="36"/>
      <c r="EL861" s="36"/>
      <c r="EM861" s="36"/>
      <c r="EN861" s="36"/>
      <c r="EO861" s="36"/>
      <c r="EP861" s="36"/>
      <c r="EQ861" s="36"/>
      <c r="ER861" s="36"/>
      <c r="ES861" s="36"/>
      <c r="ET861" s="36"/>
      <c r="EU861" s="36"/>
      <c r="EV861" s="36"/>
      <c r="EW861" s="36"/>
      <c r="EX861" s="36"/>
      <c r="EY861" s="36"/>
      <c r="EZ861" s="36"/>
      <c r="FA861" s="36"/>
      <c r="FB861" s="36"/>
      <c r="FC861" s="36"/>
      <c r="FD861" s="36"/>
      <c r="FE861" s="36"/>
      <c r="FF861" s="36"/>
      <c r="FG861" s="36"/>
      <c r="FH861" s="36"/>
      <c r="FI861" s="36"/>
      <c r="FJ861" s="36"/>
      <c r="FK861" s="36"/>
      <c r="FL861" s="36"/>
      <c r="FM861" s="36"/>
      <c r="FN861" s="36"/>
      <c r="FO861" s="36"/>
      <c r="FP861" s="36"/>
      <c r="FQ861" s="36"/>
      <c r="FR861" s="36"/>
      <c r="FS861" s="36"/>
      <c r="FT861" s="36"/>
      <c r="FU861" s="36"/>
    </row>
    <row r="862" spans="1:177" ht="21" x14ac:dyDescent="0.35">
      <c r="A862" s="36"/>
      <c r="B862" s="37"/>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7"/>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7"/>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c r="EA862" s="36"/>
      <c r="EB862" s="36"/>
      <c r="EC862" s="36"/>
      <c r="ED862" s="36"/>
      <c r="EE862" s="36"/>
      <c r="EF862" s="36"/>
      <c r="EG862" s="36"/>
      <c r="EH862" s="36"/>
      <c r="EI862" s="36"/>
      <c r="EJ862" s="36"/>
      <c r="EK862" s="36"/>
      <c r="EL862" s="36"/>
      <c r="EM862" s="36"/>
      <c r="EN862" s="36"/>
      <c r="EO862" s="36"/>
      <c r="EP862" s="36"/>
      <c r="EQ862" s="36"/>
      <c r="ER862" s="36"/>
      <c r="ES862" s="36"/>
      <c r="ET862" s="36"/>
      <c r="EU862" s="36"/>
      <c r="EV862" s="36"/>
      <c r="EW862" s="36"/>
      <c r="EX862" s="36"/>
      <c r="EY862" s="36"/>
      <c r="EZ862" s="36"/>
      <c r="FA862" s="36"/>
      <c r="FB862" s="36"/>
      <c r="FC862" s="36"/>
      <c r="FD862" s="36"/>
      <c r="FE862" s="36"/>
      <c r="FF862" s="36"/>
      <c r="FG862" s="36"/>
      <c r="FH862" s="36"/>
      <c r="FI862" s="36"/>
      <c r="FJ862" s="36"/>
      <c r="FK862" s="36"/>
      <c r="FL862" s="36"/>
      <c r="FM862" s="36"/>
      <c r="FN862" s="36"/>
      <c r="FO862" s="36"/>
      <c r="FP862" s="36"/>
      <c r="FQ862" s="36"/>
      <c r="FR862" s="36"/>
      <c r="FS862" s="36"/>
      <c r="FT862" s="36"/>
      <c r="FU862" s="36"/>
    </row>
    <row r="863" spans="1:177" ht="21" x14ac:dyDescent="0.35">
      <c r="A863" s="36"/>
      <c r="B863" s="37"/>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7"/>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7"/>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c r="EA863" s="36"/>
      <c r="EB863" s="36"/>
      <c r="EC863" s="36"/>
      <c r="ED863" s="36"/>
      <c r="EE863" s="36"/>
      <c r="EF863" s="36"/>
      <c r="EG863" s="36"/>
      <c r="EH863" s="36"/>
      <c r="EI863" s="36"/>
      <c r="EJ863" s="36"/>
      <c r="EK863" s="36"/>
      <c r="EL863" s="36"/>
      <c r="EM863" s="36"/>
      <c r="EN863" s="36"/>
      <c r="EO863" s="36"/>
      <c r="EP863" s="36"/>
      <c r="EQ863" s="36"/>
      <c r="ER863" s="36"/>
      <c r="ES863" s="36"/>
      <c r="ET863" s="36"/>
      <c r="EU863" s="36"/>
      <c r="EV863" s="36"/>
      <c r="EW863" s="36"/>
      <c r="EX863" s="36"/>
      <c r="EY863" s="36"/>
      <c r="EZ863" s="36"/>
      <c r="FA863" s="36"/>
      <c r="FB863" s="36"/>
      <c r="FC863" s="36"/>
      <c r="FD863" s="36"/>
      <c r="FE863" s="36"/>
      <c r="FF863" s="36"/>
      <c r="FG863" s="36"/>
      <c r="FH863" s="36"/>
      <c r="FI863" s="36"/>
      <c r="FJ863" s="36"/>
      <c r="FK863" s="36"/>
      <c r="FL863" s="36"/>
      <c r="FM863" s="36"/>
      <c r="FN863" s="36"/>
      <c r="FO863" s="36"/>
      <c r="FP863" s="36"/>
      <c r="FQ863" s="36"/>
      <c r="FR863" s="36"/>
      <c r="FS863" s="36"/>
      <c r="FT863" s="36"/>
      <c r="FU863" s="36"/>
    </row>
    <row r="864" spans="1:177" ht="21" x14ac:dyDescent="0.35">
      <c r="A864" s="36"/>
      <c r="B864" s="37"/>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7"/>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7"/>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c r="EA864" s="36"/>
      <c r="EB864" s="36"/>
      <c r="EC864" s="36"/>
      <c r="ED864" s="36"/>
      <c r="EE864" s="36"/>
      <c r="EF864" s="36"/>
      <c r="EG864" s="36"/>
      <c r="EH864" s="36"/>
      <c r="EI864" s="36"/>
      <c r="EJ864" s="36"/>
      <c r="EK864" s="36"/>
      <c r="EL864" s="36"/>
      <c r="EM864" s="36"/>
      <c r="EN864" s="36"/>
      <c r="EO864" s="36"/>
      <c r="EP864" s="36"/>
      <c r="EQ864" s="36"/>
      <c r="ER864" s="36"/>
      <c r="ES864" s="36"/>
      <c r="ET864" s="36"/>
      <c r="EU864" s="36"/>
      <c r="EV864" s="36"/>
      <c r="EW864" s="36"/>
      <c r="EX864" s="36"/>
      <c r="EY864" s="36"/>
      <c r="EZ864" s="36"/>
      <c r="FA864" s="36"/>
      <c r="FB864" s="36"/>
      <c r="FC864" s="36"/>
      <c r="FD864" s="36"/>
      <c r="FE864" s="36"/>
      <c r="FF864" s="36"/>
      <c r="FG864" s="36"/>
      <c r="FH864" s="36"/>
      <c r="FI864" s="36"/>
      <c r="FJ864" s="36"/>
      <c r="FK864" s="36"/>
      <c r="FL864" s="36"/>
      <c r="FM864" s="36"/>
      <c r="FN864" s="36"/>
      <c r="FO864" s="36"/>
      <c r="FP864" s="36"/>
      <c r="FQ864" s="36"/>
      <c r="FR864" s="36"/>
      <c r="FS864" s="36"/>
      <c r="FT864" s="36"/>
      <c r="FU864" s="36"/>
    </row>
    <row r="865" spans="1:177" ht="21" x14ac:dyDescent="0.35">
      <c r="A865" s="36"/>
      <c r="B865" s="37"/>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7"/>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7"/>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c r="EA865" s="36"/>
      <c r="EB865" s="36"/>
      <c r="EC865" s="36"/>
      <c r="ED865" s="36"/>
      <c r="EE865" s="36"/>
      <c r="EF865" s="36"/>
      <c r="EG865" s="36"/>
      <c r="EH865" s="36"/>
      <c r="EI865" s="36"/>
      <c r="EJ865" s="36"/>
      <c r="EK865" s="36"/>
      <c r="EL865" s="36"/>
      <c r="EM865" s="36"/>
      <c r="EN865" s="36"/>
      <c r="EO865" s="36"/>
      <c r="EP865" s="36"/>
      <c r="EQ865" s="36"/>
      <c r="ER865" s="36"/>
      <c r="ES865" s="36"/>
      <c r="ET865" s="36"/>
      <c r="EU865" s="36"/>
      <c r="EV865" s="36"/>
      <c r="EW865" s="36"/>
      <c r="EX865" s="36"/>
      <c r="EY865" s="36"/>
      <c r="EZ865" s="36"/>
      <c r="FA865" s="36"/>
      <c r="FB865" s="36"/>
      <c r="FC865" s="36"/>
      <c r="FD865" s="36"/>
      <c r="FE865" s="36"/>
      <c r="FF865" s="36"/>
      <c r="FG865" s="36"/>
      <c r="FH865" s="36"/>
      <c r="FI865" s="36"/>
      <c r="FJ865" s="36"/>
      <c r="FK865" s="36"/>
      <c r="FL865" s="36"/>
      <c r="FM865" s="36"/>
      <c r="FN865" s="36"/>
      <c r="FO865" s="36"/>
      <c r="FP865" s="36"/>
      <c r="FQ865" s="36"/>
      <c r="FR865" s="36"/>
      <c r="FS865" s="36"/>
      <c r="FT865" s="36"/>
      <c r="FU865" s="36"/>
    </row>
    <row r="866" spans="1:177" ht="21" x14ac:dyDescent="0.35">
      <c r="A866" s="36"/>
      <c r="B866" s="37"/>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7"/>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7"/>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c r="EA866" s="36"/>
      <c r="EB866" s="36"/>
      <c r="EC866" s="36"/>
      <c r="ED866" s="36"/>
      <c r="EE866" s="36"/>
      <c r="EF866" s="36"/>
      <c r="EG866" s="36"/>
      <c r="EH866" s="36"/>
      <c r="EI866" s="36"/>
      <c r="EJ866" s="36"/>
      <c r="EK866" s="36"/>
      <c r="EL866" s="36"/>
      <c r="EM866" s="36"/>
      <c r="EN866" s="36"/>
      <c r="EO866" s="36"/>
      <c r="EP866" s="36"/>
      <c r="EQ866" s="36"/>
      <c r="ER866" s="36"/>
      <c r="ES866" s="36"/>
      <c r="ET866" s="36"/>
      <c r="EU866" s="36"/>
      <c r="EV866" s="36"/>
      <c r="EW866" s="36"/>
      <c r="EX866" s="36"/>
      <c r="EY866" s="36"/>
      <c r="EZ866" s="36"/>
      <c r="FA866" s="36"/>
      <c r="FB866" s="36"/>
      <c r="FC866" s="36"/>
      <c r="FD866" s="36"/>
      <c r="FE866" s="36"/>
      <c r="FF866" s="36"/>
      <c r="FG866" s="36"/>
      <c r="FH866" s="36"/>
      <c r="FI866" s="36"/>
      <c r="FJ866" s="36"/>
      <c r="FK866" s="36"/>
      <c r="FL866" s="36"/>
      <c r="FM866" s="36"/>
      <c r="FN866" s="36"/>
      <c r="FO866" s="36"/>
      <c r="FP866" s="36"/>
      <c r="FQ866" s="36"/>
      <c r="FR866" s="36"/>
      <c r="FS866" s="36"/>
      <c r="FT866" s="36"/>
      <c r="FU866" s="36"/>
    </row>
    <row r="867" spans="1:177" ht="21" x14ac:dyDescent="0.35">
      <c r="A867" s="36"/>
      <c r="B867" s="37"/>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7"/>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7"/>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c r="EA867" s="36"/>
      <c r="EB867" s="36"/>
      <c r="EC867" s="36"/>
      <c r="ED867" s="36"/>
      <c r="EE867" s="36"/>
      <c r="EF867" s="36"/>
      <c r="EG867" s="36"/>
      <c r="EH867" s="36"/>
      <c r="EI867" s="36"/>
      <c r="EJ867" s="36"/>
      <c r="EK867" s="36"/>
      <c r="EL867" s="36"/>
      <c r="EM867" s="36"/>
      <c r="EN867" s="36"/>
      <c r="EO867" s="36"/>
      <c r="EP867" s="36"/>
      <c r="EQ867" s="36"/>
      <c r="ER867" s="36"/>
      <c r="ES867" s="36"/>
      <c r="ET867" s="36"/>
      <c r="EU867" s="36"/>
      <c r="EV867" s="36"/>
      <c r="EW867" s="36"/>
      <c r="EX867" s="36"/>
      <c r="EY867" s="36"/>
      <c r="EZ867" s="36"/>
      <c r="FA867" s="36"/>
      <c r="FB867" s="36"/>
      <c r="FC867" s="36"/>
      <c r="FD867" s="36"/>
      <c r="FE867" s="36"/>
      <c r="FF867" s="36"/>
      <c r="FG867" s="36"/>
      <c r="FH867" s="36"/>
      <c r="FI867" s="36"/>
      <c r="FJ867" s="36"/>
      <c r="FK867" s="36"/>
      <c r="FL867" s="36"/>
      <c r="FM867" s="36"/>
      <c r="FN867" s="36"/>
      <c r="FO867" s="36"/>
      <c r="FP867" s="36"/>
      <c r="FQ867" s="36"/>
      <c r="FR867" s="36"/>
      <c r="FS867" s="36"/>
      <c r="FT867" s="36"/>
      <c r="FU867" s="36"/>
    </row>
    <row r="868" spans="1:177" ht="21" x14ac:dyDescent="0.35">
      <c r="A868" s="36"/>
      <c r="B868" s="37"/>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7"/>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7"/>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c r="EA868" s="36"/>
      <c r="EB868" s="36"/>
      <c r="EC868" s="36"/>
      <c r="ED868" s="36"/>
      <c r="EE868" s="36"/>
      <c r="EF868" s="36"/>
      <c r="EG868" s="36"/>
      <c r="EH868" s="36"/>
      <c r="EI868" s="36"/>
      <c r="EJ868" s="36"/>
      <c r="EK868" s="36"/>
      <c r="EL868" s="36"/>
      <c r="EM868" s="36"/>
      <c r="EN868" s="36"/>
      <c r="EO868" s="36"/>
      <c r="EP868" s="36"/>
      <c r="EQ868" s="36"/>
      <c r="ER868" s="36"/>
      <c r="ES868" s="36"/>
      <c r="ET868" s="36"/>
      <c r="EU868" s="36"/>
      <c r="EV868" s="36"/>
      <c r="EW868" s="36"/>
      <c r="EX868" s="36"/>
      <c r="EY868" s="36"/>
      <c r="EZ868" s="36"/>
      <c r="FA868" s="36"/>
      <c r="FB868" s="36"/>
      <c r="FC868" s="36"/>
      <c r="FD868" s="36"/>
      <c r="FE868" s="36"/>
      <c r="FF868" s="36"/>
      <c r="FG868" s="36"/>
      <c r="FH868" s="36"/>
      <c r="FI868" s="36"/>
      <c r="FJ868" s="36"/>
      <c r="FK868" s="36"/>
      <c r="FL868" s="36"/>
      <c r="FM868" s="36"/>
      <c r="FN868" s="36"/>
      <c r="FO868" s="36"/>
      <c r="FP868" s="36"/>
      <c r="FQ868" s="36"/>
      <c r="FR868" s="36"/>
      <c r="FS868" s="36"/>
      <c r="FT868" s="36"/>
      <c r="FU868" s="36"/>
    </row>
    <row r="869" spans="1:177" ht="21" x14ac:dyDescent="0.35">
      <c r="A869" s="36"/>
      <c r="B869" s="37"/>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7"/>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7"/>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c r="EA869" s="36"/>
      <c r="EB869" s="36"/>
      <c r="EC869" s="36"/>
      <c r="ED869" s="36"/>
      <c r="EE869" s="36"/>
      <c r="EF869" s="36"/>
      <c r="EG869" s="36"/>
      <c r="EH869" s="36"/>
      <c r="EI869" s="36"/>
      <c r="EJ869" s="36"/>
      <c r="EK869" s="36"/>
      <c r="EL869" s="36"/>
      <c r="EM869" s="36"/>
      <c r="EN869" s="36"/>
      <c r="EO869" s="36"/>
      <c r="EP869" s="36"/>
      <c r="EQ869" s="36"/>
      <c r="ER869" s="36"/>
      <c r="ES869" s="36"/>
      <c r="ET869" s="36"/>
      <c r="EU869" s="36"/>
      <c r="EV869" s="36"/>
      <c r="EW869" s="36"/>
      <c r="EX869" s="36"/>
      <c r="EY869" s="36"/>
      <c r="EZ869" s="36"/>
      <c r="FA869" s="36"/>
      <c r="FB869" s="36"/>
      <c r="FC869" s="36"/>
      <c r="FD869" s="36"/>
      <c r="FE869" s="36"/>
      <c r="FF869" s="36"/>
      <c r="FG869" s="36"/>
      <c r="FH869" s="36"/>
      <c r="FI869" s="36"/>
      <c r="FJ869" s="36"/>
      <c r="FK869" s="36"/>
      <c r="FL869" s="36"/>
      <c r="FM869" s="36"/>
      <c r="FN869" s="36"/>
      <c r="FO869" s="36"/>
      <c r="FP869" s="36"/>
      <c r="FQ869" s="36"/>
      <c r="FR869" s="36"/>
      <c r="FS869" s="36"/>
      <c r="FT869" s="36"/>
      <c r="FU869" s="36"/>
    </row>
    <row r="870" spans="1:177" ht="21" x14ac:dyDescent="0.35">
      <c r="A870" s="36"/>
      <c r="B870" s="37"/>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7"/>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7"/>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c r="EA870" s="36"/>
      <c r="EB870" s="36"/>
      <c r="EC870" s="36"/>
      <c r="ED870" s="36"/>
      <c r="EE870" s="36"/>
      <c r="EF870" s="36"/>
      <c r="EG870" s="36"/>
      <c r="EH870" s="36"/>
      <c r="EI870" s="36"/>
      <c r="EJ870" s="36"/>
      <c r="EK870" s="36"/>
      <c r="EL870" s="36"/>
      <c r="EM870" s="36"/>
      <c r="EN870" s="36"/>
      <c r="EO870" s="36"/>
      <c r="EP870" s="36"/>
      <c r="EQ870" s="36"/>
      <c r="ER870" s="36"/>
      <c r="ES870" s="36"/>
      <c r="ET870" s="36"/>
      <c r="EU870" s="36"/>
      <c r="EV870" s="36"/>
      <c r="EW870" s="36"/>
      <c r="EX870" s="36"/>
      <c r="EY870" s="36"/>
      <c r="EZ870" s="36"/>
      <c r="FA870" s="36"/>
      <c r="FB870" s="36"/>
      <c r="FC870" s="36"/>
      <c r="FD870" s="36"/>
      <c r="FE870" s="36"/>
      <c r="FF870" s="36"/>
      <c r="FG870" s="36"/>
      <c r="FH870" s="36"/>
      <c r="FI870" s="36"/>
      <c r="FJ870" s="36"/>
      <c r="FK870" s="36"/>
      <c r="FL870" s="36"/>
      <c r="FM870" s="36"/>
      <c r="FN870" s="36"/>
      <c r="FO870" s="36"/>
      <c r="FP870" s="36"/>
      <c r="FQ870" s="36"/>
      <c r="FR870" s="36"/>
      <c r="FS870" s="36"/>
      <c r="FT870" s="36"/>
      <c r="FU870" s="36"/>
    </row>
    <row r="871" spans="1:177" ht="21" x14ac:dyDescent="0.35">
      <c r="A871" s="36"/>
      <c r="B871" s="37"/>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7"/>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7"/>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c r="EA871" s="36"/>
      <c r="EB871" s="36"/>
      <c r="EC871" s="36"/>
      <c r="ED871" s="36"/>
      <c r="EE871" s="36"/>
      <c r="EF871" s="36"/>
      <c r="EG871" s="36"/>
      <c r="EH871" s="36"/>
      <c r="EI871" s="36"/>
      <c r="EJ871" s="36"/>
      <c r="EK871" s="36"/>
      <c r="EL871" s="36"/>
      <c r="EM871" s="36"/>
      <c r="EN871" s="36"/>
      <c r="EO871" s="36"/>
      <c r="EP871" s="36"/>
      <c r="EQ871" s="36"/>
      <c r="ER871" s="36"/>
      <c r="ES871" s="36"/>
      <c r="ET871" s="36"/>
      <c r="EU871" s="36"/>
      <c r="EV871" s="36"/>
      <c r="EW871" s="36"/>
      <c r="EX871" s="36"/>
      <c r="EY871" s="36"/>
      <c r="EZ871" s="36"/>
      <c r="FA871" s="36"/>
      <c r="FB871" s="36"/>
      <c r="FC871" s="36"/>
      <c r="FD871" s="36"/>
      <c r="FE871" s="36"/>
      <c r="FF871" s="36"/>
      <c r="FG871" s="36"/>
      <c r="FH871" s="36"/>
      <c r="FI871" s="36"/>
      <c r="FJ871" s="36"/>
      <c r="FK871" s="36"/>
      <c r="FL871" s="36"/>
      <c r="FM871" s="36"/>
      <c r="FN871" s="36"/>
      <c r="FO871" s="36"/>
      <c r="FP871" s="36"/>
      <c r="FQ871" s="36"/>
      <c r="FR871" s="36"/>
      <c r="FS871" s="36"/>
      <c r="FT871" s="36"/>
      <c r="FU871" s="36"/>
    </row>
    <row r="872" spans="1:177" ht="21" x14ac:dyDescent="0.35">
      <c r="A872" s="36"/>
      <c r="B872" s="37"/>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7"/>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7"/>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c r="EA872" s="36"/>
      <c r="EB872" s="36"/>
      <c r="EC872" s="36"/>
      <c r="ED872" s="36"/>
      <c r="EE872" s="36"/>
      <c r="EF872" s="36"/>
      <c r="EG872" s="36"/>
      <c r="EH872" s="36"/>
      <c r="EI872" s="36"/>
      <c r="EJ872" s="36"/>
      <c r="EK872" s="36"/>
      <c r="EL872" s="36"/>
      <c r="EM872" s="36"/>
      <c r="EN872" s="36"/>
      <c r="EO872" s="36"/>
      <c r="EP872" s="36"/>
      <c r="EQ872" s="36"/>
      <c r="ER872" s="36"/>
      <c r="ES872" s="36"/>
      <c r="ET872" s="36"/>
      <c r="EU872" s="36"/>
      <c r="EV872" s="36"/>
      <c r="EW872" s="36"/>
      <c r="EX872" s="36"/>
      <c r="EY872" s="36"/>
      <c r="EZ872" s="36"/>
      <c r="FA872" s="36"/>
      <c r="FB872" s="36"/>
      <c r="FC872" s="36"/>
      <c r="FD872" s="36"/>
      <c r="FE872" s="36"/>
      <c r="FF872" s="36"/>
      <c r="FG872" s="36"/>
      <c r="FH872" s="36"/>
      <c r="FI872" s="36"/>
      <c r="FJ872" s="36"/>
      <c r="FK872" s="36"/>
      <c r="FL872" s="36"/>
      <c r="FM872" s="36"/>
      <c r="FN872" s="36"/>
      <c r="FO872" s="36"/>
      <c r="FP872" s="36"/>
      <c r="FQ872" s="36"/>
      <c r="FR872" s="36"/>
      <c r="FS872" s="36"/>
      <c r="FT872" s="36"/>
      <c r="FU872" s="36"/>
    </row>
    <row r="873" spans="1:177" ht="21" x14ac:dyDescent="0.35">
      <c r="A873" s="36"/>
      <c r="B873" s="37"/>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7"/>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7"/>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c r="EA873" s="36"/>
      <c r="EB873" s="36"/>
      <c r="EC873" s="36"/>
      <c r="ED873" s="36"/>
      <c r="EE873" s="36"/>
      <c r="EF873" s="36"/>
      <c r="EG873" s="36"/>
      <c r="EH873" s="36"/>
      <c r="EI873" s="36"/>
      <c r="EJ873" s="36"/>
      <c r="EK873" s="36"/>
      <c r="EL873" s="36"/>
      <c r="EM873" s="36"/>
      <c r="EN873" s="36"/>
      <c r="EO873" s="36"/>
      <c r="EP873" s="36"/>
      <c r="EQ873" s="36"/>
      <c r="ER873" s="36"/>
      <c r="ES873" s="36"/>
      <c r="ET873" s="36"/>
      <c r="EU873" s="36"/>
      <c r="EV873" s="36"/>
      <c r="EW873" s="36"/>
      <c r="EX873" s="36"/>
      <c r="EY873" s="36"/>
      <c r="EZ873" s="36"/>
      <c r="FA873" s="36"/>
      <c r="FB873" s="36"/>
      <c r="FC873" s="36"/>
      <c r="FD873" s="36"/>
      <c r="FE873" s="36"/>
      <c r="FF873" s="36"/>
      <c r="FG873" s="36"/>
      <c r="FH873" s="36"/>
      <c r="FI873" s="36"/>
      <c r="FJ873" s="36"/>
      <c r="FK873" s="36"/>
      <c r="FL873" s="36"/>
      <c r="FM873" s="36"/>
      <c r="FN873" s="36"/>
      <c r="FO873" s="36"/>
      <c r="FP873" s="36"/>
      <c r="FQ873" s="36"/>
      <c r="FR873" s="36"/>
      <c r="FS873" s="36"/>
      <c r="FT873" s="36"/>
      <c r="FU873" s="36"/>
    </row>
    <row r="874" spans="1:177" ht="21" x14ac:dyDescent="0.35">
      <c r="A874" s="36"/>
      <c r="B874" s="37"/>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7"/>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7"/>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c r="EA874" s="36"/>
      <c r="EB874" s="36"/>
      <c r="EC874" s="36"/>
      <c r="ED874" s="36"/>
      <c r="EE874" s="36"/>
      <c r="EF874" s="36"/>
      <c r="EG874" s="36"/>
      <c r="EH874" s="36"/>
      <c r="EI874" s="36"/>
      <c r="EJ874" s="36"/>
      <c r="EK874" s="36"/>
      <c r="EL874" s="36"/>
      <c r="EM874" s="36"/>
      <c r="EN874" s="36"/>
      <c r="EO874" s="36"/>
      <c r="EP874" s="36"/>
      <c r="EQ874" s="36"/>
      <c r="ER874" s="36"/>
      <c r="ES874" s="36"/>
      <c r="ET874" s="36"/>
      <c r="EU874" s="36"/>
      <c r="EV874" s="36"/>
      <c r="EW874" s="36"/>
      <c r="EX874" s="36"/>
      <c r="EY874" s="36"/>
      <c r="EZ874" s="36"/>
      <c r="FA874" s="36"/>
      <c r="FB874" s="36"/>
      <c r="FC874" s="36"/>
      <c r="FD874" s="36"/>
      <c r="FE874" s="36"/>
      <c r="FF874" s="36"/>
      <c r="FG874" s="36"/>
      <c r="FH874" s="36"/>
      <c r="FI874" s="36"/>
      <c r="FJ874" s="36"/>
      <c r="FK874" s="36"/>
      <c r="FL874" s="36"/>
      <c r="FM874" s="36"/>
      <c r="FN874" s="36"/>
      <c r="FO874" s="36"/>
      <c r="FP874" s="36"/>
      <c r="FQ874" s="36"/>
      <c r="FR874" s="36"/>
      <c r="FS874" s="36"/>
      <c r="FT874" s="36"/>
      <c r="FU874" s="36"/>
    </row>
    <row r="875" spans="1:177" ht="21" x14ac:dyDescent="0.35">
      <c r="A875" s="36"/>
      <c r="B875" s="37"/>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7"/>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7"/>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c r="EA875" s="36"/>
      <c r="EB875" s="36"/>
      <c r="EC875" s="36"/>
      <c r="ED875" s="36"/>
      <c r="EE875" s="36"/>
      <c r="EF875" s="36"/>
      <c r="EG875" s="36"/>
      <c r="EH875" s="36"/>
      <c r="EI875" s="36"/>
      <c r="EJ875" s="36"/>
      <c r="EK875" s="36"/>
      <c r="EL875" s="36"/>
      <c r="EM875" s="36"/>
      <c r="EN875" s="36"/>
      <c r="EO875" s="36"/>
      <c r="EP875" s="36"/>
      <c r="EQ875" s="36"/>
      <c r="ER875" s="36"/>
      <c r="ES875" s="36"/>
      <c r="ET875" s="36"/>
      <c r="EU875" s="36"/>
      <c r="EV875" s="36"/>
      <c r="EW875" s="36"/>
      <c r="EX875" s="36"/>
      <c r="EY875" s="36"/>
      <c r="EZ875" s="36"/>
      <c r="FA875" s="36"/>
      <c r="FB875" s="36"/>
      <c r="FC875" s="36"/>
      <c r="FD875" s="36"/>
      <c r="FE875" s="36"/>
      <c r="FF875" s="36"/>
      <c r="FG875" s="36"/>
      <c r="FH875" s="36"/>
      <c r="FI875" s="36"/>
      <c r="FJ875" s="36"/>
      <c r="FK875" s="36"/>
      <c r="FL875" s="36"/>
      <c r="FM875" s="36"/>
      <c r="FN875" s="36"/>
      <c r="FO875" s="36"/>
      <c r="FP875" s="36"/>
      <c r="FQ875" s="36"/>
      <c r="FR875" s="36"/>
      <c r="FS875" s="36"/>
      <c r="FT875" s="36"/>
      <c r="FU875" s="36"/>
    </row>
    <row r="876" spans="1:177" ht="21" x14ac:dyDescent="0.35">
      <c r="A876" s="36"/>
      <c r="B876" s="37"/>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7"/>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7"/>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c r="EA876" s="36"/>
      <c r="EB876" s="36"/>
      <c r="EC876" s="36"/>
      <c r="ED876" s="36"/>
      <c r="EE876" s="36"/>
      <c r="EF876" s="36"/>
      <c r="EG876" s="36"/>
      <c r="EH876" s="36"/>
      <c r="EI876" s="36"/>
      <c r="EJ876" s="36"/>
      <c r="EK876" s="36"/>
      <c r="EL876" s="36"/>
      <c r="EM876" s="36"/>
      <c r="EN876" s="36"/>
      <c r="EO876" s="36"/>
      <c r="EP876" s="36"/>
      <c r="EQ876" s="36"/>
      <c r="ER876" s="36"/>
      <c r="ES876" s="36"/>
      <c r="ET876" s="36"/>
      <c r="EU876" s="36"/>
      <c r="EV876" s="36"/>
      <c r="EW876" s="36"/>
      <c r="EX876" s="36"/>
      <c r="EY876" s="36"/>
      <c r="EZ876" s="36"/>
      <c r="FA876" s="36"/>
      <c r="FB876" s="36"/>
      <c r="FC876" s="36"/>
      <c r="FD876" s="36"/>
      <c r="FE876" s="36"/>
      <c r="FF876" s="36"/>
      <c r="FG876" s="36"/>
      <c r="FH876" s="36"/>
      <c r="FI876" s="36"/>
      <c r="FJ876" s="36"/>
      <c r="FK876" s="36"/>
      <c r="FL876" s="36"/>
      <c r="FM876" s="36"/>
      <c r="FN876" s="36"/>
      <c r="FO876" s="36"/>
      <c r="FP876" s="36"/>
      <c r="FQ876" s="36"/>
      <c r="FR876" s="36"/>
      <c r="FS876" s="36"/>
      <c r="FT876" s="36"/>
      <c r="FU876" s="36"/>
    </row>
    <row r="877" spans="1:177" ht="21" x14ac:dyDescent="0.35">
      <c r="A877" s="36"/>
      <c r="B877" s="37"/>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7"/>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7"/>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6"/>
      <c r="FL877" s="36"/>
      <c r="FM877" s="36"/>
      <c r="FN877" s="36"/>
      <c r="FO877" s="36"/>
      <c r="FP877" s="36"/>
      <c r="FQ877" s="36"/>
      <c r="FR877" s="36"/>
      <c r="FS877" s="36"/>
      <c r="FT877" s="36"/>
      <c r="FU877" s="36"/>
    </row>
    <row r="878" spans="1:177" ht="21" x14ac:dyDescent="0.35">
      <c r="A878" s="36"/>
      <c r="B878" s="37"/>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7"/>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7"/>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6"/>
      <c r="FL878" s="36"/>
      <c r="FM878" s="36"/>
      <c r="FN878" s="36"/>
      <c r="FO878" s="36"/>
      <c r="FP878" s="36"/>
      <c r="FQ878" s="36"/>
      <c r="FR878" s="36"/>
      <c r="FS878" s="36"/>
      <c r="FT878" s="36"/>
      <c r="FU878" s="36"/>
    </row>
    <row r="879" spans="1:177" ht="21" x14ac:dyDescent="0.35">
      <c r="A879" s="36"/>
      <c r="B879" s="37"/>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7"/>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7"/>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c r="EA879" s="36"/>
      <c r="EB879" s="36"/>
      <c r="EC879" s="36"/>
      <c r="ED879" s="36"/>
      <c r="EE879" s="36"/>
      <c r="EF879" s="36"/>
      <c r="EG879" s="36"/>
      <c r="EH879" s="36"/>
      <c r="EI879" s="36"/>
      <c r="EJ879" s="36"/>
      <c r="EK879" s="36"/>
      <c r="EL879" s="36"/>
      <c r="EM879" s="36"/>
      <c r="EN879" s="36"/>
      <c r="EO879" s="36"/>
      <c r="EP879" s="36"/>
      <c r="EQ879" s="36"/>
      <c r="ER879" s="36"/>
      <c r="ES879" s="36"/>
      <c r="ET879" s="36"/>
      <c r="EU879" s="36"/>
      <c r="EV879" s="36"/>
      <c r="EW879" s="36"/>
      <c r="EX879" s="36"/>
      <c r="EY879" s="36"/>
      <c r="EZ879" s="36"/>
      <c r="FA879" s="36"/>
      <c r="FB879" s="36"/>
      <c r="FC879" s="36"/>
      <c r="FD879" s="36"/>
      <c r="FE879" s="36"/>
      <c r="FF879" s="36"/>
      <c r="FG879" s="36"/>
      <c r="FH879" s="36"/>
      <c r="FI879" s="36"/>
      <c r="FJ879" s="36"/>
      <c r="FK879" s="36"/>
      <c r="FL879" s="36"/>
      <c r="FM879" s="36"/>
      <c r="FN879" s="36"/>
      <c r="FO879" s="36"/>
      <c r="FP879" s="36"/>
      <c r="FQ879" s="36"/>
      <c r="FR879" s="36"/>
      <c r="FS879" s="36"/>
      <c r="FT879" s="36"/>
      <c r="FU879" s="36"/>
    </row>
    <row r="880" spans="1:177" ht="21" x14ac:dyDescent="0.35">
      <c r="A880" s="36"/>
      <c r="B880" s="37"/>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7"/>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7"/>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c r="EA880" s="36"/>
      <c r="EB880" s="36"/>
      <c r="EC880" s="36"/>
      <c r="ED880" s="36"/>
      <c r="EE880" s="36"/>
      <c r="EF880" s="36"/>
      <c r="EG880" s="36"/>
      <c r="EH880" s="36"/>
      <c r="EI880" s="36"/>
      <c r="EJ880" s="36"/>
      <c r="EK880" s="36"/>
      <c r="EL880" s="36"/>
      <c r="EM880" s="36"/>
      <c r="EN880" s="36"/>
      <c r="EO880" s="36"/>
      <c r="EP880" s="36"/>
      <c r="EQ880" s="36"/>
      <c r="ER880" s="36"/>
      <c r="ES880" s="36"/>
      <c r="ET880" s="36"/>
      <c r="EU880" s="36"/>
      <c r="EV880" s="36"/>
      <c r="EW880" s="36"/>
      <c r="EX880" s="36"/>
      <c r="EY880" s="36"/>
      <c r="EZ880" s="36"/>
      <c r="FA880" s="36"/>
      <c r="FB880" s="36"/>
      <c r="FC880" s="36"/>
      <c r="FD880" s="36"/>
      <c r="FE880" s="36"/>
      <c r="FF880" s="36"/>
      <c r="FG880" s="36"/>
      <c r="FH880" s="36"/>
      <c r="FI880" s="36"/>
      <c r="FJ880" s="36"/>
      <c r="FK880" s="36"/>
      <c r="FL880" s="36"/>
      <c r="FM880" s="36"/>
      <c r="FN880" s="36"/>
      <c r="FO880" s="36"/>
      <c r="FP880" s="36"/>
      <c r="FQ880" s="36"/>
      <c r="FR880" s="36"/>
      <c r="FS880" s="36"/>
      <c r="FT880" s="36"/>
      <c r="FU880" s="36"/>
    </row>
    <row r="881" spans="1:177" ht="21" x14ac:dyDescent="0.35">
      <c r="A881" s="36"/>
      <c r="B881" s="37"/>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7"/>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7"/>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c r="EA881" s="36"/>
      <c r="EB881" s="36"/>
      <c r="EC881" s="36"/>
      <c r="ED881" s="36"/>
      <c r="EE881" s="36"/>
      <c r="EF881" s="36"/>
      <c r="EG881" s="36"/>
      <c r="EH881" s="36"/>
      <c r="EI881" s="36"/>
      <c r="EJ881" s="36"/>
      <c r="EK881" s="36"/>
      <c r="EL881" s="36"/>
      <c r="EM881" s="36"/>
      <c r="EN881" s="36"/>
      <c r="EO881" s="36"/>
      <c r="EP881" s="36"/>
      <c r="EQ881" s="36"/>
      <c r="ER881" s="36"/>
      <c r="ES881" s="36"/>
      <c r="ET881" s="36"/>
      <c r="EU881" s="36"/>
      <c r="EV881" s="36"/>
      <c r="EW881" s="36"/>
      <c r="EX881" s="36"/>
      <c r="EY881" s="36"/>
      <c r="EZ881" s="36"/>
      <c r="FA881" s="36"/>
      <c r="FB881" s="36"/>
      <c r="FC881" s="36"/>
      <c r="FD881" s="36"/>
      <c r="FE881" s="36"/>
      <c r="FF881" s="36"/>
      <c r="FG881" s="36"/>
      <c r="FH881" s="36"/>
      <c r="FI881" s="36"/>
      <c r="FJ881" s="36"/>
      <c r="FK881" s="36"/>
      <c r="FL881" s="36"/>
      <c r="FM881" s="36"/>
      <c r="FN881" s="36"/>
      <c r="FO881" s="36"/>
      <c r="FP881" s="36"/>
      <c r="FQ881" s="36"/>
      <c r="FR881" s="36"/>
      <c r="FS881" s="36"/>
      <c r="FT881" s="36"/>
      <c r="FU881" s="36"/>
    </row>
    <row r="882" spans="1:177" ht="21" x14ac:dyDescent="0.35">
      <c r="A882" s="36"/>
      <c r="B882" s="37"/>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7"/>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7"/>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c r="EA882" s="36"/>
      <c r="EB882" s="36"/>
      <c r="EC882" s="36"/>
      <c r="ED882" s="36"/>
      <c r="EE882" s="36"/>
      <c r="EF882" s="36"/>
      <c r="EG882" s="36"/>
      <c r="EH882" s="36"/>
      <c r="EI882" s="36"/>
      <c r="EJ882" s="36"/>
      <c r="EK882" s="36"/>
      <c r="EL882" s="36"/>
      <c r="EM882" s="36"/>
      <c r="EN882" s="36"/>
      <c r="EO882" s="36"/>
      <c r="EP882" s="36"/>
      <c r="EQ882" s="36"/>
      <c r="ER882" s="36"/>
      <c r="ES882" s="36"/>
      <c r="ET882" s="36"/>
      <c r="EU882" s="36"/>
      <c r="EV882" s="36"/>
      <c r="EW882" s="36"/>
      <c r="EX882" s="36"/>
      <c r="EY882" s="36"/>
      <c r="EZ882" s="36"/>
      <c r="FA882" s="36"/>
      <c r="FB882" s="36"/>
      <c r="FC882" s="36"/>
      <c r="FD882" s="36"/>
      <c r="FE882" s="36"/>
      <c r="FF882" s="36"/>
      <c r="FG882" s="36"/>
      <c r="FH882" s="36"/>
      <c r="FI882" s="36"/>
      <c r="FJ882" s="36"/>
      <c r="FK882" s="36"/>
      <c r="FL882" s="36"/>
      <c r="FM882" s="36"/>
      <c r="FN882" s="36"/>
      <c r="FO882" s="36"/>
      <c r="FP882" s="36"/>
      <c r="FQ882" s="36"/>
      <c r="FR882" s="36"/>
      <c r="FS882" s="36"/>
      <c r="FT882" s="36"/>
      <c r="FU882" s="36"/>
    </row>
    <row r="883" spans="1:177" ht="21" x14ac:dyDescent="0.35">
      <c r="A883" s="36"/>
      <c r="B883" s="37"/>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7"/>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7"/>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c r="EA883" s="36"/>
      <c r="EB883" s="36"/>
      <c r="EC883" s="36"/>
      <c r="ED883" s="36"/>
      <c r="EE883" s="36"/>
      <c r="EF883" s="36"/>
      <c r="EG883" s="36"/>
      <c r="EH883" s="36"/>
      <c r="EI883" s="36"/>
      <c r="EJ883" s="36"/>
      <c r="EK883" s="36"/>
      <c r="EL883" s="36"/>
      <c r="EM883" s="36"/>
      <c r="EN883" s="36"/>
      <c r="EO883" s="36"/>
      <c r="EP883" s="36"/>
      <c r="EQ883" s="36"/>
      <c r="ER883" s="36"/>
      <c r="ES883" s="36"/>
      <c r="ET883" s="36"/>
      <c r="EU883" s="36"/>
      <c r="EV883" s="36"/>
      <c r="EW883" s="36"/>
      <c r="EX883" s="36"/>
      <c r="EY883" s="36"/>
      <c r="EZ883" s="36"/>
      <c r="FA883" s="36"/>
      <c r="FB883" s="36"/>
      <c r="FC883" s="36"/>
      <c r="FD883" s="36"/>
      <c r="FE883" s="36"/>
      <c r="FF883" s="36"/>
      <c r="FG883" s="36"/>
      <c r="FH883" s="36"/>
      <c r="FI883" s="36"/>
      <c r="FJ883" s="36"/>
      <c r="FK883" s="36"/>
      <c r="FL883" s="36"/>
      <c r="FM883" s="36"/>
      <c r="FN883" s="36"/>
      <c r="FO883" s="36"/>
      <c r="FP883" s="36"/>
      <c r="FQ883" s="36"/>
      <c r="FR883" s="36"/>
      <c r="FS883" s="36"/>
      <c r="FT883" s="36"/>
      <c r="FU883" s="36"/>
    </row>
    <row r="884" spans="1:177" ht="21" x14ac:dyDescent="0.35">
      <c r="A884" s="36"/>
      <c r="B884" s="37"/>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7"/>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7"/>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c r="EA884" s="36"/>
      <c r="EB884" s="36"/>
      <c r="EC884" s="36"/>
      <c r="ED884" s="36"/>
      <c r="EE884" s="36"/>
      <c r="EF884" s="36"/>
      <c r="EG884" s="36"/>
      <c r="EH884" s="36"/>
      <c r="EI884" s="36"/>
      <c r="EJ884" s="36"/>
      <c r="EK884" s="36"/>
      <c r="EL884" s="36"/>
      <c r="EM884" s="36"/>
      <c r="EN884" s="36"/>
      <c r="EO884" s="36"/>
      <c r="EP884" s="36"/>
      <c r="EQ884" s="36"/>
      <c r="ER884" s="36"/>
      <c r="ES884" s="36"/>
      <c r="ET884" s="36"/>
      <c r="EU884" s="36"/>
      <c r="EV884" s="36"/>
      <c r="EW884" s="36"/>
      <c r="EX884" s="36"/>
      <c r="EY884" s="36"/>
      <c r="EZ884" s="36"/>
      <c r="FA884" s="36"/>
      <c r="FB884" s="36"/>
      <c r="FC884" s="36"/>
      <c r="FD884" s="36"/>
      <c r="FE884" s="36"/>
      <c r="FF884" s="36"/>
      <c r="FG884" s="36"/>
      <c r="FH884" s="36"/>
      <c r="FI884" s="36"/>
      <c r="FJ884" s="36"/>
      <c r="FK884" s="36"/>
      <c r="FL884" s="36"/>
      <c r="FM884" s="36"/>
      <c r="FN884" s="36"/>
      <c r="FO884" s="36"/>
      <c r="FP884" s="36"/>
      <c r="FQ884" s="36"/>
      <c r="FR884" s="36"/>
      <c r="FS884" s="36"/>
      <c r="FT884" s="36"/>
      <c r="FU884" s="36"/>
    </row>
    <row r="885" spans="1:177" ht="21" x14ac:dyDescent="0.35">
      <c r="A885" s="36"/>
      <c r="B885" s="37"/>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7"/>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7"/>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c r="EA885" s="36"/>
      <c r="EB885" s="36"/>
      <c r="EC885" s="36"/>
      <c r="ED885" s="36"/>
      <c r="EE885" s="36"/>
      <c r="EF885" s="36"/>
      <c r="EG885" s="36"/>
      <c r="EH885" s="36"/>
      <c r="EI885" s="36"/>
      <c r="EJ885" s="36"/>
      <c r="EK885" s="36"/>
      <c r="EL885" s="36"/>
      <c r="EM885" s="36"/>
      <c r="EN885" s="36"/>
      <c r="EO885" s="36"/>
      <c r="EP885" s="36"/>
      <c r="EQ885" s="36"/>
      <c r="ER885" s="36"/>
      <c r="ES885" s="36"/>
      <c r="ET885" s="36"/>
      <c r="EU885" s="36"/>
      <c r="EV885" s="36"/>
      <c r="EW885" s="36"/>
      <c r="EX885" s="36"/>
      <c r="EY885" s="36"/>
      <c r="EZ885" s="36"/>
      <c r="FA885" s="36"/>
      <c r="FB885" s="36"/>
      <c r="FC885" s="36"/>
      <c r="FD885" s="36"/>
      <c r="FE885" s="36"/>
      <c r="FF885" s="36"/>
      <c r="FG885" s="36"/>
      <c r="FH885" s="36"/>
      <c r="FI885" s="36"/>
      <c r="FJ885" s="36"/>
      <c r="FK885" s="36"/>
      <c r="FL885" s="36"/>
      <c r="FM885" s="36"/>
      <c r="FN885" s="36"/>
      <c r="FO885" s="36"/>
      <c r="FP885" s="36"/>
      <c r="FQ885" s="36"/>
      <c r="FR885" s="36"/>
      <c r="FS885" s="36"/>
      <c r="FT885" s="36"/>
      <c r="FU885" s="36"/>
    </row>
    <row r="886" spans="1:177" ht="21" x14ac:dyDescent="0.35">
      <c r="A886" s="36"/>
      <c r="B886" s="37"/>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7"/>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7"/>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c r="EA886" s="36"/>
      <c r="EB886" s="36"/>
      <c r="EC886" s="36"/>
      <c r="ED886" s="36"/>
      <c r="EE886" s="36"/>
      <c r="EF886" s="36"/>
      <c r="EG886" s="36"/>
      <c r="EH886" s="36"/>
      <c r="EI886" s="36"/>
      <c r="EJ886" s="36"/>
      <c r="EK886" s="36"/>
      <c r="EL886" s="36"/>
      <c r="EM886" s="36"/>
      <c r="EN886" s="36"/>
      <c r="EO886" s="36"/>
      <c r="EP886" s="36"/>
      <c r="EQ886" s="36"/>
      <c r="ER886" s="36"/>
      <c r="ES886" s="36"/>
      <c r="ET886" s="36"/>
      <c r="EU886" s="36"/>
      <c r="EV886" s="36"/>
      <c r="EW886" s="36"/>
      <c r="EX886" s="36"/>
      <c r="EY886" s="36"/>
      <c r="EZ886" s="36"/>
      <c r="FA886" s="36"/>
      <c r="FB886" s="36"/>
      <c r="FC886" s="36"/>
      <c r="FD886" s="36"/>
      <c r="FE886" s="36"/>
      <c r="FF886" s="36"/>
      <c r="FG886" s="36"/>
      <c r="FH886" s="36"/>
      <c r="FI886" s="36"/>
      <c r="FJ886" s="36"/>
      <c r="FK886" s="36"/>
      <c r="FL886" s="36"/>
      <c r="FM886" s="36"/>
      <c r="FN886" s="36"/>
      <c r="FO886" s="36"/>
      <c r="FP886" s="36"/>
      <c r="FQ886" s="36"/>
      <c r="FR886" s="36"/>
      <c r="FS886" s="36"/>
      <c r="FT886" s="36"/>
      <c r="FU886" s="36"/>
    </row>
    <row r="887" spans="1:177" ht="21" x14ac:dyDescent="0.35">
      <c r="A887" s="36"/>
      <c r="B887" s="37"/>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7"/>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7"/>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c r="EA887" s="36"/>
      <c r="EB887" s="36"/>
      <c r="EC887" s="36"/>
      <c r="ED887" s="36"/>
      <c r="EE887" s="36"/>
      <c r="EF887" s="36"/>
      <c r="EG887" s="36"/>
      <c r="EH887" s="36"/>
      <c r="EI887" s="36"/>
      <c r="EJ887" s="36"/>
      <c r="EK887" s="36"/>
      <c r="EL887" s="36"/>
      <c r="EM887" s="36"/>
      <c r="EN887" s="36"/>
      <c r="EO887" s="36"/>
      <c r="EP887" s="36"/>
      <c r="EQ887" s="36"/>
      <c r="ER887" s="36"/>
      <c r="ES887" s="36"/>
      <c r="ET887" s="36"/>
      <c r="EU887" s="36"/>
      <c r="EV887" s="36"/>
      <c r="EW887" s="36"/>
      <c r="EX887" s="36"/>
      <c r="EY887" s="36"/>
      <c r="EZ887" s="36"/>
      <c r="FA887" s="36"/>
      <c r="FB887" s="36"/>
      <c r="FC887" s="36"/>
      <c r="FD887" s="36"/>
      <c r="FE887" s="36"/>
      <c r="FF887" s="36"/>
      <c r="FG887" s="36"/>
      <c r="FH887" s="36"/>
      <c r="FI887" s="36"/>
      <c r="FJ887" s="36"/>
      <c r="FK887" s="36"/>
      <c r="FL887" s="36"/>
      <c r="FM887" s="36"/>
      <c r="FN887" s="36"/>
      <c r="FO887" s="36"/>
      <c r="FP887" s="36"/>
      <c r="FQ887" s="36"/>
      <c r="FR887" s="36"/>
      <c r="FS887" s="36"/>
      <c r="FT887" s="36"/>
      <c r="FU887" s="36"/>
    </row>
    <row r="888" spans="1:177" ht="21" x14ac:dyDescent="0.35">
      <c r="A888" s="36"/>
      <c r="B888" s="37"/>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7"/>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7"/>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c r="EA888" s="36"/>
      <c r="EB888" s="36"/>
      <c r="EC888" s="36"/>
      <c r="ED888" s="36"/>
      <c r="EE888" s="36"/>
      <c r="EF888" s="36"/>
      <c r="EG888" s="36"/>
      <c r="EH888" s="36"/>
      <c r="EI888" s="36"/>
      <c r="EJ888" s="36"/>
      <c r="EK888" s="36"/>
      <c r="EL888" s="36"/>
      <c r="EM888" s="36"/>
      <c r="EN888" s="36"/>
      <c r="EO888" s="36"/>
      <c r="EP888" s="36"/>
      <c r="EQ888" s="36"/>
      <c r="ER888" s="36"/>
      <c r="ES888" s="36"/>
      <c r="ET888" s="36"/>
      <c r="EU888" s="36"/>
      <c r="EV888" s="36"/>
      <c r="EW888" s="36"/>
      <c r="EX888" s="36"/>
      <c r="EY888" s="36"/>
      <c r="EZ888" s="36"/>
      <c r="FA888" s="36"/>
      <c r="FB888" s="36"/>
      <c r="FC888" s="36"/>
      <c r="FD888" s="36"/>
      <c r="FE888" s="36"/>
      <c r="FF888" s="36"/>
      <c r="FG888" s="36"/>
      <c r="FH888" s="36"/>
      <c r="FI888" s="36"/>
      <c r="FJ888" s="36"/>
      <c r="FK888" s="36"/>
      <c r="FL888" s="36"/>
      <c r="FM888" s="36"/>
      <c r="FN888" s="36"/>
      <c r="FO888" s="36"/>
      <c r="FP888" s="36"/>
      <c r="FQ888" s="36"/>
      <c r="FR888" s="36"/>
      <c r="FS888" s="36"/>
      <c r="FT888" s="36"/>
      <c r="FU888" s="36"/>
    </row>
    <row r="889" spans="1:177" ht="21" x14ac:dyDescent="0.35">
      <c r="A889" s="36"/>
      <c r="B889" s="37"/>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7"/>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7"/>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c r="EA889" s="36"/>
      <c r="EB889" s="36"/>
      <c r="EC889" s="36"/>
      <c r="ED889" s="36"/>
      <c r="EE889" s="36"/>
      <c r="EF889" s="36"/>
      <c r="EG889" s="36"/>
      <c r="EH889" s="36"/>
      <c r="EI889" s="36"/>
      <c r="EJ889" s="36"/>
      <c r="EK889" s="36"/>
      <c r="EL889" s="36"/>
      <c r="EM889" s="36"/>
      <c r="EN889" s="36"/>
      <c r="EO889" s="36"/>
      <c r="EP889" s="36"/>
      <c r="EQ889" s="36"/>
      <c r="ER889" s="36"/>
      <c r="ES889" s="36"/>
      <c r="ET889" s="36"/>
      <c r="EU889" s="36"/>
      <c r="EV889" s="36"/>
      <c r="EW889" s="36"/>
      <c r="EX889" s="36"/>
      <c r="EY889" s="36"/>
      <c r="EZ889" s="36"/>
      <c r="FA889" s="36"/>
      <c r="FB889" s="36"/>
      <c r="FC889" s="36"/>
      <c r="FD889" s="36"/>
      <c r="FE889" s="36"/>
      <c r="FF889" s="36"/>
      <c r="FG889" s="36"/>
      <c r="FH889" s="36"/>
      <c r="FI889" s="36"/>
      <c r="FJ889" s="36"/>
      <c r="FK889" s="36"/>
      <c r="FL889" s="36"/>
      <c r="FM889" s="36"/>
      <c r="FN889" s="36"/>
      <c r="FO889" s="36"/>
      <c r="FP889" s="36"/>
      <c r="FQ889" s="36"/>
      <c r="FR889" s="36"/>
      <c r="FS889" s="36"/>
      <c r="FT889" s="36"/>
      <c r="FU889" s="36"/>
    </row>
    <row r="890" spans="1:177" ht="21" x14ac:dyDescent="0.35">
      <c r="A890" s="36"/>
      <c r="B890" s="37"/>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7"/>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7"/>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c r="EA890" s="36"/>
      <c r="EB890" s="36"/>
      <c r="EC890" s="36"/>
      <c r="ED890" s="36"/>
      <c r="EE890" s="36"/>
      <c r="EF890" s="36"/>
      <c r="EG890" s="36"/>
      <c r="EH890" s="36"/>
      <c r="EI890" s="36"/>
      <c r="EJ890" s="36"/>
      <c r="EK890" s="36"/>
      <c r="EL890" s="36"/>
      <c r="EM890" s="36"/>
      <c r="EN890" s="36"/>
      <c r="EO890" s="36"/>
      <c r="EP890" s="36"/>
      <c r="EQ890" s="36"/>
      <c r="ER890" s="36"/>
      <c r="ES890" s="36"/>
      <c r="ET890" s="36"/>
      <c r="EU890" s="36"/>
      <c r="EV890" s="36"/>
      <c r="EW890" s="36"/>
      <c r="EX890" s="36"/>
      <c r="EY890" s="36"/>
      <c r="EZ890" s="36"/>
      <c r="FA890" s="36"/>
      <c r="FB890" s="36"/>
      <c r="FC890" s="36"/>
      <c r="FD890" s="36"/>
      <c r="FE890" s="36"/>
      <c r="FF890" s="36"/>
      <c r="FG890" s="36"/>
      <c r="FH890" s="36"/>
      <c r="FI890" s="36"/>
      <c r="FJ890" s="36"/>
      <c r="FK890" s="36"/>
      <c r="FL890" s="36"/>
      <c r="FM890" s="36"/>
      <c r="FN890" s="36"/>
      <c r="FO890" s="36"/>
      <c r="FP890" s="36"/>
      <c r="FQ890" s="36"/>
      <c r="FR890" s="36"/>
      <c r="FS890" s="36"/>
      <c r="FT890" s="36"/>
      <c r="FU890" s="36"/>
    </row>
    <row r="891" spans="1:177" ht="21" x14ac:dyDescent="0.35">
      <c r="A891" s="36"/>
      <c r="B891" s="37"/>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7"/>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7"/>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c r="EA891" s="36"/>
      <c r="EB891" s="36"/>
      <c r="EC891" s="36"/>
      <c r="ED891" s="36"/>
      <c r="EE891" s="36"/>
      <c r="EF891" s="36"/>
      <c r="EG891" s="36"/>
      <c r="EH891" s="36"/>
      <c r="EI891" s="36"/>
      <c r="EJ891" s="36"/>
      <c r="EK891" s="36"/>
      <c r="EL891" s="36"/>
      <c r="EM891" s="36"/>
      <c r="EN891" s="36"/>
      <c r="EO891" s="36"/>
      <c r="EP891" s="36"/>
      <c r="EQ891" s="36"/>
      <c r="ER891" s="36"/>
      <c r="ES891" s="36"/>
      <c r="ET891" s="36"/>
      <c r="EU891" s="36"/>
      <c r="EV891" s="36"/>
      <c r="EW891" s="36"/>
      <c r="EX891" s="36"/>
      <c r="EY891" s="36"/>
      <c r="EZ891" s="36"/>
      <c r="FA891" s="36"/>
      <c r="FB891" s="36"/>
      <c r="FC891" s="36"/>
      <c r="FD891" s="36"/>
      <c r="FE891" s="36"/>
      <c r="FF891" s="36"/>
      <c r="FG891" s="36"/>
      <c r="FH891" s="36"/>
      <c r="FI891" s="36"/>
      <c r="FJ891" s="36"/>
      <c r="FK891" s="36"/>
      <c r="FL891" s="36"/>
      <c r="FM891" s="36"/>
      <c r="FN891" s="36"/>
      <c r="FO891" s="36"/>
      <c r="FP891" s="36"/>
      <c r="FQ891" s="36"/>
      <c r="FR891" s="36"/>
      <c r="FS891" s="36"/>
      <c r="FT891" s="36"/>
      <c r="FU891" s="36"/>
    </row>
    <row r="892" spans="1:177" ht="21" x14ac:dyDescent="0.35">
      <c r="A892" s="36"/>
      <c r="B892" s="37"/>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7"/>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7"/>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c r="EA892" s="36"/>
      <c r="EB892" s="36"/>
      <c r="EC892" s="36"/>
      <c r="ED892" s="36"/>
      <c r="EE892" s="36"/>
      <c r="EF892" s="36"/>
      <c r="EG892" s="36"/>
      <c r="EH892" s="36"/>
      <c r="EI892" s="36"/>
      <c r="EJ892" s="36"/>
      <c r="EK892" s="36"/>
      <c r="EL892" s="36"/>
      <c r="EM892" s="36"/>
      <c r="EN892" s="36"/>
      <c r="EO892" s="36"/>
      <c r="EP892" s="36"/>
      <c r="EQ892" s="36"/>
      <c r="ER892" s="36"/>
      <c r="ES892" s="36"/>
      <c r="ET892" s="36"/>
      <c r="EU892" s="36"/>
      <c r="EV892" s="36"/>
      <c r="EW892" s="36"/>
      <c r="EX892" s="36"/>
      <c r="EY892" s="36"/>
      <c r="EZ892" s="36"/>
      <c r="FA892" s="36"/>
      <c r="FB892" s="36"/>
      <c r="FC892" s="36"/>
      <c r="FD892" s="36"/>
      <c r="FE892" s="36"/>
      <c r="FF892" s="36"/>
      <c r="FG892" s="36"/>
      <c r="FH892" s="36"/>
      <c r="FI892" s="36"/>
      <c r="FJ892" s="36"/>
      <c r="FK892" s="36"/>
      <c r="FL892" s="36"/>
      <c r="FM892" s="36"/>
      <c r="FN892" s="36"/>
      <c r="FO892" s="36"/>
      <c r="FP892" s="36"/>
      <c r="FQ892" s="36"/>
      <c r="FR892" s="36"/>
      <c r="FS892" s="36"/>
      <c r="FT892" s="36"/>
      <c r="FU892" s="36"/>
    </row>
    <row r="893" spans="1:177" ht="21" x14ac:dyDescent="0.35">
      <c r="A893" s="36"/>
      <c r="B893" s="37"/>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7"/>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7"/>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c r="EA893" s="36"/>
      <c r="EB893" s="36"/>
      <c r="EC893" s="36"/>
      <c r="ED893" s="36"/>
      <c r="EE893" s="36"/>
      <c r="EF893" s="36"/>
      <c r="EG893" s="36"/>
      <c r="EH893" s="36"/>
      <c r="EI893" s="36"/>
      <c r="EJ893" s="36"/>
      <c r="EK893" s="36"/>
      <c r="EL893" s="36"/>
      <c r="EM893" s="36"/>
      <c r="EN893" s="36"/>
      <c r="EO893" s="36"/>
      <c r="EP893" s="36"/>
      <c r="EQ893" s="36"/>
      <c r="ER893" s="36"/>
      <c r="ES893" s="36"/>
      <c r="ET893" s="36"/>
      <c r="EU893" s="36"/>
      <c r="EV893" s="36"/>
      <c r="EW893" s="36"/>
      <c r="EX893" s="36"/>
      <c r="EY893" s="36"/>
      <c r="EZ893" s="36"/>
      <c r="FA893" s="36"/>
      <c r="FB893" s="36"/>
      <c r="FC893" s="36"/>
      <c r="FD893" s="36"/>
      <c r="FE893" s="36"/>
      <c r="FF893" s="36"/>
      <c r="FG893" s="36"/>
      <c r="FH893" s="36"/>
      <c r="FI893" s="36"/>
      <c r="FJ893" s="36"/>
      <c r="FK893" s="36"/>
      <c r="FL893" s="36"/>
      <c r="FM893" s="36"/>
      <c r="FN893" s="36"/>
      <c r="FO893" s="36"/>
      <c r="FP893" s="36"/>
      <c r="FQ893" s="36"/>
      <c r="FR893" s="36"/>
      <c r="FS893" s="36"/>
      <c r="FT893" s="36"/>
      <c r="FU893" s="36"/>
    </row>
    <row r="894" spans="1:177" ht="21" x14ac:dyDescent="0.35">
      <c r="A894" s="36"/>
      <c r="B894" s="37"/>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7"/>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7"/>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c r="EA894" s="36"/>
      <c r="EB894" s="36"/>
      <c r="EC894" s="36"/>
      <c r="ED894" s="36"/>
      <c r="EE894" s="36"/>
      <c r="EF894" s="36"/>
      <c r="EG894" s="36"/>
      <c r="EH894" s="36"/>
      <c r="EI894" s="36"/>
      <c r="EJ894" s="36"/>
      <c r="EK894" s="36"/>
      <c r="EL894" s="36"/>
      <c r="EM894" s="36"/>
      <c r="EN894" s="36"/>
      <c r="EO894" s="36"/>
      <c r="EP894" s="36"/>
      <c r="EQ894" s="36"/>
      <c r="ER894" s="36"/>
      <c r="ES894" s="36"/>
      <c r="ET894" s="36"/>
      <c r="EU894" s="36"/>
      <c r="EV894" s="36"/>
      <c r="EW894" s="36"/>
      <c r="EX894" s="36"/>
      <c r="EY894" s="36"/>
      <c r="EZ894" s="36"/>
      <c r="FA894" s="36"/>
      <c r="FB894" s="36"/>
      <c r="FC894" s="36"/>
      <c r="FD894" s="36"/>
      <c r="FE894" s="36"/>
      <c r="FF894" s="36"/>
      <c r="FG894" s="36"/>
      <c r="FH894" s="36"/>
      <c r="FI894" s="36"/>
      <c r="FJ894" s="36"/>
      <c r="FK894" s="36"/>
      <c r="FL894" s="36"/>
      <c r="FM894" s="36"/>
      <c r="FN894" s="36"/>
      <c r="FO894" s="36"/>
      <c r="FP894" s="36"/>
      <c r="FQ894" s="36"/>
      <c r="FR894" s="36"/>
      <c r="FS894" s="36"/>
      <c r="FT894" s="36"/>
      <c r="FU894" s="36"/>
    </row>
    <row r="895" spans="1:177" ht="21" x14ac:dyDescent="0.35">
      <c r="A895" s="36"/>
      <c r="B895" s="37"/>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7"/>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7"/>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c r="EA895" s="36"/>
      <c r="EB895" s="36"/>
      <c r="EC895" s="36"/>
      <c r="ED895" s="36"/>
      <c r="EE895" s="36"/>
      <c r="EF895" s="36"/>
      <c r="EG895" s="36"/>
      <c r="EH895" s="36"/>
      <c r="EI895" s="36"/>
      <c r="EJ895" s="36"/>
      <c r="EK895" s="36"/>
      <c r="EL895" s="36"/>
      <c r="EM895" s="36"/>
      <c r="EN895" s="36"/>
      <c r="EO895" s="36"/>
      <c r="EP895" s="36"/>
      <c r="EQ895" s="36"/>
      <c r="ER895" s="36"/>
      <c r="ES895" s="36"/>
      <c r="ET895" s="36"/>
      <c r="EU895" s="36"/>
      <c r="EV895" s="36"/>
      <c r="EW895" s="36"/>
      <c r="EX895" s="36"/>
      <c r="EY895" s="36"/>
      <c r="EZ895" s="36"/>
      <c r="FA895" s="36"/>
      <c r="FB895" s="36"/>
      <c r="FC895" s="36"/>
      <c r="FD895" s="36"/>
      <c r="FE895" s="36"/>
      <c r="FF895" s="36"/>
      <c r="FG895" s="36"/>
      <c r="FH895" s="36"/>
      <c r="FI895" s="36"/>
      <c r="FJ895" s="36"/>
      <c r="FK895" s="36"/>
      <c r="FL895" s="36"/>
      <c r="FM895" s="36"/>
      <c r="FN895" s="36"/>
      <c r="FO895" s="36"/>
      <c r="FP895" s="36"/>
      <c r="FQ895" s="36"/>
      <c r="FR895" s="36"/>
      <c r="FS895" s="36"/>
      <c r="FT895" s="36"/>
      <c r="FU895" s="36"/>
    </row>
    <row r="896" spans="1:177" ht="21" x14ac:dyDescent="0.35">
      <c r="A896" s="36"/>
      <c r="B896" s="37"/>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7"/>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7"/>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c r="EA896" s="36"/>
      <c r="EB896" s="36"/>
      <c r="EC896" s="36"/>
      <c r="ED896" s="36"/>
      <c r="EE896" s="36"/>
      <c r="EF896" s="36"/>
      <c r="EG896" s="36"/>
      <c r="EH896" s="36"/>
      <c r="EI896" s="36"/>
      <c r="EJ896" s="36"/>
      <c r="EK896" s="36"/>
      <c r="EL896" s="36"/>
      <c r="EM896" s="36"/>
      <c r="EN896" s="36"/>
      <c r="EO896" s="36"/>
      <c r="EP896" s="36"/>
      <c r="EQ896" s="36"/>
      <c r="ER896" s="36"/>
      <c r="ES896" s="36"/>
      <c r="ET896" s="36"/>
      <c r="EU896" s="36"/>
      <c r="EV896" s="36"/>
      <c r="EW896" s="36"/>
      <c r="EX896" s="36"/>
      <c r="EY896" s="36"/>
      <c r="EZ896" s="36"/>
      <c r="FA896" s="36"/>
      <c r="FB896" s="36"/>
      <c r="FC896" s="36"/>
      <c r="FD896" s="36"/>
      <c r="FE896" s="36"/>
      <c r="FF896" s="36"/>
      <c r="FG896" s="36"/>
      <c r="FH896" s="36"/>
      <c r="FI896" s="36"/>
      <c r="FJ896" s="36"/>
      <c r="FK896" s="36"/>
      <c r="FL896" s="36"/>
      <c r="FM896" s="36"/>
      <c r="FN896" s="36"/>
      <c r="FO896" s="36"/>
      <c r="FP896" s="36"/>
      <c r="FQ896" s="36"/>
      <c r="FR896" s="36"/>
      <c r="FS896" s="36"/>
      <c r="FT896" s="36"/>
      <c r="FU896" s="36"/>
    </row>
    <row r="897" spans="1:177" ht="21" x14ac:dyDescent="0.35">
      <c r="A897" s="36"/>
      <c r="B897" s="37"/>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7"/>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7"/>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c r="EA897" s="36"/>
      <c r="EB897" s="36"/>
      <c r="EC897" s="36"/>
      <c r="ED897" s="36"/>
      <c r="EE897" s="36"/>
      <c r="EF897" s="36"/>
      <c r="EG897" s="36"/>
      <c r="EH897" s="36"/>
      <c r="EI897" s="36"/>
      <c r="EJ897" s="36"/>
      <c r="EK897" s="36"/>
      <c r="EL897" s="36"/>
      <c r="EM897" s="36"/>
      <c r="EN897" s="36"/>
      <c r="EO897" s="36"/>
      <c r="EP897" s="36"/>
      <c r="EQ897" s="36"/>
      <c r="ER897" s="36"/>
      <c r="ES897" s="36"/>
      <c r="ET897" s="36"/>
      <c r="EU897" s="36"/>
      <c r="EV897" s="36"/>
      <c r="EW897" s="36"/>
      <c r="EX897" s="36"/>
      <c r="EY897" s="36"/>
      <c r="EZ897" s="36"/>
      <c r="FA897" s="36"/>
      <c r="FB897" s="36"/>
      <c r="FC897" s="36"/>
      <c r="FD897" s="36"/>
      <c r="FE897" s="36"/>
      <c r="FF897" s="36"/>
      <c r="FG897" s="36"/>
      <c r="FH897" s="36"/>
      <c r="FI897" s="36"/>
      <c r="FJ897" s="36"/>
      <c r="FK897" s="36"/>
      <c r="FL897" s="36"/>
      <c r="FM897" s="36"/>
      <c r="FN897" s="36"/>
      <c r="FO897" s="36"/>
      <c r="FP897" s="36"/>
      <c r="FQ897" s="36"/>
      <c r="FR897" s="36"/>
      <c r="FS897" s="36"/>
      <c r="FT897" s="36"/>
      <c r="FU897" s="36"/>
    </row>
    <row r="898" spans="1:177" ht="21" x14ac:dyDescent="0.35">
      <c r="A898" s="36"/>
      <c r="B898" s="37"/>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7"/>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7"/>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c r="EA898" s="36"/>
      <c r="EB898" s="36"/>
      <c r="EC898" s="36"/>
      <c r="ED898" s="36"/>
      <c r="EE898" s="36"/>
      <c r="EF898" s="36"/>
      <c r="EG898" s="36"/>
      <c r="EH898" s="36"/>
      <c r="EI898" s="36"/>
      <c r="EJ898" s="36"/>
      <c r="EK898" s="36"/>
      <c r="EL898" s="36"/>
      <c r="EM898" s="36"/>
      <c r="EN898" s="36"/>
      <c r="EO898" s="36"/>
      <c r="EP898" s="36"/>
      <c r="EQ898" s="36"/>
      <c r="ER898" s="36"/>
      <c r="ES898" s="36"/>
      <c r="ET898" s="36"/>
      <c r="EU898" s="36"/>
      <c r="EV898" s="36"/>
      <c r="EW898" s="36"/>
      <c r="EX898" s="36"/>
      <c r="EY898" s="36"/>
      <c r="EZ898" s="36"/>
      <c r="FA898" s="36"/>
      <c r="FB898" s="36"/>
      <c r="FC898" s="36"/>
      <c r="FD898" s="36"/>
      <c r="FE898" s="36"/>
      <c r="FF898" s="36"/>
      <c r="FG898" s="36"/>
      <c r="FH898" s="36"/>
      <c r="FI898" s="36"/>
      <c r="FJ898" s="36"/>
      <c r="FK898" s="36"/>
      <c r="FL898" s="36"/>
      <c r="FM898" s="36"/>
      <c r="FN898" s="36"/>
      <c r="FO898" s="36"/>
      <c r="FP898" s="36"/>
      <c r="FQ898" s="36"/>
      <c r="FR898" s="36"/>
      <c r="FS898" s="36"/>
      <c r="FT898" s="36"/>
      <c r="FU898" s="36"/>
    </row>
    <row r="899" spans="1:177" ht="21" x14ac:dyDescent="0.35">
      <c r="A899" s="36"/>
      <c r="B899" s="37"/>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7"/>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7"/>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c r="EA899" s="36"/>
      <c r="EB899" s="36"/>
      <c r="EC899" s="36"/>
      <c r="ED899" s="36"/>
      <c r="EE899" s="36"/>
      <c r="EF899" s="36"/>
      <c r="EG899" s="36"/>
      <c r="EH899" s="36"/>
      <c r="EI899" s="36"/>
      <c r="EJ899" s="36"/>
      <c r="EK899" s="36"/>
      <c r="EL899" s="36"/>
      <c r="EM899" s="36"/>
      <c r="EN899" s="36"/>
      <c r="EO899" s="36"/>
      <c r="EP899" s="36"/>
      <c r="EQ899" s="36"/>
      <c r="ER899" s="36"/>
      <c r="ES899" s="36"/>
      <c r="ET899" s="36"/>
      <c r="EU899" s="36"/>
      <c r="EV899" s="36"/>
      <c r="EW899" s="36"/>
      <c r="EX899" s="36"/>
      <c r="EY899" s="36"/>
      <c r="EZ899" s="36"/>
      <c r="FA899" s="36"/>
      <c r="FB899" s="36"/>
      <c r="FC899" s="36"/>
      <c r="FD899" s="36"/>
      <c r="FE899" s="36"/>
      <c r="FF899" s="36"/>
      <c r="FG899" s="36"/>
      <c r="FH899" s="36"/>
      <c r="FI899" s="36"/>
      <c r="FJ899" s="36"/>
      <c r="FK899" s="36"/>
      <c r="FL899" s="36"/>
      <c r="FM899" s="36"/>
      <c r="FN899" s="36"/>
      <c r="FO899" s="36"/>
      <c r="FP899" s="36"/>
      <c r="FQ899" s="36"/>
      <c r="FR899" s="36"/>
      <c r="FS899" s="36"/>
      <c r="FT899" s="36"/>
      <c r="FU899" s="36"/>
    </row>
    <row r="900" spans="1:177" ht="21" x14ac:dyDescent="0.35">
      <c r="A900" s="36"/>
      <c r="B900" s="37"/>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7"/>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7"/>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c r="EA900" s="36"/>
      <c r="EB900" s="36"/>
      <c r="EC900" s="36"/>
      <c r="ED900" s="36"/>
      <c r="EE900" s="36"/>
      <c r="EF900" s="36"/>
      <c r="EG900" s="36"/>
      <c r="EH900" s="36"/>
      <c r="EI900" s="36"/>
      <c r="EJ900" s="36"/>
      <c r="EK900" s="36"/>
      <c r="EL900" s="36"/>
      <c r="EM900" s="36"/>
      <c r="EN900" s="36"/>
      <c r="EO900" s="36"/>
      <c r="EP900" s="36"/>
      <c r="EQ900" s="36"/>
      <c r="ER900" s="36"/>
      <c r="ES900" s="36"/>
      <c r="ET900" s="36"/>
      <c r="EU900" s="36"/>
      <c r="EV900" s="36"/>
      <c r="EW900" s="36"/>
      <c r="EX900" s="36"/>
      <c r="EY900" s="36"/>
      <c r="EZ900" s="36"/>
      <c r="FA900" s="36"/>
      <c r="FB900" s="36"/>
      <c r="FC900" s="36"/>
      <c r="FD900" s="36"/>
      <c r="FE900" s="36"/>
      <c r="FF900" s="36"/>
      <c r="FG900" s="36"/>
      <c r="FH900" s="36"/>
      <c r="FI900" s="36"/>
      <c r="FJ900" s="36"/>
      <c r="FK900" s="36"/>
      <c r="FL900" s="36"/>
      <c r="FM900" s="36"/>
      <c r="FN900" s="36"/>
      <c r="FO900" s="36"/>
      <c r="FP900" s="36"/>
      <c r="FQ900" s="36"/>
      <c r="FR900" s="36"/>
      <c r="FS900" s="36"/>
      <c r="FT900" s="36"/>
      <c r="FU900" s="36"/>
    </row>
    <row r="901" spans="1:177" ht="21" x14ac:dyDescent="0.35">
      <c r="A901" s="36"/>
      <c r="B901" s="37"/>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7"/>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7"/>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c r="EA901" s="36"/>
      <c r="EB901" s="36"/>
      <c r="EC901" s="36"/>
      <c r="ED901" s="36"/>
      <c r="EE901" s="36"/>
      <c r="EF901" s="36"/>
      <c r="EG901" s="36"/>
      <c r="EH901" s="36"/>
      <c r="EI901" s="36"/>
      <c r="EJ901" s="36"/>
      <c r="EK901" s="36"/>
      <c r="EL901" s="36"/>
      <c r="EM901" s="36"/>
      <c r="EN901" s="36"/>
      <c r="EO901" s="36"/>
      <c r="EP901" s="36"/>
      <c r="EQ901" s="36"/>
      <c r="ER901" s="36"/>
      <c r="ES901" s="36"/>
      <c r="ET901" s="36"/>
      <c r="EU901" s="36"/>
      <c r="EV901" s="36"/>
      <c r="EW901" s="36"/>
      <c r="EX901" s="36"/>
      <c r="EY901" s="36"/>
      <c r="EZ901" s="36"/>
      <c r="FA901" s="36"/>
      <c r="FB901" s="36"/>
      <c r="FC901" s="36"/>
      <c r="FD901" s="36"/>
      <c r="FE901" s="36"/>
      <c r="FF901" s="36"/>
      <c r="FG901" s="36"/>
      <c r="FH901" s="36"/>
      <c r="FI901" s="36"/>
      <c r="FJ901" s="36"/>
      <c r="FK901" s="36"/>
      <c r="FL901" s="36"/>
      <c r="FM901" s="36"/>
      <c r="FN901" s="36"/>
      <c r="FO901" s="36"/>
      <c r="FP901" s="36"/>
      <c r="FQ901" s="36"/>
      <c r="FR901" s="36"/>
      <c r="FS901" s="36"/>
      <c r="FT901" s="36"/>
      <c r="FU901" s="36"/>
    </row>
    <row r="902" spans="1:177" ht="21" x14ac:dyDescent="0.35">
      <c r="A902" s="36"/>
      <c r="B902" s="37"/>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7"/>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7"/>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c r="EA902" s="36"/>
      <c r="EB902" s="36"/>
      <c r="EC902" s="36"/>
      <c r="ED902" s="36"/>
      <c r="EE902" s="36"/>
      <c r="EF902" s="36"/>
      <c r="EG902" s="36"/>
      <c r="EH902" s="36"/>
      <c r="EI902" s="36"/>
      <c r="EJ902" s="36"/>
      <c r="EK902" s="36"/>
      <c r="EL902" s="36"/>
      <c r="EM902" s="36"/>
      <c r="EN902" s="36"/>
      <c r="EO902" s="36"/>
      <c r="EP902" s="36"/>
      <c r="EQ902" s="36"/>
      <c r="ER902" s="36"/>
      <c r="ES902" s="36"/>
      <c r="ET902" s="36"/>
      <c r="EU902" s="36"/>
      <c r="EV902" s="36"/>
      <c r="EW902" s="36"/>
      <c r="EX902" s="36"/>
      <c r="EY902" s="36"/>
      <c r="EZ902" s="36"/>
      <c r="FA902" s="36"/>
      <c r="FB902" s="36"/>
      <c r="FC902" s="36"/>
      <c r="FD902" s="36"/>
      <c r="FE902" s="36"/>
      <c r="FF902" s="36"/>
      <c r="FG902" s="36"/>
      <c r="FH902" s="36"/>
      <c r="FI902" s="36"/>
      <c r="FJ902" s="36"/>
      <c r="FK902" s="36"/>
      <c r="FL902" s="36"/>
      <c r="FM902" s="36"/>
      <c r="FN902" s="36"/>
      <c r="FO902" s="36"/>
      <c r="FP902" s="36"/>
      <c r="FQ902" s="36"/>
      <c r="FR902" s="36"/>
      <c r="FS902" s="36"/>
      <c r="FT902" s="36"/>
      <c r="FU902" s="36"/>
    </row>
    <row r="903" spans="1:177" ht="21" x14ac:dyDescent="0.35">
      <c r="A903" s="36"/>
      <c r="B903" s="37"/>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7"/>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7"/>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c r="EA903" s="36"/>
      <c r="EB903" s="36"/>
      <c r="EC903" s="36"/>
      <c r="ED903" s="36"/>
      <c r="EE903" s="36"/>
      <c r="EF903" s="36"/>
      <c r="EG903" s="36"/>
      <c r="EH903" s="36"/>
      <c r="EI903" s="36"/>
      <c r="EJ903" s="36"/>
      <c r="EK903" s="36"/>
      <c r="EL903" s="36"/>
      <c r="EM903" s="36"/>
      <c r="EN903" s="36"/>
      <c r="EO903" s="36"/>
      <c r="EP903" s="36"/>
      <c r="EQ903" s="36"/>
      <c r="ER903" s="36"/>
      <c r="ES903" s="36"/>
      <c r="ET903" s="36"/>
      <c r="EU903" s="36"/>
      <c r="EV903" s="36"/>
      <c r="EW903" s="36"/>
      <c r="EX903" s="36"/>
      <c r="EY903" s="36"/>
      <c r="EZ903" s="36"/>
      <c r="FA903" s="36"/>
      <c r="FB903" s="36"/>
      <c r="FC903" s="36"/>
      <c r="FD903" s="36"/>
      <c r="FE903" s="36"/>
      <c r="FF903" s="36"/>
      <c r="FG903" s="36"/>
      <c r="FH903" s="36"/>
      <c r="FI903" s="36"/>
      <c r="FJ903" s="36"/>
      <c r="FK903" s="36"/>
      <c r="FL903" s="36"/>
      <c r="FM903" s="36"/>
      <c r="FN903" s="36"/>
      <c r="FO903" s="36"/>
      <c r="FP903" s="36"/>
      <c r="FQ903" s="36"/>
      <c r="FR903" s="36"/>
      <c r="FS903" s="36"/>
      <c r="FT903" s="36"/>
      <c r="FU903" s="36"/>
    </row>
    <row r="904" spans="1:177" ht="21" x14ac:dyDescent="0.35">
      <c r="A904" s="36"/>
      <c r="B904" s="37"/>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7"/>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7"/>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c r="EA904" s="36"/>
      <c r="EB904" s="36"/>
      <c r="EC904" s="36"/>
      <c r="ED904" s="36"/>
      <c r="EE904" s="36"/>
      <c r="EF904" s="36"/>
      <c r="EG904" s="36"/>
      <c r="EH904" s="36"/>
      <c r="EI904" s="36"/>
      <c r="EJ904" s="36"/>
      <c r="EK904" s="36"/>
      <c r="EL904" s="36"/>
      <c r="EM904" s="36"/>
      <c r="EN904" s="36"/>
      <c r="EO904" s="36"/>
      <c r="EP904" s="36"/>
      <c r="EQ904" s="36"/>
      <c r="ER904" s="36"/>
      <c r="ES904" s="36"/>
      <c r="ET904" s="36"/>
      <c r="EU904" s="36"/>
      <c r="EV904" s="36"/>
      <c r="EW904" s="36"/>
      <c r="EX904" s="36"/>
      <c r="EY904" s="36"/>
      <c r="EZ904" s="36"/>
      <c r="FA904" s="36"/>
      <c r="FB904" s="36"/>
      <c r="FC904" s="36"/>
      <c r="FD904" s="36"/>
      <c r="FE904" s="36"/>
      <c r="FF904" s="36"/>
      <c r="FG904" s="36"/>
      <c r="FH904" s="36"/>
      <c r="FI904" s="36"/>
      <c r="FJ904" s="36"/>
      <c r="FK904" s="36"/>
      <c r="FL904" s="36"/>
      <c r="FM904" s="36"/>
      <c r="FN904" s="36"/>
      <c r="FO904" s="36"/>
      <c r="FP904" s="36"/>
      <c r="FQ904" s="36"/>
      <c r="FR904" s="36"/>
      <c r="FS904" s="36"/>
      <c r="FT904" s="36"/>
      <c r="FU904" s="36"/>
    </row>
    <row r="905" spans="1:177" ht="21" x14ac:dyDescent="0.35">
      <c r="A905" s="36"/>
      <c r="B905" s="37"/>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7"/>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7"/>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c r="EA905" s="36"/>
      <c r="EB905" s="36"/>
      <c r="EC905" s="36"/>
      <c r="ED905" s="36"/>
      <c r="EE905" s="36"/>
      <c r="EF905" s="36"/>
      <c r="EG905" s="36"/>
      <c r="EH905" s="36"/>
      <c r="EI905" s="36"/>
      <c r="EJ905" s="36"/>
      <c r="EK905" s="36"/>
      <c r="EL905" s="36"/>
      <c r="EM905" s="36"/>
      <c r="EN905" s="36"/>
      <c r="EO905" s="36"/>
      <c r="EP905" s="36"/>
      <c r="EQ905" s="36"/>
      <c r="ER905" s="36"/>
      <c r="ES905" s="36"/>
      <c r="ET905" s="36"/>
      <c r="EU905" s="36"/>
      <c r="EV905" s="36"/>
      <c r="EW905" s="36"/>
      <c r="EX905" s="36"/>
      <c r="EY905" s="36"/>
      <c r="EZ905" s="36"/>
      <c r="FA905" s="36"/>
      <c r="FB905" s="36"/>
      <c r="FC905" s="36"/>
      <c r="FD905" s="36"/>
      <c r="FE905" s="36"/>
      <c r="FF905" s="36"/>
      <c r="FG905" s="36"/>
      <c r="FH905" s="36"/>
      <c r="FI905" s="36"/>
      <c r="FJ905" s="36"/>
      <c r="FK905" s="36"/>
      <c r="FL905" s="36"/>
      <c r="FM905" s="36"/>
      <c r="FN905" s="36"/>
      <c r="FO905" s="36"/>
      <c r="FP905" s="36"/>
      <c r="FQ905" s="36"/>
      <c r="FR905" s="36"/>
      <c r="FS905" s="36"/>
      <c r="FT905" s="36"/>
      <c r="FU905" s="36"/>
    </row>
    <row r="906" spans="1:177" ht="21" x14ac:dyDescent="0.35">
      <c r="A906" s="36"/>
      <c r="B906" s="37"/>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7"/>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7"/>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c r="EA906" s="36"/>
      <c r="EB906" s="36"/>
      <c r="EC906" s="36"/>
      <c r="ED906" s="36"/>
      <c r="EE906" s="36"/>
      <c r="EF906" s="36"/>
      <c r="EG906" s="36"/>
      <c r="EH906" s="36"/>
      <c r="EI906" s="36"/>
      <c r="EJ906" s="36"/>
      <c r="EK906" s="36"/>
      <c r="EL906" s="36"/>
      <c r="EM906" s="36"/>
      <c r="EN906" s="36"/>
      <c r="EO906" s="36"/>
      <c r="EP906" s="36"/>
      <c r="EQ906" s="36"/>
      <c r="ER906" s="36"/>
      <c r="ES906" s="36"/>
      <c r="ET906" s="36"/>
      <c r="EU906" s="36"/>
      <c r="EV906" s="36"/>
      <c r="EW906" s="36"/>
      <c r="EX906" s="36"/>
      <c r="EY906" s="36"/>
      <c r="EZ906" s="36"/>
      <c r="FA906" s="36"/>
      <c r="FB906" s="36"/>
      <c r="FC906" s="36"/>
      <c r="FD906" s="36"/>
      <c r="FE906" s="36"/>
      <c r="FF906" s="36"/>
      <c r="FG906" s="36"/>
      <c r="FH906" s="36"/>
      <c r="FI906" s="36"/>
      <c r="FJ906" s="36"/>
      <c r="FK906" s="36"/>
      <c r="FL906" s="36"/>
      <c r="FM906" s="36"/>
      <c r="FN906" s="36"/>
      <c r="FO906" s="36"/>
      <c r="FP906" s="36"/>
      <c r="FQ906" s="36"/>
      <c r="FR906" s="36"/>
      <c r="FS906" s="36"/>
      <c r="FT906" s="36"/>
      <c r="FU906" s="36"/>
    </row>
    <row r="907" spans="1:177" ht="21" x14ac:dyDescent="0.35">
      <c r="A907" s="36"/>
      <c r="B907" s="37"/>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7"/>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7"/>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c r="EA907" s="36"/>
      <c r="EB907" s="36"/>
      <c r="EC907" s="36"/>
      <c r="ED907" s="36"/>
      <c r="EE907" s="36"/>
      <c r="EF907" s="36"/>
      <c r="EG907" s="36"/>
      <c r="EH907" s="36"/>
      <c r="EI907" s="36"/>
      <c r="EJ907" s="36"/>
      <c r="EK907" s="36"/>
      <c r="EL907" s="36"/>
      <c r="EM907" s="36"/>
      <c r="EN907" s="36"/>
      <c r="EO907" s="36"/>
      <c r="EP907" s="36"/>
      <c r="EQ907" s="36"/>
      <c r="ER907" s="36"/>
      <c r="ES907" s="36"/>
      <c r="ET907" s="36"/>
      <c r="EU907" s="36"/>
      <c r="EV907" s="36"/>
      <c r="EW907" s="36"/>
      <c r="EX907" s="36"/>
      <c r="EY907" s="36"/>
      <c r="EZ907" s="36"/>
      <c r="FA907" s="36"/>
      <c r="FB907" s="36"/>
      <c r="FC907" s="36"/>
      <c r="FD907" s="36"/>
      <c r="FE907" s="36"/>
      <c r="FF907" s="36"/>
      <c r="FG907" s="36"/>
      <c r="FH907" s="36"/>
      <c r="FI907" s="36"/>
      <c r="FJ907" s="36"/>
      <c r="FK907" s="36"/>
      <c r="FL907" s="36"/>
      <c r="FM907" s="36"/>
      <c r="FN907" s="36"/>
      <c r="FO907" s="36"/>
      <c r="FP907" s="36"/>
      <c r="FQ907" s="36"/>
      <c r="FR907" s="36"/>
      <c r="FS907" s="36"/>
      <c r="FT907" s="36"/>
      <c r="FU907" s="36"/>
    </row>
    <row r="908" spans="1:177" ht="21" x14ac:dyDescent="0.35">
      <c r="A908" s="36"/>
      <c r="B908" s="37"/>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7"/>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7"/>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c r="EA908" s="36"/>
      <c r="EB908" s="36"/>
      <c r="EC908" s="36"/>
      <c r="ED908" s="36"/>
      <c r="EE908" s="36"/>
      <c r="EF908" s="36"/>
      <c r="EG908" s="36"/>
      <c r="EH908" s="36"/>
      <c r="EI908" s="36"/>
      <c r="EJ908" s="36"/>
      <c r="EK908" s="36"/>
      <c r="EL908" s="36"/>
      <c r="EM908" s="36"/>
      <c r="EN908" s="36"/>
      <c r="EO908" s="36"/>
      <c r="EP908" s="36"/>
      <c r="EQ908" s="36"/>
      <c r="ER908" s="36"/>
      <c r="ES908" s="36"/>
      <c r="ET908" s="36"/>
      <c r="EU908" s="36"/>
      <c r="EV908" s="36"/>
      <c r="EW908" s="36"/>
      <c r="EX908" s="36"/>
      <c r="EY908" s="36"/>
      <c r="EZ908" s="36"/>
      <c r="FA908" s="36"/>
      <c r="FB908" s="36"/>
      <c r="FC908" s="36"/>
      <c r="FD908" s="36"/>
      <c r="FE908" s="36"/>
      <c r="FF908" s="36"/>
      <c r="FG908" s="36"/>
      <c r="FH908" s="36"/>
      <c r="FI908" s="36"/>
      <c r="FJ908" s="36"/>
      <c r="FK908" s="36"/>
      <c r="FL908" s="36"/>
      <c r="FM908" s="36"/>
      <c r="FN908" s="36"/>
      <c r="FO908" s="36"/>
      <c r="FP908" s="36"/>
      <c r="FQ908" s="36"/>
      <c r="FR908" s="36"/>
      <c r="FS908" s="36"/>
      <c r="FT908" s="36"/>
      <c r="FU908" s="36"/>
    </row>
    <row r="909" spans="1:177" ht="21" x14ac:dyDescent="0.35">
      <c r="A909" s="36"/>
      <c r="B909" s="37"/>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7"/>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7"/>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c r="EA909" s="36"/>
      <c r="EB909" s="36"/>
      <c r="EC909" s="36"/>
      <c r="ED909" s="36"/>
      <c r="EE909" s="36"/>
      <c r="EF909" s="36"/>
      <c r="EG909" s="36"/>
      <c r="EH909" s="36"/>
      <c r="EI909" s="36"/>
      <c r="EJ909" s="36"/>
      <c r="EK909" s="36"/>
      <c r="EL909" s="36"/>
      <c r="EM909" s="36"/>
      <c r="EN909" s="36"/>
      <c r="EO909" s="36"/>
      <c r="EP909" s="36"/>
      <c r="EQ909" s="36"/>
      <c r="ER909" s="36"/>
      <c r="ES909" s="36"/>
      <c r="ET909" s="36"/>
      <c r="EU909" s="36"/>
      <c r="EV909" s="36"/>
      <c r="EW909" s="36"/>
      <c r="EX909" s="36"/>
      <c r="EY909" s="36"/>
      <c r="EZ909" s="36"/>
      <c r="FA909" s="36"/>
      <c r="FB909" s="36"/>
      <c r="FC909" s="36"/>
      <c r="FD909" s="36"/>
      <c r="FE909" s="36"/>
      <c r="FF909" s="36"/>
      <c r="FG909" s="36"/>
      <c r="FH909" s="36"/>
      <c r="FI909" s="36"/>
      <c r="FJ909" s="36"/>
      <c r="FK909" s="36"/>
      <c r="FL909" s="36"/>
      <c r="FM909" s="36"/>
      <c r="FN909" s="36"/>
      <c r="FO909" s="36"/>
      <c r="FP909" s="36"/>
      <c r="FQ909" s="36"/>
      <c r="FR909" s="36"/>
      <c r="FS909" s="36"/>
      <c r="FT909" s="36"/>
      <c r="FU909" s="36"/>
    </row>
    <row r="910" spans="1:177" ht="21" x14ac:dyDescent="0.35">
      <c r="A910" s="36"/>
      <c r="B910" s="37"/>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7"/>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7"/>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c r="EA910" s="36"/>
      <c r="EB910" s="36"/>
      <c r="EC910" s="36"/>
      <c r="ED910" s="36"/>
      <c r="EE910" s="36"/>
      <c r="EF910" s="36"/>
      <c r="EG910" s="36"/>
      <c r="EH910" s="36"/>
      <c r="EI910" s="36"/>
      <c r="EJ910" s="36"/>
      <c r="EK910" s="36"/>
      <c r="EL910" s="36"/>
      <c r="EM910" s="36"/>
      <c r="EN910" s="36"/>
      <c r="EO910" s="36"/>
      <c r="EP910" s="36"/>
      <c r="EQ910" s="36"/>
      <c r="ER910" s="36"/>
      <c r="ES910" s="36"/>
      <c r="ET910" s="36"/>
      <c r="EU910" s="36"/>
      <c r="EV910" s="36"/>
      <c r="EW910" s="36"/>
      <c r="EX910" s="36"/>
      <c r="EY910" s="36"/>
      <c r="EZ910" s="36"/>
      <c r="FA910" s="36"/>
      <c r="FB910" s="36"/>
      <c r="FC910" s="36"/>
      <c r="FD910" s="36"/>
      <c r="FE910" s="36"/>
      <c r="FF910" s="36"/>
      <c r="FG910" s="36"/>
      <c r="FH910" s="36"/>
      <c r="FI910" s="36"/>
      <c r="FJ910" s="36"/>
      <c r="FK910" s="36"/>
      <c r="FL910" s="36"/>
      <c r="FM910" s="36"/>
      <c r="FN910" s="36"/>
      <c r="FO910" s="36"/>
      <c r="FP910" s="36"/>
      <c r="FQ910" s="36"/>
      <c r="FR910" s="36"/>
      <c r="FS910" s="36"/>
      <c r="FT910" s="36"/>
      <c r="FU910" s="36"/>
    </row>
    <row r="911" spans="1:177" ht="21" x14ac:dyDescent="0.35">
      <c r="A911" s="36"/>
      <c r="B911" s="37"/>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7"/>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7"/>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c r="EA911" s="36"/>
      <c r="EB911" s="36"/>
      <c r="EC911" s="36"/>
      <c r="ED911" s="36"/>
      <c r="EE911" s="36"/>
      <c r="EF911" s="36"/>
      <c r="EG911" s="36"/>
      <c r="EH911" s="36"/>
      <c r="EI911" s="36"/>
      <c r="EJ911" s="36"/>
      <c r="EK911" s="36"/>
      <c r="EL911" s="36"/>
      <c r="EM911" s="36"/>
      <c r="EN911" s="36"/>
      <c r="EO911" s="36"/>
      <c r="EP911" s="36"/>
      <c r="EQ911" s="36"/>
      <c r="ER911" s="36"/>
      <c r="ES911" s="36"/>
      <c r="ET911" s="36"/>
      <c r="EU911" s="36"/>
      <c r="EV911" s="36"/>
      <c r="EW911" s="36"/>
      <c r="EX911" s="36"/>
      <c r="EY911" s="36"/>
      <c r="EZ911" s="36"/>
      <c r="FA911" s="36"/>
      <c r="FB911" s="36"/>
      <c r="FC911" s="36"/>
      <c r="FD911" s="36"/>
      <c r="FE911" s="36"/>
      <c r="FF911" s="36"/>
      <c r="FG911" s="36"/>
      <c r="FH911" s="36"/>
      <c r="FI911" s="36"/>
      <c r="FJ911" s="36"/>
      <c r="FK911" s="36"/>
      <c r="FL911" s="36"/>
      <c r="FM911" s="36"/>
      <c r="FN911" s="36"/>
      <c r="FO911" s="36"/>
      <c r="FP911" s="36"/>
      <c r="FQ911" s="36"/>
      <c r="FR911" s="36"/>
      <c r="FS911" s="36"/>
      <c r="FT911" s="36"/>
      <c r="FU911" s="36"/>
    </row>
    <row r="912" spans="1:177" ht="21" x14ac:dyDescent="0.35">
      <c r="A912" s="36"/>
      <c r="B912" s="37"/>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7"/>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7"/>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6"/>
      <c r="FL912" s="36"/>
      <c r="FM912" s="36"/>
      <c r="FN912" s="36"/>
      <c r="FO912" s="36"/>
      <c r="FP912" s="36"/>
      <c r="FQ912" s="36"/>
      <c r="FR912" s="36"/>
      <c r="FS912" s="36"/>
      <c r="FT912" s="36"/>
      <c r="FU912" s="36"/>
    </row>
    <row r="913" spans="1:177" ht="21" x14ac:dyDescent="0.35">
      <c r="A913" s="36"/>
      <c r="B913" s="37"/>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7"/>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7"/>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6"/>
      <c r="FL913" s="36"/>
      <c r="FM913" s="36"/>
      <c r="FN913" s="36"/>
      <c r="FO913" s="36"/>
      <c r="FP913" s="36"/>
      <c r="FQ913" s="36"/>
      <c r="FR913" s="36"/>
      <c r="FS913" s="36"/>
      <c r="FT913" s="36"/>
      <c r="FU913" s="36"/>
    </row>
    <row r="914" spans="1:177" ht="21" x14ac:dyDescent="0.35">
      <c r="A914" s="36"/>
      <c r="B914" s="37"/>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7"/>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7"/>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c r="EA914" s="36"/>
      <c r="EB914" s="36"/>
      <c r="EC914" s="36"/>
      <c r="ED914" s="36"/>
      <c r="EE914" s="36"/>
      <c r="EF914" s="36"/>
      <c r="EG914" s="36"/>
      <c r="EH914" s="36"/>
      <c r="EI914" s="36"/>
      <c r="EJ914" s="36"/>
      <c r="EK914" s="36"/>
      <c r="EL914" s="36"/>
      <c r="EM914" s="36"/>
      <c r="EN914" s="36"/>
      <c r="EO914" s="36"/>
      <c r="EP914" s="36"/>
      <c r="EQ914" s="36"/>
      <c r="ER914" s="36"/>
      <c r="ES914" s="36"/>
      <c r="ET914" s="36"/>
      <c r="EU914" s="36"/>
      <c r="EV914" s="36"/>
      <c r="EW914" s="36"/>
      <c r="EX914" s="36"/>
      <c r="EY914" s="36"/>
      <c r="EZ914" s="36"/>
      <c r="FA914" s="36"/>
      <c r="FB914" s="36"/>
      <c r="FC914" s="36"/>
      <c r="FD914" s="36"/>
      <c r="FE914" s="36"/>
      <c r="FF914" s="36"/>
      <c r="FG914" s="36"/>
      <c r="FH914" s="36"/>
      <c r="FI914" s="36"/>
      <c r="FJ914" s="36"/>
      <c r="FK914" s="36"/>
      <c r="FL914" s="36"/>
      <c r="FM914" s="36"/>
      <c r="FN914" s="36"/>
      <c r="FO914" s="36"/>
      <c r="FP914" s="36"/>
      <c r="FQ914" s="36"/>
      <c r="FR914" s="36"/>
      <c r="FS914" s="36"/>
      <c r="FT914" s="36"/>
      <c r="FU914" s="36"/>
    </row>
    <row r="915" spans="1:177" ht="21" x14ac:dyDescent="0.35">
      <c r="A915" s="36"/>
      <c r="B915" s="37"/>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7"/>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7"/>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c r="EA915" s="36"/>
      <c r="EB915" s="36"/>
      <c r="EC915" s="36"/>
      <c r="ED915" s="36"/>
      <c r="EE915" s="36"/>
      <c r="EF915" s="36"/>
      <c r="EG915" s="36"/>
      <c r="EH915" s="36"/>
      <c r="EI915" s="36"/>
      <c r="EJ915" s="36"/>
      <c r="EK915" s="36"/>
      <c r="EL915" s="36"/>
      <c r="EM915" s="36"/>
      <c r="EN915" s="36"/>
      <c r="EO915" s="36"/>
      <c r="EP915" s="36"/>
      <c r="EQ915" s="36"/>
      <c r="ER915" s="36"/>
      <c r="ES915" s="36"/>
      <c r="ET915" s="36"/>
      <c r="EU915" s="36"/>
      <c r="EV915" s="36"/>
      <c r="EW915" s="36"/>
      <c r="EX915" s="36"/>
      <c r="EY915" s="36"/>
      <c r="EZ915" s="36"/>
      <c r="FA915" s="36"/>
      <c r="FB915" s="36"/>
      <c r="FC915" s="36"/>
      <c r="FD915" s="36"/>
      <c r="FE915" s="36"/>
      <c r="FF915" s="36"/>
      <c r="FG915" s="36"/>
      <c r="FH915" s="36"/>
      <c r="FI915" s="36"/>
      <c r="FJ915" s="36"/>
      <c r="FK915" s="36"/>
      <c r="FL915" s="36"/>
      <c r="FM915" s="36"/>
      <c r="FN915" s="36"/>
      <c r="FO915" s="36"/>
      <c r="FP915" s="36"/>
      <c r="FQ915" s="36"/>
      <c r="FR915" s="36"/>
      <c r="FS915" s="36"/>
      <c r="FT915" s="36"/>
      <c r="FU915" s="36"/>
    </row>
    <row r="916" spans="1:177" ht="21" x14ac:dyDescent="0.35">
      <c r="A916" s="36"/>
      <c r="B916" s="37"/>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7"/>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7"/>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c r="EA916" s="36"/>
      <c r="EB916" s="36"/>
      <c r="EC916" s="36"/>
      <c r="ED916" s="36"/>
      <c r="EE916" s="36"/>
      <c r="EF916" s="36"/>
      <c r="EG916" s="36"/>
      <c r="EH916" s="36"/>
      <c r="EI916" s="36"/>
      <c r="EJ916" s="36"/>
      <c r="EK916" s="36"/>
      <c r="EL916" s="36"/>
      <c r="EM916" s="36"/>
      <c r="EN916" s="36"/>
      <c r="EO916" s="36"/>
      <c r="EP916" s="36"/>
      <c r="EQ916" s="36"/>
      <c r="ER916" s="36"/>
      <c r="ES916" s="36"/>
      <c r="ET916" s="36"/>
      <c r="EU916" s="36"/>
      <c r="EV916" s="36"/>
      <c r="EW916" s="36"/>
      <c r="EX916" s="36"/>
      <c r="EY916" s="36"/>
      <c r="EZ916" s="36"/>
      <c r="FA916" s="36"/>
      <c r="FB916" s="36"/>
      <c r="FC916" s="36"/>
      <c r="FD916" s="36"/>
      <c r="FE916" s="36"/>
      <c r="FF916" s="36"/>
      <c r="FG916" s="36"/>
      <c r="FH916" s="36"/>
      <c r="FI916" s="36"/>
      <c r="FJ916" s="36"/>
      <c r="FK916" s="36"/>
      <c r="FL916" s="36"/>
      <c r="FM916" s="36"/>
      <c r="FN916" s="36"/>
      <c r="FO916" s="36"/>
      <c r="FP916" s="36"/>
      <c r="FQ916" s="36"/>
      <c r="FR916" s="36"/>
      <c r="FS916" s="36"/>
      <c r="FT916" s="36"/>
      <c r="FU916" s="36"/>
    </row>
    <row r="917" spans="1:177" ht="21" x14ac:dyDescent="0.35">
      <c r="A917" s="36"/>
      <c r="B917" s="37"/>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7"/>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7"/>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c r="EA917" s="36"/>
      <c r="EB917" s="36"/>
      <c r="EC917" s="36"/>
      <c r="ED917" s="36"/>
      <c r="EE917" s="36"/>
      <c r="EF917" s="36"/>
      <c r="EG917" s="36"/>
      <c r="EH917" s="36"/>
      <c r="EI917" s="36"/>
      <c r="EJ917" s="36"/>
      <c r="EK917" s="36"/>
      <c r="EL917" s="36"/>
      <c r="EM917" s="36"/>
      <c r="EN917" s="36"/>
      <c r="EO917" s="36"/>
      <c r="EP917" s="36"/>
      <c r="EQ917" s="36"/>
      <c r="ER917" s="36"/>
      <c r="ES917" s="36"/>
      <c r="ET917" s="36"/>
      <c r="EU917" s="36"/>
      <c r="EV917" s="36"/>
      <c r="EW917" s="36"/>
      <c r="EX917" s="36"/>
      <c r="EY917" s="36"/>
      <c r="EZ917" s="36"/>
      <c r="FA917" s="36"/>
      <c r="FB917" s="36"/>
      <c r="FC917" s="36"/>
      <c r="FD917" s="36"/>
      <c r="FE917" s="36"/>
      <c r="FF917" s="36"/>
      <c r="FG917" s="36"/>
      <c r="FH917" s="36"/>
      <c r="FI917" s="36"/>
      <c r="FJ917" s="36"/>
      <c r="FK917" s="36"/>
      <c r="FL917" s="36"/>
      <c r="FM917" s="36"/>
      <c r="FN917" s="36"/>
      <c r="FO917" s="36"/>
      <c r="FP917" s="36"/>
      <c r="FQ917" s="36"/>
      <c r="FR917" s="36"/>
      <c r="FS917" s="36"/>
      <c r="FT917" s="36"/>
      <c r="FU917" s="36"/>
    </row>
    <row r="918" spans="1:177" ht="21" x14ac:dyDescent="0.35">
      <c r="A918" s="36"/>
      <c r="B918" s="37"/>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7"/>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7"/>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c r="EA918" s="36"/>
      <c r="EB918" s="36"/>
      <c r="EC918" s="36"/>
      <c r="ED918" s="36"/>
      <c r="EE918" s="36"/>
      <c r="EF918" s="36"/>
      <c r="EG918" s="36"/>
      <c r="EH918" s="36"/>
      <c r="EI918" s="36"/>
      <c r="EJ918" s="36"/>
      <c r="EK918" s="36"/>
      <c r="EL918" s="36"/>
      <c r="EM918" s="36"/>
      <c r="EN918" s="36"/>
      <c r="EO918" s="36"/>
      <c r="EP918" s="36"/>
      <c r="EQ918" s="36"/>
      <c r="ER918" s="36"/>
      <c r="ES918" s="36"/>
      <c r="ET918" s="36"/>
      <c r="EU918" s="36"/>
      <c r="EV918" s="36"/>
      <c r="EW918" s="36"/>
      <c r="EX918" s="36"/>
      <c r="EY918" s="36"/>
      <c r="EZ918" s="36"/>
      <c r="FA918" s="36"/>
      <c r="FB918" s="36"/>
      <c r="FC918" s="36"/>
      <c r="FD918" s="36"/>
      <c r="FE918" s="36"/>
      <c r="FF918" s="36"/>
      <c r="FG918" s="36"/>
      <c r="FH918" s="36"/>
      <c r="FI918" s="36"/>
      <c r="FJ918" s="36"/>
      <c r="FK918" s="36"/>
      <c r="FL918" s="36"/>
      <c r="FM918" s="36"/>
      <c r="FN918" s="36"/>
      <c r="FO918" s="36"/>
      <c r="FP918" s="36"/>
      <c r="FQ918" s="36"/>
      <c r="FR918" s="36"/>
      <c r="FS918" s="36"/>
      <c r="FT918" s="36"/>
      <c r="FU918" s="36"/>
    </row>
    <row r="919" spans="1:177" ht="21" x14ac:dyDescent="0.35">
      <c r="A919" s="36"/>
      <c r="B919" s="37"/>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7"/>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7"/>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c r="EA919" s="36"/>
      <c r="EB919" s="36"/>
      <c r="EC919" s="36"/>
      <c r="ED919" s="36"/>
      <c r="EE919" s="36"/>
      <c r="EF919" s="36"/>
      <c r="EG919" s="36"/>
      <c r="EH919" s="36"/>
      <c r="EI919" s="36"/>
      <c r="EJ919" s="36"/>
      <c r="EK919" s="36"/>
      <c r="EL919" s="36"/>
      <c r="EM919" s="36"/>
      <c r="EN919" s="36"/>
      <c r="EO919" s="36"/>
      <c r="EP919" s="36"/>
      <c r="EQ919" s="36"/>
      <c r="ER919" s="36"/>
      <c r="ES919" s="36"/>
      <c r="ET919" s="36"/>
      <c r="EU919" s="36"/>
      <c r="EV919" s="36"/>
      <c r="EW919" s="36"/>
      <c r="EX919" s="36"/>
      <c r="EY919" s="36"/>
      <c r="EZ919" s="36"/>
      <c r="FA919" s="36"/>
      <c r="FB919" s="36"/>
      <c r="FC919" s="36"/>
      <c r="FD919" s="36"/>
      <c r="FE919" s="36"/>
      <c r="FF919" s="36"/>
      <c r="FG919" s="36"/>
      <c r="FH919" s="36"/>
      <c r="FI919" s="36"/>
      <c r="FJ919" s="36"/>
      <c r="FK919" s="36"/>
      <c r="FL919" s="36"/>
      <c r="FM919" s="36"/>
      <c r="FN919" s="36"/>
      <c r="FO919" s="36"/>
      <c r="FP919" s="36"/>
      <c r="FQ919" s="36"/>
      <c r="FR919" s="36"/>
      <c r="FS919" s="36"/>
      <c r="FT919" s="36"/>
      <c r="FU919" s="36"/>
    </row>
    <row r="920" spans="1:177" ht="21" x14ac:dyDescent="0.35">
      <c r="A920" s="36"/>
      <c r="B920" s="37"/>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7"/>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7"/>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c r="EA920" s="36"/>
      <c r="EB920" s="36"/>
      <c r="EC920" s="36"/>
      <c r="ED920" s="36"/>
      <c r="EE920" s="36"/>
      <c r="EF920" s="36"/>
      <c r="EG920" s="36"/>
      <c r="EH920" s="36"/>
      <c r="EI920" s="36"/>
      <c r="EJ920" s="36"/>
      <c r="EK920" s="36"/>
      <c r="EL920" s="36"/>
      <c r="EM920" s="36"/>
      <c r="EN920" s="36"/>
      <c r="EO920" s="36"/>
      <c r="EP920" s="36"/>
      <c r="EQ920" s="36"/>
      <c r="ER920" s="36"/>
      <c r="ES920" s="36"/>
      <c r="ET920" s="36"/>
      <c r="EU920" s="36"/>
      <c r="EV920" s="36"/>
      <c r="EW920" s="36"/>
      <c r="EX920" s="36"/>
      <c r="EY920" s="36"/>
      <c r="EZ920" s="36"/>
      <c r="FA920" s="36"/>
      <c r="FB920" s="36"/>
      <c r="FC920" s="36"/>
      <c r="FD920" s="36"/>
      <c r="FE920" s="36"/>
      <c r="FF920" s="36"/>
      <c r="FG920" s="36"/>
      <c r="FH920" s="36"/>
      <c r="FI920" s="36"/>
      <c r="FJ920" s="36"/>
      <c r="FK920" s="36"/>
      <c r="FL920" s="36"/>
      <c r="FM920" s="36"/>
      <c r="FN920" s="36"/>
      <c r="FO920" s="36"/>
      <c r="FP920" s="36"/>
      <c r="FQ920" s="36"/>
      <c r="FR920" s="36"/>
      <c r="FS920" s="36"/>
      <c r="FT920" s="36"/>
      <c r="FU920" s="36"/>
    </row>
    <row r="921" spans="1:177" ht="21" x14ac:dyDescent="0.35">
      <c r="A921" s="36"/>
      <c r="B921" s="37"/>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7"/>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7"/>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c r="EA921" s="36"/>
      <c r="EB921" s="36"/>
      <c r="EC921" s="36"/>
      <c r="ED921" s="36"/>
      <c r="EE921" s="36"/>
      <c r="EF921" s="36"/>
      <c r="EG921" s="36"/>
      <c r="EH921" s="36"/>
      <c r="EI921" s="36"/>
      <c r="EJ921" s="36"/>
      <c r="EK921" s="36"/>
      <c r="EL921" s="36"/>
      <c r="EM921" s="36"/>
      <c r="EN921" s="36"/>
      <c r="EO921" s="36"/>
      <c r="EP921" s="36"/>
      <c r="EQ921" s="36"/>
      <c r="ER921" s="36"/>
      <c r="ES921" s="36"/>
      <c r="ET921" s="36"/>
      <c r="EU921" s="36"/>
      <c r="EV921" s="36"/>
      <c r="EW921" s="36"/>
      <c r="EX921" s="36"/>
      <c r="EY921" s="36"/>
      <c r="EZ921" s="36"/>
      <c r="FA921" s="36"/>
      <c r="FB921" s="36"/>
      <c r="FC921" s="36"/>
      <c r="FD921" s="36"/>
      <c r="FE921" s="36"/>
      <c r="FF921" s="36"/>
      <c r="FG921" s="36"/>
      <c r="FH921" s="36"/>
      <c r="FI921" s="36"/>
      <c r="FJ921" s="36"/>
      <c r="FK921" s="36"/>
      <c r="FL921" s="36"/>
      <c r="FM921" s="36"/>
      <c r="FN921" s="36"/>
      <c r="FO921" s="36"/>
      <c r="FP921" s="36"/>
      <c r="FQ921" s="36"/>
      <c r="FR921" s="36"/>
      <c r="FS921" s="36"/>
      <c r="FT921" s="36"/>
      <c r="FU921" s="36"/>
    </row>
    <row r="922" spans="1:177" ht="21" x14ac:dyDescent="0.35">
      <c r="A922" s="36"/>
      <c r="B922" s="37"/>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7"/>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7"/>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c r="EA922" s="36"/>
      <c r="EB922" s="36"/>
      <c r="EC922" s="36"/>
      <c r="ED922" s="36"/>
      <c r="EE922" s="36"/>
      <c r="EF922" s="36"/>
      <c r="EG922" s="36"/>
      <c r="EH922" s="36"/>
      <c r="EI922" s="36"/>
      <c r="EJ922" s="36"/>
      <c r="EK922" s="36"/>
      <c r="EL922" s="36"/>
      <c r="EM922" s="36"/>
      <c r="EN922" s="36"/>
      <c r="EO922" s="36"/>
      <c r="EP922" s="36"/>
      <c r="EQ922" s="36"/>
      <c r="ER922" s="36"/>
      <c r="ES922" s="36"/>
      <c r="ET922" s="36"/>
      <c r="EU922" s="36"/>
      <c r="EV922" s="36"/>
      <c r="EW922" s="36"/>
      <c r="EX922" s="36"/>
      <c r="EY922" s="36"/>
      <c r="EZ922" s="36"/>
      <c r="FA922" s="36"/>
      <c r="FB922" s="36"/>
      <c r="FC922" s="36"/>
      <c r="FD922" s="36"/>
      <c r="FE922" s="36"/>
      <c r="FF922" s="36"/>
      <c r="FG922" s="36"/>
      <c r="FH922" s="36"/>
      <c r="FI922" s="36"/>
      <c r="FJ922" s="36"/>
      <c r="FK922" s="36"/>
      <c r="FL922" s="36"/>
      <c r="FM922" s="36"/>
      <c r="FN922" s="36"/>
      <c r="FO922" s="36"/>
      <c r="FP922" s="36"/>
      <c r="FQ922" s="36"/>
      <c r="FR922" s="36"/>
      <c r="FS922" s="36"/>
      <c r="FT922" s="36"/>
      <c r="FU922" s="36"/>
    </row>
    <row r="923" spans="1:177" ht="21" x14ac:dyDescent="0.35">
      <c r="A923" s="36"/>
      <c r="B923" s="37"/>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7"/>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7"/>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c r="EA923" s="36"/>
      <c r="EB923" s="36"/>
      <c r="EC923" s="36"/>
      <c r="ED923" s="36"/>
      <c r="EE923" s="36"/>
      <c r="EF923" s="36"/>
      <c r="EG923" s="36"/>
      <c r="EH923" s="36"/>
      <c r="EI923" s="36"/>
      <c r="EJ923" s="36"/>
      <c r="EK923" s="36"/>
      <c r="EL923" s="36"/>
      <c r="EM923" s="36"/>
      <c r="EN923" s="36"/>
      <c r="EO923" s="36"/>
      <c r="EP923" s="36"/>
      <c r="EQ923" s="36"/>
      <c r="ER923" s="36"/>
      <c r="ES923" s="36"/>
      <c r="ET923" s="36"/>
      <c r="EU923" s="36"/>
      <c r="EV923" s="36"/>
      <c r="EW923" s="36"/>
      <c r="EX923" s="36"/>
      <c r="EY923" s="36"/>
      <c r="EZ923" s="36"/>
      <c r="FA923" s="36"/>
      <c r="FB923" s="36"/>
      <c r="FC923" s="36"/>
      <c r="FD923" s="36"/>
      <c r="FE923" s="36"/>
      <c r="FF923" s="36"/>
      <c r="FG923" s="36"/>
      <c r="FH923" s="36"/>
      <c r="FI923" s="36"/>
      <c r="FJ923" s="36"/>
      <c r="FK923" s="36"/>
      <c r="FL923" s="36"/>
      <c r="FM923" s="36"/>
      <c r="FN923" s="36"/>
      <c r="FO923" s="36"/>
      <c r="FP923" s="36"/>
      <c r="FQ923" s="36"/>
      <c r="FR923" s="36"/>
      <c r="FS923" s="36"/>
      <c r="FT923" s="36"/>
      <c r="FU923" s="36"/>
    </row>
    <row r="924" spans="1:177" ht="21" x14ac:dyDescent="0.35">
      <c r="A924" s="36"/>
      <c r="B924" s="37"/>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7"/>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7"/>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c r="EA924" s="36"/>
      <c r="EB924" s="36"/>
      <c r="EC924" s="36"/>
      <c r="ED924" s="36"/>
      <c r="EE924" s="36"/>
      <c r="EF924" s="36"/>
      <c r="EG924" s="36"/>
      <c r="EH924" s="36"/>
      <c r="EI924" s="36"/>
      <c r="EJ924" s="36"/>
      <c r="EK924" s="36"/>
      <c r="EL924" s="36"/>
      <c r="EM924" s="36"/>
      <c r="EN924" s="36"/>
      <c r="EO924" s="36"/>
      <c r="EP924" s="36"/>
      <c r="EQ924" s="36"/>
      <c r="ER924" s="36"/>
      <c r="ES924" s="36"/>
      <c r="ET924" s="36"/>
      <c r="EU924" s="36"/>
      <c r="EV924" s="36"/>
      <c r="EW924" s="36"/>
      <c r="EX924" s="36"/>
      <c r="EY924" s="36"/>
      <c r="EZ924" s="36"/>
      <c r="FA924" s="36"/>
      <c r="FB924" s="36"/>
      <c r="FC924" s="36"/>
      <c r="FD924" s="36"/>
      <c r="FE924" s="36"/>
      <c r="FF924" s="36"/>
      <c r="FG924" s="36"/>
      <c r="FH924" s="36"/>
      <c r="FI924" s="36"/>
      <c r="FJ924" s="36"/>
      <c r="FK924" s="36"/>
      <c r="FL924" s="36"/>
      <c r="FM924" s="36"/>
      <c r="FN924" s="36"/>
      <c r="FO924" s="36"/>
      <c r="FP924" s="36"/>
      <c r="FQ924" s="36"/>
      <c r="FR924" s="36"/>
      <c r="FS924" s="36"/>
      <c r="FT924" s="36"/>
      <c r="FU924" s="36"/>
    </row>
    <row r="925" spans="1:177" ht="21" x14ac:dyDescent="0.35">
      <c r="A925" s="36"/>
      <c r="B925" s="37"/>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7"/>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7"/>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c r="EA925" s="36"/>
      <c r="EB925" s="36"/>
      <c r="EC925" s="36"/>
      <c r="ED925" s="36"/>
      <c r="EE925" s="36"/>
      <c r="EF925" s="36"/>
      <c r="EG925" s="36"/>
      <c r="EH925" s="36"/>
      <c r="EI925" s="36"/>
      <c r="EJ925" s="36"/>
      <c r="EK925" s="36"/>
      <c r="EL925" s="36"/>
      <c r="EM925" s="36"/>
      <c r="EN925" s="36"/>
      <c r="EO925" s="36"/>
      <c r="EP925" s="36"/>
      <c r="EQ925" s="36"/>
      <c r="ER925" s="36"/>
      <c r="ES925" s="36"/>
      <c r="ET925" s="36"/>
      <c r="EU925" s="36"/>
      <c r="EV925" s="36"/>
      <c r="EW925" s="36"/>
      <c r="EX925" s="36"/>
      <c r="EY925" s="36"/>
      <c r="EZ925" s="36"/>
      <c r="FA925" s="36"/>
      <c r="FB925" s="36"/>
      <c r="FC925" s="36"/>
      <c r="FD925" s="36"/>
      <c r="FE925" s="36"/>
      <c r="FF925" s="36"/>
      <c r="FG925" s="36"/>
      <c r="FH925" s="36"/>
      <c r="FI925" s="36"/>
      <c r="FJ925" s="36"/>
      <c r="FK925" s="36"/>
      <c r="FL925" s="36"/>
      <c r="FM925" s="36"/>
      <c r="FN925" s="36"/>
      <c r="FO925" s="36"/>
      <c r="FP925" s="36"/>
      <c r="FQ925" s="36"/>
      <c r="FR925" s="36"/>
      <c r="FS925" s="36"/>
      <c r="FT925" s="36"/>
      <c r="FU925" s="36"/>
    </row>
    <row r="926" spans="1:177" ht="21" x14ac:dyDescent="0.35">
      <c r="A926" s="36"/>
      <c r="B926" s="37"/>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7"/>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7"/>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c r="EA926" s="36"/>
      <c r="EB926" s="36"/>
      <c r="EC926" s="36"/>
      <c r="ED926" s="36"/>
      <c r="EE926" s="36"/>
      <c r="EF926" s="36"/>
      <c r="EG926" s="36"/>
      <c r="EH926" s="36"/>
      <c r="EI926" s="36"/>
      <c r="EJ926" s="36"/>
      <c r="EK926" s="36"/>
      <c r="EL926" s="36"/>
      <c r="EM926" s="36"/>
      <c r="EN926" s="36"/>
      <c r="EO926" s="36"/>
      <c r="EP926" s="36"/>
      <c r="EQ926" s="36"/>
      <c r="ER926" s="36"/>
      <c r="ES926" s="36"/>
      <c r="ET926" s="36"/>
      <c r="EU926" s="36"/>
      <c r="EV926" s="36"/>
      <c r="EW926" s="36"/>
      <c r="EX926" s="36"/>
      <c r="EY926" s="36"/>
      <c r="EZ926" s="36"/>
      <c r="FA926" s="36"/>
      <c r="FB926" s="36"/>
      <c r="FC926" s="36"/>
      <c r="FD926" s="36"/>
      <c r="FE926" s="36"/>
      <c r="FF926" s="36"/>
      <c r="FG926" s="36"/>
      <c r="FH926" s="36"/>
      <c r="FI926" s="36"/>
      <c r="FJ926" s="36"/>
      <c r="FK926" s="36"/>
      <c r="FL926" s="36"/>
      <c r="FM926" s="36"/>
      <c r="FN926" s="36"/>
      <c r="FO926" s="36"/>
      <c r="FP926" s="36"/>
      <c r="FQ926" s="36"/>
      <c r="FR926" s="36"/>
      <c r="FS926" s="36"/>
      <c r="FT926" s="36"/>
      <c r="FU926" s="36"/>
    </row>
    <row r="927" spans="1:177" ht="21" x14ac:dyDescent="0.35">
      <c r="A927" s="36"/>
      <c r="B927" s="37"/>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7"/>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7"/>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c r="EA927" s="36"/>
      <c r="EB927" s="36"/>
      <c r="EC927" s="36"/>
      <c r="ED927" s="36"/>
      <c r="EE927" s="36"/>
      <c r="EF927" s="36"/>
      <c r="EG927" s="36"/>
      <c r="EH927" s="36"/>
      <c r="EI927" s="36"/>
      <c r="EJ927" s="36"/>
      <c r="EK927" s="36"/>
      <c r="EL927" s="36"/>
      <c r="EM927" s="36"/>
      <c r="EN927" s="36"/>
      <c r="EO927" s="36"/>
      <c r="EP927" s="36"/>
      <c r="EQ927" s="36"/>
      <c r="ER927" s="36"/>
      <c r="ES927" s="36"/>
      <c r="ET927" s="36"/>
      <c r="EU927" s="36"/>
      <c r="EV927" s="36"/>
      <c r="EW927" s="36"/>
      <c r="EX927" s="36"/>
      <c r="EY927" s="36"/>
      <c r="EZ927" s="36"/>
      <c r="FA927" s="36"/>
      <c r="FB927" s="36"/>
      <c r="FC927" s="36"/>
      <c r="FD927" s="36"/>
      <c r="FE927" s="36"/>
      <c r="FF927" s="36"/>
      <c r="FG927" s="36"/>
      <c r="FH927" s="36"/>
      <c r="FI927" s="36"/>
      <c r="FJ927" s="36"/>
      <c r="FK927" s="36"/>
      <c r="FL927" s="36"/>
      <c r="FM927" s="36"/>
      <c r="FN927" s="36"/>
      <c r="FO927" s="36"/>
      <c r="FP927" s="36"/>
      <c r="FQ927" s="36"/>
      <c r="FR927" s="36"/>
      <c r="FS927" s="36"/>
      <c r="FT927" s="36"/>
      <c r="FU927" s="36"/>
    </row>
    <row r="928" spans="1:177" ht="21" x14ac:dyDescent="0.35">
      <c r="A928" s="36"/>
      <c r="B928" s="37"/>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7"/>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7"/>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c r="EA928" s="36"/>
      <c r="EB928" s="36"/>
      <c r="EC928" s="36"/>
      <c r="ED928" s="36"/>
      <c r="EE928" s="36"/>
      <c r="EF928" s="36"/>
      <c r="EG928" s="36"/>
      <c r="EH928" s="36"/>
      <c r="EI928" s="36"/>
      <c r="EJ928" s="36"/>
      <c r="EK928" s="36"/>
      <c r="EL928" s="36"/>
      <c r="EM928" s="36"/>
      <c r="EN928" s="36"/>
      <c r="EO928" s="36"/>
      <c r="EP928" s="36"/>
      <c r="EQ928" s="36"/>
      <c r="ER928" s="36"/>
      <c r="ES928" s="36"/>
      <c r="ET928" s="36"/>
      <c r="EU928" s="36"/>
      <c r="EV928" s="36"/>
      <c r="EW928" s="36"/>
      <c r="EX928" s="36"/>
      <c r="EY928" s="36"/>
      <c r="EZ928" s="36"/>
      <c r="FA928" s="36"/>
      <c r="FB928" s="36"/>
      <c r="FC928" s="36"/>
      <c r="FD928" s="36"/>
      <c r="FE928" s="36"/>
      <c r="FF928" s="36"/>
      <c r="FG928" s="36"/>
      <c r="FH928" s="36"/>
      <c r="FI928" s="36"/>
      <c r="FJ928" s="36"/>
      <c r="FK928" s="36"/>
      <c r="FL928" s="36"/>
      <c r="FM928" s="36"/>
      <c r="FN928" s="36"/>
      <c r="FO928" s="36"/>
      <c r="FP928" s="36"/>
      <c r="FQ928" s="36"/>
      <c r="FR928" s="36"/>
      <c r="FS928" s="36"/>
      <c r="FT928" s="36"/>
      <c r="FU928" s="36"/>
    </row>
    <row r="929" spans="1:177" ht="21" x14ac:dyDescent="0.35">
      <c r="A929" s="36"/>
      <c r="B929" s="37"/>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7"/>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7"/>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c r="EA929" s="36"/>
      <c r="EB929" s="36"/>
      <c r="EC929" s="36"/>
      <c r="ED929" s="36"/>
      <c r="EE929" s="36"/>
      <c r="EF929" s="36"/>
      <c r="EG929" s="36"/>
      <c r="EH929" s="36"/>
      <c r="EI929" s="36"/>
      <c r="EJ929" s="36"/>
      <c r="EK929" s="36"/>
      <c r="EL929" s="36"/>
      <c r="EM929" s="36"/>
      <c r="EN929" s="36"/>
      <c r="EO929" s="36"/>
      <c r="EP929" s="36"/>
      <c r="EQ929" s="36"/>
      <c r="ER929" s="36"/>
      <c r="ES929" s="36"/>
      <c r="ET929" s="36"/>
      <c r="EU929" s="36"/>
      <c r="EV929" s="36"/>
      <c r="EW929" s="36"/>
      <c r="EX929" s="36"/>
      <c r="EY929" s="36"/>
      <c r="EZ929" s="36"/>
      <c r="FA929" s="36"/>
      <c r="FB929" s="36"/>
      <c r="FC929" s="36"/>
      <c r="FD929" s="36"/>
      <c r="FE929" s="36"/>
      <c r="FF929" s="36"/>
      <c r="FG929" s="36"/>
      <c r="FH929" s="36"/>
      <c r="FI929" s="36"/>
      <c r="FJ929" s="36"/>
      <c r="FK929" s="36"/>
      <c r="FL929" s="36"/>
      <c r="FM929" s="36"/>
      <c r="FN929" s="36"/>
      <c r="FO929" s="36"/>
      <c r="FP929" s="36"/>
      <c r="FQ929" s="36"/>
      <c r="FR929" s="36"/>
      <c r="FS929" s="36"/>
      <c r="FT929" s="36"/>
      <c r="FU929" s="36"/>
    </row>
    <row r="930" spans="1:177" ht="21" x14ac:dyDescent="0.35">
      <c r="A930" s="36"/>
      <c r="B930" s="37"/>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7"/>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7"/>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c r="EA930" s="36"/>
      <c r="EB930" s="36"/>
      <c r="EC930" s="36"/>
      <c r="ED930" s="36"/>
      <c r="EE930" s="36"/>
      <c r="EF930" s="36"/>
      <c r="EG930" s="36"/>
      <c r="EH930" s="36"/>
      <c r="EI930" s="36"/>
      <c r="EJ930" s="36"/>
      <c r="EK930" s="36"/>
      <c r="EL930" s="36"/>
      <c r="EM930" s="36"/>
      <c r="EN930" s="36"/>
      <c r="EO930" s="36"/>
      <c r="EP930" s="36"/>
      <c r="EQ930" s="36"/>
      <c r="ER930" s="36"/>
      <c r="ES930" s="36"/>
      <c r="ET930" s="36"/>
      <c r="EU930" s="36"/>
      <c r="EV930" s="36"/>
      <c r="EW930" s="36"/>
      <c r="EX930" s="36"/>
      <c r="EY930" s="36"/>
      <c r="EZ930" s="36"/>
      <c r="FA930" s="36"/>
      <c r="FB930" s="36"/>
      <c r="FC930" s="36"/>
      <c r="FD930" s="36"/>
      <c r="FE930" s="36"/>
      <c r="FF930" s="36"/>
      <c r="FG930" s="36"/>
      <c r="FH930" s="36"/>
      <c r="FI930" s="36"/>
      <c r="FJ930" s="36"/>
      <c r="FK930" s="36"/>
      <c r="FL930" s="36"/>
      <c r="FM930" s="36"/>
      <c r="FN930" s="36"/>
      <c r="FO930" s="36"/>
      <c r="FP930" s="36"/>
      <c r="FQ930" s="36"/>
      <c r="FR930" s="36"/>
      <c r="FS930" s="36"/>
      <c r="FT930" s="36"/>
      <c r="FU930" s="36"/>
    </row>
    <row r="931" spans="1:177" ht="21" x14ac:dyDescent="0.35">
      <c r="A931" s="36"/>
      <c r="B931" s="37"/>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7"/>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7"/>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c r="EA931" s="36"/>
      <c r="EB931" s="36"/>
      <c r="EC931" s="36"/>
      <c r="ED931" s="36"/>
      <c r="EE931" s="36"/>
      <c r="EF931" s="36"/>
      <c r="EG931" s="36"/>
      <c r="EH931" s="36"/>
      <c r="EI931" s="36"/>
      <c r="EJ931" s="36"/>
      <c r="EK931" s="36"/>
      <c r="EL931" s="36"/>
      <c r="EM931" s="36"/>
      <c r="EN931" s="36"/>
      <c r="EO931" s="36"/>
      <c r="EP931" s="36"/>
      <c r="EQ931" s="36"/>
      <c r="ER931" s="36"/>
      <c r="ES931" s="36"/>
      <c r="ET931" s="36"/>
      <c r="EU931" s="36"/>
      <c r="EV931" s="36"/>
      <c r="EW931" s="36"/>
      <c r="EX931" s="36"/>
      <c r="EY931" s="36"/>
      <c r="EZ931" s="36"/>
      <c r="FA931" s="36"/>
      <c r="FB931" s="36"/>
      <c r="FC931" s="36"/>
      <c r="FD931" s="36"/>
      <c r="FE931" s="36"/>
      <c r="FF931" s="36"/>
      <c r="FG931" s="36"/>
      <c r="FH931" s="36"/>
      <c r="FI931" s="36"/>
      <c r="FJ931" s="36"/>
      <c r="FK931" s="36"/>
      <c r="FL931" s="36"/>
      <c r="FM931" s="36"/>
      <c r="FN931" s="36"/>
      <c r="FO931" s="36"/>
      <c r="FP931" s="36"/>
      <c r="FQ931" s="36"/>
      <c r="FR931" s="36"/>
      <c r="FS931" s="36"/>
      <c r="FT931" s="36"/>
      <c r="FU931" s="36"/>
    </row>
    <row r="932" spans="1:177" ht="21" x14ac:dyDescent="0.35">
      <c r="A932" s="36"/>
      <c r="B932" s="37"/>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7"/>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7"/>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c r="EA932" s="36"/>
      <c r="EB932" s="36"/>
      <c r="EC932" s="36"/>
      <c r="ED932" s="36"/>
      <c r="EE932" s="36"/>
      <c r="EF932" s="36"/>
      <c r="EG932" s="36"/>
      <c r="EH932" s="36"/>
      <c r="EI932" s="36"/>
      <c r="EJ932" s="36"/>
      <c r="EK932" s="36"/>
      <c r="EL932" s="36"/>
      <c r="EM932" s="36"/>
      <c r="EN932" s="36"/>
      <c r="EO932" s="36"/>
      <c r="EP932" s="36"/>
      <c r="EQ932" s="36"/>
      <c r="ER932" s="36"/>
      <c r="ES932" s="36"/>
      <c r="ET932" s="36"/>
      <c r="EU932" s="36"/>
      <c r="EV932" s="36"/>
      <c r="EW932" s="36"/>
      <c r="EX932" s="36"/>
      <c r="EY932" s="36"/>
      <c r="EZ932" s="36"/>
      <c r="FA932" s="36"/>
      <c r="FB932" s="36"/>
      <c r="FC932" s="36"/>
      <c r="FD932" s="36"/>
      <c r="FE932" s="36"/>
      <c r="FF932" s="36"/>
      <c r="FG932" s="36"/>
      <c r="FH932" s="36"/>
      <c r="FI932" s="36"/>
      <c r="FJ932" s="36"/>
      <c r="FK932" s="36"/>
      <c r="FL932" s="36"/>
      <c r="FM932" s="36"/>
      <c r="FN932" s="36"/>
      <c r="FO932" s="36"/>
      <c r="FP932" s="36"/>
      <c r="FQ932" s="36"/>
      <c r="FR932" s="36"/>
      <c r="FS932" s="36"/>
      <c r="FT932" s="36"/>
      <c r="FU932" s="36"/>
    </row>
    <row r="933" spans="1:177" ht="21" x14ac:dyDescent="0.35">
      <c r="A933" s="36"/>
      <c r="B933" s="37"/>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7"/>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7"/>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c r="EA933" s="36"/>
      <c r="EB933" s="36"/>
      <c r="EC933" s="36"/>
      <c r="ED933" s="36"/>
      <c r="EE933" s="36"/>
      <c r="EF933" s="36"/>
      <c r="EG933" s="36"/>
      <c r="EH933" s="36"/>
      <c r="EI933" s="36"/>
      <c r="EJ933" s="36"/>
      <c r="EK933" s="36"/>
      <c r="EL933" s="36"/>
      <c r="EM933" s="36"/>
      <c r="EN933" s="36"/>
      <c r="EO933" s="36"/>
      <c r="EP933" s="36"/>
      <c r="EQ933" s="36"/>
      <c r="ER933" s="36"/>
      <c r="ES933" s="36"/>
      <c r="ET933" s="36"/>
      <c r="EU933" s="36"/>
      <c r="EV933" s="36"/>
      <c r="EW933" s="36"/>
      <c r="EX933" s="36"/>
      <c r="EY933" s="36"/>
      <c r="EZ933" s="36"/>
      <c r="FA933" s="36"/>
      <c r="FB933" s="36"/>
      <c r="FC933" s="36"/>
      <c r="FD933" s="36"/>
      <c r="FE933" s="36"/>
      <c r="FF933" s="36"/>
      <c r="FG933" s="36"/>
      <c r="FH933" s="36"/>
      <c r="FI933" s="36"/>
      <c r="FJ933" s="36"/>
      <c r="FK933" s="36"/>
      <c r="FL933" s="36"/>
      <c r="FM933" s="36"/>
      <c r="FN933" s="36"/>
      <c r="FO933" s="36"/>
      <c r="FP933" s="36"/>
      <c r="FQ933" s="36"/>
      <c r="FR933" s="36"/>
      <c r="FS933" s="36"/>
      <c r="FT933" s="36"/>
      <c r="FU933" s="36"/>
    </row>
    <row r="934" spans="1:177" ht="21" x14ac:dyDescent="0.35">
      <c r="A934" s="36"/>
      <c r="B934" s="37"/>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7"/>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7"/>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c r="EA934" s="36"/>
      <c r="EB934" s="36"/>
      <c r="EC934" s="36"/>
      <c r="ED934" s="36"/>
      <c r="EE934" s="36"/>
      <c r="EF934" s="36"/>
      <c r="EG934" s="36"/>
      <c r="EH934" s="36"/>
      <c r="EI934" s="36"/>
      <c r="EJ934" s="36"/>
      <c r="EK934" s="36"/>
      <c r="EL934" s="36"/>
      <c r="EM934" s="36"/>
      <c r="EN934" s="36"/>
      <c r="EO934" s="36"/>
      <c r="EP934" s="36"/>
      <c r="EQ934" s="36"/>
      <c r="ER934" s="36"/>
      <c r="ES934" s="36"/>
      <c r="ET934" s="36"/>
      <c r="EU934" s="36"/>
      <c r="EV934" s="36"/>
      <c r="EW934" s="36"/>
      <c r="EX934" s="36"/>
      <c r="EY934" s="36"/>
      <c r="EZ934" s="36"/>
      <c r="FA934" s="36"/>
      <c r="FB934" s="36"/>
      <c r="FC934" s="36"/>
      <c r="FD934" s="36"/>
      <c r="FE934" s="36"/>
      <c r="FF934" s="36"/>
      <c r="FG934" s="36"/>
      <c r="FH934" s="36"/>
      <c r="FI934" s="36"/>
      <c r="FJ934" s="36"/>
      <c r="FK934" s="36"/>
      <c r="FL934" s="36"/>
      <c r="FM934" s="36"/>
      <c r="FN934" s="36"/>
      <c r="FO934" s="36"/>
      <c r="FP934" s="36"/>
      <c r="FQ934" s="36"/>
      <c r="FR934" s="36"/>
      <c r="FS934" s="36"/>
      <c r="FT934" s="36"/>
      <c r="FU934" s="36"/>
    </row>
    <row r="935" spans="1:177" ht="21" x14ac:dyDescent="0.35">
      <c r="A935" s="36"/>
      <c r="B935" s="37"/>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7"/>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7"/>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c r="EA935" s="36"/>
      <c r="EB935" s="36"/>
      <c r="EC935" s="36"/>
      <c r="ED935" s="36"/>
      <c r="EE935" s="36"/>
      <c r="EF935" s="36"/>
      <c r="EG935" s="36"/>
      <c r="EH935" s="36"/>
      <c r="EI935" s="36"/>
      <c r="EJ935" s="36"/>
      <c r="EK935" s="36"/>
      <c r="EL935" s="36"/>
      <c r="EM935" s="36"/>
      <c r="EN935" s="36"/>
      <c r="EO935" s="36"/>
      <c r="EP935" s="36"/>
      <c r="EQ935" s="36"/>
      <c r="ER935" s="36"/>
      <c r="ES935" s="36"/>
      <c r="ET935" s="36"/>
      <c r="EU935" s="36"/>
      <c r="EV935" s="36"/>
      <c r="EW935" s="36"/>
      <c r="EX935" s="36"/>
      <c r="EY935" s="36"/>
      <c r="EZ935" s="36"/>
      <c r="FA935" s="36"/>
      <c r="FB935" s="36"/>
      <c r="FC935" s="36"/>
      <c r="FD935" s="36"/>
      <c r="FE935" s="36"/>
      <c r="FF935" s="36"/>
      <c r="FG935" s="36"/>
      <c r="FH935" s="36"/>
      <c r="FI935" s="36"/>
      <c r="FJ935" s="36"/>
      <c r="FK935" s="36"/>
      <c r="FL935" s="36"/>
      <c r="FM935" s="36"/>
      <c r="FN935" s="36"/>
      <c r="FO935" s="36"/>
      <c r="FP935" s="36"/>
      <c r="FQ935" s="36"/>
      <c r="FR935" s="36"/>
      <c r="FS935" s="36"/>
      <c r="FT935" s="36"/>
      <c r="FU935" s="36"/>
    </row>
    <row r="936" spans="1:177" ht="21" x14ac:dyDescent="0.35">
      <c r="A936" s="36"/>
      <c r="B936" s="37"/>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7"/>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7"/>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c r="EA936" s="36"/>
      <c r="EB936" s="36"/>
      <c r="EC936" s="36"/>
      <c r="ED936" s="36"/>
      <c r="EE936" s="36"/>
      <c r="EF936" s="36"/>
      <c r="EG936" s="36"/>
      <c r="EH936" s="36"/>
      <c r="EI936" s="36"/>
      <c r="EJ936" s="36"/>
      <c r="EK936" s="36"/>
      <c r="EL936" s="36"/>
      <c r="EM936" s="36"/>
      <c r="EN936" s="36"/>
      <c r="EO936" s="36"/>
      <c r="EP936" s="36"/>
      <c r="EQ936" s="36"/>
      <c r="ER936" s="36"/>
      <c r="ES936" s="36"/>
      <c r="ET936" s="36"/>
      <c r="EU936" s="36"/>
      <c r="EV936" s="36"/>
      <c r="EW936" s="36"/>
      <c r="EX936" s="36"/>
      <c r="EY936" s="36"/>
      <c r="EZ936" s="36"/>
      <c r="FA936" s="36"/>
      <c r="FB936" s="36"/>
      <c r="FC936" s="36"/>
      <c r="FD936" s="36"/>
      <c r="FE936" s="36"/>
      <c r="FF936" s="36"/>
      <c r="FG936" s="36"/>
      <c r="FH936" s="36"/>
      <c r="FI936" s="36"/>
      <c r="FJ936" s="36"/>
      <c r="FK936" s="36"/>
      <c r="FL936" s="36"/>
      <c r="FM936" s="36"/>
      <c r="FN936" s="36"/>
      <c r="FO936" s="36"/>
      <c r="FP936" s="36"/>
      <c r="FQ936" s="36"/>
      <c r="FR936" s="36"/>
      <c r="FS936" s="36"/>
      <c r="FT936" s="36"/>
      <c r="FU936" s="36"/>
    </row>
    <row r="937" spans="1:177" ht="21" x14ac:dyDescent="0.35">
      <c r="A937" s="36"/>
      <c r="B937" s="37"/>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7"/>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7"/>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c r="EA937" s="36"/>
      <c r="EB937" s="36"/>
      <c r="EC937" s="36"/>
      <c r="ED937" s="36"/>
      <c r="EE937" s="36"/>
      <c r="EF937" s="36"/>
      <c r="EG937" s="36"/>
      <c r="EH937" s="36"/>
      <c r="EI937" s="36"/>
      <c r="EJ937" s="36"/>
      <c r="EK937" s="36"/>
      <c r="EL937" s="36"/>
      <c r="EM937" s="36"/>
      <c r="EN937" s="36"/>
      <c r="EO937" s="36"/>
      <c r="EP937" s="36"/>
      <c r="EQ937" s="36"/>
      <c r="ER937" s="36"/>
      <c r="ES937" s="36"/>
      <c r="ET937" s="36"/>
      <c r="EU937" s="36"/>
      <c r="EV937" s="36"/>
      <c r="EW937" s="36"/>
      <c r="EX937" s="36"/>
      <c r="EY937" s="36"/>
      <c r="EZ937" s="36"/>
      <c r="FA937" s="36"/>
      <c r="FB937" s="36"/>
      <c r="FC937" s="36"/>
      <c r="FD937" s="36"/>
      <c r="FE937" s="36"/>
      <c r="FF937" s="36"/>
      <c r="FG937" s="36"/>
      <c r="FH937" s="36"/>
      <c r="FI937" s="36"/>
      <c r="FJ937" s="36"/>
      <c r="FK937" s="36"/>
      <c r="FL937" s="36"/>
      <c r="FM937" s="36"/>
      <c r="FN937" s="36"/>
      <c r="FO937" s="36"/>
      <c r="FP937" s="36"/>
      <c r="FQ937" s="36"/>
      <c r="FR937" s="36"/>
      <c r="FS937" s="36"/>
      <c r="FT937" s="36"/>
      <c r="FU937" s="36"/>
    </row>
    <row r="938" spans="1:177" ht="21" x14ac:dyDescent="0.35">
      <c r="A938" s="36"/>
      <c r="B938" s="37"/>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7"/>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7"/>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c r="EA938" s="36"/>
      <c r="EB938" s="36"/>
      <c r="EC938" s="36"/>
      <c r="ED938" s="36"/>
      <c r="EE938" s="36"/>
      <c r="EF938" s="36"/>
      <c r="EG938" s="36"/>
      <c r="EH938" s="36"/>
      <c r="EI938" s="36"/>
      <c r="EJ938" s="36"/>
      <c r="EK938" s="36"/>
      <c r="EL938" s="36"/>
      <c r="EM938" s="36"/>
      <c r="EN938" s="36"/>
      <c r="EO938" s="36"/>
      <c r="EP938" s="36"/>
      <c r="EQ938" s="36"/>
      <c r="ER938" s="36"/>
      <c r="ES938" s="36"/>
      <c r="ET938" s="36"/>
      <c r="EU938" s="36"/>
      <c r="EV938" s="36"/>
      <c r="EW938" s="36"/>
      <c r="EX938" s="36"/>
      <c r="EY938" s="36"/>
      <c r="EZ938" s="36"/>
      <c r="FA938" s="36"/>
      <c r="FB938" s="36"/>
      <c r="FC938" s="36"/>
      <c r="FD938" s="36"/>
      <c r="FE938" s="36"/>
      <c r="FF938" s="36"/>
      <c r="FG938" s="36"/>
      <c r="FH938" s="36"/>
      <c r="FI938" s="36"/>
      <c r="FJ938" s="36"/>
      <c r="FK938" s="36"/>
      <c r="FL938" s="36"/>
      <c r="FM938" s="36"/>
      <c r="FN938" s="36"/>
      <c r="FO938" s="36"/>
      <c r="FP938" s="36"/>
      <c r="FQ938" s="36"/>
      <c r="FR938" s="36"/>
      <c r="FS938" s="36"/>
      <c r="FT938" s="36"/>
      <c r="FU938" s="36"/>
    </row>
    <row r="939" spans="1:177" ht="21" x14ac:dyDescent="0.35">
      <c r="A939" s="36"/>
      <c r="B939" s="37"/>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7"/>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7"/>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c r="EA939" s="36"/>
      <c r="EB939" s="36"/>
      <c r="EC939" s="36"/>
      <c r="ED939" s="36"/>
      <c r="EE939" s="36"/>
      <c r="EF939" s="36"/>
      <c r="EG939" s="36"/>
      <c r="EH939" s="36"/>
      <c r="EI939" s="36"/>
      <c r="EJ939" s="36"/>
      <c r="EK939" s="36"/>
      <c r="EL939" s="36"/>
      <c r="EM939" s="36"/>
      <c r="EN939" s="36"/>
      <c r="EO939" s="36"/>
      <c r="EP939" s="36"/>
      <c r="EQ939" s="36"/>
      <c r="ER939" s="36"/>
      <c r="ES939" s="36"/>
      <c r="ET939" s="36"/>
      <c r="EU939" s="36"/>
      <c r="EV939" s="36"/>
      <c r="EW939" s="36"/>
      <c r="EX939" s="36"/>
      <c r="EY939" s="36"/>
      <c r="EZ939" s="36"/>
      <c r="FA939" s="36"/>
      <c r="FB939" s="36"/>
      <c r="FC939" s="36"/>
      <c r="FD939" s="36"/>
      <c r="FE939" s="36"/>
      <c r="FF939" s="36"/>
      <c r="FG939" s="36"/>
      <c r="FH939" s="36"/>
      <c r="FI939" s="36"/>
      <c r="FJ939" s="36"/>
      <c r="FK939" s="36"/>
      <c r="FL939" s="36"/>
      <c r="FM939" s="36"/>
      <c r="FN939" s="36"/>
      <c r="FO939" s="36"/>
      <c r="FP939" s="36"/>
      <c r="FQ939" s="36"/>
      <c r="FR939" s="36"/>
      <c r="FS939" s="36"/>
      <c r="FT939" s="36"/>
      <c r="FU939" s="36"/>
    </row>
    <row r="940" spans="1:177" ht="21" x14ac:dyDescent="0.35">
      <c r="A940" s="36"/>
      <c r="B940" s="37"/>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7"/>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7"/>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c r="EA940" s="36"/>
      <c r="EB940" s="36"/>
      <c r="EC940" s="36"/>
      <c r="ED940" s="36"/>
      <c r="EE940" s="36"/>
      <c r="EF940" s="36"/>
      <c r="EG940" s="36"/>
      <c r="EH940" s="36"/>
      <c r="EI940" s="36"/>
      <c r="EJ940" s="36"/>
      <c r="EK940" s="36"/>
      <c r="EL940" s="36"/>
      <c r="EM940" s="36"/>
      <c r="EN940" s="36"/>
      <c r="EO940" s="36"/>
      <c r="EP940" s="36"/>
      <c r="EQ940" s="36"/>
      <c r="ER940" s="36"/>
      <c r="ES940" s="36"/>
      <c r="ET940" s="36"/>
      <c r="EU940" s="36"/>
      <c r="EV940" s="36"/>
      <c r="EW940" s="36"/>
      <c r="EX940" s="36"/>
      <c r="EY940" s="36"/>
      <c r="EZ940" s="36"/>
      <c r="FA940" s="36"/>
      <c r="FB940" s="36"/>
      <c r="FC940" s="36"/>
      <c r="FD940" s="36"/>
      <c r="FE940" s="36"/>
      <c r="FF940" s="36"/>
      <c r="FG940" s="36"/>
      <c r="FH940" s="36"/>
      <c r="FI940" s="36"/>
      <c r="FJ940" s="36"/>
      <c r="FK940" s="36"/>
      <c r="FL940" s="36"/>
      <c r="FM940" s="36"/>
      <c r="FN940" s="36"/>
      <c r="FO940" s="36"/>
      <c r="FP940" s="36"/>
      <c r="FQ940" s="36"/>
      <c r="FR940" s="36"/>
      <c r="FS940" s="36"/>
      <c r="FT940" s="36"/>
      <c r="FU940" s="36"/>
    </row>
    <row r="941" spans="1:177" ht="21" x14ac:dyDescent="0.35">
      <c r="A941" s="36"/>
      <c r="B941" s="37"/>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7"/>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7"/>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6"/>
      <c r="FL941" s="36"/>
      <c r="FM941" s="36"/>
      <c r="FN941" s="36"/>
      <c r="FO941" s="36"/>
      <c r="FP941" s="36"/>
      <c r="FQ941" s="36"/>
      <c r="FR941" s="36"/>
      <c r="FS941" s="36"/>
      <c r="FT941" s="36"/>
      <c r="FU941" s="36"/>
    </row>
    <row r="942" spans="1:177" ht="21" x14ac:dyDescent="0.35">
      <c r="A942" s="36"/>
      <c r="B942" s="37"/>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7"/>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7"/>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6"/>
      <c r="FL942" s="36"/>
      <c r="FM942" s="36"/>
      <c r="FN942" s="36"/>
      <c r="FO942" s="36"/>
      <c r="FP942" s="36"/>
      <c r="FQ942" s="36"/>
      <c r="FR942" s="36"/>
      <c r="FS942" s="36"/>
      <c r="FT942" s="36"/>
      <c r="FU942" s="36"/>
    </row>
    <row r="943" spans="1:177" ht="21" x14ac:dyDescent="0.35">
      <c r="A943" s="36"/>
      <c r="B943" s="37"/>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7"/>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7"/>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c r="EA943" s="36"/>
      <c r="EB943" s="36"/>
      <c r="EC943" s="36"/>
      <c r="ED943" s="36"/>
      <c r="EE943" s="36"/>
      <c r="EF943" s="36"/>
      <c r="EG943" s="36"/>
      <c r="EH943" s="36"/>
      <c r="EI943" s="36"/>
      <c r="EJ943" s="36"/>
      <c r="EK943" s="36"/>
      <c r="EL943" s="36"/>
      <c r="EM943" s="36"/>
      <c r="EN943" s="36"/>
      <c r="EO943" s="36"/>
      <c r="EP943" s="36"/>
      <c r="EQ943" s="36"/>
      <c r="ER943" s="36"/>
      <c r="ES943" s="36"/>
      <c r="ET943" s="36"/>
      <c r="EU943" s="36"/>
      <c r="EV943" s="36"/>
      <c r="EW943" s="36"/>
      <c r="EX943" s="36"/>
      <c r="EY943" s="36"/>
      <c r="EZ943" s="36"/>
      <c r="FA943" s="36"/>
      <c r="FB943" s="36"/>
      <c r="FC943" s="36"/>
      <c r="FD943" s="36"/>
      <c r="FE943" s="36"/>
      <c r="FF943" s="36"/>
      <c r="FG943" s="36"/>
      <c r="FH943" s="36"/>
      <c r="FI943" s="36"/>
      <c r="FJ943" s="36"/>
      <c r="FK943" s="36"/>
      <c r="FL943" s="36"/>
      <c r="FM943" s="36"/>
      <c r="FN943" s="36"/>
      <c r="FO943" s="36"/>
      <c r="FP943" s="36"/>
      <c r="FQ943" s="36"/>
      <c r="FR943" s="36"/>
      <c r="FS943" s="36"/>
      <c r="FT943" s="36"/>
      <c r="FU943" s="36"/>
    </row>
    <row r="944" spans="1:177" ht="21" x14ac:dyDescent="0.35">
      <c r="A944" s="36"/>
      <c r="B944" s="37"/>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7"/>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7"/>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c r="EA944" s="36"/>
      <c r="EB944" s="36"/>
      <c r="EC944" s="36"/>
      <c r="ED944" s="36"/>
      <c r="EE944" s="36"/>
      <c r="EF944" s="36"/>
      <c r="EG944" s="36"/>
      <c r="EH944" s="36"/>
      <c r="EI944" s="36"/>
      <c r="EJ944" s="36"/>
      <c r="EK944" s="36"/>
      <c r="EL944" s="36"/>
      <c r="EM944" s="36"/>
      <c r="EN944" s="36"/>
      <c r="EO944" s="36"/>
      <c r="EP944" s="36"/>
      <c r="EQ944" s="36"/>
      <c r="ER944" s="36"/>
      <c r="ES944" s="36"/>
      <c r="ET944" s="36"/>
      <c r="EU944" s="36"/>
      <c r="EV944" s="36"/>
      <c r="EW944" s="36"/>
      <c r="EX944" s="36"/>
      <c r="EY944" s="36"/>
      <c r="EZ944" s="36"/>
      <c r="FA944" s="36"/>
      <c r="FB944" s="36"/>
      <c r="FC944" s="36"/>
      <c r="FD944" s="36"/>
      <c r="FE944" s="36"/>
      <c r="FF944" s="36"/>
      <c r="FG944" s="36"/>
      <c r="FH944" s="36"/>
      <c r="FI944" s="36"/>
      <c r="FJ944" s="36"/>
      <c r="FK944" s="36"/>
      <c r="FL944" s="36"/>
      <c r="FM944" s="36"/>
      <c r="FN944" s="36"/>
      <c r="FO944" s="36"/>
      <c r="FP944" s="36"/>
      <c r="FQ944" s="36"/>
      <c r="FR944" s="36"/>
      <c r="FS944" s="36"/>
      <c r="FT944" s="36"/>
      <c r="FU944" s="36"/>
    </row>
    <row r="945" spans="1:177" ht="21" x14ac:dyDescent="0.35">
      <c r="A945" s="36"/>
      <c r="B945" s="37"/>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7"/>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7"/>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c r="EA945" s="36"/>
      <c r="EB945" s="36"/>
      <c r="EC945" s="36"/>
      <c r="ED945" s="36"/>
      <c r="EE945" s="36"/>
      <c r="EF945" s="36"/>
      <c r="EG945" s="36"/>
      <c r="EH945" s="36"/>
      <c r="EI945" s="36"/>
      <c r="EJ945" s="36"/>
      <c r="EK945" s="36"/>
      <c r="EL945" s="36"/>
      <c r="EM945" s="36"/>
      <c r="EN945" s="36"/>
      <c r="EO945" s="36"/>
      <c r="EP945" s="36"/>
      <c r="EQ945" s="36"/>
      <c r="ER945" s="36"/>
      <c r="ES945" s="36"/>
      <c r="ET945" s="36"/>
      <c r="EU945" s="36"/>
      <c r="EV945" s="36"/>
      <c r="EW945" s="36"/>
      <c r="EX945" s="36"/>
      <c r="EY945" s="36"/>
      <c r="EZ945" s="36"/>
      <c r="FA945" s="36"/>
      <c r="FB945" s="36"/>
      <c r="FC945" s="36"/>
      <c r="FD945" s="36"/>
      <c r="FE945" s="36"/>
      <c r="FF945" s="36"/>
      <c r="FG945" s="36"/>
      <c r="FH945" s="36"/>
      <c r="FI945" s="36"/>
      <c r="FJ945" s="36"/>
      <c r="FK945" s="36"/>
      <c r="FL945" s="36"/>
      <c r="FM945" s="36"/>
      <c r="FN945" s="36"/>
      <c r="FO945" s="36"/>
      <c r="FP945" s="36"/>
      <c r="FQ945" s="36"/>
      <c r="FR945" s="36"/>
      <c r="FS945" s="36"/>
      <c r="FT945" s="36"/>
      <c r="FU945" s="36"/>
    </row>
    <row r="946" spans="1:177" ht="21" x14ac:dyDescent="0.35">
      <c r="A946" s="36"/>
      <c r="B946" s="37"/>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7"/>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7"/>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c r="EA946" s="36"/>
      <c r="EB946" s="36"/>
      <c r="EC946" s="36"/>
      <c r="ED946" s="36"/>
      <c r="EE946" s="36"/>
      <c r="EF946" s="36"/>
      <c r="EG946" s="36"/>
      <c r="EH946" s="36"/>
      <c r="EI946" s="36"/>
      <c r="EJ946" s="36"/>
      <c r="EK946" s="36"/>
      <c r="EL946" s="36"/>
      <c r="EM946" s="36"/>
      <c r="EN946" s="36"/>
      <c r="EO946" s="36"/>
      <c r="EP946" s="36"/>
      <c r="EQ946" s="36"/>
      <c r="ER946" s="36"/>
      <c r="ES946" s="36"/>
      <c r="ET946" s="36"/>
      <c r="EU946" s="36"/>
      <c r="EV946" s="36"/>
      <c r="EW946" s="36"/>
      <c r="EX946" s="36"/>
      <c r="EY946" s="36"/>
      <c r="EZ946" s="36"/>
      <c r="FA946" s="36"/>
      <c r="FB946" s="36"/>
      <c r="FC946" s="36"/>
      <c r="FD946" s="36"/>
      <c r="FE946" s="36"/>
      <c r="FF946" s="36"/>
      <c r="FG946" s="36"/>
      <c r="FH946" s="36"/>
      <c r="FI946" s="36"/>
      <c r="FJ946" s="36"/>
      <c r="FK946" s="36"/>
      <c r="FL946" s="36"/>
      <c r="FM946" s="36"/>
      <c r="FN946" s="36"/>
      <c r="FO946" s="36"/>
      <c r="FP946" s="36"/>
      <c r="FQ946" s="36"/>
      <c r="FR946" s="36"/>
      <c r="FS946" s="36"/>
      <c r="FT946" s="36"/>
      <c r="FU946" s="36"/>
    </row>
    <row r="947" spans="1:177" ht="21" x14ac:dyDescent="0.35">
      <c r="A947" s="36"/>
      <c r="B947" s="37"/>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7"/>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7"/>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c r="EA947" s="36"/>
      <c r="EB947" s="36"/>
      <c r="EC947" s="36"/>
      <c r="ED947" s="36"/>
      <c r="EE947" s="36"/>
      <c r="EF947" s="36"/>
      <c r="EG947" s="36"/>
      <c r="EH947" s="36"/>
      <c r="EI947" s="36"/>
      <c r="EJ947" s="36"/>
      <c r="EK947" s="36"/>
      <c r="EL947" s="36"/>
      <c r="EM947" s="36"/>
      <c r="EN947" s="36"/>
      <c r="EO947" s="36"/>
      <c r="EP947" s="36"/>
      <c r="EQ947" s="36"/>
      <c r="ER947" s="36"/>
      <c r="ES947" s="36"/>
      <c r="ET947" s="36"/>
      <c r="EU947" s="36"/>
      <c r="EV947" s="36"/>
      <c r="EW947" s="36"/>
      <c r="EX947" s="36"/>
      <c r="EY947" s="36"/>
      <c r="EZ947" s="36"/>
      <c r="FA947" s="36"/>
      <c r="FB947" s="36"/>
      <c r="FC947" s="36"/>
      <c r="FD947" s="36"/>
      <c r="FE947" s="36"/>
      <c r="FF947" s="36"/>
      <c r="FG947" s="36"/>
      <c r="FH947" s="36"/>
      <c r="FI947" s="36"/>
      <c r="FJ947" s="36"/>
      <c r="FK947" s="36"/>
      <c r="FL947" s="36"/>
      <c r="FM947" s="36"/>
      <c r="FN947" s="36"/>
      <c r="FO947" s="36"/>
      <c r="FP947" s="36"/>
      <c r="FQ947" s="36"/>
      <c r="FR947" s="36"/>
      <c r="FS947" s="36"/>
      <c r="FT947" s="36"/>
      <c r="FU947" s="36"/>
    </row>
    <row r="948" spans="1:177" ht="21" x14ac:dyDescent="0.35">
      <c r="A948" s="36"/>
      <c r="B948" s="37"/>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7"/>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7"/>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c r="EA948" s="36"/>
      <c r="EB948" s="36"/>
      <c r="EC948" s="36"/>
      <c r="ED948" s="36"/>
      <c r="EE948" s="36"/>
      <c r="EF948" s="36"/>
      <c r="EG948" s="36"/>
      <c r="EH948" s="36"/>
      <c r="EI948" s="36"/>
      <c r="EJ948" s="36"/>
      <c r="EK948" s="36"/>
      <c r="EL948" s="36"/>
      <c r="EM948" s="36"/>
      <c r="EN948" s="36"/>
      <c r="EO948" s="36"/>
      <c r="EP948" s="36"/>
      <c r="EQ948" s="36"/>
      <c r="ER948" s="36"/>
      <c r="ES948" s="36"/>
      <c r="ET948" s="36"/>
      <c r="EU948" s="36"/>
      <c r="EV948" s="36"/>
      <c r="EW948" s="36"/>
      <c r="EX948" s="36"/>
      <c r="EY948" s="36"/>
      <c r="EZ948" s="36"/>
      <c r="FA948" s="36"/>
      <c r="FB948" s="36"/>
      <c r="FC948" s="36"/>
      <c r="FD948" s="36"/>
      <c r="FE948" s="36"/>
      <c r="FF948" s="36"/>
      <c r="FG948" s="36"/>
      <c r="FH948" s="36"/>
      <c r="FI948" s="36"/>
      <c r="FJ948" s="36"/>
      <c r="FK948" s="36"/>
      <c r="FL948" s="36"/>
      <c r="FM948" s="36"/>
      <c r="FN948" s="36"/>
      <c r="FO948" s="36"/>
      <c r="FP948" s="36"/>
      <c r="FQ948" s="36"/>
      <c r="FR948" s="36"/>
      <c r="FS948" s="36"/>
      <c r="FT948" s="36"/>
      <c r="FU948" s="36"/>
    </row>
    <row r="949" spans="1:177" ht="21" x14ac:dyDescent="0.35">
      <c r="A949" s="36"/>
      <c r="B949" s="37"/>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7"/>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7"/>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c r="EA949" s="36"/>
      <c r="EB949" s="36"/>
      <c r="EC949" s="36"/>
      <c r="ED949" s="36"/>
      <c r="EE949" s="36"/>
      <c r="EF949" s="36"/>
      <c r="EG949" s="36"/>
      <c r="EH949" s="36"/>
      <c r="EI949" s="36"/>
      <c r="EJ949" s="36"/>
      <c r="EK949" s="36"/>
      <c r="EL949" s="36"/>
      <c r="EM949" s="36"/>
      <c r="EN949" s="36"/>
      <c r="EO949" s="36"/>
      <c r="EP949" s="36"/>
      <c r="EQ949" s="36"/>
      <c r="ER949" s="36"/>
      <c r="ES949" s="36"/>
      <c r="ET949" s="36"/>
      <c r="EU949" s="36"/>
      <c r="EV949" s="36"/>
      <c r="EW949" s="36"/>
      <c r="EX949" s="36"/>
      <c r="EY949" s="36"/>
      <c r="EZ949" s="36"/>
      <c r="FA949" s="36"/>
      <c r="FB949" s="36"/>
      <c r="FC949" s="36"/>
      <c r="FD949" s="36"/>
      <c r="FE949" s="36"/>
      <c r="FF949" s="36"/>
      <c r="FG949" s="36"/>
      <c r="FH949" s="36"/>
      <c r="FI949" s="36"/>
      <c r="FJ949" s="36"/>
      <c r="FK949" s="36"/>
      <c r="FL949" s="36"/>
      <c r="FM949" s="36"/>
      <c r="FN949" s="36"/>
      <c r="FO949" s="36"/>
      <c r="FP949" s="36"/>
      <c r="FQ949" s="36"/>
      <c r="FR949" s="36"/>
      <c r="FS949" s="36"/>
      <c r="FT949" s="36"/>
      <c r="FU949" s="36"/>
    </row>
    <row r="950" spans="1:177" ht="21" x14ac:dyDescent="0.35">
      <c r="A950" s="36"/>
      <c r="B950" s="37"/>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7"/>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7"/>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c r="EA950" s="36"/>
      <c r="EB950" s="36"/>
      <c r="EC950" s="36"/>
      <c r="ED950" s="36"/>
      <c r="EE950" s="36"/>
      <c r="EF950" s="36"/>
      <c r="EG950" s="36"/>
      <c r="EH950" s="36"/>
      <c r="EI950" s="36"/>
      <c r="EJ950" s="36"/>
      <c r="EK950" s="36"/>
      <c r="EL950" s="36"/>
      <c r="EM950" s="36"/>
      <c r="EN950" s="36"/>
      <c r="EO950" s="36"/>
      <c r="EP950" s="36"/>
      <c r="EQ950" s="36"/>
      <c r="ER950" s="36"/>
      <c r="ES950" s="36"/>
      <c r="ET950" s="36"/>
      <c r="EU950" s="36"/>
      <c r="EV950" s="36"/>
      <c r="EW950" s="36"/>
      <c r="EX950" s="36"/>
      <c r="EY950" s="36"/>
      <c r="EZ950" s="36"/>
      <c r="FA950" s="36"/>
      <c r="FB950" s="36"/>
      <c r="FC950" s="36"/>
      <c r="FD950" s="36"/>
      <c r="FE950" s="36"/>
      <c r="FF950" s="36"/>
      <c r="FG950" s="36"/>
      <c r="FH950" s="36"/>
      <c r="FI950" s="36"/>
      <c r="FJ950" s="36"/>
      <c r="FK950" s="36"/>
      <c r="FL950" s="36"/>
      <c r="FM950" s="36"/>
      <c r="FN950" s="36"/>
      <c r="FO950" s="36"/>
      <c r="FP950" s="36"/>
      <c r="FQ950" s="36"/>
      <c r="FR950" s="36"/>
      <c r="FS950" s="36"/>
      <c r="FT950" s="36"/>
      <c r="FU950" s="36"/>
    </row>
    <row r="951" spans="1:177" ht="21" x14ac:dyDescent="0.35">
      <c r="A951" s="36"/>
      <c r="B951" s="37"/>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7"/>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7"/>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c r="EA951" s="36"/>
      <c r="EB951" s="36"/>
      <c r="EC951" s="36"/>
      <c r="ED951" s="36"/>
      <c r="EE951" s="36"/>
      <c r="EF951" s="36"/>
      <c r="EG951" s="36"/>
      <c r="EH951" s="36"/>
      <c r="EI951" s="36"/>
      <c r="EJ951" s="36"/>
      <c r="EK951" s="36"/>
      <c r="EL951" s="36"/>
      <c r="EM951" s="36"/>
      <c r="EN951" s="36"/>
      <c r="EO951" s="36"/>
      <c r="EP951" s="36"/>
      <c r="EQ951" s="36"/>
      <c r="ER951" s="36"/>
      <c r="ES951" s="36"/>
      <c r="ET951" s="36"/>
      <c r="EU951" s="36"/>
      <c r="EV951" s="36"/>
      <c r="EW951" s="36"/>
      <c r="EX951" s="36"/>
      <c r="EY951" s="36"/>
      <c r="EZ951" s="36"/>
      <c r="FA951" s="36"/>
      <c r="FB951" s="36"/>
      <c r="FC951" s="36"/>
      <c r="FD951" s="36"/>
      <c r="FE951" s="36"/>
      <c r="FF951" s="36"/>
      <c r="FG951" s="36"/>
      <c r="FH951" s="36"/>
      <c r="FI951" s="36"/>
      <c r="FJ951" s="36"/>
      <c r="FK951" s="36"/>
      <c r="FL951" s="36"/>
      <c r="FM951" s="36"/>
      <c r="FN951" s="36"/>
      <c r="FO951" s="36"/>
      <c r="FP951" s="36"/>
      <c r="FQ951" s="36"/>
      <c r="FR951" s="36"/>
      <c r="FS951" s="36"/>
      <c r="FT951" s="36"/>
      <c r="FU951" s="36"/>
    </row>
    <row r="952" spans="1:177" ht="21" x14ac:dyDescent="0.35">
      <c r="A952" s="36"/>
      <c r="B952" s="37"/>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7"/>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7"/>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c r="EA952" s="36"/>
      <c r="EB952" s="36"/>
      <c r="EC952" s="36"/>
      <c r="ED952" s="36"/>
      <c r="EE952" s="36"/>
      <c r="EF952" s="36"/>
      <c r="EG952" s="36"/>
      <c r="EH952" s="36"/>
      <c r="EI952" s="36"/>
      <c r="EJ952" s="36"/>
      <c r="EK952" s="36"/>
      <c r="EL952" s="36"/>
      <c r="EM952" s="36"/>
      <c r="EN952" s="36"/>
      <c r="EO952" s="36"/>
      <c r="EP952" s="36"/>
      <c r="EQ952" s="36"/>
      <c r="ER952" s="36"/>
      <c r="ES952" s="36"/>
      <c r="ET952" s="36"/>
      <c r="EU952" s="36"/>
      <c r="EV952" s="36"/>
      <c r="EW952" s="36"/>
      <c r="EX952" s="36"/>
      <c r="EY952" s="36"/>
      <c r="EZ952" s="36"/>
      <c r="FA952" s="36"/>
      <c r="FB952" s="36"/>
      <c r="FC952" s="36"/>
      <c r="FD952" s="36"/>
      <c r="FE952" s="36"/>
      <c r="FF952" s="36"/>
      <c r="FG952" s="36"/>
      <c r="FH952" s="36"/>
      <c r="FI952" s="36"/>
      <c r="FJ952" s="36"/>
      <c r="FK952" s="36"/>
      <c r="FL952" s="36"/>
      <c r="FM952" s="36"/>
      <c r="FN952" s="36"/>
      <c r="FO952" s="36"/>
      <c r="FP952" s="36"/>
      <c r="FQ952" s="36"/>
      <c r="FR952" s="36"/>
      <c r="FS952" s="36"/>
      <c r="FT952" s="36"/>
      <c r="FU952" s="36"/>
    </row>
    <row r="953" spans="1:177" ht="21" x14ac:dyDescent="0.35">
      <c r="A953" s="36"/>
      <c r="B953" s="37"/>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7"/>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7"/>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c r="EA953" s="36"/>
      <c r="EB953" s="36"/>
      <c r="EC953" s="36"/>
      <c r="ED953" s="36"/>
      <c r="EE953" s="36"/>
      <c r="EF953" s="36"/>
      <c r="EG953" s="36"/>
      <c r="EH953" s="36"/>
      <c r="EI953" s="36"/>
      <c r="EJ953" s="36"/>
      <c r="EK953" s="36"/>
      <c r="EL953" s="36"/>
      <c r="EM953" s="36"/>
      <c r="EN953" s="36"/>
      <c r="EO953" s="36"/>
      <c r="EP953" s="36"/>
      <c r="EQ953" s="36"/>
      <c r="ER953" s="36"/>
      <c r="ES953" s="36"/>
      <c r="ET953" s="36"/>
      <c r="EU953" s="36"/>
      <c r="EV953" s="36"/>
      <c r="EW953" s="36"/>
      <c r="EX953" s="36"/>
      <c r="EY953" s="36"/>
      <c r="EZ953" s="36"/>
      <c r="FA953" s="36"/>
      <c r="FB953" s="36"/>
      <c r="FC953" s="36"/>
      <c r="FD953" s="36"/>
      <c r="FE953" s="36"/>
      <c r="FF953" s="36"/>
      <c r="FG953" s="36"/>
      <c r="FH953" s="36"/>
      <c r="FI953" s="36"/>
      <c r="FJ953" s="36"/>
      <c r="FK953" s="36"/>
      <c r="FL953" s="36"/>
      <c r="FM953" s="36"/>
      <c r="FN953" s="36"/>
      <c r="FO953" s="36"/>
      <c r="FP953" s="36"/>
      <c r="FQ953" s="36"/>
      <c r="FR953" s="36"/>
      <c r="FS953" s="36"/>
      <c r="FT953" s="36"/>
      <c r="FU953" s="36"/>
    </row>
    <row r="954" spans="1:177" ht="21" x14ac:dyDescent="0.35">
      <c r="A954" s="36"/>
      <c r="B954" s="37"/>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7"/>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7"/>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c r="EA954" s="36"/>
      <c r="EB954" s="36"/>
      <c r="EC954" s="36"/>
      <c r="ED954" s="36"/>
      <c r="EE954" s="36"/>
      <c r="EF954" s="36"/>
      <c r="EG954" s="36"/>
      <c r="EH954" s="36"/>
      <c r="EI954" s="36"/>
      <c r="EJ954" s="36"/>
      <c r="EK954" s="36"/>
      <c r="EL954" s="36"/>
      <c r="EM954" s="36"/>
      <c r="EN954" s="36"/>
      <c r="EO954" s="36"/>
      <c r="EP954" s="36"/>
      <c r="EQ954" s="36"/>
      <c r="ER954" s="36"/>
      <c r="ES954" s="36"/>
      <c r="ET954" s="36"/>
      <c r="EU954" s="36"/>
      <c r="EV954" s="36"/>
      <c r="EW954" s="36"/>
      <c r="EX954" s="36"/>
      <c r="EY954" s="36"/>
      <c r="EZ954" s="36"/>
      <c r="FA954" s="36"/>
      <c r="FB954" s="36"/>
      <c r="FC954" s="36"/>
      <c r="FD954" s="36"/>
      <c r="FE954" s="36"/>
      <c r="FF954" s="36"/>
      <c r="FG954" s="36"/>
      <c r="FH954" s="36"/>
      <c r="FI954" s="36"/>
      <c r="FJ954" s="36"/>
      <c r="FK954" s="36"/>
      <c r="FL954" s="36"/>
      <c r="FM954" s="36"/>
      <c r="FN954" s="36"/>
      <c r="FO954" s="36"/>
      <c r="FP954" s="36"/>
      <c r="FQ954" s="36"/>
      <c r="FR954" s="36"/>
      <c r="FS954" s="36"/>
      <c r="FT954" s="36"/>
      <c r="FU954" s="36"/>
    </row>
    <row r="955" spans="1:177" ht="21" x14ac:dyDescent="0.35">
      <c r="A955" s="36"/>
      <c r="B955" s="37"/>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7"/>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7"/>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c r="EA955" s="36"/>
      <c r="EB955" s="36"/>
      <c r="EC955" s="36"/>
      <c r="ED955" s="36"/>
      <c r="EE955" s="36"/>
      <c r="EF955" s="36"/>
      <c r="EG955" s="36"/>
      <c r="EH955" s="36"/>
      <c r="EI955" s="36"/>
      <c r="EJ955" s="36"/>
      <c r="EK955" s="36"/>
      <c r="EL955" s="36"/>
      <c r="EM955" s="36"/>
      <c r="EN955" s="36"/>
      <c r="EO955" s="36"/>
      <c r="EP955" s="36"/>
      <c r="EQ955" s="36"/>
      <c r="ER955" s="36"/>
      <c r="ES955" s="36"/>
      <c r="ET955" s="36"/>
      <c r="EU955" s="36"/>
      <c r="EV955" s="36"/>
      <c r="EW955" s="36"/>
      <c r="EX955" s="36"/>
      <c r="EY955" s="36"/>
      <c r="EZ955" s="36"/>
      <c r="FA955" s="36"/>
      <c r="FB955" s="36"/>
      <c r="FC955" s="36"/>
      <c r="FD955" s="36"/>
      <c r="FE955" s="36"/>
      <c r="FF955" s="36"/>
      <c r="FG955" s="36"/>
      <c r="FH955" s="36"/>
      <c r="FI955" s="36"/>
      <c r="FJ955" s="36"/>
      <c r="FK955" s="36"/>
      <c r="FL955" s="36"/>
      <c r="FM955" s="36"/>
      <c r="FN955" s="36"/>
      <c r="FO955" s="36"/>
      <c r="FP955" s="36"/>
      <c r="FQ955" s="36"/>
      <c r="FR955" s="36"/>
      <c r="FS955" s="36"/>
      <c r="FT955" s="36"/>
      <c r="FU955" s="36"/>
    </row>
    <row r="956" spans="1:177" ht="21" x14ac:dyDescent="0.35">
      <c r="A956" s="36"/>
      <c r="B956" s="37"/>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7"/>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7"/>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c r="EA956" s="36"/>
      <c r="EB956" s="36"/>
      <c r="EC956" s="36"/>
      <c r="ED956" s="36"/>
      <c r="EE956" s="36"/>
      <c r="EF956" s="36"/>
      <c r="EG956" s="36"/>
      <c r="EH956" s="36"/>
      <c r="EI956" s="36"/>
      <c r="EJ956" s="36"/>
      <c r="EK956" s="36"/>
      <c r="EL956" s="36"/>
      <c r="EM956" s="36"/>
      <c r="EN956" s="36"/>
      <c r="EO956" s="36"/>
      <c r="EP956" s="36"/>
      <c r="EQ956" s="36"/>
      <c r="ER956" s="36"/>
      <c r="ES956" s="36"/>
      <c r="ET956" s="36"/>
      <c r="EU956" s="36"/>
      <c r="EV956" s="36"/>
      <c r="EW956" s="36"/>
      <c r="EX956" s="36"/>
      <c r="EY956" s="36"/>
      <c r="EZ956" s="36"/>
      <c r="FA956" s="36"/>
      <c r="FB956" s="36"/>
      <c r="FC956" s="36"/>
      <c r="FD956" s="36"/>
      <c r="FE956" s="36"/>
      <c r="FF956" s="36"/>
      <c r="FG956" s="36"/>
      <c r="FH956" s="36"/>
      <c r="FI956" s="36"/>
      <c r="FJ956" s="36"/>
      <c r="FK956" s="36"/>
      <c r="FL956" s="36"/>
      <c r="FM956" s="36"/>
      <c r="FN956" s="36"/>
      <c r="FO956" s="36"/>
      <c r="FP956" s="36"/>
      <c r="FQ956" s="36"/>
      <c r="FR956" s="36"/>
      <c r="FS956" s="36"/>
      <c r="FT956" s="36"/>
      <c r="FU956" s="36"/>
    </row>
    <row r="957" spans="1:177" ht="21" x14ac:dyDescent="0.35">
      <c r="A957" s="36"/>
      <c r="B957" s="37"/>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7"/>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7"/>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c r="EA957" s="36"/>
      <c r="EB957" s="36"/>
      <c r="EC957" s="36"/>
      <c r="ED957" s="36"/>
      <c r="EE957" s="36"/>
      <c r="EF957" s="36"/>
      <c r="EG957" s="36"/>
      <c r="EH957" s="36"/>
      <c r="EI957" s="36"/>
      <c r="EJ957" s="36"/>
      <c r="EK957" s="36"/>
      <c r="EL957" s="36"/>
      <c r="EM957" s="36"/>
      <c r="EN957" s="36"/>
      <c r="EO957" s="36"/>
      <c r="EP957" s="36"/>
      <c r="EQ957" s="36"/>
      <c r="ER957" s="36"/>
      <c r="ES957" s="36"/>
      <c r="ET957" s="36"/>
      <c r="EU957" s="36"/>
      <c r="EV957" s="36"/>
      <c r="EW957" s="36"/>
      <c r="EX957" s="36"/>
      <c r="EY957" s="36"/>
      <c r="EZ957" s="36"/>
      <c r="FA957" s="36"/>
      <c r="FB957" s="36"/>
      <c r="FC957" s="36"/>
      <c r="FD957" s="36"/>
      <c r="FE957" s="36"/>
      <c r="FF957" s="36"/>
      <c r="FG957" s="36"/>
      <c r="FH957" s="36"/>
      <c r="FI957" s="36"/>
      <c r="FJ957" s="36"/>
      <c r="FK957" s="36"/>
      <c r="FL957" s="36"/>
      <c r="FM957" s="36"/>
      <c r="FN957" s="36"/>
      <c r="FO957" s="36"/>
      <c r="FP957" s="36"/>
      <c r="FQ957" s="36"/>
      <c r="FR957" s="36"/>
      <c r="FS957" s="36"/>
      <c r="FT957" s="36"/>
      <c r="FU957" s="36"/>
    </row>
    <row r="958" spans="1:177" ht="21" x14ac:dyDescent="0.35">
      <c r="A958" s="36"/>
      <c r="B958" s="37"/>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7"/>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7"/>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c r="EA958" s="36"/>
      <c r="EB958" s="36"/>
      <c r="EC958" s="36"/>
      <c r="ED958" s="36"/>
      <c r="EE958" s="36"/>
      <c r="EF958" s="36"/>
      <c r="EG958" s="36"/>
      <c r="EH958" s="36"/>
      <c r="EI958" s="36"/>
      <c r="EJ958" s="36"/>
      <c r="EK958" s="36"/>
      <c r="EL958" s="36"/>
      <c r="EM958" s="36"/>
      <c r="EN958" s="36"/>
      <c r="EO958" s="36"/>
      <c r="EP958" s="36"/>
      <c r="EQ958" s="36"/>
      <c r="ER958" s="36"/>
      <c r="ES958" s="36"/>
      <c r="ET958" s="36"/>
      <c r="EU958" s="36"/>
      <c r="EV958" s="36"/>
      <c r="EW958" s="36"/>
      <c r="EX958" s="36"/>
      <c r="EY958" s="36"/>
      <c r="EZ958" s="36"/>
      <c r="FA958" s="36"/>
      <c r="FB958" s="36"/>
      <c r="FC958" s="36"/>
      <c r="FD958" s="36"/>
      <c r="FE958" s="36"/>
      <c r="FF958" s="36"/>
      <c r="FG958" s="36"/>
      <c r="FH958" s="36"/>
      <c r="FI958" s="36"/>
      <c r="FJ958" s="36"/>
      <c r="FK958" s="36"/>
      <c r="FL958" s="36"/>
      <c r="FM958" s="36"/>
      <c r="FN958" s="36"/>
      <c r="FO958" s="36"/>
      <c r="FP958" s="36"/>
      <c r="FQ958" s="36"/>
      <c r="FR958" s="36"/>
      <c r="FS958" s="36"/>
      <c r="FT958" s="36"/>
      <c r="FU958" s="36"/>
    </row>
    <row r="959" spans="1:177" ht="21" x14ac:dyDescent="0.35">
      <c r="A959" s="36"/>
      <c r="B959" s="37"/>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7"/>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7"/>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c r="EA959" s="36"/>
      <c r="EB959" s="36"/>
      <c r="EC959" s="36"/>
      <c r="ED959" s="36"/>
      <c r="EE959" s="36"/>
      <c r="EF959" s="36"/>
      <c r="EG959" s="36"/>
      <c r="EH959" s="36"/>
      <c r="EI959" s="36"/>
      <c r="EJ959" s="36"/>
      <c r="EK959" s="36"/>
      <c r="EL959" s="36"/>
      <c r="EM959" s="36"/>
      <c r="EN959" s="36"/>
      <c r="EO959" s="36"/>
      <c r="EP959" s="36"/>
      <c r="EQ959" s="36"/>
      <c r="ER959" s="36"/>
      <c r="ES959" s="36"/>
      <c r="ET959" s="36"/>
      <c r="EU959" s="36"/>
      <c r="EV959" s="36"/>
      <c r="EW959" s="36"/>
      <c r="EX959" s="36"/>
      <c r="EY959" s="36"/>
      <c r="EZ959" s="36"/>
      <c r="FA959" s="36"/>
      <c r="FB959" s="36"/>
      <c r="FC959" s="36"/>
      <c r="FD959" s="36"/>
      <c r="FE959" s="36"/>
      <c r="FF959" s="36"/>
      <c r="FG959" s="36"/>
      <c r="FH959" s="36"/>
      <c r="FI959" s="36"/>
      <c r="FJ959" s="36"/>
      <c r="FK959" s="36"/>
      <c r="FL959" s="36"/>
      <c r="FM959" s="36"/>
      <c r="FN959" s="36"/>
      <c r="FO959" s="36"/>
      <c r="FP959" s="36"/>
      <c r="FQ959" s="36"/>
      <c r="FR959" s="36"/>
      <c r="FS959" s="36"/>
      <c r="FT959" s="36"/>
      <c r="FU959" s="36"/>
    </row>
    <row r="960" spans="1:177" ht="21" x14ac:dyDescent="0.35">
      <c r="A960" s="36"/>
      <c r="B960" s="37"/>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7"/>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7"/>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c r="EA960" s="36"/>
      <c r="EB960" s="36"/>
      <c r="EC960" s="36"/>
      <c r="ED960" s="36"/>
      <c r="EE960" s="36"/>
      <c r="EF960" s="36"/>
      <c r="EG960" s="36"/>
      <c r="EH960" s="36"/>
      <c r="EI960" s="36"/>
      <c r="EJ960" s="36"/>
      <c r="EK960" s="36"/>
      <c r="EL960" s="36"/>
      <c r="EM960" s="36"/>
      <c r="EN960" s="36"/>
      <c r="EO960" s="36"/>
      <c r="EP960" s="36"/>
      <c r="EQ960" s="36"/>
      <c r="ER960" s="36"/>
      <c r="ES960" s="36"/>
      <c r="ET960" s="36"/>
      <c r="EU960" s="36"/>
      <c r="EV960" s="36"/>
      <c r="EW960" s="36"/>
      <c r="EX960" s="36"/>
      <c r="EY960" s="36"/>
      <c r="EZ960" s="36"/>
      <c r="FA960" s="36"/>
      <c r="FB960" s="36"/>
      <c r="FC960" s="36"/>
      <c r="FD960" s="36"/>
      <c r="FE960" s="36"/>
      <c r="FF960" s="36"/>
      <c r="FG960" s="36"/>
      <c r="FH960" s="36"/>
      <c r="FI960" s="36"/>
      <c r="FJ960" s="36"/>
      <c r="FK960" s="36"/>
      <c r="FL960" s="36"/>
      <c r="FM960" s="36"/>
      <c r="FN960" s="36"/>
      <c r="FO960" s="36"/>
      <c r="FP960" s="36"/>
      <c r="FQ960" s="36"/>
      <c r="FR960" s="36"/>
      <c r="FS960" s="36"/>
      <c r="FT960" s="36"/>
      <c r="FU960" s="36"/>
    </row>
    <row r="961" spans="1:177" ht="21" x14ac:dyDescent="0.35">
      <c r="A961" s="36"/>
      <c r="B961" s="37"/>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7"/>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7"/>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c r="EA961" s="36"/>
      <c r="EB961" s="36"/>
      <c r="EC961" s="36"/>
      <c r="ED961" s="36"/>
      <c r="EE961" s="36"/>
      <c r="EF961" s="36"/>
      <c r="EG961" s="36"/>
      <c r="EH961" s="36"/>
      <c r="EI961" s="36"/>
      <c r="EJ961" s="36"/>
      <c r="EK961" s="36"/>
      <c r="EL961" s="36"/>
      <c r="EM961" s="36"/>
      <c r="EN961" s="36"/>
      <c r="EO961" s="36"/>
      <c r="EP961" s="36"/>
      <c r="EQ961" s="36"/>
      <c r="ER961" s="36"/>
      <c r="ES961" s="36"/>
      <c r="ET961" s="36"/>
      <c r="EU961" s="36"/>
      <c r="EV961" s="36"/>
      <c r="EW961" s="36"/>
      <c r="EX961" s="36"/>
      <c r="EY961" s="36"/>
      <c r="EZ961" s="36"/>
      <c r="FA961" s="36"/>
      <c r="FB961" s="36"/>
      <c r="FC961" s="36"/>
      <c r="FD961" s="36"/>
      <c r="FE961" s="36"/>
      <c r="FF961" s="36"/>
      <c r="FG961" s="36"/>
      <c r="FH961" s="36"/>
      <c r="FI961" s="36"/>
      <c r="FJ961" s="36"/>
      <c r="FK961" s="36"/>
      <c r="FL961" s="36"/>
      <c r="FM961" s="36"/>
      <c r="FN961" s="36"/>
      <c r="FO961" s="36"/>
      <c r="FP961" s="36"/>
      <c r="FQ961" s="36"/>
      <c r="FR961" s="36"/>
      <c r="FS961" s="36"/>
      <c r="FT961" s="36"/>
      <c r="FU961" s="36"/>
    </row>
    <row r="962" spans="1:177" ht="21" x14ac:dyDescent="0.35">
      <c r="A962" s="36"/>
      <c r="B962" s="37"/>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7"/>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7"/>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c r="EA962" s="36"/>
      <c r="EB962" s="36"/>
      <c r="EC962" s="36"/>
      <c r="ED962" s="36"/>
      <c r="EE962" s="36"/>
      <c r="EF962" s="36"/>
      <c r="EG962" s="36"/>
      <c r="EH962" s="36"/>
      <c r="EI962" s="36"/>
      <c r="EJ962" s="36"/>
      <c r="EK962" s="36"/>
      <c r="EL962" s="36"/>
      <c r="EM962" s="36"/>
      <c r="EN962" s="36"/>
      <c r="EO962" s="36"/>
      <c r="EP962" s="36"/>
      <c r="EQ962" s="36"/>
      <c r="ER962" s="36"/>
      <c r="ES962" s="36"/>
      <c r="ET962" s="36"/>
      <c r="EU962" s="36"/>
      <c r="EV962" s="36"/>
      <c r="EW962" s="36"/>
      <c r="EX962" s="36"/>
      <c r="EY962" s="36"/>
      <c r="EZ962" s="36"/>
      <c r="FA962" s="36"/>
      <c r="FB962" s="36"/>
      <c r="FC962" s="36"/>
      <c r="FD962" s="36"/>
      <c r="FE962" s="36"/>
      <c r="FF962" s="36"/>
      <c r="FG962" s="36"/>
      <c r="FH962" s="36"/>
      <c r="FI962" s="36"/>
      <c r="FJ962" s="36"/>
      <c r="FK962" s="36"/>
      <c r="FL962" s="36"/>
      <c r="FM962" s="36"/>
      <c r="FN962" s="36"/>
      <c r="FO962" s="36"/>
      <c r="FP962" s="36"/>
      <c r="FQ962" s="36"/>
      <c r="FR962" s="36"/>
      <c r="FS962" s="36"/>
      <c r="FT962" s="36"/>
      <c r="FU962" s="36"/>
    </row>
    <row r="963" spans="1:177" ht="21" x14ac:dyDescent="0.35">
      <c r="A963" s="36"/>
      <c r="B963" s="37"/>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7"/>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7"/>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c r="EA963" s="36"/>
      <c r="EB963" s="36"/>
      <c r="EC963" s="36"/>
      <c r="ED963" s="36"/>
      <c r="EE963" s="36"/>
      <c r="EF963" s="36"/>
      <c r="EG963" s="36"/>
      <c r="EH963" s="36"/>
      <c r="EI963" s="36"/>
      <c r="EJ963" s="36"/>
      <c r="EK963" s="36"/>
      <c r="EL963" s="36"/>
      <c r="EM963" s="36"/>
      <c r="EN963" s="36"/>
      <c r="EO963" s="36"/>
      <c r="EP963" s="36"/>
      <c r="EQ963" s="36"/>
      <c r="ER963" s="36"/>
      <c r="ES963" s="36"/>
      <c r="ET963" s="36"/>
      <c r="EU963" s="36"/>
      <c r="EV963" s="36"/>
      <c r="EW963" s="36"/>
      <c r="EX963" s="36"/>
      <c r="EY963" s="36"/>
      <c r="EZ963" s="36"/>
      <c r="FA963" s="36"/>
      <c r="FB963" s="36"/>
      <c r="FC963" s="36"/>
      <c r="FD963" s="36"/>
      <c r="FE963" s="36"/>
      <c r="FF963" s="36"/>
      <c r="FG963" s="36"/>
      <c r="FH963" s="36"/>
      <c r="FI963" s="36"/>
      <c r="FJ963" s="36"/>
      <c r="FK963" s="36"/>
      <c r="FL963" s="36"/>
      <c r="FM963" s="36"/>
      <c r="FN963" s="36"/>
      <c r="FO963" s="36"/>
      <c r="FP963" s="36"/>
      <c r="FQ963" s="36"/>
      <c r="FR963" s="36"/>
      <c r="FS963" s="36"/>
      <c r="FT963" s="36"/>
      <c r="FU963" s="36"/>
    </row>
    <row r="964" spans="1:177" ht="21" x14ac:dyDescent="0.35">
      <c r="A964" s="36"/>
      <c r="B964" s="37"/>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7"/>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7"/>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c r="EA964" s="36"/>
      <c r="EB964" s="36"/>
      <c r="EC964" s="36"/>
      <c r="ED964" s="36"/>
      <c r="EE964" s="36"/>
      <c r="EF964" s="36"/>
      <c r="EG964" s="36"/>
      <c r="EH964" s="36"/>
      <c r="EI964" s="36"/>
      <c r="EJ964" s="36"/>
      <c r="EK964" s="36"/>
      <c r="EL964" s="36"/>
      <c r="EM964" s="36"/>
      <c r="EN964" s="36"/>
      <c r="EO964" s="36"/>
      <c r="EP964" s="36"/>
      <c r="EQ964" s="36"/>
      <c r="ER964" s="36"/>
      <c r="ES964" s="36"/>
      <c r="ET964" s="36"/>
      <c r="EU964" s="36"/>
      <c r="EV964" s="36"/>
      <c r="EW964" s="36"/>
      <c r="EX964" s="36"/>
      <c r="EY964" s="36"/>
      <c r="EZ964" s="36"/>
      <c r="FA964" s="36"/>
      <c r="FB964" s="36"/>
      <c r="FC964" s="36"/>
      <c r="FD964" s="36"/>
      <c r="FE964" s="36"/>
      <c r="FF964" s="36"/>
      <c r="FG964" s="36"/>
      <c r="FH964" s="36"/>
      <c r="FI964" s="36"/>
      <c r="FJ964" s="36"/>
      <c r="FK964" s="36"/>
      <c r="FL964" s="36"/>
      <c r="FM964" s="36"/>
      <c r="FN964" s="36"/>
      <c r="FO964" s="36"/>
      <c r="FP964" s="36"/>
      <c r="FQ964" s="36"/>
      <c r="FR964" s="36"/>
      <c r="FS964" s="36"/>
      <c r="FT964" s="36"/>
      <c r="FU964" s="36"/>
    </row>
    <row r="965" spans="1:177" ht="21" x14ac:dyDescent="0.35">
      <c r="A965" s="36"/>
      <c r="B965" s="37"/>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7"/>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7"/>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c r="EA965" s="36"/>
      <c r="EB965" s="36"/>
      <c r="EC965" s="36"/>
      <c r="ED965" s="36"/>
      <c r="EE965" s="36"/>
      <c r="EF965" s="36"/>
      <c r="EG965" s="36"/>
      <c r="EH965" s="36"/>
      <c r="EI965" s="36"/>
      <c r="EJ965" s="36"/>
      <c r="EK965" s="36"/>
      <c r="EL965" s="36"/>
      <c r="EM965" s="36"/>
      <c r="EN965" s="36"/>
      <c r="EO965" s="36"/>
      <c r="EP965" s="36"/>
      <c r="EQ965" s="36"/>
      <c r="ER965" s="36"/>
      <c r="ES965" s="36"/>
      <c r="ET965" s="36"/>
      <c r="EU965" s="36"/>
      <c r="EV965" s="36"/>
      <c r="EW965" s="36"/>
      <c r="EX965" s="36"/>
      <c r="EY965" s="36"/>
      <c r="EZ965" s="36"/>
      <c r="FA965" s="36"/>
      <c r="FB965" s="36"/>
      <c r="FC965" s="36"/>
      <c r="FD965" s="36"/>
      <c r="FE965" s="36"/>
      <c r="FF965" s="36"/>
      <c r="FG965" s="36"/>
      <c r="FH965" s="36"/>
      <c r="FI965" s="36"/>
      <c r="FJ965" s="36"/>
      <c r="FK965" s="36"/>
      <c r="FL965" s="36"/>
      <c r="FM965" s="36"/>
      <c r="FN965" s="36"/>
      <c r="FO965" s="36"/>
      <c r="FP965" s="36"/>
      <c r="FQ965" s="36"/>
      <c r="FR965" s="36"/>
      <c r="FS965" s="36"/>
      <c r="FT965" s="36"/>
      <c r="FU965" s="36"/>
    </row>
    <row r="966" spans="1:177" ht="21" x14ac:dyDescent="0.35">
      <c r="A966" s="36"/>
      <c r="B966" s="37"/>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7"/>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7"/>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c r="EA966" s="36"/>
      <c r="EB966" s="36"/>
      <c r="EC966" s="36"/>
      <c r="ED966" s="36"/>
      <c r="EE966" s="36"/>
      <c r="EF966" s="36"/>
      <c r="EG966" s="36"/>
      <c r="EH966" s="36"/>
      <c r="EI966" s="36"/>
      <c r="EJ966" s="36"/>
      <c r="EK966" s="36"/>
      <c r="EL966" s="36"/>
      <c r="EM966" s="36"/>
      <c r="EN966" s="36"/>
      <c r="EO966" s="36"/>
      <c r="EP966" s="36"/>
      <c r="EQ966" s="36"/>
      <c r="ER966" s="36"/>
      <c r="ES966" s="36"/>
      <c r="ET966" s="36"/>
      <c r="EU966" s="36"/>
      <c r="EV966" s="36"/>
      <c r="EW966" s="36"/>
      <c r="EX966" s="36"/>
      <c r="EY966" s="36"/>
      <c r="EZ966" s="36"/>
      <c r="FA966" s="36"/>
      <c r="FB966" s="36"/>
      <c r="FC966" s="36"/>
      <c r="FD966" s="36"/>
      <c r="FE966" s="36"/>
      <c r="FF966" s="36"/>
      <c r="FG966" s="36"/>
      <c r="FH966" s="36"/>
      <c r="FI966" s="36"/>
      <c r="FJ966" s="36"/>
      <c r="FK966" s="36"/>
      <c r="FL966" s="36"/>
      <c r="FM966" s="36"/>
      <c r="FN966" s="36"/>
      <c r="FO966" s="36"/>
      <c r="FP966" s="36"/>
      <c r="FQ966" s="36"/>
      <c r="FR966" s="36"/>
      <c r="FS966" s="36"/>
      <c r="FT966" s="36"/>
      <c r="FU966" s="36"/>
    </row>
    <row r="967" spans="1:177" ht="21" x14ac:dyDescent="0.35">
      <c r="A967" s="36"/>
      <c r="B967" s="37"/>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7"/>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7"/>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c r="EA967" s="36"/>
      <c r="EB967" s="36"/>
      <c r="EC967" s="36"/>
      <c r="ED967" s="36"/>
      <c r="EE967" s="36"/>
      <c r="EF967" s="36"/>
      <c r="EG967" s="36"/>
      <c r="EH967" s="36"/>
      <c r="EI967" s="36"/>
      <c r="EJ967" s="36"/>
      <c r="EK967" s="36"/>
      <c r="EL967" s="36"/>
      <c r="EM967" s="36"/>
      <c r="EN967" s="36"/>
      <c r="EO967" s="36"/>
      <c r="EP967" s="36"/>
      <c r="EQ967" s="36"/>
      <c r="ER967" s="36"/>
      <c r="ES967" s="36"/>
      <c r="ET967" s="36"/>
      <c r="EU967" s="36"/>
      <c r="EV967" s="36"/>
      <c r="EW967" s="36"/>
      <c r="EX967" s="36"/>
      <c r="EY967" s="36"/>
      <c r="EZ967" s="36"/>
      <c r="FA967" s="36"/>
      <c r="FB967" s="36"/>
      <c r="FC967" s="36"/>
      <c r="FD967" s="36"/>
      <c r="FE967" s="36"/>
      <c r="FF967" s="36"/>
      <c r="FG967" s="36"/>
      <c r="FH967" s="36"/>
      <c r="FI967" s="36"/>
      <c r="FJ967" s="36"/>
      <c r="FK967" s="36"/>
      <c r="FL967" s="36"/>
      <c r="FM967" s="36"/>
      <c r="FN967" s="36"/>
      <c r="FO967" s="36"/>
      <c r="FP967" s="36"/>
      <c r="FQ967" s="36"/>
      <c r="FR967" s="36"/>
      <c r="FS967" s="36"/>
      <c r="FT967" s="36"/>
      <c r="FU967" s="36"/>
    </row>
    <row r="968" spans="1:177" ht="21" x14ac:dyDescent="0.35">
      <c r="A968" s="36"/>
      <c r="B968" s="37"/>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7"/>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7"/>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c r="EA968" s="36"/>
      <c r="EB968" s="36"/>
      <c r="EC968" s="36"/>
      <c r="ED968" s="36"/>
      <c r="EE968" s="36"/>
      <c r="EF968" s="36"/>
      <c r="EG968" s="36"/>
      <c r="EH968" s="36"/>
      <c r="EI968" s="36"/>
      <c r="EJ968" s="36"/>
      <c r="EK968" s="36"/>
      <c r="EL968" s="36"/>
      <c r="EM968" s="36"/>
      <c r="EN968" s="36"/>
      <c r="EO968" s="36"/>
      <c r="EP968" s="36"/>
      <c r="EQ968" s="36"/>
      <c r="ER968" s="36"/>
      <c r="ES968" s="36"/>
      <c r="ET968" s="36"/>
      <c r="EU968" s="36"/>
      <c r="EV968" s="36"/>
      <c r="EW968" s="36"/>
      <c r="EX968" s="36"/>
      <c r="EY968" s="36"/>
      <c r="EZ968" s="36"/>
      <c r="FA968" s="36"/>
      <c r="FB968" s="36"/>
      <c r="FC968" s="36"/>
      <c r="FD968" s="36"/>
      <c r="FE968" s="36"/>
      <c r="FF968" s="36"/>
      <c r="FG968" s="36"/>
      <c r="FH968" s="36"/>
      <c r="FI968" s="36"/>
      <c r="FJ968" s="36"/>
      <c r="FK968" s="36"/>
      <c r="FL968" s="36"/>
      <c r="FM968" s="36"/>
      <c r="FN968" s="36"/>
      <c r="FO968" s="36"/>
      <c r="FP968" s="36"/>
      <c r="FQ968" s="36"/>
      <c r="FR968" s="36"/>
      <c r="FS968" s="36"/>
      <c r="FT968" s="36"/>
      <c r="FU968" s="36"/>
    </row>
    <row r="969" spans="1:177" ht="21" x14ac:dyDescent="0.35">
      <c r="A969" s="36"/>
      <c r="B969" s="37"/>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7"/>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7"/>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c r="EA969" s="36"/>
      <c r="EB969" s="36"/>
      <c r="EC969" s="36"/>
      <c r="ED969" s="36"/>
      <c r="EE969" s="36"/>
      <c r="EF969" s="36"/>
      <c r="EG969" s="36"/>
      <c r="EH969" s="36"/>
      <c r="EI969" s="36"/>
      <c r="EJ969" s="36"/>
      <c r="EK969" s="36"/>
      <c r="EL969" s="36"/>
      <c r="EM969" s="36"/>
      <c r="EN969" s="36"/>
      <c r="EO969" s="36"/>
      <c r="EP969" s="36"/>
      <c r="EQ969" s="36"/>
      <c r="ER969" s="36"/>
      <c r="ES969" s="36"/>
      <c r="ET969" s="36"/>
      <c r="EU969" s="36"/>
      <c r="EV969" s="36"/>
      <c r="EW969" s="36"/>
      <c r="EX969" s="36"/>
      <c r="EY969" s="36"/>
      <c r="EZ969" s="36"/>
      <c r="FA969" s="36"/>
      <c r="FB969" s="36"/>
      <c r="FC969" s="36"/>
      <c r="FD969" s="36"/>
      <c r="FE969" s="36"/>
      <c r="FF969" s="36"/>
      <c r="FG969" s="36"/>
      <c r="FH969" s="36"/>
      <c r="FI969" s="36"/>
      <c r="FJ969" s="36"/>
      <c r="FK969" s="36"/>
      <c r="FL969" s="36"/>
      <c r="FM969" s="36"/>
      <c r="FN969" s="36"/>
      <c r="FO969" s="36"/>
      <c r="FP969" s="36"/>
      <c r="FQ969" s="36"/>
      <c r="FR969" s="36"/>
      <c r="FS969" s="36"/>
      <c r="FT969" s="36"/>
      <c r="FU969" s="36"/>
    </row>
    <row r="970" spans="1:177" ht="21" x14ac:dyDescent="0.35">
      <c r="A970" s="36"/>
      <c r="B970" s="37"/>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7"/>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7"/>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c r="EA970" s="36"/>
      <c r="EB970" s="36"/>
      <c r="EC970" s="36"/>
      <c r="ED970" s="36"/>
      <c r="EE970" s="36"/>
      <c r="EF970" s="36"/>
      <c r="EG970" s="36"/>
      <c r="EH970" s="36"/>
      <c r="EI970" s="36"/>
      <c r="EJ970" s="36"/>
      <c r="EK970" s="36"/>
      <c r="EL970" s="36"/>
      <c r="EM970" s="36"/>
      <c r="EN970" s="36"/>
      <c r="EO970" s="36"/>
      <c r="EP970" s="36"/>
      <c r="EQ970" s="36"/>
      <c r="ER970" s="36"/>
      <c r="ES970" s="36"/>
      <c r="ET970" s="36"/>
      <c r="EU970" s="36"/>
      <c r="EV970" s="36"/>
      <c r="EW970" s="36"/>
      <c r="EX970" s="36"/>
      <c r="EY970" s="36"/>
      <c r="EZ970" s="36"/>
      <c r="FA970" s="36"/>
      <c r="FB970" s="36"/>
      <c r="FC970" s="36"/>
      <c r="FD970" s="36"/>
      <c r="FE970" s="36"/>
      <c r="FF970" s="36"/>
      <c r="FG970" s="36"/>
      <c r="FH970" s="36"/>
      <c r="FI970" s="36"/>
      <c r="FJ970" s="36"/>
      <c r="FK970" s="36"/>
      <c r="FL970" s="36"/>
      <c r="FM970" s="36"/>
      <c r="FN970" s="36"/>
      <c r="FO970" s="36"/>
      <c r="FP970" s="36"/>
      <c r="FQ970" s="36"/>
      <c r="FR970" s="36"/>
      <c r="FS970" s="36"/>
      <c r="FT970" s="36"/>
      <c r="FU970" s="36"/>
    </row>
    <row r="971" spans="1:177" ht="21" x14ac:dyDescent="0.35">
      <c r="A971" s="36"/>
      <c r="B971" s="37"/>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7"/>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7"/>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c r="EA971" s="36"/>
      <c r="EB971" s="36"/>
      <c r="EC971" s="36"/>
      <c r="ED971" s="36"/>
      <c r="EE971" s="36"/>
      <c r="EF971" s="36"/>
      <c r="EG971" s="36"/>
      <c r="EH971" s="36"/>
      <c r="EI971" s="36"/>
      <c r="EJ971" s="36"/>
      <c r="EK971" s="36"/>
      <c r="EL971" s="36"/>
      <c r="EM971" s="36"/>
      <c r="EN971" s="36"/>
      <c r="EO971" s="36"/>
      <c r="EP971" s="36"/>
      <c r="EQ971" s="36"/>
      <c r="ER971" s="36"/>
      <c r="ES971" s="36"/>
      <c r="ET971" s="36"/>
      <c r="EU971" s="36"/>
      <c r="EV971" s="36"/>
      <c r="EW971" s="36"/>
      <c r="EX971" s="36"/>
      <c r="EY971" s="36"/>
      <c r="EZ971" s="36"/>
      <c r="FA971" s="36"/>
      <c r="FB971" s="36"/>
      <c r="FC971" s="36"/>
      <c r="FD971" s="36"/>
      <c r="FE971" s="36"/>
      <c r="FF971" s="36"/>
      <c r="FG971" s="36"/>
      <c r="FH971" s="36"/>
      <c r="FI971" s="36"/>
      <c r="FJ971" s="36"/>
      <c r="FK971" s="36"/>
      <c r="FL971" s="36"/>
      <c r="FM971" s="36"/>
      <c r="FN971" s="36"/>
      <c r="FO971" s="36"/>
      <c r="FP971" s="36"/>
      <c r="FQ971" s="36"/>
      <c r="FR971" s="36"/>
      <c r="FS971" s="36"/>
      <c r="FT971" s="36"/>
      <c r="FU971" s="36"/>
    </row>
    <row r="972" spans="1:177" ht="21" x14ac:dyDescent="0.35">
      <c r="A972" s="36"/>
      <c r="B972" s="37"/>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7"/>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7"/>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c r="EA972" s="36"/>
      <c r="EB972" s="36"/>
      <c r="EC972" s="36"/>
      <c r="ED972" s="36"/>
      <c r="EE972" s="36"/>
      <c r="EF972" s="36"/>
      <c r="EG972" s="36"/>
      <c r="EH972" s="36"/>
      <c r="EI972" s="36"/>
      <c r="EJ972" s="36"/>
      <c r="EK972" s="36"/>
      <c r="EL972" s="36"/>
      <c r="EM972" s="36"/>
      <c r="EN972" s="36"/>
      <c r="EO972" s="36"/>
      <c r="EP972" s="36"/>
      <c r="EQ972" s="36"/>
      <c r="ER972" s="36"/>
      <c r="ES972" s="36"/>
      <c r="ET972" s="36"/>
      <c r="EU972" s="36"/>
      <c r="EV972" s="36"/>
      <c r="EW972" s="36"/>
      <c r="EX972" s="36"/>
      <c r="EY972" s="36"/>
      <c r="EZ972" s="36"/>
      <c r="FA972" s="36"/>
      <c r="FB972" s="36"/>
      <c r="FC972" s="36"/>
      <c r="FD972" s="36"/>
      <c r="FE972" s="36"/>
      <c r="FF972" s="36"/>
      <c r="FG972" s="36"/>
      <c r="FH972" s="36"/>
      <c r="FI972" s="36"/>
      <c r="FJ972" s="36"/>
      <c r="FK972" s="36"/>
      <c r="FL972" s="36"/>
      <c r="FM972" s="36"/>
      <c r="FN972" s="36"/>
      <c r="FO972" s="36"/>
      <c r="FP972" s="36"/>
      <c r="FQ972" s="36"/>
      <c r="FR972" s="36"/>
      <c r="FS972" s="36"/>
      <c r="FT972" s="36"/>
      <c r="FU972" s="36"/>
    </row>
    <row r="973" spans="1:177" ht="21" x14ac:dyDescent="0.35">
      <c r="A973" s="36"/>
      <c r="B973" s="37"/>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7"/>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7"/>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c r="EA973" s="36"/>
      <c r="EB973" s="36"/>
      <c r="EC973" s="36"/>
      <c r="ED973" s="36"/>
      <c r="EE973" s="36"/>
      <c r="EF973" s="36"/>
      <c r="EG973" s="36"/>
      <c r="EH973" s="36"/>
      <c r="EI973" s="36"/>
      <c r="EJ973" s="36"/>
      <c r="EK973" s="36"/>
      <c r="EL973" s="36"/>
      <c r="EM973" s="36"/>
      <c r="EN973" s="36"/>
      <c r="EO973" s="36"/>
      <c r="EP973" s="36"/>
      <c r="EQ973" s="36"/>
      <c r="ER973" s="36"/>
      <c r="ES973" s="36"/>
      <c r="ET973" s="36"/>
      <c r="EU973" s="36"/>
      <c r="EV973" s="36"/>
      <c r="EW973" s="36"/>
      <c r="EX973" s="36"/>
      <c r="EY973" s="36"/>
      <c r="EZ973" s="36"/>
      <c r="FA973" s="36"/>
      <c r="FB973" s="36"/>
      <c r="FC973" s="36"/>
      <c r="FD973" s="36"/>
      <c r="FE973" s="36"/>
      <c r="FF973" s="36"/>
      <c r="FG973" s="36"/>
      <c r="FH973" s="36"/>
      <c r="FI973" s="36"/>
      <c r="FJ973" s="36"/>
      <c r="FK973" s="36"/>
      <c r="FL973" s="36"/>
      <c r="FM973" s="36"/>
      <c r="FN973" s="36"/>
      <c r="FO973" s="36"/>
      <c r="FP973" s="36"/>
      <c r="FQ973" s="36"/>
      <c r="FR973" s="36"/>
      <c r="FS973" s="36"/>
      <c r="FT973" s="36"/>
      <c r="FU973" s="36"/>
    </row>
    <row r="974" spans="1:177" ht="21" x14ac:dyDescent="0.35">
      <c r="A974" s="36"/>
      <c r="B974" s="37"/>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7"/>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7"/>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c r="EA974" s="36"/>
      <c r="EB974" s="36"/>
      <c r="EC974" s="36"/>
      <c r="ED974" s="36"/>
      <c r="EE974" s="36"/>
      <c r="EF974" s="36"/>
      <c r="EG974" s="36"/>
      <c r="EH974" s="36"/>
      <c r="EI974" s="36"/>
      <c r="EJ974" s="36"/>
      <c r="EK974" s="36"/>
      <c r="EL974" s="36"/>
      <c r="EM974" s="36"/>
      <c r="EN974" s="36"/>
      <c r="EO974" s="36"/>
      <c r="EP974" s="36"/>
      <c r="EQ974" s="36"/>
      <c r="ER974" s="36"/>
      <c r="ES974" s="36"/>
      <c r="ET974" s="36"/>
      <c r="EU974" s="36"/>
      <c r="EV974" s="36"/>
      <c r="EW974" s="36"/>
      <c r="EX974" s="36"/>
      <c r="EY974" s="36"/>
      <c r="EZ974" s="36"/>
      <c r="FA974" s="36"/>
      <c r="FB974" s="36"/>
      <c r="FC974" s="36"/>
      <c r="FD974" s="36"/>
      <c r="FE974" s="36"/>
      <c r="FF974" s="36"/>
      <c r="FG974" s="36"/>
      <c r="FH974" s="36"/>
      <c r="FI974" s="36"/>
      <c r="FJ974" s="36"/>
      <c r="FK974" s="36"/>
      <c r="FL974" s="36"/>
      <c r="FM974" s="36"/>
      <c r="FN974" s="36"/>
      <c r="FO974" s="36"/>
      <c r="FP974" s="36"/>
      <c r="FQ974" s="36"/>
      <c r="FR974" s="36"/>
      <c r="FS974" s="36"/>
      <c r="FT974" s="36"/>
      <c r="FU974" s="36"/>
    </row>
    <row r="975" spans="1:177" ht="21" x14ac:dyDescent="0.35">
      <c r="A975" s="36"/>
      <c r="B975" s="37"/>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7"/>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7"/>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c r="EA975" s="36"/>
      <c r="EB975" s="36"/>
      <c r="EC975" s="36"/>
      <c r="ED975" s="36"/>
      <c r="EE975" s="36"/>
      <c r="EF975" s="36"/>
      <c r="EG975" s="36"/>
      <c r="EH975" s="36"/>
      <c r="EI975" s="36"/>
      <c r="EJ975" s="36"/>
      <c r="EK975" s="36"/>
      <c r="EL975" s="36"/>
      <c r="EM975" s="36"/>
      <c r="EN975" s="36"/>
      <c r="EO975" s="36"/>
      <c r="EP975" s="36"/>
      <c r="EQ975" s="36"/>
      <c r="ER975" s="36"/>
      <c r="ES975" s="36"/>
      <c r="ET975" s="36"/>
      <c r="EU975" s="36"/>
      <c r="EV975" s="36"/>
      <c r="EW975" s="36"/>
      <c r="EX975" s="36"/>
      <c r="EY975" s="36"/>
      <c r="EZ975" s="36"/>
      <c r="FA975" s="36"/>
      <c r="FB975" s="36"/>
      <c r="FC975" s="36"/>
      <c r="FD975" s="36"/>
      <c r="FE975" s="36"/>
      <c r="FF975" s="36"/>
      <c r="FG975" s="36"/>
      <c r="FH975" s="36"/>
      <c r="FI975" s="36"/>
      <c r="FJ975" s="36"/>
      <c r="FK975" s="36"/>
      <c r="FL975" s="36"/>
      <c r="FM975" s="36"/>
      <c r="FN975" s="36"/>
      <c r="FO975" s="36"/>
      <c r="FP975" s="36"/>
      <c r="FQ975" s="36"/>
      <c r="FR975" s="36"/>
      <c r="FS975" s="36"/>
      <c r="FT975" s="36"/>
      <c r="FU975" s="36"/>
    </row>
    <row r="976" spans="1:177" ht="21" x14ac:dyDescent="0.35">
      <c r="A976" s="36"/>
      <c r="B976" s="37"/>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7"/>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7"/>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c r="EA976" s="36"/>
      <c r="EB976" s="36"/>
      <c r="EC976" s="36"/>
      <c r="ED976" s="36"/>
      <c r="EE976" s="36"/>
      <c r="EF976" s="36"/>
      <c r="EG976" s="36"/>
      <c r="EH976" s="36"/>
      <c r="EI976" s="36"/>
      <c r="EJ976" s="36"/>
      <c r="EK976" s="36"/>
      <c r="EL976" s="36"/>
      <c r="EM976" s="36"/>
      <c r="EN976" s="36"/>
      <c r="EO976" s="36"/>
      <c r="EP976" s="36"/>
      <c r="EQ976" s="36"/>
      <c r="ER976" s="36"/>
      <c r="ES976" s="36"/>
      <c r="ET976" s="36"/>
      <c r="EU976" s="36"/>
      <c r="EV976" s="36"/>
      <c r="EW976" s="36"/>
      <c r="EX976" s="36"/>
      <c r="EY976" s="36"/>
      <c r="EZ976" s="36"/>
      <c r="FA976" s="36"/>
      <c r="FB976" s="36"/>
      <c r="FC976" s="36"/>
      <c r="FD976" s="36"/>
      <c r="FE976" s="36"/>
      <c r="FF976" s="36"/>
      <c r="FG976" s="36"/>
      <c r="FH976" s="36"/>
      <c r="FI976" s="36"/>
      <c r="FJ976" s="36"/>
      <c r="FK976" s="36"/>
      <c r="FL976" s="36"/>
      <c r="FM976" s="36"/>
      <c r="FN976" s="36"/>
      <c r="FO976" s="36"/>
      <c r="FP976" s="36"/>
      <c r="FQ976" s="36"/>
      <c r="FR976" s="36"/>
      <c r="FS976" s="36"/>
      <c r="FT976" s="36"/>
      <c r="FU976" s="36"/>
    </row>
    <row r="977" spans="1:177" ht="21" x14ac:dyDescent="0.35">
      <c r="A977" s="36"/>
      <c r="B977" s="37"/>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7"/>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7"/>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c r="EA977" s="36"/>
      <c r="EB977" s="36"/>
      <c r="EC977" s="36"/>
      <c r="ED977" s="36"/>
      <c r="EE977" s="36"/>
      <c r="EF977" s="36"/>
      <c r="EG977" s="36"/>
      <c r="EH977" s="36"/>
      <c r="EI977" s="36"/>
      <c r="EJ977" s="36"/>
      <c r="EK977" s="36"/>
      <c r="EL977" s="36"/>
      <c r="EM977" s="36"/>
      <c r="EN977" s="36"/>
      <c r="EO977" s="36"/>
      <c r="EP977" s="36"/>
      <c r="EQ977" s="36"/>
      <c r="ER977" s="36"/>
      <c r="ES977" s="36"/>
      <c r="ET977" s="36"/>
      <c r="EU977" s="36"/>
      <c r="EV977" s="36"/>
      <c r="EW977" s="36"/>
      <c r="EX977" s="36"/>
      <c r="EY977" s="36"/>
      <c r="EZ977" s="36"/>
      <c r="FA977" s="36"/>
      <c r="FB977" s="36"/>
      <c r="FC977" s="36"/>
      <c r="FD977" s="36"/>
      <c r="FE977" s="36"/>
      <c r="FF977" s="36"/>
      <c r="FG977" s="36"/>
      <c r="FH977" s="36"/>
      <c r="FI977" s="36"/>
      <c r="FJ977" s="36"/>
      <c r="FK977" s="36"/>
      <c r="FL977" s="36"/>
      <c r="FM977" s="36"/>
      <c r="FN977" s="36"/>
      <c r="FO977" s="36"/>
      <c r="FP977" s="36"/>
      <c r="FQ977" s="36"/>
      <c r="FR977" s="36"/>
      <c r="FS977" s="36"/>
      <c r="FT977" s="36"/>
      <c r="FU977" s="36"/>
    </row>
    <row r="978" spans="1:177" ht="21" x14ac:dyDescent="0.35">
      <c r="A978" s="36"/>
      <c r="B978" s="37"/>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7"/>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7"/>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c r="EA978" s="36"/>
      <c r="EB978" s="36"/>
      <c r="EC978" s="36"/>
      <c r="ED978" s="36"/>
      <c r="EE978" s="36"/>
      <c r="EF978" s="36"/>
      <c r="EG978" s="36"/>
      <c r="EH978" s="36"/>
      <c r="EI978" s="36"/>
      <c r="EJ978" s="36"/>
      <c r="EK978" s="36"/>
      <c r="EL978" s="36"/>
      <c r="EM978" s="36"/>
      <c r="EN978" s="36"/>
      <c r="EO978" s="36"/>
      <c r="EP978" s="36"/>
      <c r="EQ978" s="36"/>
      <c r="ER978" s="36"/>
      <c r="ES978" s="36"/>
      <c r="ET978" s="36"/>
      <c r="EU978" s="36"/>
      <c r="EV978" s="36"/>
      <c r="EW978" s="36"/>
      <c r="EX978" s="36"/>
      <c r="EY978" s="36"/>
      <c r="EZ978" s="36"/>
      <c r="FA978" s="36"/>
      <c r="FB978" s="36"/>
      <c r="FC978" s="36"/>
      <c r="FD978" s="36"/>
      <c r="FE978" s="36"/>
      <c r="FF978" s="36"/>
      <c r="FG978" s="36"/>
      <c r="FH978" s="36"/>
      <c r="FI978" s="36"/>
      <c r="FJ978" s="36"/>
      <c r="FK978" s="36"/>
      <c r="FL978" s="36"/>
      <c r="FM978" s="36"/>
      <c r="FN978" s="36"/>
      <c r="FO978" s="36"/>
      <c r="FP978" s="36"/>
      <c r="FQ978" s="36"/>
      <c r="FR978" s="36"/>
      <c r="FS978" s="36"/>
      <c r="FT978" s="36"/>
      <c r="FU978" s="36"/>
    </row>
    <row r="979" spans="1:177" ht="21" x14ac:dyDescent="0.35">
      <c r="A979" s="36"/>
      <c r="B979" s="37"/>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7"/>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7"/>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c r="EA979" s="36"/>
      <c r="EB979" s="36"/>
      <c r="EC979" s="36"/>
      <c r="ED979" s="36"/>
      <c r="EE979" s="36"/>
      <c r="EF979" s="36"/>
      <c r="EG979" s="36"/>
      <c r="EH979" s="36"/>
      <c r="EI979" s="36"/>
      <c r="EJ979" s="36"/>
      <c r="EK979" s="36"/>
      <c r="EL979" s="36"/>
      <c r="EM979" s="36"/>
      <c r="EN979" s="36"/>
      <c r="EO979" s="36"/>
      <c r="EP979" s="36"/>
      <c r="EQ979" s="36"/>
      <c r="ER979" s="36"/>
      <c r="ES979" s="36"/>
      <c r="ET979" s="36"/>
      <c r="EU979" s="36"/>
      <c r="EV979" s="36"/>
      <c r="EW979" s="36"/>
      <c r="EX979" s="36"/>
      <c r="EY979" s="36"/>
      <c r="EZ979" s="36"/>
      <c r="FA979" s="36"/>
      <c r="FB979" s="36"/>
      <c r="FC979" s="36"/>
      <c r="FD979" s="36"/>
      <c r="FE979" s="36"/>
      <c r="FF979" s="36"/>
      <c r="FG979" s="36"/>
      <c r="FH979" s="36"/>
      <c r="FI979" s="36"/>
      <c r="FJ979" s="36"/>
      <c r="FK979" s="36"/>
      <c r="FL979" s="36"/>
      <c r="FM979" s="36"/>
      <c r="FN979" s="36"/>
      <c r="FO979" s="36"/>
      <c r="FP979" s="36"/>
      <c r="FQ979" s="36"/>
      <c r="FR979" s="36"/>
      <c r="FS979" s="36"/>
      <c r="FT979" s="36"/>
      <c r="FU979" s="36"/>
    </row>
    <row r="980" spans="1:177" ht="21" x14ac:dyDescent="0.35">
      <c r="A980" s="36"/>
      <c r="B980" s="37"/>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7"/>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7"/>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c r="EA980" s="36"/>
      <c r="EB980" s="36"/>
      <c r="EC980" s="36"/>
      <c r="ED980" s="36"/>
      <c r="EE980" s="36"/>
      <c r="EF980" s="36"/>
      <c r="EG980" s="36"/>
      <c r="EH980" s="36"/>
      <c r="EI980" s="36"/>
      <c r="EJ980" s="36"/>
      <c r="EK980" s="36"/>
      <c r="EL980" s="36"/>
      <c r="EM980" s="36"/>
      <c r="EN980" s="36"/>
      <c r="EO980" s="36"/>
      <c r="EP980" s="36"/>
      <c r="EQ980" s="36"/>
      <c r="ER980" s="36"/>
      <c r="ES980" s="36"/>
      <c r="ET980" s="36"/>
      <c r="EU980" s="36"/>
      <c r="EV980" s="36"/>
      <c r="EW980" s="36"/>
      <c r="EX980" s="36"/>
      <c r="EY980" s="36"/>
      <c r="EZ980" s="36"/>
      <c r="FA980" s="36"/>
      <c r="FB980" s="36"/>
      <c r="FC980" s="36"/>
      <c r="FD980" s="36"/>
      <c r="FE980" s="36"/>
      <c r="FF980" s="36"/>
      <c r="FG980" s="36"/>
      <c r="FH980" s="36"/>
      <c r="FI980" s="36"/>
      <c r="FJ980" s="36"/>
      <c r="FK980" s="36"/>
      <c r="FL980" s="36"/>
      <c r="FM980" s="36"/>
      <c r="FN980" s="36"/>
      <c r="FO980" s="36"/>
      <c r="FP980" s="36"/>
      <c r="FQ980" s="36"/>
      <c r="FR980" s="36"/>
      <c r="FS980" s="36"/>
      <c r="FT980" s="36"/>
      <c r="FU980" s="36"/>
    </row>
    <row r="981" spans="1:177" ht="21" x14ac:dyDescent="0.35">
      <c r="A981" s="36"/>
      <c r="B981" s="37"/>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7"/>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7"/>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c r="EA981" s="36"/>
      <c r="EB981" s="36"/>
      <c r="EC981" s="36"/>
      <c r="ED981" s="36"/>
      <c r="EE981" s="36"/>
      <c r="EF981" s="36"/>
      <c r="EG981" s="36"/>
      <c r="EH981" s="36"/>
      <c r="EI981" s="36"/>
      <c r="EJ981" s="36"/>
      <c r="EK981" s="36"/>
      <c r="EL981" s="36"/>
      <c r="EM981" s="36"/>
      <c r="EN981" s="36"/>
      <c r="EO981" s="36"/>
      <c r="EP981" s="36"/>
      <c r="EQ981" s="36"/>
      <c r="ER981" s="36"/>
      <c r="ES981" s="36"/>
      <c r="ET981" s="36"/>
      <c r="EU981" s="36"/>
      <c r="EV981" s="36"/>
      <c r="EW981" s="36"/>
      <c r="EX981" s="36"/>
      <c r="EY981" s="36"/>
      <c r="EZ981" s="36"/>
      <c r="FA981" s="36"/>
      <c r="FB981" s="36"/>
      <c r="FC981" s="36"/>
      <c r="FD981" s="36"/>
      <c r="FE981" s="36"/>
      <c r="FF981" s="36"/>
      <c r="FG981" s="36"/>
      <c r="FH981" s="36"/>
      <c r="FI981" s="36"/>
      <c r="FJ981" s="36"/>
      <c r="FK981" s="36"/>
      <c r="FL981" s="36"/>
      <c r="FM981" s="36"/>
      <c r="FN981" s="36"/>
      <c r="FO981" s="36"/>
      <c r="FP981" s="36"/>
      <c r="FQ981" s="36"/>
      <c r="FR981" s="36"/>
      <c r="FS981" s="36"/>
      <c r="FT981" s="36"/>
      <c r="FU981" s="36"/>
    </row>
    <row r="982" spans="1:177" ht="21" x14ac:dyDescent="0.35">
      <c r="A982" s="36"/>
      <c r="B982" s="37"/>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7"/>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7"/>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c r="EA982" s="36"/>
      <c r="EB982" s="36"/>
      <c r="EC982" s="36"/>
      <c r="ED982" s="36"/>
      <c r="EE982" s="36"/>
      <c r="EF982" s="36"/>
      <c r="EG982" s="36"/>
      <c r="EH982" s="36"/>
      <c r="EI982" s="36"/>
      <c r="EJ982" s="36"/>
      <c r="EK982" s="36"/>
      <c r="EL982" s="36"/>
      <c r="EM982" s="36"/>
      <c r="EN982" s="36"/>
      <c r="EO982" s="36"/>
      <c r="EP982" s="36"/>
      <c r="EQ982" s="36"/>
      <c r="ER982" s="36"/>
      <c r="ES982" s="36"/>
      <c r="ET982" s="36"/>
      <c r="EU982" s="36"/>
      <c r="EV982" s="36"/>
      <c r="EW982" s="36"/>
      <c r="EX982" s="36"/>
      <c r="EY982" s="36"/>
      <c r="EZ982" s="36"/>
      <c r="FA982" s="36"/>
      <c r="FB982" s="36"/>
      <c r="FC982" s="36"/>
      <c r="FD982" s="36"/>
      <c r="FE982" s="36"/>
      <c r="FF982" s="36"/>
      <c r="FG982" s="36"/>
      <c r="FH982" s="36"/>
      <c r="FI982" s="36"/>
      <c r="FJ982" s="36"/>
      <c r="FK982" s="36"/>
      <c r="FL982" s="36"/>
      <c r="FM982" s="36"/>
      <c r="FN982" s="36"/>
      <c r="FO982" s="36"/>
      <c r="FP982" s="36"/>
      <c r="FQ982" s="36"/>
      <c r="FR982" s="36"/>
      <c r="FS982" s="36"/>
      <c r="FT982" s="36"/>
      <c r="FU982" s="36"/>
    </row>
    <row r="983" spans="1:177" ht="21" x14ac:dyDescent="0.35">
      <c r="A983" s="36"/>
      <c r="B983" s="37"/>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7"/>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7"/>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c r="EA983" s="36"/>
      <c r="EB983" s="36"/>
      <c r="EC983" s="36"/>
      <c r="ED983" s="36"/>
      <c r="EE983" s="36"/>
      <c r="EF983" s="36"/>
      <c r="EG983" s="36"/>
      <c r="EH983" s="36"/>
      <c r="EI983" s="36"/>
      <c r="EJ983" s="36"/>
      <c r="EK983" s="36"/>
      <c r="EL983" s="36"/>
      <c r="EM983" s="36"/>
      <c r="EN983" s="36"/>
      <c r="EO983" s="36"/>
      <c r="EP983" s="36"/>
      <c r="EQ983" s="36"/>
      <c r="ER983" s="36"/>
      <c r="ES983" s="36"/>
      <c r="ET983" s="36"/>
      <c r="EU983" s="36"/>
      <c r="EV983" s="36"/>
      <c r="EW983" s="36"/>
      <c r="EX983" s="36"/>
      <c r="EY983" s="36"/>
      <c r="EZ983" s="36"/>
      <c r="FA983" s="36"/>
      <c r="FB983" s="36"/>
      <c r="FC983" s="36"/>
      <c r="FD983" s="36"/>
      <c r="FE983" s="36"/>
      <c r="FF983" s="36"/>
      <c r="FG983" s="36"/>
      <c r="FH983" s="36"/>
      <c r="FI983" s="36"/>
      <c r="FJ983" s="36"/>
      <c r="FK983" s="36"/>
      <c r="FL983" s="36"/>
      <c r="FM983" s="36"/>
      <c r="FN983" s="36"/>
      <c r="FO983" s="36"/>
      <c r="FP983" s="36"/>
      <c r="FQ983" s="36"/>
      <c r="FR983" s="36"/>
      <c r="FS983" s="36"/>
      <c r="FT983" s="36"/>
      <c r="FU983" s="36"/>
    </row>
    <row r="984" spans="1:177" ht="21" x14ac:dyDescent="0.35">
      <c r="A984" s="36"/>
      <c r="B984" s="37"/>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7"/>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7"/>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c r="EA984" s="36"/>
      <c r="EB984" s="36"/>
      <c r="EC984" s="36"/>
      <c r="ED984" s="36"/>
      <c r="EE984" s="36"/>
      <c r="EF984" s="36"/>
      <c r="EG984" s="36"/>
      <c r="EH984" s="36"/>
      <c r="EI984" s="36"/>
      <c r="EJ984" s="36"/>
      <c r="EK984" s="36"/>
      <c r="EL984" s="36"/>
      <c r="EM984" s="36"/>
      <c r="EN984" s="36"/>
      <c r="EO984" s="36"/>
      <c r="EP984" s="36"/>
      <c r="EQ984" s="36"/>
      <c r="ER984" s="36"/>
      <c r="ES984" s="36"/>
      <c r="ET984" s="36"/>
      <c r="EU984" s="36"/>
      <c r="EV984" s="36"/>
      <c r="EW984" s="36"/>
      <c r="EX984" s="36"/>
      <c r="EY984" s="36"/>
      <c r="EZ984" s="36"/>
      <c r="FA984" s="36"/>
      <c r="FB984" s="36"/>
      <c r="FC984" s="36"/>
      <c r="FD984" s="36"/>
      <c r="FE984" s="36"/>
      <c r="FF984" s="36"/>
      <c r="FG984" s="36"/>
      <c r="FH984" s="36"/>
      <c r="FI984" s="36"/>
      <c r="FJ984" s="36"/>
      <c r="FK984" s="36"/>
      <c r="FL984" s="36"/>
      <c r="FM984" s="36"/>
      <c r="FN984" s="36"/>
      <c r="FO984" s="36"/>
      <c r="FP984" s="36"/>
      <c r="FQ984" s="36"/>
      <c r="FR984" s="36"/>
      <c r="FS984" s="36"/>
      <c r="FT984" s="36"/>
      <c r="FU984" s="36"/>
    </row>
    <row r="985" spans="1:177" ht="21" x14ac:dyDescent="0.35">
      <c r="A985" s="36"/>
      <c r="B985" s="37"/>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7"/>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7"/>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c r="EA985" s="36"/>
      <c r="EB985" s="36"/>
      <c r="EC985" s="36"/>
      <c r="ED985" s="36"/>
      <c r="EE985" s="36"/>
      <c r="EF985" s="36"/>
      <c r="EG985" s="36"/>
      <c r="EH985" s="36"/>
      <c r="EI985" s="36"/>
      <c r="EJ985" s="36"/>
      <c r="EK985" s="36"/>
      <c r="EL985" s="36"/>
      <c r="EM985" s="36"/>
      <c r="EN985" s="36"/>
      <c r="EO985" s="36"/>
      <c r="EP985" s="36"/>
      <c r="EQ985" s="36"/>
      <c r="ER985" s="36"/>
      <c r="ES985" s="36"/>
      <c r="ET985" s="36"/>
      <c r="EU985" s="36"/>
      <c r="EV985" s="36"/>
      <c r="EW985" s="36"/>
      <c r="EX985" s="36"/>
      <c r="EY985" s="36"/>
      <c r="EZ985" s="36"/>
      <c r="FA985" s="36"/>
      <c r="FB985" s="36"/>
      <c r="FC985" s="36"/>
      <c r="FD985" s="36"/>
      <c r="FE985" s="36"/>
      <c r="FF985" s="36"/>
      <c r="FG985" s="36"/>
      <c r="FH985" s="36"/>
      <c r="FI985" s="36"/>
      <c r="FJ985" s="36"/>
      <c r="FK985" s="36"/>
      <c r="FL985" s="36"/>
      <c r="FM985" s="36"/>
      <c r="FN985" s="36"/>
      <c r="FO985" s="36"/>
      <c r="FP985" s="36"/>
      <c r="FQ985" s="36"/>
      <c r="FR985" s="36"/>
      <c r="FS985" s="36"/>
      <c r="FT985" s="36"/>
      <c r="FU985" s="36"/>
    </row>
    <row r="986" spans="1:177" ht="21" x14ac:dyDescent="0.35">
      <c r="A986" s="36"/>
      <c r="B986" s="37"/>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7"/>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7"/>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c r="EA986" s="36"/>
      <c r="EB986" s="36"/>
      <c r="EC986" s="36"/>
      <c r="ED986" s="36"/>
      <c r="EE986" s="36"/>
      <c r="EF986" s="36"/>
      <c r="EG986" s="36"/>
      <c r="EH986" s="36"/>
      <c r="EI986" s="36"/>
      <c r="EJ986" s="36"/>
      <c r="EK986" s="36"/>
      <c r="EL986" s="36"/>
      <c r="EM986" s="36"/>
      <c r="EN986" s="36"/>
      <c r="EO986" s="36"/>
      <c r="EP986" s="36"/>
      <c r="EQ986" s="36"/>
      <c r="ER986" s="36"/>
      <c r="ES986" s="36"/>
      <c r="ET986" s="36"/>
      <c r="EU986" s="36"/>
      <c r="EV986" s="36"/>
      <c r="EW986" s="36"/>
      <c r="EX986" s="36"/>
      <c r="EY986" s="36"/>
      <c r="EZ986" s="36"/>
      <c r="FA986" s="36"/>
      <c r="FB986" s="36"/>
      <c r="FC986" s="36"/>
      <c r="FD986" s="36"/>
      <c r="FE986" s="36"/>
      <c r="FF986" s="36"/>
      <c r="FG986" s="36"/>
      <c r="FH986" s="36"/>
      <c r="FI986" s="36"/>
      <c r="FJ986" s="36"/>
      <c r="FK986" s="36"/>
      <c r="FL986" s="36"/>
      <c r="FM986" s="36"/>
      <c r="FN986" s="36"/>
      <c r="FO986" s="36"/>
      <c r="FP986" s="36"/>
      <c r="FQ986" s="36"/>
      <c r="FR986" s="36"/>
      <c r="FS986" s="36"/>
      <c r="FT986" s="36"/>
      <c r="FU986" s="36"/>
    </row>
    <row r="987" spans="1:177" ht="21" x14ac:dyDescent="0.35">
      <c r="A987" s="36"/>
      <c r="B987" s="37"/>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7"/>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7"/>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c r="EA987" s="36"/>
      <c r="EB987" s="36"/>
      <c r="EC987" s="36"/>
      <c r="ED987" s="36"/>
      <c r="EE987" s="36"/>
      <c r="EF987" s="36"/>
      <c r="EG987" s="36"/>
      <c r="EH987" s="36"/>
      <c r="EI987" s="36"/>
      <c r="EJ987" s="36"/>
      <c r="EK987" s="36"/>
      <c r="EL987" s="36"/>
      <c r="EM987" s="36"/>
      <c r="EN987" s="36"/>
      <c r="EO987" s="36"/>
      <c r="EP987" s="36"/>
      <c r="EQ987" s="36"/>
      <c r="ER987" s="36"/>
      <c r="ES987" s="36"/>
      <c r="ET987" s="36"/>
      <c r="EU987" s="36"/>
      <c r="EV987" s="36"/>
      <c r="EW987" s="36"/>
      <c r="EX987" s="36"/>
      <c r="EY987" s="36"/>
      <c r="EZ987" s="36"/>
      <c r="FA987" s="36"/>
      <c r="FB987" s="36"/>
      <c r="FC987" s="36"/>
      <c r="FD987" s="36"/>
      <c r="FE987" s="36"/>
      <c r="FF987" s="36"/>
      <c r="FG987" s="36"/>
      <c r="FH987" s="36"/>
      <c r="FI987" s="36"/>
      <c r="FJ987" s="36"/>
      <c r="FK987" s="36"/>
      <c r="FL987" s="36"/>
      <c r="FM987" s="36"/>
      <c r="FN987" s="36"/>
      <c r="FO987" s="36"/>
      <c r="FP987" s="36"/>
      <c r="FQ987" s="36"/>
      <c r="FR987" s="36"/>
      <c r="FS987" s="36"/>
      <c r="FT987" s="36"/>
      <c r="FU987" s="36"/>
    </row>
    <row r="988" spans="1:177" ht="21" x14ac:dyDescent="0.35">
      <c r="A988" s="36"/>
      <c r="B988" s="37"/>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7"/>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7"/>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c r="EA988" s="36"/>
      <c r="EB988" s="36"/>
      <c r="EC988" s="36"/>
      <c r="ED988" s="36"/>
      <c r="EE988" s="36"/>
      <c r="EF988" s="36"/>
      <c r="EG988" s="36"/>
      <c r="EH988" s="36"/>
      <c r="EI988" s="36"/>
      <c r="EJ988" s="36"/>
      <c r="EK988" s="36"/>
      <c r="EL988" s="36"/>
      <c r="EM988" s="36"/>
      <c r="EN988" s="36"/>
      <c r="EO988" s="36"/>
      <c r="EP988" s="36"/>
      <c r="EQ988" s="36"/>
      <c r="ER988" s="36"/>
      <c r="ES988" s="36"/>
      <c r="ET988" s="36"/>
      <c r="EU988" s="36"/>
      <c r="EV988" s="36"/>
      <c r="EW988" s="36"/>
      <c r="EX988" s="36"/>
      <c r="EY988" s="36"/>
      <c r="EZ988" s="36"/>
      <c r="FA988" s="36"/>
      <c r="FB988" s="36"/>
      <c r="FC988" s="36"/>
      <c r="FD988" s="36"/>
      <c r="FE988" s="36"/>
      <c r="FF988" s="36"/>
      <c r="FG988" s="36"/>
      <c r="FH988" s="36"/>
      <c r="FI988" s="36"/>
      <c r="FJ988" s="36"/>
      <c r="FK988" s="36"/>
      <c r="FL988" s="36"/>
      <c r="FM988" s="36"/>
      <c r="FN988" s="36"/>
      <c r="FO988" s="36"/>
      <c r="FP988" s="36"/>
      <c r="FQ988" s="36"/>
      <c r="FR988" s="36"/>
      <c r="FS988" s="36"/>
      <c r="FT988" s="36"/>
      <c r="FU988" s="36"/>
    </row>
    <row r="989" spans="1:177" ht="21" x14ac:dyDescent="0.35">
      <c r="A989" s="36"/>
      <c r="B989" s="37"/>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7"/>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7"/>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c r="EA989" s="36"/>
      <c r="EB989" s="36"/>
      <c r="EC989" s="36"/>
      <c r="ED989" s="36"/>
      <c r="EE989" s="36"/>
      <c r="EF989" s="36"/>
      <c r="EG989" s="36"/>
      <c r="EH989" s="36"/>
      <c r="EI989" s="36"/>
      <c r="EJ989" s="36"/>
      <c r="EK989" s="36"/>
      <c r="EL989" s="36"/>
      <c r="EM989" s="36"/>
      <c r="EN989" s="36"/>
      <c r="EO989" s="36"/>
      <c r="EP989" s="36"/>
      <c r="EQ989" s="36"/>
      <c r="ER989" s="36"/>
      <c r="ES989" s="36"/>
      <c r="ET989" s="36"/>
      <c r="EU989" s="36"/>
      <c r="EV989" s="36"/>
      <c r="EW989" s="36"/>
      <c r="EX989" s="36"/>
      <c r="EY989" s="36"/>
      <c r="EZ989" s="36"/>
      <c r="FA989" s="36"/>
      <c r="FB989" s="36"/>
      <c r="FC989" s="36"/>
      <c r="FD989" s="36"/>
      <c r="FE989" s="36"/>
      <c r="FF989" s="36"/>
      <c r="FG989" s="36"/>
      <c r="FH989" s="36"/>
      <c r="FI989" s="36"/>
      <c r="FJ989" s="36"/>
      <c r="FK989" s="36"/>
      <c r="FL989" s="36"/>
      <c r="FM989" s="36"/>
      <c r="FN989" s="36"/>
      <c r="FO989" s="36"/>
      <c r="FP989" s="36"/>
      <c r="FQ989" s="36"/>
      <c r="FR989" s="36"/>
      <c r="FS989" s="36"/>
      <c r="FT989" s="36"/>
      <c r="FU989" s="36"/>
    </row>
    <row r="990" spans="1:177" ht="21" x14ac:dyDescent="0.35">
      <c r="A990" s="36"/>
      <c r="B990" s="37"/>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7"/>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7"/>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c r="EA990" s="36"/>
      <c r="EB990" s="36"/>
      <c r="EC990" s="36"/>
      <c r="ED990" s="36"/>
      <c r="EE990" s="36"/>
      <c r="EF990" s="36"/>
      <c r="EG990" s="36"/>
      <c r="EH990" s="36"/>
      <c r="EI990" s="36"/>
      <c r="EJ990" s="36"/>
      <c r="EK990" s="36"/>
      <c r="EL990" s="36"/>
      <c r="EM990" s="36"/>
      <c r="EN990" s="36"/>
      <c r="EO990" s="36"/>
      <c r="EP990" s="36"/>
      <c r="EQ990" s="36"/>
      <c r="ER990" s="36"/>
      <c r="ES990" s="36"/>
      <c r="ET990" s="36"/>
      <c r="EU990" s="36"/>
      <c r="EV990" s="36"/>
      <c r="EW990" s="36"/>
      <c r="EX990" s="36"/>
      <c r="EY990" s="36"/>
      <c r="EZ990" s="36"/>
      <c r="FA990" s="36"/>
      <c r="FB990" s="36"/>
      <c r="FC990" s="36"/>
      <c r="FD990" s="36"/>
      <c r="FE990" s="36"/>
      <c r="FF990" s="36"/>
      <c r="FG990" s="36"/>
      <c r="FH990" s="36"/>
      <c r="FI990" s="36"/>
      <c r="FJ990" s="36"/>
      <c r="FK990" s="36"/>
      <c r="FL990" s="36"/>
      <c r="FM990" s="36"/>
      <c r="FN990" s="36"/>
      <c r="FO990" s="36"/>
      <c r="FP990" s="36"/>
      <c r="FQ990" s="36"/>
      <c r="FR990" s="36"/>
      <c r="FS990" s="36"/>
      <c r="FT990" s="36"/>
      <c r="FU990" s="36"/>
    </row>
    <row r="991" spans="1:177" ht="21" x14ac:dyDescent="0.35">
      <c r="A991" s="36"/>
      <c r="B991" s="37"/>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7"/>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7"/>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c r="EA991" s="36"/>
      <c r="EB991" s="36"/>
      <c r="EC991" s="36"/>
      <c r="ED991" s="36"/>
      <c r="EE991" s="36"/>
      <c r="EF991" s="36"/>
      <c r="EG991" s="36"/>
      <c r="EH991" s="36"/>
      <c r="EI991" s="36"/>
      <c r="EJ991" s="36"/>
      <c r="EK991" s="36"/>
      <c r="EL991" s="36"/>
      <c r="EM991" s="36"/>
      <c r="EN991" s="36"/>
      <c r="EO991" s="36"/>
      <c r="EP991" s="36"/>
      <c r="EQ991" s="36"/>
      <c r="ER991" s="36"/>
      <c r="ES991" s="36"/>
      <c r="ET991" s="36"/>
      <c r="EU991" s="36"/>
      <c r="EV991" s="36"/>
      <c r="EW991" s="36"/>
      <c r="EX991" s="36"/>
      <c r="EY991" s="36"/>
      <c r="EZ991" s="36"/>
      <c r="FA991" s="36"/>
      <c r="FB991" s="36"/>
      <c r="FC991" s="36"/>
      <c r="FD991" s="36"/>
      <c r="FE991" s="36"/>
      <c r="FF991" s="36"/>
      <c r="FG991" s="36"/>
      <c r="FH991" s="36"/>
      <c r="FI991" s="36"/>
      <c r="FJ991" s="36"/>
      <c r="FK991" s="36"/>
      <c r="FL991" s="36"/>
      <c r="FM991" s="36"/>
      <c r="FN991" s="36"/>
      <c r="FO991" s="36"/>
      <c r="FP991" s="36"/>
      <c r="FQ991" s="36"/>
      <c r="FR991" s="36"/>
      <c r="FS991" s="36"/>
      <c r="FT991" s="36"/>
      <c r="FU991" s="36"/>
    </row>
    <row r="992" spans="1:177" ht="21" x14ac:dyDescent="0.35">
      <c r="A992" s="36"/>
      <c r="B992" s="37"/>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7"/>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7"/>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c r="EA992" s="36"/>
      <c r="EB992" s="36"/>
      <c r="EC992" s="36"/>
      <c r="ED992" s="36"/>
      <c r="EE992" s="36"/>
      <c r="EF992" s="36"/>
      <c r="EG992" s="36"/>
      <c r="EH992" s="36"/>
      <c r="EI992" s="36"/>
      <c r="EJ992" s="36"/>
      <c r="EK992" s="36"/>
      <c r="EL992" s="36"/>
      <c r="EM992" s="36"/>
      <c r="EN992" s="36"/>
      <c r="EO992" s="36"/>
      <c r="EP992" s="36"/>
      <c r="EQ992" s="36"/>
      <c r="ER992" s="36"/>
      <c r="ES992" s="36"/>
      <c r="ET992" s="36"/>
      <c r="EU992" s="36"/>
      <c r="EV992" s="36"/>
      <c r="EW992" s="36"/>
      <c r="EX992" s="36"/>
      <c r="EY992" s="36"/>
      <c r="EZ992" s="36"/>
      <c r="FA992" s="36"/>
      <c r="FB992" s="36"/>
      <c r="FC992" s="36"/>
      <c r="FD992" s="36"/>
      <c r="FE992" s="36"/>
      <c r="FF992" s="36"/>
      <c r="FG992" s="36"/>
      <c r="FH992" s="36"/>
      <c r="FI992" s="36"/>
      <c r="FJ992" s="36"/>
      <c r="FK992" s="36"/>
      <c r="FL992" s="36"/>
      <c r="FM992" s="36"/>
      <c r="FN992" s="36"/>
      <c r="FO992" s="36"/>
      <c r="FP992" s="36"/>
      <c r="FQ992" s="36"/>
      <c r="FR992" s="36"/>
      <c r="FS992" s="36"/>
      <c r="FT992" s="36"/>
      <c r="FU992" s="36"/>
    </row>
    <row r="993" spans="1:177" ht="21" x14ac:dyDescent="0.35">
      <c r="A993" s="36"/>
      <c r="B993" s="37"/>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7"/>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7"/>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c r="EA993" s="36"/>
      <c r="EB993" s="36"/>
      <c r="EC993" s="36"/>
      <c r="ED993" s="36"/>
      <c r="EE993" s="36"/>
      <c r="EF993" s="36"/>
      <c r="EG993" s="36"/>
      <c r="EH993" s="36"/>
      <c r="EI993" s="36"/>
      <c r="EJ993" s="36"/>
      <c r="EK993" s="36"/>
      <c r="EL993" s="36"/>
      <c r="EM993" s="36"/>
      <c r="EN993" s="36"/>
      <c r="EO993" s="36"/>
      <c r="EP993" s="36"/>
      <c r="EQ993" s="36"/>
      <c r="ER993" s="36"/>
      <c r="ES993" s="36"/>
      <c r="ET993" s="36"/>
      <c r="EU993" s="36"/>
      <c r="EV993" s="36"/>
      <c r="EW993" s="36"/>
      <c r="EX993" s="36"/>
      <c r="EY993" s="36"/>
      <c r="EZ993" s="36"/>
      <c r="FA993" s="36"/>
      <c r="FB993" s="36"/>
      <c r="FC993" s="36"/>
      <c r="FD993" s="36"/>
      <c r="FE993" s="36"/>
      <c r="FF993" s="36"/>
      <c r="FG993" s="36"/>
      <c r="FH993" s="36"/>
      <c r="FI993" s="36"/>
      <c r="FJ993" s="36"/>
      <c r="FK993" s="36"/>
      <c r="FL993" s="36"/>
      <c r="FM993" s="36"/>
      <c r="FN993" s="36"/>
      <c r="FO993" s="36"/>
      <c r="FP993" s="36"/>
      <c r="FQ993" s="36"/>
      <c r="FR993" s="36"/>
      <c r="FS993" s="36"/>
      <c r="FT993" s="36"/>
      <c r="FU993" s="36"/>
    </row>
    <row r="994" spans="1:177" ht="21" x14ac:dyDescent="0.35">
      <c r="A994" s="36"/>
      <c r="B994" s="37"/>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7"/>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7"/>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c r="EA994" s="36"/>
      <c r="EB994" s="36"/>
      <c r="EC994" s="36"/>
      <c r="ED994" s="36"/>
      <c r="EE994" s="36"/>
      <c r="EF994" s="36"/>
      <c r="EG994" s="36"/>
      <c r="EH994" s="36"/>
      <c r="EI994" s="36"/>
      <c r="EJ994" s="36"/>
      <c r="EK994" s="36"/>
      <c r="EL994" s="36"/>
      <c r="EM994" s="36"/>
      <c r="EN994" s="36"/>
      <c r="EO994" s="36"/>
      <c r="EP994" s="36"/>
      <c r="EQ994" s="36"/>
      <c r="ER994" s="36"/>
      <c r="ES994" s="36"/>
      <c r="ET994" s="36"/>
      <c r="EU994" s="36"/>
      <c r="EV994" s="36"/>
      <c r="EW994" s="36"/>
      <c r="EX994" s="36"/>
      <c r="EY994" s="36"/>
      <c r="EZ994" s="36"/>
      <c r="FA994" s="36"/>
      <c r="FB994" s="36"/>
      <c r="FC994" s="36"/>
      <c r="FD994" s="36"/>
      <c r="FE994" s="36"/>
      <c r="FF994" s="36"/>
      <c r="FG994" s="36"/>
      <c r="FH994" s="36"/>
      <c r="FI994" s="36"/>
      <c r="FJ994" s="36"/>
      <c r="FK994" s="36"/>
      <c r="FL994" s="36"/>
      <c r="FM994" s="36"/>
      <c r="FN994" s="36"/>
      <c r="FO994" s="36"/>
      <c r="FP994" s="36"/>
      <c r="FQ994" s="36"/>
      <c r="FR994" s="36"/>
      <c r="FS994" s="36"/>
      <c r="FT994" s="36"/>
      <c r="FU994" s="36"/>
    </row>
    <row r="995" spans="1:177" ht="21" x14ac:dyDescent="0.35">
      <c r="A995" s="36"/>
      <c r="B995" s="37"/>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7"/>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7"/>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c r="EA995" s="36"/>
      <c r="EB995" s="36"/>
      <c r="EC995" s="36"/>
      <c r="ED995" s="36"/>
      <c r="EE995" s="36"/>
      <c r="EF995" s="36"/>
      <c r="EG995" s="36"/>
      <c r="EH995" s="36"/>
      <c r="EI995" s="36"/>
      <c r="EJ995" s="36"/>
      <c r="EK995" s="36"/>
      <c r="EL995" s="36"/>
      <c r="EM995" s="36"/>
      <c r="EN995" s="36"/>
      <c r="EO995" s="36"/>
      <c r="EP995" s="36"/>
      <c r="EQ995" s="36"/>
      <c r="ER995" s="36"/>
      <c r="ES995" s="36"/>
      <c r="ET995" s="36"/>
      <c r="EU995" s="36"/>
      <c r="EV995" s="36"/>
      <c r="EW995" s="36"/>
      <c r="EX995" s="36"/>
      <c r="EY995" s="36"/>
      <c r="EZ995" s="36"/>
      <c r="FA995" s="36"/>
      <c r="FB995" s="36"/>
      <c r="FC995" s="36"/>
      <c r="FD995" s="36"/>
      <c r="FE995" s="36"/>
      <c r="FF995" s="36"/>
      <c r="FG995" s="36"/>
      <c r="FH995" s="36"/>
      <c r="FI995" s="36"/>
      <c r="FJ995" s="36"/>
      <c r="FK995" s="36"/>
      <c r="FL995" s="36"/>
      <c r="FM995" s="36"/>
      <c r="FN995" s="36"/>
      <c r="FO995" s="36"/>
      <c r="FP995" s="36"/>
      <c r="FQ995" s="36"/>
      <c r="FR995" s="36"/>
      <c r="FS995" s="36"/>
      <c r="FT995" s="36"/>
      <c r="FU995" s="36"/>
    </row>
    <row r="996" spans="1:177" ht="21" x14ac:dyDescent="0.35">
      <c r="A996" s="36"/>
      <c r="B996" s="37"/>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7"/>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7"/>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c r="EA996" s="36"/>
      <c r="EB996" s="36"/>
      <c r="EC996" s="36"/>
      <c r="ED996" s="36"/>
      <c r="EE996" s="36"/>
      <c r="EF996" s="36"/>
      <c r="EG996" s="36"/>
      <c r="EH996" s="36"/>
      <c r="EI996" s="36"/>
      <c r="EJ996" s="36"/>
      <c r="EK996" s="36"/>
      <c r="EL996" s="36"/>
      <c r="EM996" s="36"/>
      <c r="EN996" s="36"/>
      <c r="EO996" s="36"/>
      <c r="EP996" s="36"/>
      <c r="EQ996" s="36"/>
      <c r="ER996" s="36"/>
      <c r="ES996" s="36"/>
      <c r="ET996" s="36"/>
      <c r="EU996" s="36"/>
      <c r="EV996" s="36"/>
      <c r="EW996" s="36"/>
      <c r="EX996" s="36"/>
      <c r="EY996" s="36"/>
      <c r="EZ996" s="36"/>
      <c r="FA996" s="36"/>
      <c r="FB996" s="36"/>
      <c r="FC996" s="36"/>
      <c r="FD996" s="36"/>
      <c r="FE996" s="36"/>
      <c r="FF996" s="36"/>
      <c r="FG996" s="36"/>
      <c r="FH996" s="36"/>
      <c r="FI996" s="36"/>
      <c r="FJ996" s="36"/>
      <c r="FK996" s="36"/>
      <c r="FL996" s="36"/>
      <c r="FM996" s="36"/>
      <c r="FN996" s="36"/>
      <c r="FO996" s="36"/>
      <c r="FP996" s="36"/>
      <c r="FQ996" s="36"/>
      <c r="FR996" s="36"/>
      <c r="FS996" s="36"/>
      <c r="FT996" s="36"/>
      <c r="FU996" s="36"/>
    </row>
    <row r="997" spans="1:177" ht="21" x14ac:dyDescent="0.35">
      <c r="A997" s="36"/>
      <c r="B997" s="37"/>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7"/>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7"/>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c r="EA997" s="36"/>
      <c r="EB997" s="36"/>
      <c r="EC997" s="36"/>
      <c r="ED997" s="36"/>
      <c r="EE997" s="36"/>
      <c r="EF997" s="36"/>
      <c r="EG997" s="36"/>
      <c r="EH997" s="36"/>
      <c r="EI997" s="36"/>
      <c r="EJ997" s="36"/>
      <c r="EK997" s="36"/>
      <c r="EL997" s="36"/>
      <c r="EM997" s="36"/>
      <c r="EN997" s="36"/>
      <c r="EO997" s="36"/>
      <c r="EP997" s="36"/>
      <c r="EQ997" s="36"/>
      <c r="ER997" s="36"/>
      <c r="ES997" s="36"/>
      <c r="ET997" s="36"/>
      <c r="EU997" s="36"/>
      <c r="EV997" s="36"/>
      <c r="EW997" s="36"/>
      <c r="EX997" s="36"/>
      <c r="EY997" s="36"/>
      <c r="EZ997" s="36"/>
      <c r="FA997" s="36"/>
      <c r="FB997" s="36"/>
      <c r="FC997" s="36"/>
      <c r="FD997" s="36"/>
      <c r="FE997" s="36"/>
      <c r="FF997" s="36"/>
      <c r="FG997" s="36"/>
      <c r="FH997" s="36"/>
      <c r="FI997" s="36"/>
      <c r="FJ997" s="36"/>
      <c r="FK997" s="36"/>
      <c r="FL997" s="36"/>
      <c r="FM997" s="36"/>
      <c r="FN997" s="36"/>
      <c r="FO997" s="36"/>
      <c r="FP997" s="36"/>
      <c r="FQ997" s="36"/>
      <c r="FR997" s="36"/>
      <c r="FS997" s="36"/>
      <c r="FT997" s="36"/>
      <c r="FU997" s="36"/>
    </row>
    <row r="998" spans="1:177" ht="21" x14ac:dyDescent="0.35">
      <c r="A998" s="36"/>
      <c r="B998" s="37"/>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7"/>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7"/>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36"/>
      <c r="EF998" s="36"/>
      <c r="EG998" s="36"/>
      <c r="EH998" s="36"/>
      <c r="EI998" s="36"/>
      <c r="EJ998" s="36"/>
      <c r="EK998" s="36"/>
      <c r="EL998" s="36"/>
      <c r="EM998" s="36"/>
      <c r="EN998" s="36"/>
      <c r="EO998" s="36"/>
      <c r="EP998" s="36"/>
      <c r="EQ998" s="36"/>
      <c r="ER998" s="36"/>
      <c r="ES998" s="36"/>
      <c r="ET998" s="36"/>
      <c r="EU998" s="36"/>
      <c r="EV998" s="36"/>
      <c r="EW998" s="36"/>
      <c r="EX998" s="36"/>
      <c r="EY998" s="36"/>
      <c r="EZ998" s="36"/>
      <c r="FA998" s="36"/>
      <c r="FB998" s="36"/>
      <c r="FC998" s="36"/>
      <c r="FD998" s="36"/>
      <c r="FE998" s="36"/>
      <c r="FF998" s="36"/>
      <c r="FG998" s="36"/>
      <c r="FH998" s="36"/>
      <c r="FI998" s="36"/>
      <c r="FJ998" s="36"/>
      <c r="FK998" s="36"/>
      <c r="FL998" s="36"/>
      <c r="FM998" s="36"/>
      <c r="FN998" s="36"/>
      <c r="FO998" s="36"/>
      <c r="FP998" s="36"/>
      <c r="FQ998" s="36"/>
      <c r="FR998" s="36"/>
      <c r="FS998" s="36"/>
      <c r="FT998" s="36"/>
      <c r="FU998" s="36"/>
    </row>
    <row r="999" spans="1:177" ht="21" x14ac:dyDescent="0.35">
      <c r="A999" s="36"/>
      <c r="B999" s="37"/>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7"/>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7"/>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c r="EA999" s="36"/>
      <c r="EB999" s="36"/>
      <c r="EC999" s="36"/>
      <c r="ED999" s="36"/>
      <c r="EE999" s="36"/>
      <c r="EF999" s="36"/>
      <c r="EG999" s="36"/>
      <c r="EH999" s="36"/>
      <c r="EI999" s="36"/>
      <c r="EJ999" s="36"/>
      <c r="EK999" s="36"/>
      <c r="EL999" s="36"/>
      <c r="EM999" s="36"/>
      <c r="EN999" s="36"/>
      <c r="EO999" s="36"/>
      <c r="EP999" s="36"/>
      <c r="EQ999" s="36"/>
      <c r="ER999" s="36"/>
      <c r="ES999" s="36"/>
      <c r="ET999" s="36"/>
      <c r="EU999" s="36"/>
      <c r="EV999" s="36"/>
      <c r="EW999" s="36"/>
      <c r="EX999" s="36"/>
      <c r="EY999" s="36"/>
      <c r="EZ999" s="36"/>
      <c r="FA999" s="36"/>
      <c r="FB999" s="36"/>
      <c r="FC999" s="36"/>
      <c r="FD999" s="36"/>
      <c r="FE999" s="36"/>
      <c r="FF999" s="36"/>
      <c r="FG999" s="36"/>
      <c r="FH999" s="36"/>
      <c r="FI999" s="36"/>
      <c r="FJ999" s="36"/>
      <c r="FK999" s="36"/>
      <c r="FL999" s="36"/>
      <c r="FM999" s="36"/>
      <c r="FN999" s="36"/>
      <c r="FO999" s="36"/>
      <c r="FP999" s="36"/>
      <c r="FQ999" s="36"/>
      <c r="FR999" s="36"/>
      <c r="FS999" s="36"/>
      <c r="FT999" s="36"/>
      <c r="FU999" s="36"/>
    </row>
    <row r="1000" spans="1:177" ht="21" x14ac:dyDescent="0.35">
      <c r="A1000" s="36"/>
      <c r="B1000" s="37"/>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7"/>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7"/>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c r="EA1000" s="36"/>
      <c r="EB1000" s="36"/>
      <c r="EC1000" s="36"/>
      <c r="ED1000" s="36"/>
      <c r="EE1000" s="36"/>
      <c r="EF1000" s="36"/>
      <c r="EG1000" s="36"/>
      <c r="EH1000" s="36"/>
      <c r="EI1000" s="36"/>
      <c r="EJ1000" s="36"/>
      <c r="EK1000" s="36"/>
      <c r="EL1000" s="36"/>
      <c r="EM1000" s="36"/>
      <c r="EN1000" s="36"/>
      <c r="EO1000" s="36"/>
      <c r="EP1000" s="36"/>
      <c r="EQ1000" s="36"/>
      <c r="ER1000" s="36"/>
      <c r="ES1000" s="36"/>
      <c r="ET1000" s="36"/>
      <c r="EU1000" s="36"/>
      <c r="EV1000" s="36"/>
      <c r="EW1000" s="36"/>
      <c r="EX1000" s="36"/>
      <c r="EY1000" s="36"/>
      <c r="EZ1000" s="36"/>
      <c r="FA1000" s="36"/>
      <c r="FB1000" s="36"/>
      <c r="FC1000" s="36"/>
      <c r="FD1000" s="36"/>
      <c r="FE1000" s="36"/>
      <c r="FF1000" s="36"/>
      <c r="FG1000" s="36"/>
      <c r="FH1000" s="36"/>
      <c r="FI1000" s="36"/>
      <c r="FJ1000" s="36"/>
      <c r="FK1000" s="36"/>
      <c r="FL1000" s="36"/>
      <c r="FM1000" s="36"/>
      <c r="FN1000" s="36"/>
      <c r="FO1000" s="36"/>
      <c r="FP1000" s="36"/>
      <c r="FQ1000" s="36"/>
      <c r="FR1000" s="36"/>
      <c r="FS1000" s="36"/>
      <c r="FT1000" s="36"/>
      <c r="FU1000" s="36"/>
    </row>
  </sheetData>
  <mergeCells count="141">
    <mergeCell ref="DY3:EB4"/>
    <mergeCell ref="DW47:EA47"/>
    <mergeCell ref="CD47:CF47"/>
    <mergeCell ref="CG47:CI47"/>
    <mergeCell ref="DK47:DM47"/>
    <mergeCell ref="DN47:DP47"/>
    <mergeCell ref="DQ47:DS47"/>
    <mergeCell ref="DT47:DV47"/>
    <mergeCell ref="DE47:DG47"/>
    <mergeCell ref="DH47:DJ47"/>
    <mergeCell ref="CJ47:CL47"/>
    <mergeCell ref="CM47:CO47"/>
    <mergeCell ref="CP47:CR47"/>
    <mergeCell ref="CS47:CU47"/>
    <mergeCell ref="CV47:CX47"/>
    <mergeCell ref="CL3:CM4"/>
    <mergeCell ref="CO3:CP4"/>
    <mergeCell ref="CR3:CS4"/>
    <mergeCell ref="CU3:CV4"/>
    <mergeCell ref="DD3:DE4"/>
    <mergeCell ref="DG3:DH4"/>
    <mergeCell ref="DJ3:DK4"/>
    <mergeCell ref="DM3:DN4"/>
    <mergeCell ref="DP3:DQ4"/>
    <mergeCell ref="AX1:BI1"/>
    <mergeCell ref="BJ1:BU1"/>
    <mergeCell ref="DB47:DD47"/>
    <mergeCell ref="AE47:AG47"/>
    <mergeCell ref="AH47:AJ47"/>
    <mergeCell ref="BU47:BW47"/>
    <mergeCell ref="BX47:BZ47"/>
    <mergeCell ref="CA47:CC47"/>
    <mergeCell ref="DR1:DW1"/>
    <mergeCell ref="CY47:DA47"/>
    <mergeCell ref="BV1:CG1"/>
    <mergeCell ref="CH1:CS1"/>
    <mergeCell ref="DS3:DT4"/>
    <mergeCell ref="DV3:DW4"/>
    <mergeCell ref="BL47:BN47"/>
    <mergeCell ref="BO47:BQ47"/>
    <mergeCell ref="AY3:AZ4"/>
    <mergeCell ref="BB3:BC4"/>
    <mergeCell ref="CX3:CY4"/>
    <mergeCell ref="BW3:BX4"/>
    <mergeCell ref="BZ3:CA4"/>
    <mergeCell ref="CC3:CD4"/>
    <mergeCell ref="CF3:CG4"/>
    <mergeCell ref="CI3:CJ4"/>
    <mergeCell ref="A1:A5"/>
    <mergeCell ref="B1:M1"/>
    <mergeCell ref="N1:Y1"/>
    <mergeCell ref="Z1:AK1"/>
    <mergeCell ref="AL1:AW1"/>
    <mergeCell ref="C3:D4"/>
    <mergeCell ref="A47:C47"/>
    <mergeCell ref="D47:F47"/>
    <mergeCell ref="G47:I47"/>
    <mergeCell ref="J47:L47"/>
    <mergeCell ref="M47:O47"/>
    <mergeCell ref="P47:R47"/>
    <mergeCell ref="X3:Y4"/>
    <mergeCell ref="AA3:AB4"/>
    <mergeCell ref="AD3:AE4"/>
    <mergeCell ref="AG3:AH4"/>
    <mergeCell ref="I3:J4"/>
    <mergeCell ref="L3:M4"/>
    <mergeCell ref="O3:P4"/>
    <mergeCell ref="R3:S4"/>
    <mergeCell ref="U3:V4"/>
    <mergeCell ref="AS3:AT4"/>
    <mergeCell ref="AV3:AW4"/>
    <mergeCell ref="AJ3:AK4"/>
    <mergeCell ref="DA3:DB4"/>
    <mergeCell ref="BT3:BU4"/>
    <mergeCell ref="BR47:BT47"/>
    <mergeCell ref="F3:G4"/>
    <mergeCell ref="BC47:BE47"/>
    <mergeCell ref="BF47:BH47"/>
    <mergeCell ref="BE3:BF4"/>
    <mergeCell ref="BH3:BI4"/>
    <mergeCell ref="BK3:BL4"/>
    <mergeCell ref="BN3:BO4"/>
    <mergeCell ref="BQ3:BR4"/>
    <mergeCell ref="AK47:AM47"/>
    <mergeCell ref="AN47:AP47"/>
    <mergeCell ref="AQ47:AS47"/>
    <mergeCell ref="AT47:AV47"/>
    <mergeCell ref="AW47:AY47"/>
    <mergeCell ref="AZ47:BB47"/>
    <mergeCell ref="BI47:BK47"/>
    <mergeCell ref="S47:U47"/>
    <mergeCell ref="V47:X47"/>
    <mergeCell ref="Y47:AA47"/>
    <mergeCell ref="AB47:AD47"/>
    <mergeCell ref="AM3:AN4"/>
    <mergeCell ref="AP3:AQ4"/>
    <mergeCell ref="Q2:S2"/>
    <mergeCell ref="T2:V2"/>
    <mergeCell ref="W2:Y2"/>
    <mergeCell ref="Z2:AB2"/>
    <mergeCell ref="AC2:AE2"/>
    <mergeCell ref="B2:D2"/>
    <mergeCell ref="E2:G2"/>
    <mergeCell ref="H2:J2"/>
    <mergeCell ref="K2:M2"/>
    <mergeCell ref="N2:P2"/>
    <mergeCell ref="AU2:AW2"/>
    <mergeCell ref="AX2:AZ2"/>
    <mergeCell ref="BA2:BC2"/>
    <mergeCell ref="BD2:BF2"/>
    <mergeCell ref="BG2:BI2"/>
    <mergeCell ref="AF2:AH2"/>
    <mergeCell ref="AI2:AK2"/>
    <mergeCell ref="AL2:AN2"/>
    <mergeCell ref="AO2:AQ2"/>
    <mergeCell ref="AR2:AT2"/>
    <mergeCell ref="BY2:CA2"/>
    <mergeCell ref="CB2:CD2"/>
    <mergeCell ref="CE2:CG2"/>
    <mergeCell ref="CH2:CJ2"/>
    <mergeCell ref="CK2:CM2"/>
    <mergeCell ref="BJ2:BL2"/>
    <mergeCell ref="BM2:BO2"/>
    <mergeCell ref="BP2:BR2"/>
    <mergeCell ref="BS2:BU2"/>
    <mergeCell ref="BV2:BX2"/>
    <mergeCell ref="DR2:DT2"/>
    <mergeCell ref="DU2:DW2"/>
    <mergeCell ref="DX1:EB2"/>
    <mergeCell ref="DC2:DE2"/>
    <mergeCell ref="DF2:DH2"/>
    <mergeCell ref="DI2:DK2"/>
    <mergeCell ref="DL2:DN2"/>
    <mergeCell ref="DO2:DQ2"/>
    <mergeCell ref="CN2:CP2"/>
    <mergeCell ref="CQ2:CS2"/>
    <mergeCell ref="CT2:CV2"/>
    <mergeCell ref="CW2:CY2"/>
    <mergeCell ref="CZ2:DB2"/>
    <mergeCell ref="CT1:DE1"/>
    <mergeCell ref="DF1:DQ1"/>
  </mergeCells>
  <conditionalFormatting sqref="EC2:FU2 A47:EA47">
    <cfRule type="notContainsBlanks" dxfId="0" priority="3">
      <formula>LEN(TRIM(A2))&gt;0</formula>
    </cfRule>
  </conditionalFormatting>
  <dataValidations count="1">
    <dataValidation type="list" allowBlank="1" sqref="B4 B6:B45 E4 H4 K4 N4 Q4 T4 W4 Z4 AC4 AF4 AI4 AL4 AO4 AR4 AU4 AX4 BA4 BD4 BG4 BJ4 BM4 BP4 BS4 BV4 BY4 CB4 CE4 CH4 CK4 CN4 CQ4 CT4 CW4 CZ4 DF6:DF45 DF4 DI4 DO6:DO45 DO4 DR4 E6:E45 K6:K45 H6:H45 Q6:Q45 T6:T45 W6:W45 N6:N45 AC6:AC45 AF6:AF45 AI6:AI45 Z6:Z45 AO6:AO45 AR6:AR45 AU6:AU45 AL6:AL45 BA6:BA45 BD6:BD45 BG6:BG45 BV6:BV45 BM6:BM45 BP6:BP45 BS6:BS45 CH6:CH45 BY6:BY45 CB6:CB45 CE6:CE45 CW6:CW45 CK6:CK45 CN6:CN45 CQ6:CQ45 CZ6:CZ45 DC6:DC45 CT6:CT45 DC4 DI6:DI45 DL6:DL45 DL4 DR6:DR45 DU6:DU45 DU4 BJ6:BJ45 AX6:AX45" xr:uid="{00000000-0002-0000-0400-000000000000}">
      <formula1>#REF!</formula1>
    </dataValidation>
  </dataValidations>
  <pageMargins left="0.55118110236220474" right="0.31496062992125984" top="0.55118110236220474" bottom="0.35433070866141736" header="0.31496062992125984" footer="0.31496062992125984"/>
  <pageSetup paperSize="9" scale="90" orientation="portrait" r:id="rId1"/>
  <rowBreaks count="1" manualBreakCount="1">
    <brk id="45" max="174" man="1"/>
  </rowBreaks>
  <colBreaks count="11" manualBreakCount="11">
    <brk id="13" max="44" man="1"/>
    <brk id="25" max="44" man="1"/>
    <brk id="37" max="44" man="1"/>
    <brk id="49" max="44" man="1"/>
    <brk id="61" max="44" man="1"/>
    <brk id="73" max="44" man="1"/>
    <brk id="85" max="44" man="1"/>
    <brk id="97" max="44" man="1"/>
    <brk id="109" max="44" man="1"/>
    <brk id="121" max="44" man="1"/>
    <brk id="132"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I999"/>
  <sheetViews>
    <sheetView view="pageBreakPreview" zoomScale="142" zoomScaleNormal="100" zoomScaleSheetLayoutView="100"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4.5" defaultRowHeight="15.75" customHeight="1" x14ac:dyDescent="0.35"/>
  <cols>
    <col min="1" max="1" width="4.5" style="161" customWidth="1"/>
    <col min="2" max="6" width="11.5" style="161" customWidth="1"/>
    <col min="7" max="9" width="6.5" style="161" customWidth="1"/>
    <col min="10" max="16384" width="14.5" style="161"/>
  </cols>
  <sheetData>
    <row r="1" spans="1:9" ht="21" customHeight="1" thickBot="1" x14ac:dyDescent="0.45">
      <c r="A1" s="377"/>
      <c r="B1" s="377"/>
      <c r="C1" s="575" t="s">
        <v>112</v>
      </c>
      <c r="D1" s="572"/>
      <c r="E1" s="572"/>
      <c r="F1" s="572"/>
      <c r="G1" s="378">
        <f>ข้อมูล!B21</f>
        <v>2</v>
      </c>
      <c r="H1" s="571"/>
      <c r="I1" s="572"/>
    </row>
    <row r="2" spans="1:9" ht="53.25" customHeight="1" x14ac:dyDescent="0.35">
      <c r="A2" s="564" t="s">
        <v>1</v>
      </c>
      <c r="B2" s="569" t="s">
        <v>301</v>
      </c>
      <c r="C2" s="566" t="s">
        <v>121</v>
      </c>
      <c r="D2" s="568" t="s">
        <v>363</v>
      </c>
      <c r="E2" s="568" t="s">
        <v>364</v>
      </c>
      <c r="F2" s="569" t="s">
        <v>122</v>
      </c>
      <c r="G2" s="570" t="s">
        <v>115</v>
      </c>
      <c r="H2" s="569" t="s">
        <v>116</v>
      </c>
      <c r="I2" s="573" t="s">
        <v>75</v>
      </c>
    </row>
    <row r="3" spans="1:9" ht="53.25" customHeight="1" x14ac:dyDescent="0.35">
      <c r="A3" s="565"/>
      <c r="B3" s="576"/>
      <c r="C3" s="567"/>
      <c r="D3" s="567"/>
      <c r="E3" s="567"/>
      <c r="F3" s="567"/>
      <c r="G3" s="567"/>
      <c r="H3" s="567"/>
      <c r="I3" s="567"/>
    </row>
    <row r="4" spans="1:9" ht="15" customHeight="1" thickBot="1" x14ac:dyDescent="0.4">
      <c r="A4" s="565"/>
      <c r="B4" s="379">
        <f>ข้อมูล!H2</f>
        <v>10</v>
      </c>
      <c r="C4" s="380">
        <f>กรอกคะแนนตัวชี้วัด!AS5</f>
        <v>0</v>
      </c>
      <c r="D4" s="381">
        <f>ข้อมูล!J2</f>
        <v>20</v>
      </c>
      <c r="E4" s="381">
        <f>ข้อมูล!K2</f>
        <v>20</v>
      </c>
      <c r="F4" s="382">
        <f>SUM(B4:E4)</f>
        <v>50</v>
      </c>
      <c r="G4" s="383" t="s">
        <v>117</v>
      </c>
      <c r="H4" s="574"/>
      <c r="I4" s="574"/>
    </row>
    <row r="5" spans="1:9" ht="16.5" customHeight="1" thickBot="1" x14ac:dyDescent="0.4">
      <c r="A5" s="384">
        <f>IF(COUNTA(ข้อมูล!C3),ข้อมูล!C3," ")</f>
        <v>1</v>
      </c>
      <c r="B5" s="198" t="str">
        <f>IF(COUNTA(ข้อมูล!H3),ข้อมูล!H3," ")</f>
        <v xml:space="preserve"> </v>
      </c>
      <c r="C5" s="198" t="str">
        <f>IF(COUNTA(กรอกคะแนนตัวชี้วัด!C6:AR6),กรอกคะแนนตัวชี้วัด!AS6," ")</f>
        <v xml:space="preserve"> </v>
      </c>
      <c r="D5" s="198" t="str">
        <f>IF(COUNTA(ข้อมูล!J3),ข้อมูล!J3," ")</f>
        <v xml:space="preserve"> </v>
      </c>
      <c r="E5" s="198" t="str">
        <f>IF(COUNTA(ข้อมูล!K3),ข้อมูล!K3," ")</f>
        <v xml:space="preserve"> </v>
      </c>
      <c r="F5" s="385" t="str">
        <f>IF(COUNTA(ข้อมูล!H3,ข้อมูล!J3,ข้อมูล!K3,กรอกคะแนนตัวชี้วัด!C6:AR6),SUM(B5:E5)," ")</f>
        <v xml:space="preserve"> </v>
      </c>
      <c r="G5" s="386" t="str">
        <f>IF(COUNTA(ข้อมูล!H3,ข้อมูล!J3,ข้อมูล!K3,กรอกคะแนนตัวชี้วัด!C6:AR6),IF(F5&lt;50,"0",IF(F5&lt;=54,"1",IF(F5&lt;=59,"1.5",IF(F5&lt;=64,"2",IF(F5&lt;=69,"2.5",IF(F5&lt;=74,"3",IF(F5&lt;=79,"3.5",IF(F5&gt;=80,"4"))))))))," ")</f>
        <v xml:space="preserve"> </v>
      </c>
      <c r="H5" s="216"/>
      <c r="I5" s="216"/>
    </row>
    <row r="6" spans="1:9" ht="16.5" customHeight="1" thickBot="1" x14ac:dyDescent="0.4">
      <c r="A6" s="384">
        <f>IF(COUNTA(ข้อมูล!C4),ข้อมูล!C4," ")</f>
        <v>2</v>
      </c>
      <c r="B6" s="198" t="str">
        <f>IF(COUNTA(ข้อมูล!H4),ข้อมูล!H4," ")</f>
        <v xml:space="preserve"> </v>
      </c>
      <c r="C6" s="198" t="str">
        <f>IF(COUNTA(กรอกคะแนนตัวชี้วัด!C7:AR7),กรอกคะแนนตัวชี้วัด!AS7," ")</f>
        <v xml:space="preserve"> </v>
      </c>
      <c r="D6" s="198" t="str">
        <f>IF(COUNTA(ข้อมูล!J4),ข้อมูล!J4," ")</f>
        <v xml:space="preserve"> </v>
      </c>
      <c r="E6" s="198" t="str">
        <f>IF(COUNTA(ข้อมูล!K4),ข้อมูล!K4," ")</f>
        <v xml:space="preserve"> </v>
      </c>
      <c r="F6" s="385" t="str">
        <f>IF(COUNTA(ข้อมูล!H4,ข้อมูล!J4,ข้อมูล!K4,กรอกคะแนนตัวชี้วัด!C7:AR7),SUM(B6:E6)," ")</f>
        <v xml:space="preserve"> </v>
      </c>
      <c r="G6" s="387" t="str">
        <f>IF(COUNTA(ข้อมูล!H4,ข้อมูล!J4,ข้อมูล!K4,กรอกคะแนนตัวชี้วัด!C7:AR7),IF(F6&lt;50,"0",IF(F6&lt;=54,"1",IF(F6&lt;=59,"1.5",IF(F6&lt;=64,"2",IF(F6&lt;=69,"2.5",IF(F6&lt;=74,"3",IF(F6&lt;=79,"3.5",IF(F6&gt;=80,"4"))))))))," ")</f>
        <v xml:space="preserve"> </v>
      </c>
      <c r="H6" s="217"/>
      <c r="I6" s="217"/>
    </row>
    <row r="7" spans="1:9" ht="16.5" customHeight="1" thickBot="1" x14ac:dyDescent="0.4">
      <c r="A7" s="384">
        <f>IF(COUNTA(ข้อมูล!C5),ข้อมูล!C5," ")</f>
        <v>3</v>
      </c>
      <c r="B7" s="198" t="str">
        <f>IF(COUNTA(ข้อมูล!H5),ข้อมูล!H5," ")</f>
        <v xml:space="preserve"> </v>
      </c>
      <c r="C7" s="198" t="str">
        <f>IF(COUNTA(กรอกคะแนนตัวชี้วัด!C8:AR8),กรอกคะแนนตัวชี้วัด!AS8," ")</f>
        <v xml:space="preserve"> </v>
      </c>
      <c r="D7" s="198" t="str">
        <f>IF(COUNTA(ข้อมูล!J5),ข้อมูล!J5," ")</f>
        <v xml:space="preserve"> </v>
      </c>
      <c r="E7" s="198" t="str">
        <f>IF(COUNTA(ข้อมูล!K5),ข้อมูล!K5," ")</f>
        <v xml:space="preserve"> </v>
      </c>
      <c r="F7" s="385" t="str">
        <f>IF(COUNTA(ข้อมูล!H5,ข้อมูล!J5,ข้อมูล!K5,กรอกคะแนนตัวชี้วัด!C8:AR8),SUM(B7:E7)," ")</f>
        <v xml:space="preserve"> </v>
      </c>
      <c r="G7" s="387" t="str">
        <f>IF(COUNTA(ข้อมูล!H5,ข้อมูล!J5,ข้อมูล!K5,กรอกคะแนนตัวชี้วัด!C8:AR8),IF(F7&lt;50,"0",IF(F7&lt;=54,"1",IF(F7&lt;=59,"1.5",IF(F7&lt;=64,"2",IF(F7&lt;=69,"2.5",IF(F7&lt;=74,"3",IF(F7&lt;=79,"3.5",IF(F7&gt;=80,"4"))))))))," ")</f>
        <v xml:space="preserve"> </v>
      </c>
      <c r="H7" s="217"/>
      <c r="I7" s="217"/>
    </row>
    <row r="8" spans="1:9" ht="16.5" customHeight="1" thickBot="1" x14ac:dyDescent="0.4">
      <c r="A8" s="384">
        <f>IF(COUNTA(ข้อมูล!C6),ข้อมูล!C6," ")</f>
        <v>4</v>
      </c>
      <c r="B8" s="198" t="str">
        <f>IF(COUNTA(ข้อมูล!H6),ข้อมูล!H6," ")</f>
        <v xml:space="preserve"> </v>
      </c>
      <c r="C8" s="198" t="str">
        <f>IF(COUNTA(กรอกคะแนนตัวชี้วัด!C9:AR9),กรอกคะแนนตัวชี้วัด!AS9," ")</f>
        <v xml:space="preserve"> </v>
      </c>
      <c r="D8" s="198" t="str">
        <f>IF(COUNTA(ข้อมูล!J6),ข้อมูล!J6," ")</f>
        <v xml:space="preserve"> </v>
      </c>
      <c r="E8" s="198" t="str">
        <f>IF(COUNTA(ข้อมูล!K6),ข้อมูล!K6," ")</f>
        <v xml:space="preserve"> </v>
      </c>
      <c r="F8" s="385" t="str">
        <f>IF(COUNTA(ข้อมูล!H6,ข้อมูล!J6,ข้อมูล!K6,กรอกคะแนนตัวชี้วัด!C9:AR9),SUM(B8:E8)," ")</f>
        <v xml:space="preserve"> </v>
      </c>
      <c r="G8" s="387" t="str">
        <f>IF(COUNTA(ข้อมูล!H6,ข้อมูล!J6,ข้อมูล!K6,กรอกคะแนนตัวชี้วัด!C9:AR9),IF(F8&lt;50,"0",IF(F8&lt;=54,"1",IF(F8&lt;=59,"1.5",IF(F8&lt;=64,"2",IF(F8&lt;=69,"2.5",IF(F8&lt;=74,"3",IF(F8&lt;=79,"3.5",IF(F8&gt;=80,"4"))))))))," ")</f>
        <v xml:space="preserve"> </v>
      </c>
      <c r="H8" s="217"/>
      <c r="I8" s="217"/>
    </row>
    <row r="9" spans="1:9" ht="16.5" customHeight="1" thickBot="1" x14ac:dyDescent="0.4">
      <c r="A9" s="384">
        <f>IF(COUNTA(ข้อมูล!C7),ข้อมูล!C7," ")</f>
        <v>5</v>
      </c>
      <c r="B9" s="198" t="str">
        <f>IF(COUNTA(ข้อมูล!H7),ข้อมูล!H7," ")</f>
        <v xml:space="preserve"> </v>
      </c>
      <c r="C9" s="198" t="str">
        <f>IF(COUNTA(กรอกคะแนนตัวชี้วัด!C10:AR10),กรอกคะแนนตัวชี้วัด!AS10," ")</f>
        <v xml:space="preserve"> </v>
      </c>
      <c r="D9" s="198" t="str">
        <f>IF(COUNTA(ข้อมูล!J7),ข้อมูล!J7," ")</f>
        <v xml:space="preserve"> </v>
      </c>
      <c r="E9" s="198" t="str">
        <f>IF(COUNTA(ข้อมูล!K7),ข้อมูล!K7," ")</f>
        <v xml:space="preserve"> </v>
      </c>
      <c r="F9" s="385" t="str">
        <f>IF(COUNTA(ข้อมูล!H7,ข้อมูล!J7,ข้อมูล!K7,กรอกคะแนนตัวชี้วัด!C10:AR10),SUM(B9:E9)," ")</f>
        <v xml:space="preserve"> </v>
      </c>
      <c r="G9" s="387" t="str">
        <f>IF(COUNTA(ข้อมูล!H7,ข้อมูล!J7,ข้อมูล!K7,กรอกคะแนนตัวชี้วัด!C10:AR10),IF(F9&lt;50,"0",IF(F9&lt;=54,"1",IF(F9&lt;=59,"1.5",IF(F9&lt;=64,"2",IF(F9&lt;=69,"2.5",IF(F9&lt;=74,"3",IF(F9&lt;=79,"3.5",IF(F9&gt;=80,"4"))))))))," ")</f>
        <v xml:space="preserve"> </v>
      </c>
      <c r="H9" s="217"/>
      <c r="I9" s="217"/>
    </row>
    <row r="10" spans="1:9" ht="16.5" customHeight="1" thickBot="1" x14ac:dyDescent="0.4">
      <c r="A10" s="384">
        <f>IF(COUNTA(ข้อมูล!C8),ข้อมูล!C8," ")</f>
        <v>6</v>
      </c>
      <c r="B10" s="198" t="str">
        <f>IF(COUNTA(ข้อมูล!H8),ข้อมูล!H8," ")</f>
        <v xml:space="preserve"> </v>
      </c>
      <c r="C10" s="198" t="str">
        <f>IF(COUNTA(กรอกคะแนนตัวชี้วัด!C11:AR11),กรอกคะแนนตัวชี้วัด!AS11," ")</f>
        <v xml:space="preserve"> </v>
      </c>
      <c r="D10" s="198" t="str">
        <f>IF(COUNTA(ข้อมูล!J8),ข้อมูล!J8," ")</f>
        <v xml:space="preserve"> </v>
      </c>
      <c r="E10" s="198" t="str">
        <f>IF(COUNTA(ข้อมูล!K8),ข้อมูล!K8," ")</f>
        <v xml:space="preserve"> </v>
      </c>
      <c r="F10" s="385" t="str">
        <f>IF(COUNTA(ข้อมูล!H8,ข้อมูล!J8,ข้อมูล!K8,กรอกคะแนนตัวชี้วัด!C11:AR11),SUM(B10:E10)," ")</f>
        <v xml:space="preserve"> </v>
      </c>
      <c r="G10" s="387" t="str">
        <f>IF(COUNTA(ข้อมูล!H8,ข้อมูล!J8,ข้อมูล!K8,กรอกคะแนนตัวชี้วัด!C11:AR11),IF(F10&lt;50,"0",IF(F10&lt;=54,"1",IF(F10&lt;=59,"1.5",IF(F10&lt;=64,"2",IF(F10&lt;=69,"2.5",IF(F10&lt;=74,"3",IF(F10&lt;=79,"3.5",IF(F10&gt;=80,"4"))))))))," ")</f>
        <v xml:space="preserve"> </v>
      </c>
      <c r="H10" s="217"/>
      <c r="I10" s="217"/>
    </row>
    <row r="11" spans="1:9" ht="16.5" customHeight="1" thickBot="1" x14ac:dyDescent="0.4">
      <c r="A11" s="384">
        <f>IF(COUNTA(ข้อมูล!C9),ข้อมูล!C9," ")</f>
        <v>7</v>
      </c>
      <c r="B11" s="198" t="str">
        <f>IF(COUNTA(ข้อมูล!H9),ข้อมูล!H9," ")</f>
        <v xml:space="preserve"> </v>
      </c>
      <c r="C11" s="198" t="str">
        <f>IF(COUNTA(กรอกคะแนนตัวชี้วัด!C12:AR12),กรอกคะแนนตัวชี้วัด!AS12," ")</f>
        <v xml:space="preserve"> </v>
      </c>
      <c r="D11" s="198" t="str">
        <f>IF(COUNTA(ข้อมูล!J9),ข้อมูล!J9," ")</f>
        <v xml:space="preserve"> </v>
      </c>
      <c r="E11" s="198" t="str">
        <f>IF(COUNTA(ข้อมูล!K9),ข้อมูล!K9," ")</f>
        <v xml:space="preserve"> </v>
      </c>
      <c r="F11" s="385" t="str">
        <f>IF(COUNTA(ข้อมูล!H9,ข้อมูล!J9,ข้อมูล!K9,กรอกคะแนนตัวชี้วัด!C12:AR12),SUM(B11:E11)," ")</f>
        <v xml:space="preserve"> </v>
      </c>
      <c r="G11" s="387" t="str">
        <f>IF(COUNTA(ข้อมูล!H9,ข้อมูล!J9,ข้อมูล!K9,กรอกคะแนนตัวชี้วัด!C12:AR12),IF(F11&lt;50,"0",IF(F11&lt;=54,"1",IF(F11&lt;=59,"1.5",IF(F11&lt;=64,"2",IF(F11&lt;=69,"2.5",IF(F11&lt;=74,"3",IF(F11&lt;=79,"3.5",IF(F11&gt;=80,"4"))))))))," ")</f>
        <v xml:space="preserve"> </v>
      </c>
      <c r="H11" s="217"/>
      <c r="I11" s="217"/>
    </row>
    <row r="12" spans="1:9" ht="16.5" customHeight="1" thickBot="1" x14ac:dyDescent="0.4">
      <c r="A12" s="384">
        <f>IF(COUNTA(ข้อมูล!C10),ข้อมูล!C10," ")</f>
        <v>8</v>
      </c>
      <c r="B12" s="198" t="str">
        <f>IF(COUNTA(ข้อมูล!H10),ข้อมูล!H10," ")</f>
        <v xml:space="preserve"> </v>
      </c>
      <c r="C12" s="198" t="str">
        <f>IF(COUNTA(กรอกคะแนนตัวชี้วัด!C13:AR13),กรอกคะแนนตัวชี้วัด!AS13," ")</f>
        <v xml:space="preserve"> </v>
      </c>
      <c r="D12" s="198" t="str">
        <f>IF(COUNTA(ข้อมูล!J10),ข้อมูล!J10," ")</f>
        <v xml:space="preserve"> </v>
      </c>
      <c r="E12" s="198" t="str">
        <f>IF(COUNTA(ข้อมูล!K10),ข้อมูล!K10," ")</f>
        <v xml:space="preserve"> </v>
      </c>
      <c r="F12" s="385" t="str">
        <f>IF(COUNTA(ข้อมูล!H10,ข้อมูล!J10,ข้อมูล!K10,กรอกคะแนนตัวชี้วัด!C13:AR13),SUM(B12:E12)," ")</f>
        <v xml:space="preserve"> </v>
      </c>
      <c r="G12" s="387" t="str">
        <f>IF(COUNTA(ข้อมูล!H10,ข้อมูล!J10,ข้อมูล!K10,กรอกคะแนนตัวชี้วัด!C13:AR13),IF(F12&lt;50,"0",IF(F12&lt;=54,"1",IF(F12&lt;=59,"1.5",IF(F12&lt;=64,"2",IF(F12&lt;=69,"2.5",IF(F12&lt;=74,"3",IF(F12&lt;=79,"3.5",IF(F12&gt;=80,"4"))))))))," ")</f>
        <v xml:space="preserve"> </v>
      </c>
      <c r="H12" s="217"/>
      <c r="I12" s="217"/>
    </row>
    <row r="13" spans="1:9" ht="16.5" customHeight="1" thickBot="1" x14ac:dyDescent="0.4">
      <c r="A13" s="384">
        <f>IF(COUNTA(ข้อมูล!C11),ข้อมูล!C11," ")</f>
        <v>9</v>
      </c>
      <c r="B13" s="198" t="str">
        <f>IF(COUNTA(ข้อมูล!H11),ข้อมูล!H11," ")</f>
        <v xml:space="preserve"> </v>
      </c>
      <c r="C13" s="198" t="str">
        <f>IF(COUNTA(กรอกคะแนนตัวชี้วัด!C14:AR14),กรอกคะแนนตัวชี้วัด!AS14," ")</f>
        <v xml:space="preserve"> </v>
      </c>
      <c r="D13" s="198" t="str">
        <f>IF(COUNTA(ข้อมูล!J11),ข้อมูล!J11," ")</f>
        <v xml:space="preserve"> </v>
      </c>
      <c r="E13" s="198" t="str">
        <f>IF(COUNTA(ข้อมูล!K11),ข้อมูล!K11," ")</f>
        <v xml:space="preserve"> </v>
      </c>
      <c r="F13" s="385" t="str">
        <f>IF(COUNTA(ข้อมูล!H11,ข้อมูล!J11,ข้อมูล!K11,กรอกคะแนนตัวชี้วัด!C14:AR14),SUM(B13:E13)," ")</f>
        <v xml:space="preserve"> </v>
      </c>
      <c r="G13" s="387" t="str">
        <f>IF(COUNTA(ข้อมูล!H11,ข้อมูล!J11,ข้อมูล!K11,กรอกคะแนนตัวชี้วัด!C14:AR14),IF(F13&lt;50,"0",IF(F13&lt;=54,"1",IF(F13&lt;=59,"1.5",IF(F13&lt;=64,"2",IF(F13&lt;=69,"2.5",IF(F13&lt;=74,"3",IF(F13&lt;=79,"3.5",IF(F13&gt;=80,"4"))))))))," ")</f>
        <v xml:space="preserve"> </v>
      </c>
      <c r="H13" s="217"/>
      <c r="I13" s="217"/>
    </row>
    <row r="14" spans="1:9" ht="16.5" customHeight="1" thickBot="1" x14ac:dyDescent="0.4">
      <c r="A14" s="384">
        <f>IF(COUNTA(ข้อมูล!C12),ข้อมูล!C12," ")</f>
        <v>10</v>
      </c>
      <c r="B14" s="198" t="str">
        <f>IF(COUNTA(ข้อมูล!H12),ข้อมูล!H12," ")</f>
        <v xml:space="preserve"> </v>
      </c>
      <c r="C14" s="198" t="str">
        <f>IF(COUNTA(กรอกคะแนนตัวชี้วัด!C15:AR15),กรอกคะแนนตัวชี้วัด!AS15," ")</f>
        <v xml:space="preserve"> </v>
      </c>
      <c r="D14" s="198" t="str">
        <f>IF(COUNTA(ข้อมูล!J12),ข้อมูล!J12," ")</f>
        <v xml:space="preserve"> </v>
      </c>
      <c r="E14" s="198" t="str">
        <f>IF(COUNTA(ข้อมูล!K12),ข้อมูล!K12," ")</f>
        <v xml:space="preserve"> </v>
      </c>
      <c r="F14" s="385" t="str">
        <f>IF(COUNTA(ข้อมูล!H12,ข้อมูล!J12,ข้อมูล!K12,กรอกคะแนนตัวชี้วัด!C15:AR15),SUM(B14:E14)," ")</f>
        <v xml:space="preserve"> </v>
      </c>
      <c r="G14" s="387" t="str">
        <f>IF(COUNTA(ข้อมูล!H12,ข้อมูล!J12,ข้อมูล!K12,กรอกคะแนนตัวชี้วัด!C15:AR15),IF(F14&lt;50,"0",IF(F14&lt;=54,"1",IF(F14&lt;=59,"1.5",IF(F14&lt;=64,"2",IF(F14&lt;=69,"2.5",IF(F14&lt;=74,"3",IF(F14&lt;=79,"3.5",IF(F14&gt;=80,"4"))))))))," ")</f>
        <v xml:space="preserve"> </v>
      </c>
      <c r="H14" s="217"/>
      <c r="I14" s="217"/>
    </row>
    <row r="15" spans="1:9" ht="16.5" customHeight="1" thickBot="1" x14ac:dyDescent="0.4">
      <c r="A15" s="384">
        <f>IF(COUNTA(ข้อมูล!C13),ข้อมูล!C13," ")</f>
        <v>11</v>
      </c>
      <c r="B15" s="198" t="str">
        <f>IF(COUNTA(ข้อมูล!H13),ข้อมูล!H13," ")</f>
        <v xml:space="preserve"> </v>
      </c>
      <c r="C15" s="198" t="str">
        <f>IF(COUNTA(กรอกคะแนนตัวชี้วัด!C16:AR16),กรอกคะแนนตัวชี้วัด!AS16," ")</f>
        <v xml:space="preserve"> </v>
      </c>
      <c r="D15" s="198" t="str">
        <f>IF(COUNTA(ข้อมูล!J13),ข้อมูล!J13," ")</f>
        <v xml:space="preserve"> </v>
      </c>
      <c r="E15" s="198" t="str">
        <f>IF(COUNTA(ข้อมูล!K13),ข้อมูล!K13," ")</f>
        <v xml:space="preserve"> </v>
      </c>
      <c r="F15" s="385" t="str">
        <f>IF(COUNTA(ข้อมูล!H13,ข้อมูล!J13,ข้อมูล!K13,กรอกคะแนนตัวชี้วัด!C16:AR16),SUM(B15:E15)," ")</f>
        <v xml:space="preserve"> </v>
      </c>
      <c r="G15" s="387" t="str">
        <f>IF(COUNTA(ข้อมูล!H13,ข้อมูล!J13,ข้อมูล!K13,กรอกคะแนนตัวชี้วัด!C16:AR16),IF(F15&lt;50,"0",IF(F15&lt;=54,"1",IF(F15&lt;=59,"1.5",IF(F15&lt;=64,"2",IF(F15&lt;=69,"2.5",IF(F15&lt;=74,"3",IF(F15&lt;=79,"3.5",IF(F15&gt;=80,"4"))))))))," ")</f>
        <v xml:space="preserve"> </v>
      </c>
      <c r="H15" s="217"/>
      <c r="I15" s="217"/>
    </row>
    <row r="16" spans="1:9" ht="16.5" customHeight="1" thickBot="1" x14ac:dyDescent="0.4">
      <c r="A16" s="384">
        <f>IF(COUNTA(ข้อมูล!C14),ข้อมูล!C14," ")</f>
        <v>12</v>
      </c>
      <c r="B16" s="198" t="str">
        <f>IF(COUNTA(ข้อมูล!H14),ข้อมูล!H14," ")</f>
        <v xml:space="preserve"> </v>
      </c>
      <c r="C16" s="198" t="str">
        <f>IF(COUNTA(กรอกคะแนนตัวชี้วัด!C17:AR17),กรอกคะแนนตัวชี้วัด!AS17," ")</f>
        <v xml:space="preserve"> </v>
      </c>
      <c r="D16" s="198" t="str">
        <f>IF(COUNTA(ข้อมูล!J14),ข้อมูล!J14," ")</f>
        <v xml:space="preserve"> </v>
      </c>
      <c r="E16" s="198" t="str">
        <f>IF(COUNTA(ข้อมูล!K14),ข้อมูล!K14," ")</f>
        <v xml:space="preserve"> </v>
      </c>
      <c r="F16" s="385" t="str">
        <f>IF(COUNTA(ข้อมูล!H14,ข้อมูล!J14,ข้อมูล!K14,กรอกคะแนนตัวชี้วัด!C17:AR17),SUM(B16:E16)," ")</f>
        <v xml:space="preserve"> </v>
      </c>
      <c r="G16" s="387" t="str">
        <f>IF(COUNTA(ข้อมูล!H14,ข้อมูล!J14,ข้อมูล!K14,กรอกคะแนนตัวชี้วัด!C17:AR17),IF(F16&lt;50,"0",IF(F16&lt;=54,"1",IF(F16&lt;=59,"1.5",IF(F16&lt;=64,"2",IF(F16&lt;=69,"2.5",IF(F16&lt;=74,"3",IF(F16&lt;=79,"3.5",IF(F16&gt;=80,"4"))))))))," ")</f>
        <v xml:space="preserve"> </v>
      </c>
      <c r="H16" s="217"/>
      <c r="I16" s="217"/>
    </row>
    <row r="17" spans="1:9" ht="16.5" customHeight="1" thickBot="1" x14ac:dyDescent="0.4">
      <c r="A17" s="384">
        <f>IF(COUNTA(ข้อมูล!C15),ข้อมูล!C15," ")</f>
        <v>13</v>
      </c>
      <c r="B17" s="198" t="str">
        <f>IF(COUNTA(ข้อมูล!H15),ข้อมูล!H15," ")</f>
        <v xml:space="preserve"> </v>
      </c>
      <c r="C17" s="198" t="str">
        <f>IF(COUNTA(กรอกคะแนนตัวชี้วัด!C18:AR18),กรอกคะแนนตัวชี้วัด!AS18," ")</f>
        <v xml:space="preserve"> </v>
      </c>
      <c r="D17" s="198" t="str">
        <f>IF(COUNTA(ข้อมูล!J15),ข้อมูล!J15," ")</f>
        <v xml:space="preserve"> </v>
      </c>
      <c r="E17" s="198" t="str">
        <f>IF(COUNTA(ข้อมูล!K15),ข้อมูล!K15," ")</f>
        <v xml:space="preserve"> </v>
      </c>
      <c r="F17" s="385" t="str">
        <f>IF(COUNTA(ข้อมูล!H15,ข้อมูล!J15,ข้อมูล!K15,กรอกคะแนนตัวชี้วัด!C18:AR18),SUM(B17:E17)," ")</f>
        <v xml:space="preserve"> </v>
      </c>
      <c r="G17" s="387" t="str">
        <f>IF(COUNTA(ข้อมูล!H15,ข้อมูล!J15,ข้อมูล!K15,กรอกคะแนนตัวชี้วัด!C18:AR18),IF(F17&lt;50,"0",IF(F17&lt;=54,"1",IF(F17&lt;=59,"1.5",IF(F17&lt;=64,"2",IF(F17&lt;=69,"2.5",IF(F17&lt;=74,"3",IF(F17&lt;=79,"3.5",IF(F17&gt;=80,"4"))))))))," ")</f>
        <v xml:space="preserve"> </v>
      </c>
      <c r="H17" s="217"/>
      <c r="I17" s="217"/>
    </row>
    <row r="18" spans="1:9" ht="16.5" customHeight="1" thickBot="1" x14ac:dyDescent="0.4">
      <c r="A18" s="384">
        <f>IF(COUNTA(ข้อมูล!C16),ข้อมูล!C16," ")</f>
        <v>14</v>
      </c>
      <c r="B18" s="198" t="str">
        <f>IF(COUNTA(ข้อมูล!H16),ข้อมูล!H16," ")</f>
        <v xml:space="preserve"> </v>
      </c>
      <c r="C18" s="198" t="str">
        <f>IF(COUNTA(กรอกคะแนนตัวชี้วัด!C19:AR19),กรอกคะแนนตัวชี้วัด!AS19," ")</f>
        <v xml:space="preserve"> </v>
      </c>
      <c r="D18" s="198" t="str">
        <f>IF(COUNTA(ข้อมูล!J16),ข้อมูล!J16," ")</f>
        <v xml:space="preserve"> </v>
      </c>
      <c r="E18" s="198" t="str">
        <f>IF(COUNTA(ข้อมูล!K16),ข้อมูล!K16," ")</f>
        <v xml:space="preserve"> </v>
      </c>
      <c r="F18" s="385" t="str">
        <f>IF(COUNTA(ข้อมูล!H16,ข้อมูล!J16,ข้อมูล!K16,กรอกคะแนนตัวชี้วัด!C19:AR19),SUM(B18:E18)," ")</f>
        <v xml:space="preserve"> </v>
      </c>
      <c r="G18" s="387" t="str">
        <f>IF(COUNTA(ข้อมูล!H16,ข้อมูล!J16,ข้อมูล!K16,กรอกคะแนนตัวชี้วัด!C19:AR19),IF(F18&lt;50,"0",IF(F18&lt;=54,"1",IF(F18&lt;=59,"1.5",IF(F18&lt;=64,"2",IF(F18&lt;=69,"2.5",IF(F18&lt;=74,"3",IF(F18&lt;=79,"3.5",IF(F18&gt;=80,"4"))))))))," ")</f>
        <v xml:space="preserve"> </v>
      </c>
      <c r="H18" s="217"/>
      <c r="I18" s="217"/>
    </row>
    <row r="19" spans="1:9" ht="16.5" customHeight="1" thickBot="1" x14ac:dyDescent="0.4">
      <c r="A19" s="384">
        <f>IF(COUNTA(ข้อมูล!C17),ข้อมูล!C17," ")</f>
        <v>15</v>
      </c>
      <c r="B19" s="198" t="str">
        <f>IF(COUNTA(ข้อมูล!H17),ข้อมูล!H17," ")</f>
        <v xml:space="preserve"> </v>
      </c>
      <c r="C19" s="198" t="str">
        <f>IF(COUNTA(กรอกคะแนนตัวชี้วัด!C20:AR20),กรอกคะแนนตัวชี้วัด!AS20," ")</f>
        <v xml:space="preserve"> </v>
      </c>
      <c r="D19" s="198" t="str">
        <f>IF(COUNTA(ข้อมูล!J17),ข้อมูล!J17," ")</f>
        <v xml:space="preserve"> </v>
      </c>
      <c r="E19" s="198" t="str">
        <f>IF(COUNTA(ข้อมูล!K17),ข้อมูล!K17," ")</f>
        <v xml:space="preserve"> </v>
      </c>
      <c r="F19" s="385" t="str">
        <f>IF(COUNTA(ข้อมูล!H17,ข้อมูล!J17,ข้อมูล!K17,กรอกคะแนนตัวชี้วัด!C20:AR20),SUM(B19:E19)," ")</f>
        <v xml:space="preserve"> </v>
      </c>
      <c r="G19" s="387" t="str">
        <f>IF(COUNTA(ข้อมูล!H17,ข้อมูล!J17,ข้อมูล!K17,กรอกคะแนนตัวชี้วัด!C20:AR20),IF(F19&lt;50,"0",IF(F19&lt;=54,"1",IF(F19&lt;=59,"1.5",IF(F19&lt;=64,"2",IF(F19&lt;=69,"2.5",IF(F19&lt;=74,"3",IF(F19&lt;=79,"3.5",IF(F19&gt;=80,"4"))))))))," ")</f>
        <v xml:space="preserve"> </v>
      </c>
      <c r="H19" s="217"/>
      <c r="I19" s="217"/>
    </row>
    <row r="20" spans="1:9" ht="16.5" customHeight="1" thickBot="1" x14ac:dyDescent="0.4">
      <c r="A20" s="384">
        <f>IF(COUNTA(ข้อมูล!C18),ข้อมูล!C18," ")</f>
        <v>16</v>
      </c>
      <c r="B20" s="198" t="str">
        <f>IF(COUNTA(ข้อมูล!H18),ข้อมูล!H18," ")</f>
        <v xml:space="preserve"> </v>
      </c>
      <c r="C20" s="198" t="str">
        <f>IF(COUNTA(กรอกคะแนนตัวชี้วัด!C21:AR21),กรอกคะแนนตัวชี้วัด!AS21," ")</f>
        <v xml:space="preserve"> </v>
      </c>
      <c r="D20" s="198" t="str">
        <f>IF(COUNTA(ข้อมูล!J18),ข้อมูล!J18," ")</f>
        <v xml:space="preserve"> </v>
      </c>
      <c r="E20" s="198" t="str">
        <f>IF(COUNTA(ข้อมูล!K18),ข้อมูล!K18," ")</f>
        <v xml:space="preserve"> </v>
      </c>
      <c r="F20" s="385" t="str">
        <f>IF(COUNTA(ข้อมูล!H18,ข้อมูล!J18,ข้อมูล!K18,กรอกคะแนนตัวชี้วัด!C21:AR21),SUM(B20:E20)," ")</f>
        <v xml:space="preserve"> </v>
      </c>
      <c r="G20" s="387" t="str">
        <f>IF(COUNTA(ข้อมูล!H18,ข้อมูล!J18,ข้อมูล!K18,กรอกคะแนนตัวชี้วัด!C21:AR21),IF(F20&lt;50,"0",IF(F20&lt;=54,"1",IF(F20&lt;=59,"1.5",IF(F20&lt;=64,"2",IF(F20&lt;=69,"2.5",IF(F20&lt;=74,"3",IF(F20&lt;=79,"3.5",IF(F20&gt;=80,"4"))))))))," ")</f>
        <v xml:space="preserve"> </v>
      </c>
      <c r="H20" s="217"/>
      <c r="I20" s="217"/>
    </row>
    <row r="21" spans="1:9" ht="16.5" customHeight="1" thickBot="1" x14ac:dyDescent="0.4">
      <c r="A21" s="384">
        <f>IF(COUNTA(ข้อมูล!C19),ข้อมูล!C19," ")</f>
        <v>17</v>
      </c>
      <c r="B21" s="198" t="str">
        <f>IF(COUNTA(ข้อมูล!H19),ข้อมูล!H19," ")</f>
        <v xml:space="preserve"> </v>
      </c>
      <c r="C21" s="198" t="str">
        <f>IF(COUNTA(กรอกคะแนนตัวชี้วัด!C22:AR22),กรอกคะแนนตัวชี้วัด!AS22," ")</f>
        <v xml:space="preserve"> </v>
      </c>
      <c r="D21" s="198" t="str">
        <f>IF(COUNTA(ข้อมูล!J19),ข้อมูล!J19," ")</f>
        <v xml:space="preserve"> </v>
      </c>
      <c r="E21" s="198" t="str">
        <f>IF(COUNTA(ข้อมูล!K19),ข้อมูล!K19," ")</f>
        <v xml:space="preserve"> </v>
      </c>
      <c r="F21" s="385" t="str">
        <f>IF(COUNTA(ข้อมูล!H19,ข้อมูล!J19,ข้อมูล!K19,กรอกคะแนนตัวชี้วัด!C22:AR22),SUM(B21:E21)," ")</f>
        <v xml:space="preserve"> </v>
      </c>
      <c r="G21" s="387" t="str">
        <f>IF(COUNTA(ข้อมูล!H19,ข้อมูล!J19,ข้อมูล!K19,กรอกคะแนนตัวชี้วัด!C22:AR22),IF(F21&lt;50,"0",IF(F21&lt;=54,"1",IF(F21&lt;=59,"1.5",IF(F21&lt;=64,"2",IF(F21&lt;=69,"2.5",IF(F21&lt;=74,"3",IF(F21&lt;=79,"3.5",IF(F21&gt;=80,"4"))))))))," ")</f>
        <v xml:space="preserve"> </v>
      </c>
      <c r="H21" s="217"/>
      <c r="I21" s="217"/>
    </row>
    <row r="22" spans="1:9" ht="16.5" customHeight="1" thickBot="1" x14ac:dyDescent="0.4">
      <c r="A22" s="384">
        <f>IF(COUNTA(ข้อมูล!C20),ข้อมูล!C20," ")</f>
        <v>18</v>
      </c>
      <c r="B22" s="198" t="str">
        <f>IF(COUNTA(ข้อมูล!H20),ข้อมูล!H20," ")</f>
        <v xml:space="preserve"> </v>
      </c>
      <c r="C22" s="198" t="str">
        <f>IF(COUNTA(กรอกคะแนนตัวชี้วัด!C23:AR23),กรอกคะแนนตัวชี้วัด!AS23," ")</f>
        <v xml:space="preserve"> </v>
      </c>
      <c r="D22" s="198" t="str">
        <f>IF(COUNTA(ข้อมูล!J20),ข้อมูล!J20," ")</f>
        <v xml:space="preserve"> </v>
      </c>
      <c r="E22" s="198" t="str">
        <f>IF(COUNTA(ข้อมูล!K20),ข้อมูล!K20," ")</f>
        <v xml:space="preserve"> </v>
      </c>
      <c r="F22" s="385" t="str">
        <f>IF(COUNTA(ข้อมูล!H20,ข้อมูล!J20,ข้อมูล!K20,กรอกคะแนนตัวชี้วัด!C23:AR23),SUM(B22:E22)," ")</f>
        <v xml:space="preserve"> </v>
      </c>
      <c r="G22" s="387" t="str">
        <f>IF(COUNTA(ข้อมูล!H20,ข้อมูล!J20,ข้อมูล!K20,กรอกคะแนนตัวชี้วัด!C23:AR23),IF(F22&lt;50,"0",IF(F22&lt;=54,"1",IF(F22&lt;=59,"1.5",IF(F22&lt;=64,"2",IF(F22&lt;=69,"2.5",IF(F22&lt;=74,"3",IF(F22&lt;=79,"3.5",IF(F22&gt;=80,"4"))))))))," ")</f>
        <v xml:space="preserve"> </v>
      </c>
      <c r="H22" s="217"/>
      <c r="I22" s="217"/>
    </row>
    <row r="23" spans="1:9" ht="16.5" customHeight="1" thickBot="1" x14ac:dyDescent="0.4">
      <c r="A23" s="384">
        <f>IF(COUNTA(ข้อมูล!C21),ข้อมูล!C21," ")</f>
        <v>19</v>
      </c>
      <c r="B23" s="198" t="str">
        <f>IF(COUNTA(ข้อมูล!H21),ข้อมูล!H21," ")</f>
        <v xml:space="preserve"> </v>
      </c>
      <c r="C23" s="198" t="str">
        <f>IF(COUNTA(กรอกคะแนนตัวชี้วัด!C24:AR24),กรอกคะแนนตัวชี้วัด!AS24," ")</f>
        <v xml:space="preserve"> </v>
      </c>
      <c r="D23" s="198" t="str">
        <f>IF(COUNTA(ข้อมูล!J21),ข้อมูล!J21," ")</f>
        <v xml:space="preserve"> </v>
      </c>
      <c r="E23" s="198" t="str">
        <f>IF(COUNTA(ข้อมูล!K21),ข้อมูล!K21," ")</f>
        <v xml:space="preserve"> </v>
      </c>
      <c r="F23" s="385" t="str">
        <f>IF(COUNTA(ข้อมูล!H21,ข้อมูล!J21,ข้อมูล!K21,กรอกคะแนนตัวชี้วัด!C24:AR24),SUM(B23:E23)," ")</f>
        <v xml:space="preserve"> </v>
      </c>
      <c r="G23" s="387" t="str">
        <f>IF(COUNTA(ข้อมูล!H21,ข้อมูล!J21,ข้อมูล!K21,กรอกคะแนนตัวชี้วัด!C24:AR24),IF(F23&lt;50,"0",IF(F23&lt;=54,"1",IF(F23&lt;=59,"1.5",IF(F23&lt;=64,"2",IF(F23&lt;=69,"2.5",IF(F23&lt;=74,"3",IF(F23&lt;=79,"3.5",IF(F23&gt;=80,"4"))))))))," ")</f>
        <v xml:space="preserve"> </v>
      </c>
      <c r="H23" s="217"/>
      <c r="I23" s="217"/>
    </row>
    <row r="24" spans="1:9" ht="16.5" customHeight="1" thickBot="1" x14ac:dyDescent="0.4">
      <c r="A24" s="384">
        <f>IF(COUNTA(ข้อมูล!C22),ข้อมูล!C22," ")</f>
        <v>20</v>
      </c>
      <c r="B24" s="198" t="str">
        <f>IF(COUNTA(ข้อมูล!H22),ข้อมูล!H22," ")</f>
        <v xml:space="preserve"> </v>
      </c>
      <c r="C24" s="198" t="str">
        <f>IF(COUNTA(กรอกคะแนนตัวชี้วัด!C25:AR25),กรอกคะแนนตัวชี้วัด!AS25," ")</f>
        <v xml:space="preserve"> </v>
      </c>
      <c r="D24" s="198" t="str">
        <f>IF(COUNTA(ข้อมูล!J22),ข้อมูล!J22," ")</f>
        <v xml:space="preserve"> </v>
      </c>
      <c r="E24" s="198" t="str">
        <f>IF(COUNTA(ข้อมูล!K22),ข้อมูล!K22," ")</f>
        <v xml:space="preserve"> </v>
      </c>
      <c r="F24" s="385" t="str">
        <f>IF(COUNTA(ข้อมูล!H22,ข้อมูล!J22,ข้อมูล!K22,กรอกคะแนนตัวชี้วัด!C25:AR25),SUM(B24:E24)," ")</f>
        <v xml:space="preserve"> </v>
      </c>
      <c r="G24" s="387" t="str">
        <f>IF(COUNTA(ข้อมูล!H43,ข้อมูล!J43,ข้อมูล!K43,กรอกคะแนนตัวชี้วัด!C25:AR25),IF(F24&lt;50,"0",IF(F24&lt;=54,"1",IF(F24&lt;=59,"1.5",IF(F24&lt;=64,"2",IF(F24&lt;=69,"2.5",IF(F24&lt;=74,"3",IF(F24&lt;=79,"3.5",IF(F24&gt;=80,"4"))))))))," ")</f>
        <v xml:space="preserve"> </v>
      </c>
      <c r="H24" s="217"/>
      <c r="I24" s="217"/>
    </row>
    <row r="25" spans="1:9" ht="16.5" customHeight="1" thickBot="1" x14ac:dyDescent="0.4">
      <c r="A25" s="384">
        <f>IF(COUNTA(ข้อมูล!C23),ข้อมูล!C23," ")</f>
        <v>21</v>
      </c>
      <c r="B25" s="198" t="str">
        <f>IF(COUNTA(ข้อมูล!H23),ข้อมูล!H23," ")</f>
        <v xml:space="preserve"> </v>
      </c>
      <c r="C25" s="198" t="str">
        <f>IF(COUNTA(กรอกคะแนนตัวชี้วัด!C26:AR26),กรอกคะแนนตัวชี้วัด!AS26," ")</f>
        <v xml:space="preserve"> </v>
      </c>
      <c r="D25" s="198" t="str">
        <f>IF(COUNTA(ข้อมูล!J23),ข้อมูล!J23," ")</f>
        <v xml:space="preserve"> </v>
      </c>
      <c r="E25" s="198" t="str">
        <f>IF(COUNTA(ข้อมูล!K23),ข้อมูล!K23," ")</f>
        <v xml:space="preserve"> </v>
      </c>
      <c r="F25" s="385" t="str">
        <f>IF(COUNTA(ข้อมูล!H23,ข้อมูล!J23,ข้อมูล!K23,กรอกคะแนนตัวชี้วัด!C26:AR26),SUM(B25:E25)," ")</f>
        <v xml:space="preserve"> </v>
      </c>
      <c r="G25" s="387" t="str">
        <f>IF(COUNTA(ข้อมูล!H44,ข้อมูล!J44,ข้อมูล!K44,กรอกคะแนนตัวชี้วัด!C26:AR26),IF(F25&lt;50,"0",IF(F25&lt;=54,"1",IF(F25&lt;=59,"1.5",IF(F25&lt;=64,"2",IF(F25&lt;=69,"2.5",IF(F25&lt;=74,"3",IF(F25&lt;=79,"3.5",IF(F25&gt;=80,"4"))))))))," ")</f>
        <v xml:space="preserve"> </v>
      </c>
      <c r="H25" s="217"/>
      <c r="I25" s="217"/>
    </row>
    <row r="26" spans="1:9" ht="16.5" customHeight="1" thickBot="1" x14ac:dyDescent="0.4">
      <c r="A26" s="384">
        <f>IF(COUNTA(ข้อมูล!C24),ข้อมูล!C24," ")</f>
        <v>22</v>
      </c>
      <c r="B26" s="198" t="str">
        <f>IF(COUNTA(ข้อมูล!H24),ข้อมูล!H24," ")</f>
        <v xml:space="preserve"> </v>
      </c>
      <c r="C26" s="198" t="str">
        <f>IF(COUNTA(กรอกคะแนนตัวชี้วัด!C27:AR27),กรอกคะแนนตัวชี้วัด!AS27," ")</f>
        <v xml:space="preserve"> </v>
      </c>
      <c r="D26" s="198" t="str">
        <f>IF(COUNTA(ข้อมูล!J24),ข้อมูล!J24," ")</f>
        <v xml:space="preserve"> </v>
      </c>
      <c r="E26" s="198" t="str">
        <f>IF(COUNTA(ข้อมูล!K24),ข้อมูล!K24," ")</f>
        <v xml:space="preserve"> </v>
      </c>
      <c r="F26" s="385" t="str">
        <f>IF(COUNTA(ข้อมูล!H24,ข้อมูล!J24,ข้อมูล!K24,กรอกคะแนนตัวชี้วัด!C27:AR27),SUM(B26:E26)," ")</f>
        <v xml:space="preserve"> </v>
      </c>
      <c r="G26" s="387" t="str">
        <f>IF(COUNTA(ข้อมูล!H45,ข้อมูล!J45,ข้อมูล!K45,กรอกคะแนนตัวชี้วัด!C27:AR27),IF(F26&lt;50,"0",IF(F26&lt;=54,"1",IF(F26&lt;=59,"1.5",IF(F26&lt;=64,"2",IF(F26&lt;=69,"2.5",IF(F26&lt;=74,"3",IF(F26&lt;=79,"3.5",IF(F26&gt;=80,"4"))))))))," ")</f>
        <v xml:space="preserve"> </v>
      </c>
      <c r="H26" s="217"/>
      <c r="I26" s="217"/>
    </row>
    <row r="27" spans="1:9" ht="16.5" customHeight="1" thickBot="1" x14ac:dyDescent="0.4">
      <c r="A27" s="384">
        <f>IF(COUNTA(ข้อมูล!C25),ข้อมูล!C25," ")</f>
        <v>23</v>
      </c>
      <c r="B27" s="198" t="str">
        <f>IF(COUNTA(ข้อมูล!H25),ข้อมูล!H25," ")</f>
        <v xml:space="preserve"> </v>
      </c>
      <c r="C27" s="198" t="str">
        <f>IF(COUNTA(กรอกคะแนนตัวชี้วัด!C28:AR28),กรอกคะแนนตัวชี้วัด!AS28," ")</f>
        <v xml:space="preserve"> </v>
      </c>
      <c r="D27" s="198" t="str">
        <f>IF(COUNTA(ข้อมูล!J25),ข้อมูล!J25," ")</f>
        <v xml:space="preserve"> </v>
      </c>
      <c r="E27" s="198" t="str">
        <f>IF(COUNTA(ข้อมูล!K25),ข้อมูล!K25," ")</f>
        <v xml:space="preserve"> </v>
      </c>
      <c r="F27" s="385" t="str">
        <f>IF(COUNTA(ข้อมูล!H25,ข้อมูล!J25,ข้อมูล!K25,กรอกคะแนนตัวชี้วัด!C28:AR28),SUM(B27:E27)," ")</f>
        <v xml:space="preserve"> </v>
      </c>
      <c r="G27" s="387" t="str">
        <f>IF(COUNTA(ข้อมูล!H46,ข้อมูล!J46,ข้อมูล!K46,กรอกคะแนนตัวชี้วัด!C28:AR28),IF(F27&lt;50,"0",IF(F27&lt;=54,"1",IF(F27&lt;=59,"1.5",IF(F27&lt;=64,"2",IF(F27&lt;=69,"2.5",IF(F27&lt;=74,"3",IF(F27&lt;=79,"3.5",IF(F27&gt;=80,"4"))))))))," ")</f>
        <v xml:space="preserve"> </v>
      </c>
      <c r="H27" s="217"/>
      <c r="I27" s="217"/>
    </row>
    <row r="28" spans="1:9" ht="16.5" customHeight="1" thickBot="1" x14ac:dyDescent="0.4">
      <c r="A28" s="384">
        <f>IF(COUNTA(ข้อมูล!C26),ข้อมูล!C26," ")</f>
        <v>24</v>
      </c>
      <c r="B28" s="198" t="str">
        <f>IF(COUNTA(ข้อมูล!H26),ข้อมูล!H26," ")</f>
        <v xml:space="preserve"> </v>
      </c>
      <c r="C28" s="198" t="str">
        <f>IF(COUNTA(กรอกคะแนนตัวชี้วัด!C29:AR29),กรอกคะแนนตัวชี้วัด!AS29," ")</f>
        <v xml:space="preserve"> </v>
      </c>
      <c r="D28" s="198" t="str">
        <f>IF(COUNTA(ข้อมูล!J26),ข้อมูล!J26," ")</f>
        <v xml:space="preserve"> </v>
      </c>
      <c r="E28" s="198" t="str">
        <f>IF(COUNTA(ข้อมูล!K26),ข้อมูล!K26," ")</f>
        <v xml:space="preserve"> </v>
      </c>
      <c r="F28" s="385" t="str">
        <f>IF(COUNTA(ข้อมูล!H26,ข้อมูล!J26,ข้อมูล!K26,กรอกคะแนนตัวชี้วัด!C29:AR29),SUM(B28:E28)," ")</f>
        <v xml:space="preserve"> </v>
      </c>
      <c r="G28" s="387" t="str">
        <f>IF(COUNTA(ข้อมูล!H47,ข้อมูล!J47,ข้อมูล!K47,กรอกคะแนนตัวชี้วัด!C29:AR29),IF(F28&lt;50,"0",IF(F28&lt;=54,"1",IF(F28&lt;=59,"1.5",IF(F28&lt;=64,"2",IF(F28&lt;=69,"2.5",IF(F28&lt;=74,"3",IF(F28&lt;=79,"3.5",IF(F28&gt;=80,"4"))))))))," ")</f>
        <v xml:space="preserve"> </v>
      </c>
      <c r="H28" s="217"/>
      <c r="I28" s="217"/>
    </row>
    <row r="29" spans="1:9" ht="16.5" customHeight="1" thickBot="1" x14ac:dyDescent="0.4">
      <c r="A29" s="384">
        <f>IF(COUNTA(ข้อมูล!C27),ข้อมูล!C27," ")</f>
        <v>25</v>
      </c>
      <c r="B29" s="198" t="str">
        <f>IF(COUNTA(ข้อมูล!H27),ข้อมูล!H27," ")</f>
        <v xml:space="preserve"> </v>
      </c>
      <c r="C29" s="198" t="str">
        <f>IF(COUNTA(กรอกคะแนนตัวชี้วัด!C30:AR30),กรอกคะแนนตัวชี้วัด!AS30," ")</f>
        <v xml:space="preserve"> </v>
      </c>
      <c r="D29" s="198" t="str">
        <f>IF(COUNTA(ข้อมูล!J27),ข้อมูล!J27," ")</f>
        <v xml:space="preserve"> </v>
      </c>
      <c r="E29" s="198" t="str">
        <f>IF(COUNTA(ข้อมูล!K27),ข้อมูล!K27," ")</f>
        <v xml:space="preserve"> </v>
      </c>
      <c r="F29" s="385" t="str">
        <f>IF(COUNTA(ข้อมูล!H27,ข้อมูล!J27,ข้อมูล!K27,กรอกคะแนนตัวชี้วัด!C30:AR30),SUM(B29:E29)," ")</f>
        <v xml:space="preserve"> </v>
      </c>
      <c r="G29" s="387" t="str">
        <f>IF(COUNTA(ข้อมูล!H48,ข้อมูล!J48,ข้อมูล!K48,กรอกคะแนนตัวชี้วัด!C30:AR30),IF(F29&lt;50,"0",IF(F29&lt;=54,"1",IF(F29&lt;=59,"1.5",IF(F29&lt;=64,"2",IF(F29&lt;=69,"2.5",IF(F29&lt;=74,"3",IF(F29&lt;=79,"3.5",IF(F29&gt;=80,"4"))))))))," ")</f>
        <v xml:space="preserve"> </v>
      </c>
      <c r="H29" s="217"/>
      <c r="I29" s="217"/>
    </row>
    <row r="30" spans="1:9" ht="16.5" customHeight="1" thickBot="1" x14ac:dyDescent="0.4">
      <c r="A30" s="384">
        <f>IF(COUNTA(ข้อมูล!C28),ข้อมูล!C28," ")</f>
        <v>26</v>
      </c>
      <c r="B30" s="198" t="str">
        <f>IF(COUNTA(ข้อมูล!H28),ข้อมูล!H28," ")</f>
        <v xml:space="preserve"> </v>
      </c>
      <c r="C30" s="198" t="str">
        <f>IF(COUNTA(กรอกคะแนนตัวชี้วัด!C31:AR31),กรอกคะแนนตัวชี้วัด!AS31," ")</f>
        <v xml:space="preserve"> </v>
      </c>
      <c r="D30" s="198" t="str">
        <f>IF(COUNTA(ข้อมูล!J28),ข้อมูล!J28," ")</f>
        <v xml:space="preserve"> </v>
      </c>
      <c r="E30" s="198" t="str">
        <f>IF(COUNTA(ข้อมูล!K28),ข้อมูล!K28," ")</f>
        <v xml:space="preserve"> </v>
      </c>
      <c r="F30" s="385" t="str">
        <f>IF(COUNTA(ข้อมูล!H28,ข้อมูล!J28,ข้อมูล!K28,กรอกคะแนนตัวชี้วัด!C31:AR31),SUM(B30:E30)," ")</f>
        <v xml:space="preserve"> </v>
      </c>
      <c r="G30" s="387" t="str">
        <f>IF(COUNTA(ข้อมูล!H49,ข้อมูล!J49,ข้อมูล!K49,กรอกคะแนนตัวชี้วัด!C31:AR31),IF(F30&lt;50,"0",IF(F30&lt;=54,"1",IF(F30&lt;=59,"1.5",IF(F30&lt;=64,"2",IF(F30&lt;=69,"2.5",IF(F30&lt;=74,"3",IF(F30&lt;=79,"3.5",IF(F30&gt;=80,"4"))))))))," ")</f>
        <v xml:space="preserve"> </v>
      </c>
      <c r="H30" s="217"/>
      <c r="I30" s="217"/>
    </row>
    <row r="31" spans="1:9" ht="16.5" customHeight="1" thickBot="1" x14ac:dyDescent="0.4">
      <c r="A31" s="384">
        <f>IF(COUNTA(ข้อมูล!C29),ข้อมูล!C29," ")</f>
        <v>27</v>
      </c>
      <c r="B31" s="198" t="str">
        <f>IF(COUNTA(ข้อมูล!H29),ข้อมูล!H29," ")</f>
        <v xml:space="preserve"> </v>
      </c>
      <c r="C31" s="198" t="str">
        <f>IF(COUNTA(กรอกคะแนนตัวชี้วัด!C32:AR32),กรอกคะแนนตัวชี้วัด!AS32," ")</f>
        <v xml:space="preserve"> </v>
      </c>
      <c r="D31" s="198" t="str">
        <f>IF(COUNTA(ข้อมูล!J29),ข้อมูล!J29," ")</f>
        <v xml:space="preserve"> </v>
      </c>
      <c r="E31" s="198" t="str">
        <f>IF(COUNTA(ข้อมูล!K29),ข้อมูล!K29," ")</f>
        <v xml:space="preserve"> </v>
      </c>
      <c r="F31" s="385" t="str">
        <f>IF(COUNTA(ข้อมูล!H29,ข้อมูล!J29,ข้อมูล!K29,กรอกคะแนนตัวชี้วัด!C32:AR32),SUM(B31:E31)," ")</f>
        <v xml:space="preserve"> </v>
      </c>
      <c r="G31" s="387" t="str">
        <f>IF(COUNTA(ข้อมูล!H50,ข้อมูล!J50,ข้อมูล!K50,กรอกคะแนนตัวชี้วัด!C32:AR32),IF(F31&lt;50,"0",IF(F31&lt;=54,"1",IF(F31&lt;=59,"1.5",IF(F31&lt;=64,"2",IF(F31&lt;=69,"2.5",IF(F31&lt;=74,"3",IF(F31&lt;=79,"3.5",IF(F31&gt;=80,"4"))))))))," ")</f>
        <v xml:space="preserve"> </v>
      </c>
      <c r="H31" s="217"/>
      <c r="I31" s="217"/>
    </row>
    <row r="32" spans="1:9" ht="16.5" customHeight="1" thickBot="1" x14ac:dyDescent="0.4">
      <c r="A32" s="384">
        <f>IF(COUNTA(ข้อมูล!C30),ข้อมูล!C30," ")</f>
        <v>28</v>
      </c>
      <c r="B32" s="198" t="str">
        <f>IF(COUNTA(ข้อมูล!H30),ข้อมูล!H30," ")</f>
        <v xml:space="preserve"> </v>
      </c>
      <c r="C32" s="198" t="str">
        <f>IF(COUNTA(กรอกคะแนนตัวชี้วัด!C33:AR33),กรอกคะแนนตัวชี้วัด!AS33," ")</f>
        <v xml:space="preserve"> </v>
      </c>
      <c r="D32" s="198" t="str">
        <f>IF(COUNTA(ข้อมูล!J30),ข้อมูล!J30," ")</f>
        <v xml:space="preserve"> </v>
      </c>
      <c r="E32" s="198" t="str">
        <f>IF(COUNTA(ข้อมูล!K30),ข้อมูล!K30," ")</f>
        <v xml:space="preserve"> </v>
      </c>
      <c r="F32" s="385" t="str">
        <f>IF(COUNTA(ข้อมูล!H30,ข้อมูล!J30,ข้อมูล!K30,กรอกคะแนนตัวชี้วัด!C33:AR33),SUM(B32:E32)," ")</f>
        <v xml:space="preserve"> </v>
      </c>
      <c r="G32" s="387" t="str">
        <f>IF(COUNTA(ข้อมูล!H51,ข้อมูล!J51,ข้อมูล!K51,กรอกคะแนนตัวชี้วัด!C33:AR33),IF(F32&lt;50,"0",IF(F32&lt;=54,"1",IF(F32&lt;=59,"1.5",IF(F32&lt;=64,"2",IF(F32&lt;=69,"2.5",IF(F32&lt;=74,"3",IF(F32&lt;=79,"3.5",IF(F32&gt;=80,"4"))))))))," ")</f>
        <v xml:space="preserve"> </v>
      </c>
      <c r="H32" s="217"/>
      <c r="I32" s="217"/>
    </row>
    <row r="33" spans="1:9" ht="16.5" customHeight="1" thickBot="1" x14ac:dyDescent="0.4">
      <c r="A33" s="384">
        <f>IF(COUNTA(ข้อมูล!C31),ข้อมูล!C31," ")</f>
        <v>29</v>
      </c>
      <c r="B33" s="198" t="str">
        <f>IF(COUNTA(ข้อมูล!H31),ข้อมูล!H31," ")</f>
        <v xml:space="preserve"> </v>
      </c>
      <c r="C33" s="198" t="str">
        <f>IF(COUNTA(กรอกคะแนนตัวชี้วัด!C34:AR34),กรอกคะแนนตัวชี้วัด!AS34," ")</f>
        <v xml:space="preserve"> </v>
      </c>
      <c r="D33" s="198" t="str">
        <f>IF(COUNTA(ข้อมูล!J31),ข้อมูล!J31," ")</f>
        <v xml:space="preserve"> </v>
      </c>
      <c r="E33" s="198" t="str">
        <f>IF(COUNTA(ข้อมูล!K31),ข้อมูล!K31," ")</f>
        <v xml:space="preserve"> </v>
      </c>
      <c r="F33" s="385" t="str">
        <f>IF(COUNTA(ข้อมูล!H31,ข้อมูล!J31,ข้อมูล!K31,กรอกคะแนนตัวชี้วัด!C34:AR34),SUM(B33:E33)," ")</f>
        <v xml:space="preserve"> </v>
      </c>
      <c r="G33" s="387" t="str">
        <f>IF(COUNTA(ข้อมูล!H52,ข้อมูล!J52,ข้อมูล!K52,กรอกคะแนนตัวชี้วัด!C34:AR34),IF(F33&lt;50,"0",IF(F33&lt;=54,"1",IF(F33&lt;=59,"1.5",IF(F33&lt;=64,"2",IF(F33&lt;=69,"2.5",IF(F33&lt;=74,"3",IF(F33&lt;=79,"3.5",IF(F33&gt;=80,"4"))))))))," ")</f>
        <v xml:space="preserve"> </v>
      </c>
      <c r="H33" s="217"/>
      <c r="I33" s="217"/>
    </row>
    <row r="34" spans="1:9" ht="16.5" customHeight="1" thickBot="1" x14ac:dyDescent="0.4">
      <c r="A34" s="384">
        <f>IF(COUNTA(ข้อมูล!C32),ข้อมูล!C32," ")</f>
        <v>30</v>
      </c>
      <c r="B34" s="198" t="str">
        <f>IF(COUNTA(ข้อมูล!H32),ข้อมูล!H32," ")</f>
        <v xml:space="preserve"> </v>
      </c>
      <c r="C34" s="198" t="str">
        <f>IF(COUNTA(กรอกคะแนนตัวชี้วัด!C35:AR35),กรอกคะแนนตัวชี้วัด!AS35," ")</f>
        <v xml:space="preserve"> </v>
      </c>
      <c r="D34" s="198" t="str">
        <f>IF(COUNTA(ข้อมูล!J32),ข้อมูล!J32," ")</f>
        <v xml:space="preserve"> </v>
      </c>
      <c r="E34" s="198" t="str">
        <f>IF(COUNTA(ข้อมูล!K32),ข้อมูล!K32," ")</f>
        <v xml:space="preserve"> </v>
      </c>
      <c r="F34" s="385" t="str">
        <f>IF(COUNTA(ข้อมูล!H32,ข้อมูล!J32,ข้อมูล!K32,กรอกคะแนนตัวชี้วัด!C35:AR35),SUM(B34:E34)," ")</f>
        <v xml:space="preserve"> </v>
      </c>
      <c r="G34" s="387" t="str">
        <f>IF(COUNTA(ข้อมูล!H53,ข้อมูล!J53,ข้อมูล!K53,กรอกคะแนนตัวชี้วัด!C35:AR35),IF(F34&lt;50,"0",IF(F34&lt;=54,"1",IF(F34&lt;=59,"1.5",IF(F34&lt;=64,"2",IF(F34&lt;=69,"2.5",IF(F34&lt;=74,"3",IF(F34&lt;=79,"3.5",IF(F34&gt;=80,"4"))))))))," ")</f>
        <v xml:space="preserve"> </v>
      </c>
      <c r="H34" s="217"/>
      <c r="I34" s="217"/>
    </row>
    <row r="35" spans="1:9" ht="16.5" customHeight="1" thickBot="1" x14ac:dyDescent="0.4">
      <c r="A35" s="384">
        <f>IF(COUNTA(ข้อมูล!C33),ข้อมูล!C33," ")</f>
        <v>31</v>
      </c>
      <c r="B35" s="198" t="str">
        <f>IF(COUNTA(ข้อมูล!H33),ข้อมูล!H33," ")</f>
        <v xml:space="preserve"> </v>
      </c>
      <c r="C35" s="198" t="str">
        <f>IF(COUNTA(กรอกคะแนนตัวชี้วัด!C36:AR36),กรอกคะแนนตัวชี้วัด!AS36," ")</f>
        <v xml:space="preserve"> </v>
      </c>
      <c r="D35" s="198" t="str">
        <f>IF(COUNTA(ข้อมูล!J33),ข้อมูล!J33," ")</f>
        <v xml:space="preserve"> </v>
      </c>
      <c r="E35" s="198" t="str">
        <f>IF(COUNTA(ข้อมูล!K33),ข้อมูล!K33," ")</f>
        <v xml:space="preserve"> </v>
      </c>
      <c r="F35" s="385" t="str">
        <f>IF(COUNTA(ข้อมูล!H33,ข้อมูล!J33,ข้อมูล!K33,กรอกคะแนนตัวชี้วัด!C36:AR36),SUM(B35:E35)," ")</f>
        <v xml:space="preserve"> </v>
      </c>
      <c r="G35" s="387" t="str">
        <f>IF(COUNTA(ข้อมูล!H54,ข้อมูล!J54,ข้อมูล!K54,กรอกคะแนนตัวชี้วัด!C36:AR36),IF(F35&lt;50,"0",IF(F35&lt;=54,"1",IF(F35&lt;=59,"1.5",IF(F35&lt;=64,"2",IF(F35&lt;=69,"2.5",IF(F35&lt;=74,"3",IF(F35&lt;=79,"3.5",IF(F35&gt;=80,"4"))))))))," ")</f>
        <v xml:space="preserve"> </v>
      </c>
      <c r="H35" s="217"/>
      <c r="I35" s="217"/>
    </row>
    <row r="36" spans="1:9" ht="16.5" customHeight="1" thickBot="1" x14ac:dyDescent="0.4">
      <c r="A36" s="384">
        <f>IF(COUNTA(ข้อมูล!C34),ข้อมูล!C34," ")</f>
        <v>32</v>
      </c>
      <c r="B36" s="198" t="str">
        <f>IF(COUNTA(ข้อมูล!H34),ข้อมูล!H34," ")</f>
        <v xml:space="preserve"> </v>
      </c>
      <c r="C36" s="198" t="str">
        <f>IF(COUNTA(กรอกคะแนนตัวชี้วัด!C37:AR37),กรอกคะแนนตัวชี้วัด!AS37," ")</f>
        <v xml:space="preserve"> </v>
      </c>
      <c r="D36" s="198" t="str">
        <f>IF(COUNTA(ข้อมูล!J34),ข้อมูล!J34," ")</f>
        <v xml:space="preserve"> </v>
      </c>
      <c r="E36" s="198" t="str">
        <f>IF(COUNTA(ข้อมูล!K34),ข้อมูล!K34," ")</f>
        <v xml:space="preserve"> </v>
      </c>
      <c r="F36" s="385" t="str">
        <f>IF(COUNTA(ข้อมูล!H34,ข้อมูล!J34,ข้อมูล!K34,กรอกคะแนนตัวชี้วัด!C37:AR37),SUM(B36:E36)," ")</f>
        <v xml:space="preserve"> </v>
      </c>
      <c r="G36" s="387" t="str">
        <f>IF(COUNTA(ข้อมูล!H55,ข้อมูล!J55,ข้อมูล!K55,กรอกคะแนนตัวชี้วัด!C37:AR37),IF(F36&lt;50,"0",IF(F36&lt;=54,"1",IF(F36&lt;=59,"1.5",IF(F36&lt;=64,"2",IF(F36&lt;=69,"2.5",IF(F36&lt;=74,"3",IF(F36&lt;=79,"3.5",IF(F36&gt;=80,"4"))))))))," ")</f>
        <v xml:space="preserve"> </v>
      </c>
      <c r="H36" s="217"/>
      <c r="I36" s="217"/>
    </row>
    <row r="37" spans="1:9" ht="16.5" customHeight="1" thickBot="1" x14ac:dyDescent="0.4">
      <c r="A37" s="384">
        <f>IF(COUNTA(ข้อมูล!C35),ข้อมูล!C35," ")</f>
        <v>33</v>
      </c>
      <c r="B37" s="198" t="str">
        <f>IF(COUNTA(ข้อมูล!H35),ข้อมูล!H35," ")</f>
        <v xml:space="preserve"> </v>
      </c>
      <c r="C37" s="198" t="str">
        <f>IF(COUNTA(กรอกคะแนนตัวชี้วัด!C38:AR38),กรอกคะแนนตัวชี้วัด!AS38," ")</f>
        <v xml:space="preserve"> </v>
      </c>
      <c r="D37" s="198" t="str">
        <f>IF(COUNTA(ข้อมูล!J35),ข้อมูล!J35," ")</f>
        <v xml:space="preserve"> </v>
      </c>
      <c r="E37" s="198" t="str">
        <f>IF(COUNTA(ข้อมูล!K35),ข้อมูล!K35," ")</f>
        <v xml:space="preserve"> </v>
      </c>
      <c r="F37" s="385" t="str">
        <f>IF(COUNTA(ข้อมูล!H35,ข้อมูล!J35,ข้อมูล!K35,กรอกคะแนนตัวชี้วัด!C38:AR38),SUM(B37:E37)," ")</f>
        <v xml:space="preserve"> </v>
      </c>
      <c r="G37" s="387" t="str">
        <f>IF(COUNTA(ข้อมูล!H56,ข้อมูล!J56,ข้อมูล!K56,กรอกคะแนนตัวชี้วัด!C38:AR38),IF(F37&lt;50,"0",IF(F37&lt;=54,"1",IF(F37&lt;=59,"1.5",IF(F37&lt;=64,"2",IF(F37&lt;=69,"2.5",IF(F37&lt;=74,"3",IF(F37&lt;=79,"3.5",IF(F37&gt;=80,"4"))))))))," ")</f>
        <v xml:space="preserve"> </v>
      </c>
      <c r="H37" s="217"/>
      <c r="I37" s="217"/>
    </row>
    <row r="38" spans="1:9" ht="16.5" customHeight="1" thickBot="1" x14ac:dyDescent="0.4">
      <c r="A38" s="384">
        <f>IF(COUNTA(ข้อมูล!C36),ข้อมูล!C36," ")</f>
        <v>34</v>
      </c>
      <c r="B38" s="198" t="str">
        <f>IF(COUNTA(ข้อมูล!H36),ข้อมูล!H36," ")</f>
        <v xml:space="preserve"> </v>
      </c>
      <c r="C38" s="198" t="str">
        <f>IF(COUNTA(กรอกคะแนนตัวชี้วัด!C39:AR39),กรอกคะแนนตัวชี้วัด!AS39," ")</f>
        <v xml:space="preserve"> </v>
      </c>
      <c r="D38" s="198" t="str">
        <f>IF(COUNTA(ข้อมูล!J36),ข้อมูล!J36," ")</f>
        <v xml:space="preserve"> </v>
      </c>
      <c r="E38" s="198" t="str">
        <f>IF(COUNTA(ข้อมูล!K36),ข้อมูล!K36," ")</f>
        <v xml:space="preserve"> </v>
      </c>
      <c r="F38" s="385" t="str">
        <f>IF(COUNTA(ข้อมูล!H36,ข้อมูล!J36,ข้อมูล!K36,กรอกคะแนนตัวชี้วัด!C39:AR39),SUM(B38:E38)," ")</f>
        <v xml:space="preserve"> </v>
      </c>
      <c r="G38" s="387" t="str">
        <f>IF(COUNTA(ข้อมูล!H57,ข้อมูล!J57,ข้อมูล!K57,กรอกคะแนนตัวชี้วัด!C39:AR39),IF(F38&lt;50,"0",IF(F38&lt;=54,"1",IF(F38&lt;=59,"1.5",IF(F38&lt;=64,"2",IF(F38&lt;=69,"2.5",IF(F38&lt;=74,"3",IF(F38&lt;=79,"3.5",IF(F38&gt;=80,"4"))))))))," ")</f>
        <v xml:space="preserve"> </v>
      </c>
      <c r="H38" s="217"/>
      <c r="I38" s="217"/>
    </row>
    <row r="39" spans="1:9" ht="16.5" customHeight="1" thickBot="1" x14ac:dyDescent="0.4">
      <c r="A39" s="384">
        <f>IF(COUNTA(ข้อมูล!C37),ข้อมูล!C37," ")</f>
        <v>35</v>
      </c>
      <c r="B39" s="198" t="str">
        <f>IF(COUNTA(ข้อมูล!H37),ข้อมูล!H37," ")</f>
        <v xml:space="preserve"> </v>
      </c>
      <c r="C39" s="198" t="str">
        <f>IF(COUNTA(กรอกคะแนนตัวชี้วัด!C40:AR40),กรอกคะแนนตัวชี้วัด!AS40," ")</f>
        <v xml:space="preserve"> </v>
      </c>
      <c r="D39" s="198" t="str">
        <f>IF(COUNTA(ข้อมูล!J37),ข้อมูล!J37," ")</f>
        <v xml:space="preserve"> </v>
      </c>
      <c r="E39" s="198" t="str">
        <f>IF(COUNTA(ข้อมูล!K37),ข้อมูล!K37," ")</f>
        <v xml:space="preserve"> </v>
      </c>
      <c r="F39" s="385" t="str">
        <f>IF(COUNTA(ข้อมูล!H37,ข้อมูล!J37,ข้อมูล!K37,กรอกคะแนนตัวชี้วัด!C40:AR40),SUM(B39:E39)," ")</f>
        <v xml:space="preserve"> </v>
      </c>
      <c r="G39" s="387" t="str">
        <f>IF(COUNTA(ข้อมูล!H58,ข้อมูล!J58,ข้อมูล!K58,กรอกคะแนนตัวชี้วัด!C40:AR40),IF(F39&lt;50,"0",IF(F39&lt;=54,"1",IF(F39&lt;=59,"1.5",IF(F39&lt;=64,"2",IF(F39&lt;=69,"2.5",IF(F39&lt;=74,"3",IF(F39&lt;=79,"3.5",IF(F39&gt;=80,"4"))))))))," ")</f>
        <v xml:space="preserve"> </v>
      </c>
      <c r="H39" s="217"/>
      <c r="I39" s="217"/>
    </row>
    <row r="40" spans="1:9" ht="16.5" customHeight="1" thickBot="1" x14ac:dyDescent="0.4">
      <c r="A40" s="384">
        <f>IF(COUNTA(ข้อมูล!C38),ข้อมูล!C38," ")</f>
        <v>36</v>
      </c>
      <c r="B40" s="198" t="str">
        <f>IF(COUNTA(ข้อมูล!H38),ข้อมูล!H38," ")</f>
        <v xml:space="preserve"> </v>
      </c>
      <c r="C40" s="198" t="str">
        <f>IF(COUNTA(กรอกคะแนนตัวชี้วัด!C41:AR41),กรอกคะแนนตัวชี้วัด!AS41," ")</f>
        <v xml:space="preserve"> </v>
      </c>
      <c r="D40" s="198" t="str">
        <f>IF(COUNTA(ข้อมูล!J38),ข้อมูล!J38," ")</f>
        <v xml:space="preserve"> </v>
      </c>
      <c r="E40" s="198" t="str">
        <f>IF(COUNTA(ข้อมูล!K38),ข้อมูล!K38," ")</f>
        <v xml:space="preserve"> </v>
      </c>
      <c r="F40" s="385" t="str">
        <f>IF(COUNTA(ข้อมูล!H38,ข้อมูล!J38,ข้อมูล!K38,กรอกคะแนนตัวชี้วัด!C41:AR41),SUM(B40:E40)," ")</f>
        <v xml:space="preserve"> </v>
      </c>
      <c r="G40" s="387" t="str">
        <f>IF(COUNTA(ข้อมูล!H59,ข้อมูล!J59,ข้อมูล!K59,กรอกคะแนนตัวชี้วัด!C41:AR41),IF(F40&lt;50,"0",IF(F40&lt;=54,"1",IF(F40&lt;=59,"1.5",IF(F40&lt;=64,"2",IF(F40&lt;=69,"2.5",IF(F40&lt;=74,"3",IF(F40&lt;=79,"3.5",IF(F40&gt;=80,"4"))))))))," ")</f>
        <v xml:space="preserve"> </v>
      </c>
      <c r="H40" s="217"/>
      <c r="I40" s="217"/>
    </row>
    <row r="41" spans="1:9" ht="16.5" customHeight="1" thickBot="1" x14ac:dyDescent="0.4">
      <c r="A41" s="384">
        <f>IF(COUNTA(ข้อมูล!C39),ข้อมูล!C39," ")</f>
        <v>37</v>
      </c>
      <c r="B41" s="198" t="str">
        <f>IF(COUNTA(ข้อมูล!H39),ข้อมูล!H39," ")</f>
        <v xml:space="preserve"> </v>
      </c>
      <c r="C41" s="198" t="str">
        <f>IF(COUNTA(กรอกคะแนนตัวชี้วัด!C42:AR42),กรอกคะแนนตัวชี้วัด!AS42," ")</f>
        <v xml:space="preserve"> </v>
      </c>
      <c r="D41" s="198" t="str">
        <f>IF(COUNTA(ข้อมูล!J39),ข้อมูล!J39," ")</f>
        <v xml:space="preserve"> </v>
      </c>
      <c r="E41" s="198" t="str">
        <f>IF(COUNTA(ข้อมูล!K39),ข้อมูล!K39," ")</f>
        <v xml:space="preserve"> </v>
      </c>
      <c r="F41" s="385" t="str">
        <f>IF(COUNTA(ข้อมูล!H39,ข้อมูล!J39,ข้อมูล!K39,กรอกคะแนนตัวชี้วัด!C42:AR42),SUM(B41:E41)," ")</f>
        <v xml:space="preserve"> </v>
      </c>
      <c r="G41" s="387" t="str">
        <f>IF(COUNTA(ข้อมูล!H60,ข้อมูล!J60,ข้อมูล!K60,กรอกคะแนนตัวชี้วัด!C42:AR42),IF(F41&lt;50,"0",IF(F41&lt;=54,"1",IF(F41&lt;=59,"1.5",IF(F41&lt;=64,"2",IF(F41&lt;=69,"2.5",IF(F41&lt;=74,"3",IF(F41&lt;=79,"3.5",IF(F41&gt;=80,"4"))))))))," ")</f>
        <v xml:space="preserve"> </v>
      </c>
      <c r="H41" s="217"/>
      <c r="I41" s="217"/>
    </row>
    <row r="42" spans="1:9" ht="16.5" customHeight="1" thickBot="1" x14ac:dyDescent="0.4">
      <c r="A42" s="384">
        <f>IF(COUNTA(ข้อมูล!C40),ข้อมูล!C40," ")</f>
        <v>38</v>
      </c>
      <c r="B42" s="198" t="str">
        <f>IF(COUNTA(ข้อมูล!H40),ข้อมูล!H40," ")</f>
        <v xml:space="preserve"> </v>
      </c>
      <c r="C42" s="198" t="str">
        <f>IF(COUNTA(กรอกคะแนนตัวชี้วัด!C43:AR43),กรอกคะแนนตัวชี้วัด!AS43," ")</f>
        <v xml:space="preserve"> </v>
      </c>
      <c r="D42" s="198" t="str">
        <f>IF(COUNTA(ข้อมูล!J40),ข้อมูล!J40," ")</f>
        <v xml:space="preserve"> </v>
      </c>
      <c r="E42" s="198" t="str">
        <f>IF(COUNTA(ข้อมูล!K40),ข้อมูล!K40," ")</f>
        <v xml:space="preserve"> </v>
      </c>
      <c r="F42" s="385" t="str">
        <f>IF(COUNTA(ข้อมูล!H40,ข้อมูล!J40,ข้อมูล!K40,กรอกคะแนนตัวชี้วัด!C43:AR43),SUM(B42:E42)," ")</f>
        <v xml:space="preserve"> </v>
      </c>
      <c r="G42" s="387" t="str">
        <f>IF(COUNTA(ข้อมูล!H61,ข้อมูล!J61,ข้อมูล!K61,กรอกคะแนนตัวชี้วัด!C43:AR43),IF(F42&lt;50,"0",IF(F42&lt;=54,"1",IF(F42&lt;=59,"1.5",IF(F42&lt;=64,"2",IF(F42&lt;=69,"2.5",IF(F42&lt;=74,"3",IF(F42&lt;=79,"3.5",IF(F42&gt;=80,"4"))))))))," ")</f>
        <v xml:space="preserve"> </v>
      </c>
      <c r="H42" s="217"/>
      <c r="I42" s="217"/>
    </row>
    <row r="43" spans="1:9" ht="16.5" customHeight="1" thickBot="1" x14ac:dyDescent="0.4">
      <c r="A43" s="384">
        <f>IF(COUNTA(ข้อมูล!C41),ข้อมูล!C41," ")</f>
        <v>39</v>
      </c>
      <c r="B43" s="198" t="str">
        <f>IF(COUNTA(ข้อมูล!H41),ข้อมูล!H41," ")</f>
        <v xml:space="preserve"> </v>
      </c>
      <c r="C43" s="198" t="str">
        <f>IF(COUNTA(กรอกคะแนนตัวชี้วัด!C44:AR44),กรอกคะแนนตัวชี้วัด!AS44," ")</f>
        <v xml:space="preserve"> </v>
      </c>
      <c r="D43" s="198" t="str">
        <f>IF(COUNTA(ข้อมูล!J41),ข้อมูล!J41," ")</f>
        <v xml:space="preserve"> </v>
      </c>
      <c r="E43" s="198" t="str">
        <f>IF(COUNTA(ข้อมูล!K41),ข้อมูล!K41," ")</f>
        <v xml:space="preserve"> </v>
      </c>
      <c r="F43" s="385" t="str">
        <f>IF(COUNTA(ข้อมูล!H41,ข้อมูล!J41,ข้อมูล!K41,กรอกคะแนนตัวชี้วัด!C44:AR44),SUM(B43:E43)," ")</f>
        <v xml:space="preserve"> </v>
      </c>
      <c r="G43" s="387" t="str">
        <f>IF(COUNTA(ข้อมูล!H62,ข้อมูล!J62,ข้อมูล!K62,กรอกคะแนนตัวชี้วัด!C44:AR44),IF(F43&lt;50,"0",IF(F43&lt;=54,"1",IF(F43&lt;=59,"1.5",IF(F43&lt;=64,"2",IF(F43&lt;=69,"2.5",IF(F43&lt;=74,"3",IF(F43&lt;=79,"3.5",IF(F43&gt;=80,"4"))))))))," ")</f>
        <v xml:space="preserve"> </v>
      </c>
      <c r="H43" s="217"/>
      <c r="I43" s="217"/>
    </row>
    <row r="44" spans="1:9" ht="15.75" customHeight="1" thickBot="1" x14ac:dyDescent="0.4">
      <c r="A44" s="384">
        <f>IF(COUNTA(ข้อมูล!C42),ข้อมูล!C42," ")</f>
        <v>40</v>
      </c>
      <c r="B44" s="198" t="str">
        <f>IF(COUNTA(ข้อมูล!H42),ข้อมูล!H42," ")</f>
        <v xml:space="preserve"> </v>
      </c>
      <c r="C44" s="198" t="str">
        <f>IF(COUNTA(กรอกคะแนนตัวชี้วัด!C45:AR45),กรอกคะแนนตัวชี้วัด!AS45," ")</f>
        <v xml:space="preserve"> </v>
      </c>
      <c r="D44" s="198" t="str">
        <f>IF(COUNTA(ข้อมูล!J42),ข้อมูล!J42," ")</f>
        <v xml:space="preserve"> </v>
      </c>
      <c r="E44" s="198" t="str">
        <f>IF(COUNTA(ข้อมูล!K42),ข้อมูล!K42," ")</f>
        <v xml:space="preserve"> </v>
      </c>
      <c r="F44" s="385" t="str">
        <f>IF(COUNTA(ข้อมูล!H42,ข้อมูล!J42,ข้อมูล!K42,กรอกคะแนนตัวชี้วัด!C45:AR45),SUM(B44:E44)," ")</f>
        <v xml:space="preserve"> </v>
      </c>
      <c r="G44" s="388" t="str">
        <f>IF(COUNTA(ข้อมูล!H63,ข้อมูล!J63,ข้อมูล!K63,กรอกคะแนนตัวชี้วัด!C45:AR45),IF(F44&lt;50,"0",IF(F44&lt;=54,"1",IF(F44&lt;=59,"1.5",IF(F44&lt;=64,"2",IF(F44&lt;=69,"2.5",IF(F44&lt;=74,"3",IF(F44&lt;=79,"3.5",IF(F44&gt;=80,"4"))))))))," ")</f>
        <v xml:space="preserve"> </v>
      </c>
      <c r="H44" s="218"/>
      <c r="I44" s="218"/>
    </row>
    <row r="45" spans="1:9" ht="19" x14ac:dyDescent="0.35"/>
    <row r="46" spans="1:9" ht="19" x14ac:dyDescent="0.35"/>
    <row r="47" spans="1:9" ht="19" x14ac:dyDescent="0.35"/>
    <row r="48" spans="1:9" ht="19" x14ac:dyDescent="0.35"/>
    <row r="49" ht="19" x14ac:dyDescent="0.35"/>
    <row r="50" ht="19" x14ac:dyDescent="0.35"/>
    <row r="51" ht="19" x14ac:dyDescent="0.35"/>
    <row r="52" ht="19" x14ac:dyDescent="0.35"/>
    <row r="53" ht="19" x14ac:dyDescent="0.35"/>
    <row r="54" ht="19" x14ac:dyDescent="0.35"/>
    <row r="55" ht="19" x14ac:dyDescent="0.35"/>
    <row r="56" ht="19" x14ac:dyDescent="0.35"/>
    <row r="57" ht="19" x14ac:dyDescent="0.35"/>
    <row r="58" ht="19" x14ac:dyDescent="0.35"/>
    <row r="59" ht="19" x14ac:dyDescent="0.35"/>
    <row r="60" ht="19" x14ac:dyDescent="0.35"/>
    <row r="61" ht="19" x14ac:dyDescent="0.35"/>
    <row r="62" ht="19" x14ac:dyDescent="0.35"/>
    <row r="63" ht="19" x14ac:dyDescent="0.35"/>
    <row r="64" ht="19" x14ac:dyDescent="0.35"/>
    <row r="65" ht="19" x14ac:dyDescent="0.35"/>
    <row r="66" ht="19" x14ac:dyDescent="0.35"/>
    <row r="67" ht="19" x14ac:dyDescent="0.35"/>
    <row r="68" ht="19" x14ac:dyDescent="0.35"/>
    <row r="69" ht="19" x14ac:dyDescent="0.35"/>
    <row r="70" ht="19" x14ac:dyDescent="0.35"/>
    <row r="71" ht="19" x14ac:dyDescent="0.35"/>
    <row r="72" ht="19" x14ac:dyDescent="0.35"/>
    <row r="73" ht="19" x14ac:dyDescent="0.35"/>
    <row r="74" ht="19" x14ac:dyDescent="0.35"/>
    <row r="75" ht="19" x14ac:dyDescent="0.35"/>
    <row r="76" ht="19" x14ac:dyDescent="0.35"/>
    <row r="77" ht="19" x14ac:dyDescent="0.35"/>
    <row r="78" ht="19" x14ac:dyDescent="0.35"/>
    <row r="79" ht="19" x14ac:dyDescent="0.35"/>
    <row r="80" ht="19" x14ac:dyDescent="0.35"/>
    <row r="81" ht="19" x14ac:dyDescent="0.35"/>
    <row r="82" ht="19" x14ac:dyDescent="0.35"/>
    <row r="83" ht="19" x14ac:dyDescent="0.35"/>
    <row r="84" ht="19" x14ac:dyDescent="0.35"/>
    <row r="85" ht="19" x14ac:dyDescent="0.35"/>
    <row r="86" ht="19" x14ac:dyDescent="0.35"/>
    <row r="87" ht="19" x14ac:dyDescent="0.35"/>
    <row r="88" ht="19" x14ac:dyDescent="0.35"/>
    <row r="89" ht="19" x14ac:dyDescent="0.35"/>
    <row r="90" ht="19" x14ac:dyDescent="0.35"/>
    <row r="91" ht="19" x14ac:dyDescent="0.35"/>
    <row r="92" ht="19" x14ac:dyDescent="0.35"/>
    <row r="93" ht="19" x14ac:dyDescent="0.35"/>
    <row r="94" ht="19" x14ac:dyDescent="0.35"/>
    <row r="95" ht="19" x14ac:dyDescent="0.35"/>
    <row r="96" ht="19" x14ac:dyDescent="0.35"/>
    <row r="97" ht="19" x14ac:dyDescent="0.35"/>
    <row r="98" ht="19" x14ac:dyDescent="0.35"/>
    <row r="99" ht="19" x14ac:dyDescent="0.35"/>
    <row r="100" ht="19" x14ac:dyDescent="0.35"/>
    <row r="101" ht="19" x14ac:dyDescent="0.35"/>
    <row r="102" ht="19" x14ac:dyDescent="0.35"/>
    <row r="103" ht="19" x14ac:dyDescent="0.35"/>
    <row r="104" ht="19" x14ac:dyDescent="0.35"/>
    <row r="105" ht="19" x14ac:dyDescent="0.35"/>
    <row r="106" ht="19" x14ac:dyDescent="0.35"/>
    <row r="107" ht="19" x14ac:dyDescent="0.35"/>
    <row r="108" ht="19" x14ac:dyDescent="0.35"/>
    <row r="109" ht="19" x14ac:dyDescent="0.35"/>
    <row r="110" ht="19" x14ac:dyDescent="0.35"/>
    <row r="111" ht="19" x14ac:dyDescent="0.35"/>
    <row r="112" ht="19" x14ac:dyDescent="0.35"/>
    <row r="113" ht="19" x14ac:dyDescent="0.35"/>
    <row r="114" ht="19" x14ac:dyDescent="0.35"/>
    <row r="115" ht="19" x14ac:dyDescent="0.35"/>
    <row r="116" ht="19" x14ac:dyDescent="0.35"/>
    <row r="117" ht="19" x14ac:dyDescent="0.35"/>
    <row r="118" ht="19" x14ac:dyDescent="0.35"/>
    <row r="119" ht="19" x14ac:dyDescent="0.35"/>
    <row r="120" ht="19" x14ac:dyDescent="0.35"/>
    <row r="121" ht="19" x14ac:dyDescent="0.35"/>
    <row r="122" ht="19" x14ac:dyDescent="0.35"/>
    <row r="123" ht="19" x14ac:dyDescent="0.35"/>
    <row r="124" ht="19" x14ac:dyDescent="0.35"/>
    <row r="125" ht="19" x14ac:dyDescent="0.35"/>
    <row r="126" ht="19" x14ac:dyDescent="0.35"/>
    <row r="127" ht="19" x14ac:dyDescent="0.35"/>
    <row r="128" ht="19" x14ac:dyDescent="0.35"/>
    <row r="129" ht="19" x14ac:dyDescent="0.35"/>
    <row r="130" ht="19" x14ac:dyDescent="0.35"/>
    <row r="131" ht="19" x14ac:dyDescent="0.35"/>
    <row r="132" ht="19" x14ac:dyDescent="0.35"/>
    <row r="133" ht="19" x14ac:dyDescent="0.35"/>
    <row r="134" ht="19" x14ac:dyDescent="0.35"/>
    <row r="135" ht="19" x14ac:dyDescent="0.35"/>
    <row r="136" ht="19" x14ac:dyDescent="0.35"/>
    <row r="137" ht="19" x14ac:dyDescent="0.35"/>
    <row r="138" ht="19" x14ac:dyDescent="0.35"/>
    <row r="139" ht="19" x14ac:dyDescent="0.35"/>
    <row r="140" ht="19" x14ac:dyDescent="0.35"/>
    <row r="141" ht="19" x14ac:dyDescent="0.35"/>
    <row r="142" ht="19" x14ac:dyDescent="0.35"/>
    <row r="143" ht="19" x14ac:dyDescent="0.35"/>
    <row r="144" ht="19" x14ac:dyDescent="0.35"/>
    <row r="145" ht="19" x14ac:dyDescent="0.35"/>
    <row r="146" ht="19" x14ac:dyDescent="0.35"/>
    <row r="147" ht="19" x14ac:dyDescent="0.35"/>
    <row r="148" ht="19" x14ac:dyDescent="0.35"/>
    <row r="149" ht="19" x14ac:dyDescent="0.35"/>
    <row r="150" ht="19" x14ac:dyDescent="0.35"/>
    <row r="151" ht="19" x14ac:dyDescent="0.35"/>
    <row r="152" ht="19" x14ac:dyDescent="0.35"/>
    <row r="153" ht="19" x14ac:dyDescent="0.35"/>
    <row r="154" ht="19" x14ac:dyDescent="0.35"/>
    <row r="155" ht="19" x14ac:dyDescent="0.35"/>
    <row r="156" ht="19" x14ac:dyDescent="0.35"/>
    <row r="157" ht="19" x14ac:dyDescent="0.35"/>
    <row r="158" ht="19" x14ac:dyDescent="0.35"/>
    <row r="159" ht="19" x14ac:dyDescent="0.35"/>
    <row r="160" ht="19" x14ac:dyDescent="0.35"/>
    <row r="161" ht="19" x14ac:dyDescent="0.35"/>
    <row r="162" ht="19" x14ac:dyDescent="0.35"/>
    <row r="163" ht="19" x14ac:dyDescent="0.35"/>
    <row r="164" ht="19" x14ac:dyDescent="0.35"/>
    <row r="165" ht="19" x14ac:dyDescent="0.35"/>
    <row r="166" ht="19" x14ac:dyDescent="0.35"/>
    <row r="167" ht="19" x14ac:dyDescent="0.35"/>
    <row r="168" ht="19" x14ac:dyDescent="0.35"/>
    <row r="169" ht="19" x14ac:dyDescent="0.35"/>
    <row r="170" ht="19" x14ac:dyDescent="0.35"/>
    <row r="171" ht="19" x14ac:dyDescent="0.35"/>
    <row r="172" ht="19" x14ac:dyDescent="0.35"/>
    <row r="173" ht="19" x14ac:dyDescent="0.35"/>
    <row r="174" ht="19" x14ac:dyDescent="0.35"/>
    <row r="175" ht="19" x14ac:dyDescent="0.35"/>
    <row r="176" ht="19" x14ac:dyDescent="0.35"/>
    <row r="177" ht="19" x14ac:dyDescent="0.35"/>
    <row r="178" ht="19" x14ac:dyDescent="0.35"/>
    <row r="179" ht="19" x14ac:dyDescent="0.35"/>
    <row r="180" ht="19" x14ac:dyDescent="0.35"/>
    <row r="181" ht="19" x14ac:dyDescent="0.35"/>
    <row r="182" ht="19" x14ac:dyDescent="0.35"/>
    <row r="183" ht="19" x14ac:dyDescent="0.35"/>
    <row r="184" ht="19" x14ac:dyDescent="0.35"/>
    <row r="185" ht="19" x14ac:dyDescent="0.35"/>
    <row r="186" ht="19" x14ac:dyDescent="0.35"/>
    <row r="187" ht="19" x14ac:dyDescent="0.35"/>
    <row r="188" ht="19" x14ac:dyDescent="0.35"/>
    <row r="189" ht="19" x14ac:dyDescent="0.35"/>
    <row r="190" ht="19" x14ac:dyDescent="0.35"/>
    <row r="191" ht="19" x14ac:dyDescent="0.35"/>
    <row r="192" ht="19" x14ac:dyDescent="0.35"/>
    <row r="193" ht="19" x14ac:dyDescent="0.35"/>
    <row r="194" ht="19" x14ac:dyDescent="0.35"/>
    <row r="195" ht="19" x14ac:dyDescent="0.35"/>
    <row r="196" ht="19" x14ac:dyDescent="0.35"/>
    <row r="197" ht="19" x14ac:dyDescent="0.35"/>
    <row r="198" ht="19" x14ac:dyDescent="0.35"/>
    <row r="199" ht="19" x14ac:dyDescent="0.35"/>
    <row r="200" ht="19" x14ac:dyDescent="0.35"/>
    <row r="201" ht="19" x14ac:dyDescent="0.35"/>
    <row r="202" ht="19" x14ac:dyDescent="0.35"/>
    <row r="203" ht="19" x14ac:dyDescent="0.35"/>
    <row r="204" ht="19" x14ac:dyDescent="0.35"/>
    <row r="205" ht="19" x14ac:dyDescent="0.35"/>
    <row r="206" ht="19" x14ac:dyDescent="0.35"/>
    <row r="207" ht="19" x14ac:dyDescent="0.35"/>
    <row r="208" ht="19" x14ac:dyDescent="0.35"/>
    <row r="209" ht="19" x14ac:dyDescent="0.35"/>
    <row r="210" ht="19" x14ac:dyDescent="0.35"/>
    <row r="211" ht="19" x14ac:dyDescent="0.35"/>
    <row r="212" ht="19" x14ac:dyDescent="0.35"/>
    <row r="213" ht="19" x14ac:dyDescent="0.35"/>
    <row r="214" ht="19" x14ac:dyDescent="0.35"/>
    <row r="215" ht="19" x14ac:dyDescent="0.35"/>
    <row r="216" ht="19" x14ac:dyDescent="0.35"/>
    <row r="217" ht="19" x14ac:dyDescent="0.35"/>
    <row r="218" ht="19" x14ac:dyDescent="0.35"/>
    <row r="219" ht="19" x14ac:dyDescent="0.35"/>
    <row r="220" ht="19" x14ac:dyDescent="0.35"/>
    <row r="221" ht="19" x14ac:dyDescent="0.35"/>
    <row r="222" ht="19" x14ac:dyDescent="0.35"/>
    <row r="223" ht="19" x14ac:dyDescent="0.35"/>
    <row r="224" ht="19" x14ac:dyDescent="0.35"/>
    <row r="225" ht="19" x14ac:dyDescent="0.35"/>
    <row r="226" ht="19" x14ac:dyDescent="0.35"/>
    <row r="227" ht="19" x14ac:dyDescent="0.35"/>
    <row r="228" ht="19" x14ac:dyDescent="0.35"/>
    <row r="229" ht="19" x14ac:dyDescent="0.35"/>
    <row r="230" ht="19" x14ac:dyDescent="0.35"/>
    <row r="231" ht="19" x14ac:dyDescent="0.35"/>
    <row r="232" ht="19" x14ac:dyDescent="0.35"/>
    <row r="233" ht="19" x14ac:dyDescent="0.35"/>
    <row r="234" ht="19" x14ac:dyDescent="0.35"/>
    <row r="235" ht="19" x14ac:dyDescent="0.35"/>
    <row r="236" ht="19" x14ac:dyDescent="0.35"/>
    <row r="237" ht="19" x14ac:dyDescent="0.35"/>
    <row r="238" ht="19" x14ac:dyDescent="0.35"/>
    <row r="239" ht="19" x14ac:dyDescent="0.35"/>
    <row r="240" ht="19" x14ac:dyDescent="0.35"/>
    <row r="241" ht="19" x14ac:dyDescent="0.35"/>
    <row r="242" ht="19" x14ac:dyDescent="0.35"/>
    <row r="243" ht="19" x14ac:dyDescent="0.35"/>
    <row r="244" ht="19" x14ac:dyDescent="0.35"/>
    <row r="245" ht="19" x14ac:dyDescent="0.35"/>
    <row r="246" ht="19" x14ac:dyDescent="0.35"/>
    <row r="247" ht="19" x14ac:dyDescent="0.35"/>
    <row r="248" ht="19" x14ac:dyDescent="0.35"/>
    <row r="249" ht="19" x14ac:dyDescent="0.35"/>
    <row r="250" ht="19" x14ac:dyDescent="0.35"/>
    <row r="251" ht="19" x14ac:dyDescent="0.35"/>
    <row r="252" ht="19" x14ac:dyDescent="0.35"/>
    <row r="253" ht="19" x14ac:dyDescent="0.35"/>
    <row r="254" ht="19" x14ac:dyDescent="0.35"/>
    <row r="255" ht="19" x14ac:dyDescent="0.35"/>
    <row r="256" ht="19" x14ac:dyDescent="0.35"/>
    <row r="257" ht="19" x14ac:dyDescent="0.35"/>
    <row r="258" ht="19" x14ac:dyDescent="0.35"/>
    <row r="259" ht="19" x14ac:dyDescent="0.35"/>
    <row r="260" ht="19" x14ac:dyDescent="0.35"/>
    <row r="261" ht="19" x14ac:dyDescent="0.35"/>
    <row r="262" ht="19" x14ac:dyDescent="0.35"/>
    <row r="263" ht="19" x14ac:dyDescent="0.35"/>
    <row r="264" ht="19" x14ac:dyDescent="0.35"/>
    <row r="265" ht="19" x14ac:dyDescent="0.35"/>
    <row r="266" ht="19" x14ac:dyDescent="0.35"/>
    <row r="267" ht="19" x14ac:dyDescent="0.35"/>
    <row r="268" ht="19" x14ac:dyDescent="0.35"/>
    <row r="269" ht="19" x14ac:dyDescent="0.35"/>
    <row r="270" ht="19" x14ac:dyDescent="0.35"/>
    <row r="271" ht="19" x14ac:dyDescent="0.35"/>
    <row r="272" ht="19" x14ac:dyDescent="0.35"/>
    <row r="273" ht="19" x14ac:dyDescent="0.35"/>
    <row r="274" ht="19" x14ac:dyDescent="0.35"/>
    <row r="275" ht="19" x14ac:dyDescent="0.35"/>
    <row r="276" ht="19" x14ac:dyDescent="0.35"/>
    <row r="277" ht="19" x14ac:dyDescent="0.35"/>
    <row r="278" ht="19" x14ac:dyDescent="0.35"/>
    <row r="279" ht="19" x14ac:dyDescent="0.35"/>
    <row r="280" ht="19" x14ac:dyDescent="0.35"/>
    <row r="281" ht="19" x14ac:dyDescent="0.35"/>
    <row r="282" ht="19" x14ac:dyDescent="0.35"/>
    <row r="283" ht="19" x14ac:dyDescent="0.35"/>
    <row r="284" ht="19" x14ac:dyDescent="0.35"/>
    <row r="285" ht="19" x14ac:dyDescent="0.35"/>
    <row r="286" ht="19" x14ac:dyDescent="0.35"/>
    <row r="287" ht="19" x14ac:dyDescent="0.35"/>
    <row r="288" ht="19" x14ac:dyDescent="0.35"/>
    <row r="289" ht="19" x14ac:dyDescent="0.35"/>
    <row r="290" ht="19" x14ac:dyDescent="0.35"/>
    <row r="291" ht="19" x14ac:dyDescent="0.35"/>
    <row r="292" ht="19" x14ac:dyDescent="0.35"/>
    <row r="293" ht="19" x14ac:dyDescent="0.35"/>
    <row r="294" ht="19" x14ac:dyDescent="0.35"/>
    <row r="295" ht="19" x14ac:dyDescent="0.35"/>
    <row r="296" ht="19" x14ac:dyDescent="0.35"/>
    <row r="297" ht="19" x14ac:dyDescent="0.35"/>
    <row r="298" ht="19" x14ac:dyDescent="0.35"/>
    <row r="299" ht="19" x14ac:dyDescent="0.35"/>
    <row r="300" ht="19" x14ac:dyDescent="0.35"/>
    <row r="301" ht="19" x14ac:dyDescent="0.35"/>
    <row r="302" ht="19" x14ac:dyDescent="0.35"/>
    <row r="303" ht="19" x14ac:dyDescent="0.35"/>
    <row r="304" ht="19" x14ac:dyDescent="0.35"/>
    <row r="305" ht="19" x14ac:dyDescent="0.35"/>
    <row r="306" ht="19" x14ac:dyDescent="0.35"/>
    <row r="307" ht="19" x14ac:dyDescent="0.35"/>
    <row r="308" ht="19" x14ac:dyDescent="0.35"/>
    <row r="309" ht="19" x14ac:dyDescent="0.35"/>
    <row r="310" ht="19" x14ac:dyDescent="0.35"/>
    <row r="311" ht="19" x14ac:dyDescent="0.35"/>
    <row r="312" ht="19" x14ac:dyDescent="0.35"/>
    <row r="313" ht="19" x14ac:dyDescent="0.35"/>
    <row r="314" ht="19" x14ac:dyDescent="0.35"/>
    <row r="315" ht="19" x14ac:dyDescent="0.35"/>
    <row r="316" ht="19" x14ac:dyDescent="0.35"/>
    <row r="317" ht="19" x14ac:dyDescent="0.35"/>
    <row r="318" ht="19" x14ac:dyDescent="0.35"/>
    <row r="319" ht="19" x14ac:dyDescent="0.35"/>
    <row r="320" ht="19" x14ac:dyDescent="0.35"/>
    <row r="321" ht="19" x14ac:dyDescent="0.35"/>
    <row r="322" ht="19" x14ac:dyDescent="0.35"/>
    <row r="323" ht="19" x14ac:dyDescent="0.35"/>
    <row r="324" ht="19" x14ac:dyDescent="0.35"/>
    <row r="325" ht="19" x14ac:dyDescent="0.35"/>
    <row r="326" ht="19" x14ac:dyDescent="0.35"/>
    <row r="327" ht="19" x14ac:dyDescent="0.35"/>
    <row r="328" ht="19" x14ac:dyDescent="0.35"/>
    <row r="329" ht="19" x14ac:dyDescent="0.35"/>
    <row r="330" ht="19" x14ac:dyDescent="0.35"/>
    <row r="331" ht="19" x14ac:dyDescent="0.35"/>
    <row r="332" ht="19" x14ac:dyDescent="0.35"/>
    <row r="333" ht="19" x14ac:dyDescent="0.35"/>
    <row r="334" ht="19" x14ac:dyDescent="0.35"/>
    <row r="335" ht="19" x14ac:dyDescent="0.35"/>
    <row r="336" ht="19" x14ac:dyDescent="0.35"/>
    <row r="337" ht="19" x14ac:dyDescent="0.35"/>
    <row r="338" ht="19" x14ac:dyDescent="0.35"/>
    <row r="339" ht="19" x14ac:dyDescent="0.35"/>
    <row r="340" ht="19" x14ac:dyDescent="0.35"/>
    <row r="341" ht="19" x14ac:dyDescent="0.35"/>
    <row r="342" ht="19" x14ac:dyDescent="0.35"/>
    <row r="343" ht="19" x14ac:dyDescent="0.35"/>
    <row r="344" ht="19" x14ac:dyDescent="0.35"/>
    <row r="345" ht="19" x14ac:dyDescent="0.35"/>
    <row r="346" ht="19" x14ac:dyDescent="0.35"/>
    <row r="347" ht="19" x14ac:dyDescent="0.35"/>
    <row r="348" ht="19" x14ac:dyDescent="0.35"/>
    <row r="349" ht="19" x14ac:dyDescent="0.35"/>
    <row r="350" ht="19" x14ac:dyDescent="0.35"/>
    <row r="351" ht="19" x14ac:dyDescent="0.35"/>
    <row r="352" ht="19" x14ac:dyDescent="0.35"/>
    <row r="353" ht="19" x14ac:dyDescent="0.35"/>
    <row r="354" ht="19" x14ac:dyDescent="0.35"/>
    <row r="355" ht="19" x14ac:dyDescent="0.35"/>
    <row r="356" ht="19" x14ac:dyDescent="0.35"/>
    <row r="357" ht="19" x14ac:dyDescent="0.35"/>
    <row r="358" ht="19" x14ac:dyDescent="0.35"/>
    <row r="359" ht="19" x14ac:dyDescent="0.35"/>
    <row r="360" ht="19" x14ac:dyDescent="0.35"/>
    <row r="361" ht="19" x14ac:dyDescent="0.35"/>
    <row r="362" ht="19" x14ac:dyDescent="0.35"/>
    <row r="363" ht="19" x14ac:dyDescent="0.35"/>
    <row r="364" ht="19" x14ac:dyDescent="0.35"/>
    <row r="365" ht="19" x14ac:dyDescent="0.35"/>
    <row r="366" ht="19" x14ac:dyDescent="0.35"/>
    <row r="367" ht="19" x14ac:dyDescent="0.35"/>
    <row r="368" ht="19" x14ac:dyDescent="0.35"/>
    <row r="369" ht="19" x14ac:dyDescent="0.35"/>
    <row r="370" ht="19" x14ac:dyDescent="0.35"/>
    <row r="371" ht="19" x14ac:dyDescent="0.35"/>
    <row r="372" ht="19" x14ac:dyDescent="0.35"/>
    <row r="373" ht="19" x14ac:dyDescent="0.35"/>
    <row r="374" ht="19" x14ac:dyDescent="0.35"/>
    <row r="375" ht="19" x14ac:dyDescent="0.35"/>
    <row r="376" ht="19" x14ac:dyDescent="0.35"/>
    <row r="377" ht="19" x14ac:dyDescent="0.35"/>
    <row r="378" ht="19" x14ac:dyDescent="0.35"/>
    <row r="379" ht="19" x14ac:dyDescent="0.35"/>
    <row r="380" ht="19" x14ac:dyDescent="0.35"/>
    <row r="381" ht="19" x14ac:dyDescent="0.35"/>
    <row r="382" ht="19" x14ac:dyDescent="0.35"/>
    <row r="383" ht="19" x14ac:dyDescent="0.35"/>
    <row r="384" ht="19" x14ac:dyDescent="0.35"/>
    <row r="385" ht="19" x14ac:dyDescent="0.35"/>
    <row r="386" ht="19" x14ac:dyDescent="0.35"/>
    <row r="387" ht="19" x14ac:dyDescent="0.35"/>
    <row r="388" ht="19" x14ac:dyDescent="0.35"/>
    <row r="389" ht="19" x14ac:dyDescent="0.35"/>
    <row r="390" ht="19" x14ac:dyDescent="0.35"/>
    <row r="391" ht="19" x14ac:dyDescent="0.35"/>
    <row r="392" ht="19" x14ac:dyDescent="0.35"/>
    <row r="393" ht="19" x14ac:dyDescent="0.35"/>
    <row r="394" ht="19" x14ac:dyDescent="0.35"/>
    <row r="395" ht="19" x14ac:dyDescent="0.35"/>
    <row r="396" ht="19" x14ac:dyDescent="0.35"/>
    <row r="397" ht="19" x14ac:dyDescent="0.35"/>
    <row r="398" ht="19" x14ac:dyDescent="0.35"/>
    <row r="399" ht="19" x14ac:dyDescent="0.35"/>
    <row r="400" ht="19" x14ac:dyDescent="0.35"/>
    <row r="401" ht="19" x14ac:dyDescent="0.35"/>
    <row r="402" ht="19" x14ac:dyDescent="0.35"/>
    <row r="403" ht="19" x14ac:dyDescent="0.35"/>
    <row r="404" ht="19" x14ac:dyDescent="0.35"/>
    <row r="405" ht="19" x14ac:dyDescent="0.35"/>
    <row r="406" ht="19" x14ac:dyDescent="0.35"/>
    <row r="407" ht="19" x14ac:dyDescent="0.35"/>
    <row r="408" ht="19" x14ac:dyDescent="0.35"/>
    <row r="409" ht="19" x14ac:dyDescent="0.35"/>
    <row r="410" ht="19" x14ac:dyDescent="0.35"/>
    <row r="411" ht="19" x14ac:dyDescent="0.35"/>
    <row r="412" ht="19" x14ac:dyDescent="0.35"/>
    <row r="413" ht="19" x14ac:dyDescent="0.35"/>
    <row r="414" ht="19" x14ac:dyDescent="0.35"/>
    <row r="415" ht="19" x14ac:dyDescent="0.35"/>
    <row r="416" ht="19" x14ac:dyDescent="0.35"/>
    <row r="417" ht="19" x14ac:dyDescent="0.35"/>
    <row r="418" ht="19" x14ac:dyDescent="0.35"/>
    <row r="419" ht="19" x14ac:dyDescent="0.35"/>
    <row r="420" ht="19" x14ac:dyDescent="0.35"/>
    <row r="421" ht="19" x14ac:dyDescent="0.35"/>
    <row r="422" ht="19" x14ac:dyDescent="0.35"/>
    <row r="423" ht="19" x14ac:dyDescent="0.35"/>
    <row r="424" ht="19" x14ac:dyDescent="0.35"/>
    <row r="425" ht="19" x14ac:dyDescent="0.35"/>
    <row r="426" ht="19" x14ac:dyDescent="0.35"/>
    <row r="427" ht="19" x14ac:dyDescent="0.35"/>
    <row r="428" ht="19" x14ac:dyDescent="0.35"/>
    <row r="429" ht="19" x14ac:dyDescent="0.35"/>
    <row r="430" ht="19" x14ac:dyDescent="0.35"/>
    <row r="431" ht="19" x14ac:dyDescent="0.35"/>
    <row r="432" ht="19" x14ac:dyDescent="0.35"/>
    <row r="433" ht="19" x14ac:dyDescent="0.35"/>
    <row r="434" ht="19" x14ac:dyDescent="0.35"/>
    <row r="435" ht="19" x14ac:dyDescent="0.35"/>
    <row r="436" ht="19" x14ac:dyDescent="0.35"/>
    <row r="437" ht="19" x14ac:dyDescent="0.35"/>
    <row r="438" ht="19" x14ac:dyDescent="0.35"/>
    <row r="439" ht="19" x14ac:dyDescent="0.35"/>
    <row r="440" ht="19" x14ac:dyDescent="0.35"/>
    <row r="441" ht="19" x14ac:dyDescent="0.35"/>
    <row r="442" ht="19" x14ac:dyDescent="0.35"/>
    <row r="443" ht="19" x14ac:dyDescent="0.35"/>
    <row r="444" ht="19" x14ac:dyDescent="0.35"/>
    <row r="445" ht="19" x14ac:dyDescent="0.35"/>
    <row r="446" ht="19" x14ac:dyDescent="0.35"/>
    <row r="447" ht="19" x14ac:dyDescent="0.35"/>
    <row r="448" ht="19" x14ac:dyDescent="0.35"/>
    <row r="449" ht="19" x14ac:dyDescent="0.35"/>
    <row r="450" ht="19" x14ac:dyDescent="0.35"/>
    <row r="451" ht="19" x14ac:dyDescent="0.35"/>
    <row r="452" ht="19" x14ac:dyDescent="0.35"/>
    <row r="453" ht="19" x14ac:dyDescent="0.35"/>
    <row r="454" ht="19" x14ac:dyDescent="0.35"/>
    <row r="455" ht="19" x14ac:dyDescent="0.35"/>
    <row r="456" ht="19" x14ac:dyDescent="0.35"/>
    <row r="457" ht="19" x14ac:dyDescent="0.35"/>
    <row r="458" ht="19" x14ac:dyDescent="0.35"/>
    <row r="459" ht="19" x14ac:dyDescent="0.35"/>
    <row r="460" ht="19" x14ac:dyDescent="0.35"/>
    <row r="461" ht="19" x14ac:dyDescent="0.35"/>
    <row r="462" ht="19" x14ac:dyDescent="0.35"/>
    <row r="463" ht="19" x14ac:dyDescent="0.35"/>
    <row r="464" ht="19" x14ac:dyDescent="0.35"/>
    <row r="465" ht="19" x14ac:dyDescent="0.35"/>
    <row r="466" ht="19" x14ac:dyDescent="0.35"/>
    <row r="467" ht="19" x14ac:dyDescent="0.35"/>
    <row r="468" ht="19" x14ac:dyDescent="0.35"/>
    <row r="469" ht="19" x14ac:dyDescent="0.35"/>
    <row r="470" ht="19" x14ac:dyDescent="0.35"/>
    <row r="471" ht="19" x14ac:dyDescent="0.35"/>
    <row r="472" ht="19" x14ac:dyDescent="0.35"/>
    <row r="473" ht="19" x14ac:dyDescent="0.35"/>
    <row r="474" ht="19" x14ac:dyDescent="0.35"/>
    <row r="475" ht="19" x14ac:dyDescent="0.35"/>
    <row r="476" ht="19" x14ac:dyDescent="0.35"/>
    <row r="477" ht="19" x14ac:dyDescent="0.35"/>
    <row r="478" ht="19" x14ac:dyDescent="0.35"/>
    <row r="479" ht="19" x14ac:dyDescent="0.35"/>
    <row r="480" ht="19" x14ac:dyDescent="0.35"/>
    <row r="481" ht="19" x14ac:dyDescent="0.35"/>
    <row r="482" ht="19" x14ac:dyDescent="0.35"/>
    <row r="483" ht="19" x14ac:dyDescent="0.35"/>
    <row r="484" ht="19" x14ac:dyDescent="0.35"/>
    <row r="485" ht="19" x14ac:dyDescent="0.35"/>
    <row r="486" ht="19" x14ac:dyDescent="0.35"/>
    <row r="487" ht="19" x14ac:dyDescent="0.35"/>
    <row r="488" ht="19" x14ac:dyDescent="0.35"/>
    <row r="489" ht="19" x14ac:dyDescent="0.35"/>
    <row r="490" ht="19" x14ac:dyDescent="0.35"/>
    <row r="491" ht="19" x14ac:dyDescent="0.35"/>
    <row r="492" ht="19" x14ac:dyDescent="0.35"/>
    <row r="493" ht="19" x14ac:dyDescent="0.35"/>
    <row r="494" ht="19" x14ac:dyDescent="0.35"/>
    <row r="495" ht="19" x14ac:dyDescent="0.35"/>
    <row r="496" ht="19" x14ac:dyDescent="0.35"/>
    <row r="497" ht="19" x14ac:dyDescent="0.35"/>
    <row r="498" ht="19" x14ac:dyDescent="0.35"/>
    <row r="499" ht="19" x14ac:dyDescent="0.35"/>
    <row r="500" ht="19" x14ac:dyDescent="0.35"/>
    <row r="501" ht="19" x14ac:dyDescent="0.35"/>
    <row r="502" ht="19" x14ac:dyDescent="0.35"/>
    <row r="503" ht="19" x14ac:dyDescent="0.35"/>
    <row r="504" ht="19" x14ac:dyDescent="0.35"/>
    <row r="505" ht="19" x14ac:dyDescent="0.35"/>
    <row r="506" ht="19" x14ac:dyDescent="0.35"/>
    <row r="507" ht="19" x14ac:dyDescent="0.35"/>
    <row r="508" ht="19" x14ac:dyDescent="0.35"/>
    <row r="509" ht="19" x14ac:dyDescent="0.35"/>
    <row r="510" ht="19" x14ac:dyDescent="0.35"/>
    <row r="511" ht="19" x14ac:dyDescent="0.35"/>
    <row r="512" ht="19" x14ac:dyDescent="0.35"/>
    <row r="513" ht="19" x14ac:dyDescent="0.35"/>
    <row r="514" ht="19" x14ac:dyDescent="0.35"/>
    <row r="515" ht="19" x14ac:dyDescent="0.35"/>
    <row r="516" ht="19" x14ac:dyDescent="0.35"/>
    <row r="517" ht="19" x14ac:dyDescent="0.35"/>
    <row r="518" ht="19" x14ac:dyDescent="0.35"/>
    <row r="519" ht="19" x14ac:dyDescent="0.35"/>
    <row r="520" ht="19" x14ac:dyDescent="0.35"/>
    <row r="521" ht="19" x14ac:dyDescent="0.35"/>
    <row r="522" ht="19" x14ac:dyDescent="0.35"/>
    <row r="523" ht="19" x14ac:dyDescent="0.35"/>
    <row r="524" ht="19" x14ac:dyDescent="0.35"/>
    <row r="525" ht="19" x14ac:dyDescent="0.35"/>
    <row r="526" ht="19" x14ac:dyDescent="0.35"/>
    <row r="527" ht="19" x14ac:dyDescent="0.35"/>
    <row r="528" ht="19" x14ac:dyDescent="0.35"/>
    <row r="529" ht="19" x14ac:dyDescent="0.35"/>
    <row r="530" ht="19" x14ac:dyDescent="0.35"/>
    <row r="531" ht="19" x14ac:dyDescent="0.35"/>
    <row r="532" ht="19" x14ac:dyDescent="0.35"/>
    <row r="533" ht="19" x14ac:dyDescent="0.35"/>
    <row r="534" ht="19" x14ac:dyDescent="0.35"/>
    <row r="535" ht="19" x14ac:dyDescent="0.35"/>
    <row r="536" ht="19" x14ac:dyDescent="0.35"/>
    <row r="537" ht="19" x14ac:dyDescent="0.35"/>
    <row r="538" ht="19" x14ac:dyDescent="0.35"/>
    <row r="539" ht="19" x14ac:dyDescent="0.35"/>
    <row r="540" ht="19" x14ac:dyDescent="0.35"/>
    <row r="541" ht="19" x14ac:dyDescent="0.35"/>
    <row r="542" ht="19" x14ac:dyDescent="0.35"/>
    <row r="543" ht="19" x14ac:dyDescent="0.35"/>
    <row r="544" ht="19" x14ac:dyDescent="0.35"/>
    <row r="545" ht="19" x14ac:dyDescent="0.35"/>
    <row r="546" ht="19" x14ac:dyDescent="0.35"/>
    <row r="547" ht="19" x14ac:dyDescent="0.35"/>
    <row r="548" ht="19" x14ac:dyDescent="0.35"/>
    <row r="549" ht="19" x14ac:dyDescent="0.35"/>
    <row r="550" ht="19" x14ac:dyDescent="0.35"/>
    <row r="551" ht="19" x14ac:dyDescent="0.35"/>
    <row r="552" ht="19" x14ac:dyDescent="0.35"/>
    <row r="553" ht="19" x14ac:dyDescent="0.35"/>
    <row r="554" ht="19" x14ac:dyDescent="0.35"/>
    <row r="555" ht="19" x14ac:dyDescent="0.35"/>
    <row r="556" ht="19" x14ac:dyDescent="0.35"/>
    <row r="557" ht="19" x14ac:dyDescent="0.35"/>
    <row r="558" ht="19" x14ac:dyDescent="0.35"/>
    <row r="559" ht="19" x14ac:dyDescent="0.35"/>
    <row r="560" ht="19" x14ac:dyDescent="0.35"/>
    <row r="561" ht="19" x14ac:dyDescent="0.35"/>
    <row r="562" ht="19" x14ac:dyDescent="0.35"/>
    <row r="563" ht="19" x14ac:dyDescent="0.35"/>
    <row r="564" ht="19" x14ac:dyDescent="0.35"/>
    <row r="565" ht="19" x14ac:dyDescent="0.35"/>
    <row r="566" ht="19" x14ac:dyDescent="0.35"/>
    <row r="567" ht="19" x14ac:dyDescent="0.35"/>
    <row r="568" ht="19" x14ac:dyDescent="0.35"/>
    <row r="569" ht="19" x14ac:dyDescent="0.35"/>
    <row r="570" ht="19" x14ac:dyDescent="0.35"/>
    <row r="571" ht="19" x14ac:dyDescent="0.35"/>
    <row r="572" ht="19" x14ac:dyDescent="0.35"/>
    <row r="573" ht="19" x14ac:dyDescent="0.35"/>
    <row r="574" ht="19" x14ac:dyDescent="0.35"/>
    <row r="575" ht="19" x14ac:dyDescent="0.35"/>
    <row r="576" ht="19" x14ac:dyDescent="0.35"/>
    <row r="577" ht="19" x14ac:dyDescent="0.35"/>
    <row r="578" ht="19" x14ac:dyDescent="0.35"/>
    <row r="579" ht="19" x14ac:dyDescent="0.35"/>
    <row r="580" ht="19" x14ac:dyDescent="0.35"/>
    <row r="581" ht="19" x14ac:dyDescent="0.35"/>
    <row r="582" ht="19" x14ac:dyDescent="0.35"/>
    <row r="583" ht="19" x14ac:dyDescent="0.35"/>
    <row r="584" ht="19" x14ac:dyDescent="0.35"/>
    <row r="585" ht="19" x14ac:dyDescent="0.35"/>
    <row r="586" ht="19" x14ac:dyDescent="0.35"/>
    <row r="587" ht="19" x14ac:dyDescent="0.35"/>
    <row r="588" ht="19" x14ac:dyDescent="0.35"/>
    <row r="589" ht="19" x14ac:dyDescent="0.35"/>
    <row r="590" ht="19" x14ac:dyDescent="0.35"/>
    <row r="591" ht="19" x14ac:dyDescent="0.35"/>
    <row r="592" ht="19" x14ac:dyDescent="0.35"/>
    <row r="593" ht="19" x14ac:dyDescent="0.35"/>
    <row r="594" ht="19" x14ac:dyDescent="0.35"/>
    <row r="595" ht="19" x14ac:dyDescent="0.35"/>
    <row r="596" ht="19" x14ac:dyDescent="0.35"/>
    <row r="597" ht="19" x14ac:dyDescent="0.35"/>
    <row r="598" ht="19" x14ac:dyDescent="0.35"/>
    <row r="599" ht="19" x14ac:dyDescent="0.35"/>
    <row r="600" ht="19" x14ac:dyDescent="0.35"/>
    <row r="601" ht="19" x14ac:dyDescent="0.35"/>
    <row r="602" ht="19" x14ac:dyDescent="0.35"/>
    <row r="603" ht="19" x14ac:dyDescent="0.35"/>
    <row r="604" ht="19" x14ac:dyDescent="0.35"/>
    <row r="605" ht="19" x14ac:dyDescent="0.35"/>
    <row r="606" ht="19" x14ac:dyDescent="0.35"/>
    <row r="607" ht="19" x14ac:dyDescent="0.35"/>
    <row r="608" ht="19" x14ac:dyDescent="0.35"/>
    <row r="609" ht="19" x14ac:dyDescent="0.35"/>
    <row r="610" ht="19" x14ac:dyDescent="0.35"/>
    <row r="611" ht="19" x14ac:dyDescent="0.35"/>
    <row r="612" ht="19" x14ac:dyDescent="0.35"/>
    <row r="613" ht="19" x14ac:dyDescent="0.35"/>
    <row r="614" ht="19" x14ac:dyDescent="0.35"/>
    <row r="615" ht="19" x14ac:dyDescent="0.35"/>
    <row r="616" ht="19" x14ac:dyDescent="0.35"/>
    <row r="617" ht="19" x14ac:dyDescent="0.35"/>
    <row r="618" ht="19" x14ac:dyDescent="0.35"/>
    <row r="619" ht="19" x14ac:dyDescent="0.35"/>
    <row r="620" ht="19" x14ac:dyDescent="0.35"/>
    <row r="621" ht="19" x14ac:dyDescent="0.35"/>
    <row r="622" ht="19" x14ac:dyDescent="0.35"/>
    <row r="623" ht="19" x14ac:dyDescent="0.35"/>
    <row r="624" ht="19" x14ac:dyDescent="0.35"/>
    <row r="625" ht="19" x14ac:dyDescent="0.35"/>
    <row r="626" ht="19" x14ac:dyDescent="0.35"/>
    <row r="627" ht="19" x14ac:dyDescent="0.35"/>
    <row r="628" ht="19" x14ac:dyDescent="0.35"/>
    <row r="629" ht="19" x14ac:dyDescent="0.35"/>
    <row r="630" ht="19" x14ac:dyDescent="0.35"/>
    <row r="631" ht="19" x14ac:dyDescent="0.35"/>
    <row r="632" ht="19" x14ac:dyDescent="0.35"/>
    <row r="633" ht="19" x14ac:dyDescent="0.35"/>
    <row r="634" ht="19" x14ac:dyDescent="0.35"/>
    <row r="635" ht="19" x14ac:dyDescent="0.35"/>
    <row r="636" ht="19" x14ac:dyDescent="0.35"/>
    <row r="637" ht="19" x14ac:dyDescent="0.35"/>
    <row r="638" ht="19" x14ac:dyDescent="0.35"/>
    <row r="639" ht="19" x14ac:dyDescent="0.35"/>
    <row r="640" ht="19" x14ac:dyDescent="0.35"/>
    <row r="641" ht="19" x14ac:dyDescent="0.35"/>
    <row r="642" ht="19" x14ac:dyDescent="0.35"/>
    <row r="643" ht="19" x14ac:dyDescent="0.35"/>
    <row r="644" ht="19" x14ac:dyDescent="0.35"/>
    <row r="645" ht="19" x14ac:dyDescent="0.35"/>
    <row r="646" ht="19" x14ac:dyDescent="0.35"/>
    <row r="647" ht="19" x14ac:dyDescent="0.35"/>
    <row r="648" ht="19" x14ac:dyDescent="0.35"/>
    <row r="649" ht="19" x14ac:dyDescent="0.35"/>
    <row r="650" ht="19" x14ac:dyDescent="0.35"/>
    <row r="651" ht="19" x14ac:dyDescent="0.35"/>
    <row r="652" ht="19" x14ac:dyDescent="0.35"/>
    <row r="653" ht="19" x14ac:dyDescent="0.35"/>
    <row r="654" ht="19" x14ac:dyDescent="0.35"/>
    <row r="655" ht="19" x14ac:dyDescent="0.35"/>
    <row r="656" ht="19" x14ac:dyDescent="0.35"/>
    <row r="657" ht="19" x14ac:dyDescent="0.35"/>
    <row r="658" ht="19" x14ac:dyDescent="0.35"/>
    <row r="659" ht="19" x14ac:dyDescent="0.35"/>
    <row r="660" ht="19" x14ac:dyDescent="0.35"/>
    <row r="661" ht="19" x14ac:dyDescent="0.35"/>
    <row r="662" ht="19" x14ac:dyDescent="0.35"/>
    <row r="663" ht="19" x14ac:dyDescent="0.35"/>
    <row r="664" ht="19" x14ac:dyDescent="0.35"/>
    <row r="665" ht="19" x14ac:dyDescent="0.35"/>
    <row r="666" ht="19" x14ac:dyDescent="0.35"/>
    <row r="667" ht="19" x14ac:dyDescent="0.35"/>
    <row r="668" ht="19" x14ac:dyDescent="0.35"/>
    <row r="669" ht="19" x14ac:dyDescent="0.35"/>
    <row r="670" ht="19" x14ac:dyDescent="0.35"/>
    <row r="671" ht="19" x14ac:dyDescent="0.35"/>
    <row r="672" ht="19" x14ac:dyDescent="0.35"/>
    <row r="673" ht="19" x14ac:dyDescent="0.35"/>
    <row r="674" ht="19" x14ac:dyDescent="0.35"/>
    <row r="675" ht="19" x14ac:dyDescent="0.35"/>
    <row r="676" ht="19" x14ac:dyDescent="0.35"/>
    <row r="677" ht="19" x14ac:dyDescent="0.35"/>
    <row r="678" ht="19" x14ac:dyDescent="0.35"/>
    <row r="679" ht="19" x14ac:dyDescent="0.35"/>
    <row r="680" ht="19" x14ac:dyDescent="0.35"/>
    <row r="681" ht="19" x14ac:dyDescent="0.35"/>
    <row r="682" ht="19" x14ac:dyDescent="0.35"/>
    <row r="683" ht="19" x14ac:dyDescent="0.35"/>
    <row r="684" ht="19" x14ac:dyDescent="0.35"/>
    <row r="685" ht="19" x14ac:dyDescent="0.35"/>
    <row r="686" ht="19" x14ac:dyDescent="0.35"/>
    <row r="687" ht="19" x14ac:dyDescent="0.35"/>
    <row r="688" ht="19" x14ac:dyDescent="0.35"/>
    <row r="689" ht="19" x14ac:dyDescent="0.35"/>
    <row r="690" ht="19" x14ac:dyDescent="0.35"/>
    <row r="691" ht="19" x14ac:dyDescent="0.35"/>
    <row r="692" ht="19" x14ac:dyDescent="0.35"/>
    <row r="693" ht="19" x14ac:dyDescent="0.35"/>
    <row r="694" ht="19" x14ac:dyDescent="0.35"/>
    <row r="695" ht="19" x14ac:dyDescent="0.35"/>
    <row r="696" ht="19" x14ac:dyDescent="0.35"/>
    <row r="697" ht="19" x14ac:dyDescent="0.35"/>
    <row r="698" ht="19" x14ac:dyDescent="0.35"/>
    <row r="699" ht="19" x14ac:dyDescent="0.35"/>
    <row r="700" ht="19" x14ac:dyDescent="0.35"/>
    <row r="701" ht="19" x14ac:dyDescent="0.35"/>
    <row r="702" ht="19" x14ac:dyDescent="0.35"/>
    <row r="703" ht="19" x14ac:dyDescent="0.35"/>
    <row r="704" ht="19" x14ac:dyDescent="0.35"/>
    <row r="705" ht="19" x14ac:dyDescent="0.35"/>
    <row r="706" ht="19" x14ac:dyDescent="0.35"/>
    <row r="707" ht="19" x14ac:dyDescent="0.35"/>
    <row r="708" ht="19" x14ac:dyDescent="0.35"/>
    <row r="709" ht="19" x14ac:dyDescent="0.35"/>
    <row r="710" ht="19" x14ac:dyDescent="0.35"/>
    <row r="711" ht="19" x14ac:dyDescent="0.35"/>
    <row r="712" ht="19" x14ac:dyDescent="0.35"/>
    <row r="713" ht="19" x14ac:dyDescent="0.35"/>
    <row r="714" ht="19" x14ac:dyDescent="0.35"/>
    <row r="715" ht="19" x14ac:dyDescent="0.35"/>
    <row r="716" ht="19" x14ac:dyDescent="0.35"/>
    <row r="717" ht="19" x14ac:dyDescent="0.35"/>
    <row r="718" ht="19" x14ac:dyDescent="0.35"/>
    <row r="719" ht="19" x14ac:dyDescent="0.35"/>
    <row r="720" ht="19" x14ac:dyDescent="0.35"/>
    <row r="721" ht="19" x14ac:dyDescent="0.35"/>
    <row r="722" ht="19" x14ac:dyDescent="0.35"/>
    <row r="723" ht="19" x14ac:dyDescent="0.35"/>
    <row r="724" ht="19" x14ac:dyDescent="0.35"/>
    <row r="725" ht="19" x14ac:dyDescent="0.35"/>
    <row r="726" ht="19" x14ac:dyDescent="0.35"/>
    <row r="727" ht="19" x14ac:dyDescent="0.35"/>
    <row r="728" ht="19" x14ac:dyDescent="0.35"/>
    <row r="729" ht="19" x14ac:dyDescent="0.35"/>
    <row r="730" ht="19" x14ac:dyDescent="0.35"/>
    <row r="731" ht="19" x14ac:dyDescent="0.35"/>
    <row r="732" ht="19" x14ac:dyDescent="0.35"/>
    <row r="733" ht="19" x14ac:dyDescent="0.35"/>
    <row r="734" ht="19" x14ac:dyDescent="0.35"/>
    <row r="735" ht="19" x14ac:dyDescent="0.35"/>
    <row r="736" ht="19" x14ac:dyDescent="0.35"/>
    <row r="737" ht="19" x14ac:dyDescent="0.35"/>
    <row r="738" ht="19" x14ac:dyDescent="0.35"/>
    <row r="739" ht="19" x14ac:dyDescent="0.35"/>
    <row r="740" ht="19" x14ac:dyDescent="0.35"/>
    <row r="741" ht="19" x14ac:dyDescent="0.35"/>
    <row r="742" ht="19" x14ac:dyDescent="0.35"/>
    <row r="743" ht="19" x14ac:dyDescent="0.35"/>
    <row r="744" ht="19" x14ac:dyDescent="0.35"/>
    <row r="745" ht="19" x14ac:dyDescent="0.35"/>
    <row r="746" ht="19" x14ac:dyDescent="0.35"/>
    <row r="747" ht="19" x14ac:dyDescent="0.35"/>
    <row r="748" ht="19" x14ac:dyDescent="0.35"/>
    <row r="749" ht="19" x14ac:dyDescent="0.35"/>
    <row r="750" ht="19" x14ac:dyDescent="0.35"/>
    <row r="751" ht="19" x14ac:dyDescent="0.35"/>
    <row r="752" ht="19" x14ac:dyDescent="0.35"/>
    <row r="753" ht="19" x14ac:dyDescent="0.35"/>
    <row r="754" ht="19" x14ac:dyDescent="0.35"/>
    <row r="755" ht="19" x14ac:dyDescent="0.35"/>
    <row r="756" ht="19" x14ac:dyDescent="0.35"/>
    <row r="757" ht="19" x14ac:dyDescent="0.35"/>
    <row r="758" ht="19" x14ac:dyDescent="0.35"/>
    <row r="759" ht="19" x14ac:dyDescent="0.35"/>
    <row r="760" ht="19" x14ac:dyDescent="0.35"/>
    <row r="761" ht="19" x14ac:dyDescent="0.35"/>
    <row r="762" ht="19" x14ac:dyDescent="0.35"/>
    <row r="763" ht="19" x14ac:dyDescent="0.35"/>
    <row r="764" ht="19" x14ac:dyDescent="0.35"/>
    <row r="765" ht="19" x14ac:dyDescent="0.35"/>
    <row r="766" ht="19" x14ac:dyDescent="0.35"/>
    <row r="767" ht="19" x14ac:dyDescent="0.35"/>
    <row r="768" ht="19" x14ac:dyDescent="0.35"/>
    <row r="769" ht="19" x14ac:dyDescent="0.35"/>
    <row r="770" ht="19" x14ac:dyDescent="0.35"/>
    <row r="771" ht="19" x14ac:dyDescent="0.35"/>
    <row r="772" ht="19" x14ac:dyDescent="0.35"/>
    <row r="773" ht="19" x14ac:dyDescent="0.35"/>
    <row r="774" ht="19" x14ac:dyDescent="0.35"/>
    <row r="775" ht="19" x14ac:dyDescent="0.35"/>
    <row r="776" ht="19" x14ac:dyDescent="0.35"/>
    <row r="777" ht="19" x14ac:dyDescent="0.35"/>
    <row r="778" ht="19" x14ac:dyDescent="0.35"/>
    <row r="779" ht="19" x14ac:dyDescent="0.35"/>
    <row r="780" ht="19" x14ac:dyDescent="0.35"/>
    <row r="781" ht="19" x14ac:dyDescent="0.35"/>
    <row r="782" ht="19" x14ac:dyDescent="0.35"/>
    <row r="783" ht="19" x14ac:dyDescent="0.35"/>
    <row r="784" ht="19" x14ac:dyDescent="0.35"/>
    <row r="785" ht="19" x14ac:dyDescent="0.35"/>
    <row r="786" ht="19" x14ac:dyDescent="0.35"/>
    <row r="787" ht="19" x14ac:dyDescent="0.35"/>
    <row r="788" ht="19" x14ac:dyDescent="0.35"/>
    <row r="789" ht="19" x14ac:dyDescent="0.35"/>
    <row r="790" ht="19" x14ac:dyDescent="0.35"/>
    <row r="791" ht="19" x14ac:dyDescent="0.35"/>
    <row r="792" ht="19" x14ac:dyDescent="0.35"/>
    <row r="793" ht="19" x14ac:dyDescent="0.35"/>
    <row r="794" ht="19" x14ac:dyDescent="0.35"/>
    <row r="795" ht="19" x14ac:dyDescent="0.35"/>
    <row r="796" ht="19" x14ac:dyDescent="0.35"/>
    <row r="797" ht="19" x14ac:dyDescent="0.35"/>
    <row r="798" ht="19" x14ac:dyDescent="0.35"/>
    <row r="799" ht="19" x14ac:dyDescent="0.35"/>
    <row r="800" ht="19" x14ac:dyDescent="0.35"/>
    <row r="801" ht="19" x14ac:dyDescent="0.35"/>
    <row r="802" ht="19" x14ac:dyDescent="0.35"/>
    <row r="803" ht="19" x14ac:dyDescent="0.35"/>
    <row r="804" ht="19" x14ac:dyDescent="0.35"/>
    <row r="805" ht="19" x14ac:dyDescent="0.35"/>
    <row r="806" ht="19" x14ac:dyDescent="0.35"/>
    <row r="807" ht="19" x14ac:dyDescent="0.35"/>
    <row r="808" ht="19" x14ac:dyDescent="0.35"/>
    <row r="809" ht="19" x14ac:dyDescent="0.35"/>
    <row r="810" ht="19" x14ac:dyDescent="0.35"/>
    <row r="811" ht="19" x14ac:dyDescent="0.35"/>
    <row r="812" ht="19" x14ac:dyDescent="0.35"/>
    <row r="813" ht="19" x14ac:dyDescent="0.35"/>
    <row r="814" ht="19" x14ac:dyDescent="0.35"/>
    <row r="815" ht="19" x14ac:dyDescent="0.35"/>
    <row r="816" ht="19" x14ac:dyDescent="0.35"/>
    <row r="817" ht="19" x14ac:dyDescent="0.35"/>
    <row r="818" ht="19" x14ac:dyDescent="0.35"/>
    <row r="819" ht="19" x14ac:dyDescent="0.35"/>
    <row r="820" ht="19" x14ac:dyDescent="0.35"/>
    <row r="821" ht="19" x14ac:dyDescent="0.35"/>
    <row r="822" ht="19" x14ac:dyDescent="0.35"/>
    <row r="823" ht="19" x14ac:dyDescent="0.35"/>
    <row r="824" ht="19" x14ac:dyDescent="0.35"/>
    <row r="825" ht="19" x14ac:dyDescent="0.35"/>
    <row r="826" ht="19" x14ac:dyDescent="0.35"/>
    <row r="827" ht="19" x14ac:dyDescent="0.35"/>
    <row r="828" ht="19" x14ac:dyDescent="0.35"/>
    <row r="829" ht="19" x14ac:dyDescent="0.35"/>
    <row r="830" ht="19" x14ac:dyDescent="0.35"/>
    <row r="831" ht="19" x14ac:dyDescent="0.35"/>
    <row r="832" ht="19" x14ac:dyDescent="0.35"/>
    <row r="833" ht="19" x14ac:dyDescent="0.35"/>
    <row r="834" ht="19" x14ac:dyDescent="0.35"/>
    <row r="835" ht="19" x14ac:dyDescent="0.35"/>
    <row r="836" ht="19" x14ac:dyDescent="0.35"/>
    <row r="837" ht="19" x14ac:dyDescent="0.35"/>
    <row r="838" ht="19" x14ac:dyDescent="0.35"/>
    <row r="839" ht="19" x14ac:dyDescent="0.35"/>
    <row r="840" ht="19" x14ac:dyDescent="0.35"/>
    <row r="841" ht="19" x14ac:dyDescent="0.35"/>
    <row r="842" ht="19" x14ac:dyDescent="0.35"/>
    <row r="843" ht="19" x14ac:dyDescent="0.35"/>
    <row r="844" ht="19" x14ac:dyDescent="0.35"/>
    <row r="845" ht="19" x14ac:dyDescent="0.35"/>
    <row r="846" ht="19" x14ac:dyDescent="0.35"/>
    <row r="847" ht="19" x14ac:dyDescent="0.35"/>
    <row r="848" ht="19" x14ac:dyDescent="0.35"/>
    <row r="849" ht="19" x14ac:dyDescent="0.35"/>
    <row r="850" ht="19" x14ac:dyDescent="0.35"/>
    <row r="851" ht="19" x14ac:dyDescent="0.35"/>
    <row r="852" ht="19" x14ac:dyDescent="0.35"/>
    <row r="853" ht="19" x14ac:dyDescent="0.35"/>
    <row r="854" ht="19" x14ac:dyDescent="0.35"/>
    <row r="855" ht="19" x14ac:dyDescent="0.35"/>
    <row r="856" ht="19" x14ac:dyDescent="0.35"/>
    <row r="857" ht="19" x14ac:dyDescent="0.35"/>
    <row r="858" ht="19" x14ac:dyDescent="0.35"/>
    <row r="859" ht="19" x14ac:dyDescent="0.35"/>
    <row r="860" ht="19" x14ac:dyDescent="0.35"/>
    <row r="861" ht="19" x14ac:dyDescent="0.35"/>
    <row r="862" ht="19" x14ac:dyDescent="0.35"/>
    <row r="863" ht="19" x14ac:dyDescent="0.35"/>
    <row r="864" ht="19" x14ac:dyDescent="0.35"/>
    <row r="865" ht="19" x14ac:dyDescent="0.35"/>
    <row r="866" ht="19" x14ac:dyDescent="0.35"/>
    <row r="867" ht="19" x14ac:dyDescent="0.35"/>
    <row r="868" ht="19" x14ac:dyDescent="0.35"/>
    <row r="869" ht="19" x14ac:dyDescent="0.35"/>
    <row r="870" ht="19" x14ac:dyDescent="0.35"/>
    <row r="871" ht="19" x14ac:dyDescent="0.35"/>
    <row r="872" ht="19" x14ac:dyDescent="0.35"/>
    <row r="873" ht="19" x14ac:dyDescent="0.35"/>
    <row r="874" ht="19" x14ac:dyDescent="0.35"/>
    <row r="875" ht="19" x14ac:dyDescent="0.35"/>
    <row r="876" ht="19" x14ac:dyDescent="0.35"/>
    <row r="877" ht="19" x14ac:dyDescent="0.35"/>
    <row r="878" ht="19" x14ac:dyDescent="0.35"/>
    <row r="879" ht="19" x14ac:dyDescent="0.35"/>
    <row r="880" ht="19" x14ac:dyDescent="0.35"/>
    <row r="881" ht="19" x14ac:dyDescent="0.35"/>
    <row r="882" ht="19" x14ac:dyDescent="0.35"/>
    <row r="883" ht="19" x14ac:dyDescent="0.35"/>
    <row r="884" ht="19" x14ac:dyDescent="0.35"/>
    <row r="885" ht="19" x14ac:dyDescent="0.35"/>
    <row r="886" ht="19" x14ac:dyDescent="0.35"/>
    <row r="887" ht="19" x14ac:dyDescent="0.35"/>
    <row r="888" ht="19" x14ac:dyDescent="0.35"/>
    <row r="889" ht="19" x14ac:dyDescent="0.35"/>
    <row r="890" ht="19" x14ac:dyDescent="0.35"/>
    <row r="891" ht="19" x14ac:dyDescent="0.35"/>
    <row r="892" ht="19" x14ac:dyDescent="0.35"/>
    <row r="893" ht="19" x14ac:dyDescent="0.35"/>
    <row r="894" ht="19" x14ac:dyDescent="0.35"/>
    <row r="895" ht="19" x14ac:dyDescent="0.35"/>
    <row r="896" ht="19" x14ac:dyDescent="0.35"/>
    <row r="897" ht="19" x14ac:dyDescent="0.35"/>
    <row r="898" ht="19" x14ac:dyDescent="0.35"/>
    <row r="899" ht="19" x14ac:dyDescent="0.35"/>
    <row r="900" ht="19" x14ac:dyDescent="0.35"/>
    <row r="901" ht="19" x14ac:dyDescent="0.35"/>
    <row r="902" ht="19" x14ac:dyDescent="0.35"/>
    <row r="903" ht="19" x14ac:dyDescent="0.35"/>
    <row r="904" ht="19" x14ac:dyDescent="0.35"/>
    <row r="905" ht="19" x14ac:dyDescent="0.35"/>
    <row r="906" ht="19" x14ac:dyDescent="0.35"/>
    <row r="907" ht="19" x14ac:dyDescent="0.35"/>
    <row r="908" ht="19" x14ac:dyDescent="0.35"/>
    <row r="909" ht="19" x14ac:dyDescent="0.35"/>
    <row r="910" ht="19" x14ac:dyDescent="0.35"/>
    <row r="911" ht="19" x14ac:dyDescent="0.35"/>
    <row r="912" ht="19" x14ac:dyDescent="0.35"/>
    <row r="913" ht="19" x14ac:dyDescent="0.35"/>
    <row r="914" ht="19" x14ac:dyDescent="0.35"/>
    <row r="915" ht="19" x14ac:dyDescent="0.35"/>
    <row r="916" ht="19" x14ac:dyDescent="0.35"/>
    <row r="917" ht="19" x14ac:dyDescent="0.35"/>
    <row r="918" ht="19" x14ac:dyDescent="0.35"/>
    <row r="919" ht="19" x14ac:dyDescent="0.35"/>
    <row r="920" ht="19" x14ac:dyDescent="0.35"/>
    <row r="921" ht="19" x14ac:dyDescent="0.35"/>
    <row r="922" ht="19" x14ac:dyDescent="0.35"/>
    <row r="923" ht="19" x14ac:dyDescent="0.35"/>
    <row r="924" ht="19" x14ac:dyDescent="0.35"/>
    <row r="925" ht="19" x14ac:dyDescent="0.35"/>
    <row r="926" ht="19" x14ac:dyDescent="0.35"/>
    <row r="927" ht="19" x14ac:dyDescent="0.35"/>
    <row r="928" ht="19" x14ac:dyDescent="0.35"/>
    <row r="929" ht="19" x14ac:dyDescent="0.35"/>
    <row r="930" ht="19" x14ac:dyDescent="0.35"/>
    <row r="931" ht="19" x14ac:dyDescent="0.35"/>
    <row r="932" ht="19" x14ac:dyDescent="0.35"/>
    <row r="933" ht="19" x14ac:dyDescent="0.35"/>
    <row r="934" ht="19" x14ac:dyDescent="0.35"/>
    <row r="935" ht="19" x14ac:dyDescent="0.35"/>
    <row r="936" ht="19" x14ac:dyDescent="0.35"/>
    <row r="937" ht="19" x14ac:dyDescent="0.35"/>
    <row r="938" ht="19" x14ac:dyDescent="0.35"/>
    <row r="939" ht="19" x14ac:dyDescent="0.35"/>
    <row r="940" ht="19" x14ac:dyDescent="0.35"/>
    <row r="941" ht="19" x14ac:dyDescent="0.35"/>
    <row r="942" ht="19" x14ac:dyDescent="0.35"/>
    <row r="943" ht="19" x14ac:dyDescent="0.35"/>
    <row r="944" ht="19" x14ac:dyDescent="0.35"/>
    <row r="945" ht="19" x14ac:dyDescent="0.35"/>
    <row r="946" ht="19" x14ac:dyDescent="0.35"/>
    <row r="947" ht="19" x14ac:dyDescent="0.35"/>
    <row r="948" ht="19" x14ac:dyDescent="0.35"/>
    <row r="949" ht="19" x14ac:dyDescent="0.35"/>
    <row r="950" ht="19" x14ac:dyDescent="0.35"/>
    <row r="951" ht="19" x14ac:dyDescent="0.35"/>
    <row r="952" ht="19" x14ac:dyDescent="0.35"/>
    <row r="953" ht="19" x14ac:dyDescent="0.35"/>
    <row r="954" ht="19" x14ac:dyDescent="0.35"/>
    <row r="955" ht="19" x14ac:dyDescent="0.35"/>
    <row r="956" ht="19" x14ac:dyDescent="0.35"/>
    <row r="957" ht="19" x14ac:dyDescent="0.35"/>
    <row r="958" ht="19" x14ac:dyDescent="0.35"/>
    <row r="959" ht="19" x14ac:dyDescent="0.35"/>
    <row r="960" ht="19" x14ac:dyDescent="0.35"/>
    <row r="961" ht="19" x14ac:dyDescent="0.35"/>
    <row r="962" ht="19" x14ac:dyDescent="0.35"/>
    <row r="963" ht="19" x14ac:dyDescent="0.35"/>
    <row r="964" ht="19" x14ac:dyDescent="0.35"/>
    <row r="965" ht="19" x14ac:dyDescent="0.35"/>
    <row r="966" ht="19" x14ac:dyDescent="0.35"/>
    <row r="967" ht="19" x14ac:dyDescent="0.35"/>
    <row r="968" ht="19" x14ac:dyDescent="0.35"/>
    <row r="969" ht="19" x14ac:dyDescent="0.35"/>
    <row r="970" ht="19" x14ac:dyDescent="0.35"/>
    <row r="971" ht="19" x14ac:dyDescent="0.35"/>
    <row r="972" ht="19" x14ac:dyDescent="0.35"/>
    <row r="973" ht="19" x14ac:dyDescent="0.35"/>
    <row r="974" ht="19" x14ac:dyDescent="0.35"/>
    <row r="975" ht="19" x14ac:dyDescent="0.35"/>
    <row r="976" ht="19" x14ac:dyDescent="0.35"/>
    <row r="977" ht="19" x14ac:dyDescent="0.35"/>
    <row r="978" ht="19" x14ac:dyDescent="0.35"/>
    <row r="979" ht="19" x14ac:dyDescent="0.35"/>
    <row r="980" ht="19" x14ac:dyDescent="0.35"/>
    <row r="981" ht="19" x14ac:dyDescent="0.35"/>
    <row r="982" ht="19" x14ac:dyDescent="0.35"/>
    <row r="983" ht="19" x14ac:dyDescent="0.35"/>
    <row r="984" ht="19" x14ac:dyDescent="0.35"/>
    <row r="985" ht="19" x14ac:dyDescent="0.35"/>
    <row r="986" ht="19" x14ac:dyDescent="0.35"/>
    <row r="987" ht="19" x14ac:dyDescent="0.35"/>
    <row r="988" ht="19" x14ac:dyDescent="0.35"/>
    <row r="989" ht="19" x14ac:dyDescent="0.35"/>
    <row r="990" ht="19" x14ac:dyDescent="0.35"/>
    <row r="991" ht="19" x14ac:dyDescent="0.35"/>
    <row r="992" ht="19" x14ac:dyDescent="0.35"/>
    <row r="993" ht="19" x14ac:dyDescent="0.35"/>
    <row r="994" ht="19" x14ac:dyDescent="0.35"/>
    <row r="995" ht="19" x14ac:dyDescent="0.35"/>
    <row r="996" ht="19" x14ac:dyDescent="0.35"/>
    <row r="997" ht="19" x14ac:dyDescent="0.35"/>
    <row r="998" ht="19" x14ac:dyDescent="0.35"/>
    <row r="999" ht="19" x14ac:dyDescent="0.35"/>
  </sheetData>
  <mergeCells count="11">
    <mergeCell ref="H1:I1"/>
    <mergeCell ref="I2:I4"/>
    <mergeCell ref="C1:F1"/>
    <mergeCell ref="H2:H4"/>
    <mergeCell ref="B2:B3"/>
    <mergeCell ref="A2:A4"/>
    <mergeCell ref="C2:C3"/>
    <mergeCell ref="D2:D3"/>
    <mergeCell ref="F2:F3"/>
    <mergeCell ref="G2:G3"/>
    <mergeCell ref="E2:E3"/>
  </mergeCells>
  <pageMargins left="0.55118110236220474" right="0.31496062992125984" top="0.55118110236220474" bottom="0.35433070866141736" header="0.31496062992125984" footer="0.31496062992125984"/>
  <pageSetup paperSize="9" scale="99" orientation="portrait" r:id="rId1"/>
  <colBreaks count="1" manualBreakCount="1">
    <brk id="9"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Below="0" summaryRight="0"/>
  </sheetPr>
  <dimension ref="A1:O1000"/>
  <sheetViews>
    <sheetView view="pageBreakPreview" zoomScale="144" zoomScaleNormal="100" zoomScaleSheetLayoutView="100" workbookViewId="0">
      <pane xSplit="1" ySplit="5" topLeftCell="B28" activePane="bottomRight" state="frozen"/>
      <selection pane="topRight" activeCell="B1" sqref="B1"/>
      <selection pane="bottomLeft" activeCell="A6" sqref="A6"/>
      <selection pane="bottomRight" activeCell="J2" sqref="J1:J1048576"/>
    </sheetView>
  </sheetViews>
  <sheetFormatPr baseColWidth="10" defaultColWidth="14.5" defaultRowHeight="15.75" customHeight="1" x14ac:dyDescent="0.15"/>
  <cols>
    <col min="1" max="1" width="4.5" style="389" customWidth="1"/>
    <col min="2" max="8" width="6" style="389" customWidth="1"/>
    <col min="9" max="9" width="6.1640625" style="389" customWidth="1"/>
    <col min="10" max="10" width="6.6640625" style="389" hidden="1" customWidth="1"/>
    <col min="11" max="14" width="7.33203125" style="389" customWidth="1"/>
    <col min="15" max="15" width="8.6640625" style="389" customWidth="1"/>
    <col min="16" max="16384" width="14.5" style="389"/>
  </cols>
  <sheetData>
    <row r="1" spans="1:15" s="407" customFormat="1" ht="21" customHeight="1" x14ac:dyDescent="0.4">
      <c r="A1" s="585" t="s">
        <v>1</v>
      </c>
      <c r="B1" s="588" t="s">
        <v>107</v>
      </c>
      <c r="C1" s="589"/>
      <c r="D1" s="589"/>
      <c r="E1" s="589"/>
      <c r="F1" s="589"/>
      <c r="G1" s="589"/>
      <c r="H1" s="589"/>
      <c r="I1" s="589"/>
      <c r="J1" s="589"/>
      <c r="K1" s="589"/>
      <c r="L1" s="589"/>
      <c r="M1" s="589"/>
      <c r="N1" s="589"/>
      <c r="O1" s="590"/>
    </row>
    <row r="2" spans="1:15" s="407" customFormat="1" ht="25.5" customHeight="1" x14ac:dyDescent="0.2">
      <c r="A2" s="586"/>
      <c r="B2" s="591" t="str">
        <f>ข้อมูล!B52</f>
        <v>ข้อ 1.รักชาติ ศาสน์ กษัตริย์</v>
      </c>
      <c r="C2" s="591" t="str">
        <f>ข้อมูล!B53</f>
        <v>ข้อ 2.ซื่อสัตย์ สุจริต</v>
      </c>
      <c r="D2" s="591" t="str">
        <f>ข้อมูล!B54</f>
        <v>ข้อ 3.มีวินัย</v>
      </c>
      <c r="E2" s="591" t="str">
        <f>ข้อมูล!B55</f>
        <v>ข้อ 4.ใฝ่เรียนรู้</v>
      </c>
      <c r="F2" s="591" t="str">
        <f>ข้อมูล!B56</f>
        <v>ข้อ 5.อยู่อย่างพอเพียง</v>
      </c>
      <c r="G2" s="591" t="str">
        <f>ข้อมูล!B57</f>
        <v>ข้อ 6.มุ่งมุ่นในการทำงาน</v>
      </c>
      <c r="H2" s="591" t="str">
        <f>ข้อมูล!B58</f>
        <v>ข้อ 7.รักความเป็นไทย</v>
      </c>
      <c r="I2" s="591" t="str">
        <f>ข้อมูล!B59</f>
        <v>ข้อ 8.มีจิตสาธารณะ</v>
      </c>
      <c r="J2" s="594" t="s">
        <v>326</v>
      </c>
      <c r="K2" s="577" t="s">
        <v>109</v>
      </c>
      <c r="L2" s="578"/>
      <c r="M2" s="578"/>
      <c r="N2" s="579"/>
      <c r="O2" s="583" t="s">
        <v>75</v>
      </c>
    </row>
    <row r="3" spans="1:15" s="407" customFormat="1" ht="66" customHeight="1" x14ac:dyDescent="0.2">
      <c r="A3" s="586"/>
      <c r="B3" s="592"/>
      <c r="C3" s="592"/>
      <c r="D3" s="592"/>
      <c r="E3" s="592"/>
      <c r="F3" s="592"/>
      <c r="G3" s="592"/>
      <c r="H3" s="592"/>
      <c r="I3" s="592"/>
      <c r="J3" s="595"/>
      <c r="K3" s="580"/>
      <c r="L3" s="581"/>
      <c r="M3" s="581"/>
      <c r="N3" s="582"/>
      <c r="O3" s="584"/>
    </row>
    <row r="4" spans="1:15" s="407" customFormat="1" ht="15" customHeight="1" x14ac:dyDescent="0.2">
      <c r="A4" s="586"/>
      <c r="B4" s="593"/>
      <c r="C4" s="593"/>
      <c r="D4" s="593"/>
      <c r="E4" s="593"/>
      <c r="F4" s="593"/>
      <c r="G4" s="593"/>
      <c r="H4" s="593"/>
      <c r="I4" s="593"/>
      <c r="J4" s="595"/>
      <c r="K4" s="168" t="s">
        <v>110</v>
      </c>
      <c r="L4" s="168" t="s">
        <v>111</v>
      </c>
      <c r="M4" s="168" t="s">
        <v>103</v>
      </c>
      <c r="N4" s="168" t="s">
        <v>104</v>
      </c>
      <c r="O4" s="584"/>
    </row>
    <row r="5" spans="1:15" s="408" customFormat="1" ht="15" customHeight="1" x14ac:dyDescent="0.2">
      <c r="A5" s="587"/>
      <c r="B5" s="167">
        <f>ข้อมูล!A52</f>
        <v>3</v>
      </c>
      <c r="C5" s="167">
        <f>ข้อมูล!A53</f>
        <v>3</v>
      </c>
      <c r="D5" s="167">
        <f>ข้อมูล!A54</f>
        <v>3</v>
      </c>
      <c r="E5" s="167">
        <f>ข้อมูล!A55</f>
        <v>3</v>
      </c>
      <c r="F5" s="167">
        <f>ข้อมูล!A56</f>
        <v>3</v>
      </c>
      <c r="G5" s="167">
        <f>ข้อมูล!A57</f>
        <v>3</v>
      </c>
      <c r="H5" s="167">
        <f>ข้อมูล!A58</f>
        <v>3</v>
      </c>
      <c r="I5" s="167">
        <f>ข้อมูล!A59</f>
        <v>3</v>
      </c>
      <c r="K5" s="169">
        <v>3</v>
      </c>
      <c r="L5" s="169">
        <v>2</v>
      </c>
      <c r="M5" s="169">
        <v>1</v>
      </c>
      <c r="N5" s="169">
        <v>0</v>
      </c>
      <c r="O5" s="584"/>
    </row>
    <row r="6" spans="1:15" s="408" customFormat="1" ht="16.5" customHeight="1" x14ac:dyDescent="0.35">
      <c r="A6" s="170">
        <f>IF(COUNTA(ข้อมูล!C3),ข้อมูล!C3," ")</f>
        <v>1</v>
      </c>
      <c r="B6" s="199" t="str">
        <f>IF(COUNTA(ข้อมูล!S3),ข้อมูล!S3," ")</f>
        <v xml:space="preserve"> </v>
      </c>
      <c r="C6" s="199" t="str">
        <f>IF(COUNTA(ข้อมูล!T3),ข้อมูล!T3," ")</f>
        <v xml:space="preserve"> </v>
      </c>
      <c r="D6" s="199" t="str">
        <f>IF(COUNTA(ข้อมูล!U3),ข้อมูล!U3," ")</f>
        <v xml:space="preserve"> </v>
      </c>
      <c r="E6" s="199" t="str">
        <f>IF(COUNTA(ข้อมูล!V3),ข้อมูล!V3," ")</f>
        <v xml:space="preserve"> </v>
      </c>
      <c r="F6" s="199" t="str">
        <f>IF(COUNTA(ข้อมูล!W3),ข้อมูล!W3," ")</f>
        <v xml:space="preserve"> </v>
      </c>
      <c r="G6" s="199" t="str">
        <f>IF(COUNTA(ข้อมูล!X3),ข้อมูล!X3," ")</f>
        <v xml:space="preserve"> </v>
      </c>
      <c r="H6" s="199" t="str">
        <f>IF(COUNTA(ข้อมูล!Y3),ข้อมูล!Y3," ")</f>
        <v xml:space="preserve"> </v>
      </c>
      <c r="I6" s="199" t="str">
        <f>IF(COUNTA(ข้อมูล!Z3),ข้อมูล!Z3," ")</f>
        <v xml:space="preserve"> </v>
      </c>
      <c r="J6" s="171" t="str">
        <f>IF(COUNTA(ข้อมูล!E3),AVERAGE(ข้อมูล!S3:Z3)," ")</f>
        <v xml:space="preserve"> </v>
      </c>
      <c r="K6" s="390" t="str">
        <f>IF(COUNTA(ข้อมูล!S3:Z3),IF(J6&lt;1," ",IF(J6&lt;1.5," ",IF(J6&lt;2.5," ",IF(J6&gt;=2.5,"/"))))," ")</f>
        <v xml:space="preserve"> </v>
      </c>
      <c r="L6" s="390" t="str">
        <f>IF(COUNTA(ข้อมูล!S3:Z3),IF(J6&lt;1," ",IF(J6&lt;1.5," ",IF(J6&lt;2.5,"/",IF(J6&gt;=2.5," "))))," ")</f>
        <v xml:space="preserve"> </v>
      </c>
      <c r="M6" s="390" t="str">
        <f>IF(COUNTA(ข้อมูล!S3:Z3),IF(J6&lt;1," ",IF(J6&lt;1.5,"/",IF(J6&lt;2.5," ",IF(J6&gt;=2.5," "))))," ")</f>
        <v xml:space="preserve"> </v>
      </c>
      <c r="N6" s="390" t="str">
        <f>IF(COUNTA(ข้อมูล!S3:Z3),IF(J6&lt;1,"/",IF(J6&lt;1.5," ",IF(J6&lt;2.5," ",IF(J6&gt;=2.5," "))))," ")</f>
        <v xml:space="preserve"> </v>
      </c>
      <c r="O6" s="172"/>
    </row>
    <row r="7" spans="1:15" s="408" customFormat="1" ht="16.5" customHeight="1" x14ac:dyDescent="0.35">
      <c r="A7" s="170">
        <f>IF(COUNTA(ข้อมูล!C4),ข้อมูล!C4," ")</f>
        <v>2</v>
      </c>
      <c r="B7" s="199" t="str">
        <f>IF(COUNTA(ข้อมูล!S4),ข้อมูล!S4," ")</f>
        <v xml:space="preserve"> </v>
      </c>
      <c r="C7" s="199" t="str">
        <f>IF(COUNTA(ข้อมูล!T4),ข้อมูล!T4," ")</f>
        <v xml:space="preserve"> </v>
      </c>
      <c r="D7" s="199" t="str">
        <f>IF(COUNTA(ข้อมูล!U4),ข้อมูล!U4," ")</f>
        <v xml:space="preserve"> </v>
      </c>
      <c r="E7" s="199" t="str">
        <f>IF(COUNTA(ข้อมูล!V4),ข้อมูล!V4," ")</f>
        <v xml:space="preserve"> </v>
      </c>
      <c r="F7" s="199" t="str">
        <f>IF(COUNTA(ข้อมูล!W4),ข้อมูล!W4," ")</f>
        <v xml:space="preserve"> </v>
      </c>
      <c r="G7" s="199" t="str">
        <f>IF(COUNTA(ข้อมูล!X4),ข้อมูล!X4," ")</f>
        <v xml:space="preserve"> </v>
      </c>
      <c r="H7" s="199" t="str">
        <f>IF(COUNTA(ข้อมูล!Y4),ข้อมูล!Y4," ")</f>
        <v xml:space="preserve"> </v>
      </c>
      <c r="I7" s="199" t="str">
        <f>IF(COUNTA(ข้อมูล!Z4),ข้อมูล!Z4," ")</f>
        <v xml:space="preserve"> </v>
      </c>
      <c r="J7" s="171" t="str">
        <f>IF(COUNTA(ข้อมูล!E4),AVERAGE(ข้อมูล!S4:Z4)," ")</f>
        <v xml:space="preserve"> </v>
      </c>
      <c r="K7" s="390" t="str">
        <f>IF(COUNTA(ข้อมูล!S4:Z4),IF(J7&lt;1," ",IF(J7&lt;1.5," ",IF(J7&lt;2.5," ",IF(J7&gt;=2.5,"/"))))," ")</f>
        <v xml:space="preserve"> </v>
      </c>
      <c r="L7" s="390" t="str">
        <f>IF(COUNTA(ข้อมูล!S4:Z4),IF(J7&lt;1," ",IF(J7&lt;1.5," ",IF(J7&lt;2.5,"/",IF(J7&gt;=2.5," "))))," ")</f>
        <v xml:space="preserve"> </v>
      </c>
      <c r="M7" s="390" t="str">
        <f>IF(COUNTA(ข้อมูล!S4:Z4),IF(J7&lt;1," ",IF(J7&lt;1.5,"/",IF(J7&lt;2.5," ",IF(J7&gt;=2.5," "))))," ")</f>
        <v xml:space="preserve"> </v>
      </c>
      <c r="N7" s="390" t="str">
        <f>IF(COUNTA(ข้อมูล!S4:Z4),IF(J7&lt;1,"/",IF(J7&lt;1.5," ",IF(J7&lt;2.5," ",IF(J7&gt;=2.5," "))))," ")</f>
        <v xml:space="preserve"> </v>
      </c>
      <c r="O7" s="172"/>
    </row>
    <row r="8" spans="1:15" s="408" customFormat="1" ht="16.5" customHeight="1" x14ac:dyDescent="0.35">
      <c r="A8" s="170">
        <f>IF(COUNTA(ข้อมูล!C5),ข้อมูล!C5," ")</f>
        <v>3</v>
      </c>
      <c r="B8" s="199" t="str">
        <f>IF(COUNTA(ข้อมูล!S5),ข้อมูล!S5," ")</f>
        <v xml:space="preserve"> </v>
      </c>
      <c r="C8" s="199" t="str">
        <f>IF(COUNTA(ข้อมูล!T5),ข้อมูล!T5," ")</f>
        <v xml:space="preserve"> </v>
      </c>
      <c r="D8" s="199" t="str">
        <f>IF(COUNTA(ข้อมูล!U5),ข้อมูล!U5," ")</f>
        <v xml:space="preserve"> </v>
      </c>
      <c r="E8" s="199" t="str">
        <f>IF(COUNTA(ข้อมูล!V5),ข้อมูล!V5," ")</f>
        <v xml:space="preserve"> </v>
      </c>
      <c r="F8" s="199" t="str">
        <f>IF(COUNTA(ข้อมูล!W5),ข้อมูล!W5," ")</f>
        <v xml:space="preserve"> </v>
      </c>
      <c r="G8" s="199" t="str">
        <f>IF(COUNTA(ข้อมูล!X5),ข้อมูล!X5," ")</f>
        <v xml:space="preserve"> </v>
      </c>
      <c r="H8" s="199" t="str">
        <f>IF(COUNTA(ข้อมูล!Y5),ข้อมูล!Y5," ")</f>
        <v xml:space="preserve"> </v>
      </c>
      <c r="I8" s="199" t="str">
        <f>IF(COUNTA(ข้อมูล!Z5),ข้อมูล!Z5," ")</f>
        <v xml:space="preserve"> </v>
      </c>
      <c r="J8" s="171" t="str">
        <f>IF(COUNTA(ข้อมูล!E5),AVERAGE(ข้อมูล!S5:Z5)," ")</f>
        <v xml:space="preserve"> </v>
      </c>
      <c r="K8" s="390" t="str">
        <f>IF(COUNTA(ข้อมูล!S5:Z5),IF(J8&lt;1," ",IF(J8&lt;1.5," ",IF(J8&lt;2.5," ",IF(J8&gt;=2.5,"/"))))," ")</f>
        <v xml:space="preserve"> </v>
      </c>
      <c r="L8" s="390" t="str">
        <f>IF(COUNTA(ข้อมูล!S5:Z5),IF(J8&lt;1," ",IF(J8&lt;1.5," ",IF(J8&lt;2.5,"/",IF(J8&gt;=2.5," "))))," ")</f>
        <v xml:space="preserve"> </v>
      </c>
      <c r="M8" s="390" t="str">
        <f>IF(COUNTA(ข้อมูล!S5:Z5),IF(J8&lt;1," ",IF(J8&lt;1.5,"/",IF(J8&lt;2.5," ",IF(J8&gt;=2.5," "))))," ")</f>
        <v xml:space="preserve"> </v>
      </c>
      <c r="N8" s="390" t="str">
        <f>IF(COUNTA(ข้อมูล!S5:Z5),IF(J8&lt;1,"/",IF(J8&lt;1.5," ",IF(J8&lt;2.5," ",IF(J8&gt;=2.5," "))))," ")</f>
        <v xml:space="preserve"> </v>
      </c>
      <c r="O8" s="172"/>
    </row>
    <row r="9" spans="1:15" s="408" customFormat="1" ht="16.5" customHeight="1" x14ac:dyDescent="0.35">
      <c r="A9" s="170">
        <f>IF(COUNTA(ข้อมูล!C6),ข้อมูล!C6," ")</f>
        <v>4</v>
      </c>
      <c r="B9" s="199" t="str">
        <f>IF(COUNTA(ข้อมูล!S6),ข้อมูล!S6," ")</f>
        <v xml:space="preserve"> </v>
      </c>
      <c r="C9" s="199" t="str">
        <f>IF(COUNTA(ข้อมูล!T6),ข้อมูล!T6," ")</f>
        <v xml:space="preserve"> </v>
      </c>
      <c r="D9" s="199" t="str">
        <f>IF(COUNTA(ข้อมูล!U6),ข้อมูล!U6," ")</f>
        <v xml:space="preserve"> </v>
      </c>
      <c r="E9" s="199" t="str">
        <f>IF(COUNTA(ข้อมูล!V6),ข้อมูล!V6," ")</f>
        <v xml:space="preserve"> </v>
      </c>
      <c r="F9" s="199" t="str">
        <f>IF(COUNTA(ข้อมูล!W6),ข้อมูล!W6," ")</f>
        <v xml:space="preserve"> </v>
      </c>
      <c r="G9" s="199" t="str">
        <f>IF(COUNTA(ข้อมูล!X6),ข้อมูล!X6," ")</f>
        <v xml:space="preserve"> </v>
      </c>
      <c r="H9" s="199" t="str">
        <f>IF(COUNTA(ข้อมูล!Y6),ข้อมูล!Y6," ")</f>
        <v xml:space="preserve"> </v>
      </c>
      <c r="I9" s="199" t="str">
        <f>IF(COUNTA(ข้อมูล!Z6),ข้อมูล!Z6," ")</f>
        <v xml:space="preserve"> </v>
      </c>
      <c r="J9" s="171" t="str">
        <f>IF(COUNTA(ข้อมูล!E6),AVERAGE(ข้อมูล!S6:Z6)," ")</f>
        <v xml:space="preserve"> </v>
      </c>
      <c r="K9" s="390" t="str">
        <f>IF(COUNTA(ข้อมูล!S6:Z6),IF(J9&lt;1," ",IF(J9&lt;1.5," ",IF(J9&lt;2.5," ",IF(J9&gt;=2.5,"/"))))," ")</f>
        <v xml:space="preserve"> </v>
      </c>
      <c r="L9" s="390" t="str">
        <f>IF(COUNTA(ข้อมูล!S6:Z6),IF(J9&lt;1," ",IF(J9&lt;1.5," ",IF(J9&lt;2.5,"/",IF(J9&gt;=2.5," "))))," ")</f>
        <v xml:space="preserve"> </v>
      </c>
      <c r="M9" s="390" t="str">
        <f>IF(COUNTA(ข้อมูล!S6:Z6),IF(J9&lt;1," ",IF(J9&lt;1.5,"/",IF(J9&lt;2.5," ",IF(J9&gt;=2.5," "))))," ")</f>
        <v xml:space="preserve"> </v>
      </c>
      <c r="N9" s="390" t="str">
        <f>IF(COUNTA(ข้อมูล!S6:Z6),IF(J9&lt;1,"/",IF(J9&lt;1.5," ",IF(J9&lt;2.5," ",IF(J9&gt;=2.5," "))))," ")</f>
        <v xml:space="preserve"> </v>
      </c>
      <c r="O9" s="172"/>
    </row>
    <row r="10" spans="1:15" s="408" customFormat="1" ht="16.5" customHeight="1" x14ac:dyDescent="0.35">
      <c r="A10" s="170">
        <f>IF(COUNTA(ข้อมูล!C7),ข้อมูล!C7," ")</f>
        <v>5</v>
      </c>
      <c r="B10" s="199" t="str">
        <f>IF(COUNTA(ข้อมูล!S7),ข้อมูล!S7," ")</f>
        <v xml:space="preserve"> </v>
      </c>
      <c r="C10" s="199" t="str">
        <f>IF(COUNTA(ข้อมูล!T7),ข้อมูล!T7," ")</f>
        <v xml:space="preserve"> </v>
      </c>
      <c r="D10" s="199" t="str">
        <f>IF(COUNTA(ข้อมูล!U7),ข้อมูล!U7," ")</f>
        <v xml:space="preserve"> </v>
      </c>
      <c r="E10" s="199" t="str">
        <f>IF(COUNTA(ข้อมูล!V7),ข้อมูล!V7," ")</f>
        <v xml:space="preserve"> </v>
      </c>
      <c r="F10" s="199" t="str">
        <f>IF(COUNTA(ข้อมูล!W7),ข้อมูล!W7," ")</f>
        <v xml:space="preserve"> </v>
      </c>
      <c r="G10" s="199" t="str">
        <f>IF(COUNTA(ข้อมูล!X7),ข้อมูล!X7," ")</f>
        <v xml:space="preserve"> </v>
      </c>
      <c r="H10" s="199" t="str">
        <f>IF(COUNTA(ข้อมูล!Y7),ข้อมูล!Y7," ")</f>
        <v xml:space="preserve"> </v>
      </c>
      <c r="I10" s="199" t="str">
        <f>IF(COUNTA(ข้อมูล!Z7),ข้อมูล!Z7," ")</f>
        <v xml:space="preserve"> </v>
      </c>
      <c r="J10" s="171" t="str">
        <f>IF(COUNTA(ข้อมูล!E7),AVERAGE(ข้อมูล!S7:Z7)," ")</f>
        <v xml:space="preserve"> </v>
      </c>
      <c r="K10" s="390" t="str">
        <f>IF(COUNTA(ข้อมูล!S7:Z7),IF(J10&lt;1," ",IF(J10&lt;1.5," ",IF(J10&lt;2.5," ",IF(J10&gt;=2.5,"/"))))," ")</f>
        <v xml:space="preserve"> </v>
      </c>
      <c r="L10" s="390" t="str">
        <f>IF(COUNTA(ข้อมูล!S7:Z7),IF(J10&lt;1," ",IF(J10&lt;1.5," ",IF(J10&lt;2.5,"/",IF(J10&gt;=2.5," "))))," ")</f>
        <v xml:space="preserve"> </v>
      </c>
      <c r="M10" s="390" t="str">
        <f>IF(COUNTA(ข้อมูล!S7:Z7),IF(J10&lt;1," ",IF(J10&lt;1.5,"/",IF(J10&lt;2.5," ",IF(J10&gt;=2.5," "))))," ")</f>
        <v xml:space="preserve"> </v>
      </c>
      <c r="N10" s="390" t="str">
        <f>IF(COUNTA(ข้อมูล!S7:Z7),IF(J10&lt;1,"/",IF(J10&lt;1.5," ",IF(J10&lt;2.5," ",IF(J10&gt;=2.5," "))))," ")</f>
        <v xml:space="preserve"> </v>
      </c>
      <c r="O10" s="172"/>
    </row>
    <row r="11" spans="1:15" s="408" customFormat="1" ht="16.5" customHeight="1" x14ac:dyDescent="0.35">
      <c r="A11" s="170">
        <f>IF(COUNTA(ข้อมูล!C8),ข้อมูล!C8," ")</f>
        <v>6</v>
      </c>
      <c r="B11" s="199" t="str">
        <f>IF(COUNTA(ข้อมูล!S8),ข้อมูล!S8," ")</f>
        <v xml:space="preserve"> </v>
      </c>
      <c r="C11" s="199" t="str">
        <f>IF(COUNTA(ข้อมูล!T8),ข้อมูล!T8," ")</f>
        <v xml:space="preserve"> </v>
      </c>
      <c r="D11" s="199" t="str">
        <f>IF(COUNTA(ข้อมูล!U8),ข้อมูล!U8," ")</f>
        <v xml:space="preserve"> </v>
      </c>
      <c r="E11" s="199" t="str">
        <f>IF(COUNTA(ข้อมูล!V8),ข้อมูล!V8," ")</f>
        <v xml:space="preserve"> </v>
      </c>
      <c r="F11" s="199" t="str">
        <f>IF(COUNTA(ข้อมูล!W8),ข้อมูล!W8," ")</f>
        <v xml:space="preserve"> </v>
      </c>
      <c r="G11" s="199" t="str">
        <f>IF(COUNTA(ข้อมูล!X8),ข้อมูล!X8," ")</f>
        <v xml:space="preserve"> </v>
      </c>
      <c r="H11" s="199" t="str">
        <f>IF(COUNTA(ข้อมูล!Y8),ข้อมูล!Y8," ")</f>
        <v xml:space="preserve"> </v>
      </c>
      <c r="I11" s="199" t="str">
        <f>IF(COUNTA(ข้อมูล!Z8),ข้อมูล!Z8," ")</f>
        <v xml:space="preserve"> </v>
      </c>
      <c r="J11" s="171" t="str">
        <f>IF(COUNTA(ข้อมูล!E8),AVERAGE(ข้อมูล!S8:Z8)," ")</f>
        <v xml:space="preserve"> </v>
      </c>
      <c r="K11" s="390" t="str">
        <f>IF(COUNTA(ข้อมูล!S8:Z8),IF(J11&lt;1," ",IF(J11&lt;1.5," ",IF(J11&lt;2.5," ",IF(J11&gt;=2.5,"/"))))," ")</f>
        <v xml:space="preserve"> </v>
      </c>
      <c r="L11" s="390" t="str">
        <f>IF(COUNTA(ข้อมูล!S8:Z8),IF(J11&lt;1," ",IF(J11&lt;1.5," ",IF(J11&lt;2.5,"/",IF(J11&gt;=2.5," "))))," ")</f>
        <v xml:space="preserve"> </v>
      </c>
      <c r="M11" s="390" t="str">
        <f>IF(COUNTA(ข้อมูล!S8:Z8),IF(J11&lt;1," ",IF(J11&lt;1.5,"/",IF(J11&lt;2.5," ",IF(J11&gt;=2.5," "))))," ")</f>
        <v xml:space="preserve"> </v>
      </c>
      <c r="N11" s="390" t="str">
        <f>IF(COUNTA(ข้อมูล!S8:Z8),IF(J11&lt;1,"/",IF(J11&lt;1.5," ",IF(J11&lt;2.5," ",IF(J11&gt;=2.5," "))))," ")</f>
        <v xml:space="preserve"> </v>
      </c>
      <c r="O11" s="172"/>
    </row>
    <row r="12" spans="1:15" s="408" customFormat="1" ht="16.5" customHeight="1" x14ac:dyDescent="0.35">
      <c r="A12" s="170">
        <f>IF(COUNTA(ข้อมูล!C9),ข้อมูล!C9," ")</f>
        <v>7</v>
      </c>
      <c r="B12" s="199" t="str">
        <f>IF(COUNTA(ข้อมูล!S9),ข้อมูล!S9," ")</f>
        <v xml:space="preserve"> </v>
      </c>
      <c r="C12" s="199" t="str">
        <f>IF(COUNTA(ข้อมูล!T9),ข้อมูล!T9," ")</f>
        <v xml:space="preserve"> </v>
      </c>
      <c r="D12" s="199" t="str">
        <f>IF(COUNTA(ข้อมูล!U9),ข้อมูล!U9," ")</f>
        <v xml:space="preserve"> </v>
      </c>
      <c r="E12" s="199" t="str">
        <f>IF(COUNTA(ข้อมูล!V9),ข้อมูล!V9," ")</f>
        <v xml:space="preserve"> </v>
      </c>
      <c r="F12" s="199" t="str">
        <f>IF(COUNTA(ข้อมูล!W9),ข้อมูล!W9," ")</f>
        <v xml:space="preserve"> </v>
      </c>
      <c r="G12" s="199" t="str">
        <f>IF(COUNTA(ข้อมูล!X9),ข้อมูล!X9," ")</f>
        <v xml:space="preserve"> </v>
      </c>
      <c r="H12" s="199" t="str">
        <f>IF(COUNTA(ข้อมูล!Y9),ข้อมูล!Y9," ")</f>
        <v xml:space="preserve"> </v>
      </c>
      <c r="I12" s="199" t="str">
        <f>IF(COUNTA(ข้อมูล!Z9),ข้อมูล!Z9," ")</f>
        <v xml:space="preserve"> </v>
      </c>
      <c r="J12" s="171" t="str">
        <f>IF(COUNTA(ข้อมูล!E9),AVERAGE(ข้อมูล!S9:Z9)," ")</f>
        <v xml:space="preserve"> </v>
      </c>
      <c r="K12" s="390" t="str">
        <f>IF(COUNTA(ข้อมูล!S9:Z9),IF(J12&lt;1," ",IF(J12&lt;1.5," ",IF(J12&lt;2.5," ",IF(J12&gt;=2.5,"/"))))," ")</f>
        <v xml:space="preserve"> </v>
      </c>
      <c r="L12" s="390" t="str">
        <f>IF(COUNTA(ข้อมูล!S9:Z9),IF(J12&lt;1," ",IF(J12&lt;1.5," ",IF(J12&lt;2.5,"/",IF(J12&gt;=2.5," "))))," ")</f>
        <v xml:space="preserve"> </v>
      </c>
      <c r="M12" s="390" t="str">
        <f>IF(COUNTA(ข้อมูล!S9:Z9),IF(J12&lt;1," ",IF(J12&lt;1.5,"/",IF(J12&lt;2.5," ",IF(J12&gt;=2.5," "))))," ")</f>
        <v xml:space="preserve"> </v>
      </c>
      <c r="N12" s="390" t="str">
        <f>IF(COUNTA(ข้อมูล!S9:Z9),IF(J12&lt;1,"/",IF(J12&lt;1.5," ",IF(J12&lt;2.5," ",IF(J12&gt;=2.5," "))))," ")</f>
        <v xml:space="preserve"> </v>
      </c>
      <c r="O12" s="172"/>
    </row>
    <row r="13" spans="1:15" s="408" customFormat="1" ht="16.5" customHeight="1" x14ac:dyDescent="0.35">
      <c r="A13" s="170">
        <f>IF(COUNTA(ข้อมูล!C10),ข้อมูล!C10," ")</f>
        <v>8</v>
      </c>
      <c r="B13" s="199" t="str">
        <f>IF(COUNTA(ข้อมูล!S10),ข้อมูล!S10," ")</f>
        <v xml:space="preserve"> </v>
      </c>
      <c r="C13" s="199" t="str">
        <f>IF(COUNTA(ข้อมูล!T10),ข้อมูล!T10," ")</f>
        <v xml:space="preserve"> </v>
      </c>
      <c r="D13" s="199" t="str">
        <f>IF(COUNTA(ข้อมูล!U10),ข้อมูล!U10," ")</f>
        <v xml:space="preserve"> </v>
      </c>
      <c r="E13" s="199" t="str">
        <f>IF(COUNTA(ข้อมูล!V10),ข้อมูล!V10," ")</f>
        <v xml:space="preserve"> </v>
      </c>
      <c r="F13" s="199" t="str">
        <f>IF(COUNTA(ข้อมูล!W10),ข้อมูล!W10," ")</f>
        <v xml:space="preserve"> </v>
      </c>
      <c r="G13" s="199" t="str">
        <f>IF(COUNTA(ข้อมูล!X10),ข้อมูล!X10," ")</f>
        <v xml:space="preserve"> </v>
      </c>
      <c r="H13" s="199" t="str">
        <f>IF(COUNTA(ข้อมูล!Y10),ข้อมูล!Y10," ")</f>
        <v xml:space="preserve"> </v>
      </c>
      <c r="I13" s="199" t="str">
        <f>IF(COUNTA(ข้อมูล!Z10),ข้อมูล!Z10," ")</f>
        <v xml:space="preserve"> </v>
      </c>
      <c r="J13" s="171" t="str">
        <f>IF(COUNTA(ข้อมูล!E10),AVERAGE(ข้อมูล!S10:Z10)," ")</f>
        <v xml:space="preserve"> </v>
      </c>
      <c r="K13" s="390" t="str">
        <f>IF(COUNTA(ข้อมูล!S10:Z10),IF(J13&lt;1," ",IF(J13&lt;1.5," ",IF(J13&lt;2.5," ",IF(J13&gt;=2.5,"/"))))," ")</f>
        <v xml:space="preserve"> </v>
      </c>
      <c r="L13" s="390" t="str">
        <f>IF(COUNTA(ข้อมูล!S10:Z10),IF(J13&lt;1," ",IF(J13&lt;1.5," ",IF(J13&lt;2.5,"/",IF(J13&gt;=2.5," "))))," ")</f>
        <v xml:space="preserve"> </v>
      </c>
      <c r="M13" s="390" t="str">
        <f>IF(COUNTA(ข้อมูล!S10:Z10),IF(J13&lt;1," ",IF(J13&lt;1.5,"/",IF(J13&lt;2.5," ",IF(J13&gt;=2.5," "))))," ")</f>
        <v xml:space="preserve"> </v>
      </c>
      <c r="N13" s="390" t="str">
        <f>IF(COUNTA(ข้อมูล!S10:Z10),IF(J13&lt;1,"/",IF(J13&lt;1.5," ",IF(J13&lt;2.5," ",IF(J13&gt;=2.5," "))))," ")</f>
        <v xml:space="preserve"> </v>
      </c>
      <c r="O13" s="172"/>
    </row>
    <row r="14" spans="1:15" s="408" customFormat="1" ht="16.5" customHeight="1" x14ac:dyDescent="0.35">
      <c r="A14" s="170">
        <f>IF(COUNTA(ข้อมูล!C11),ข้อมูล!C11," ")</f>
        <v>9</v>
      </c>
      <c r="B14" s="199" t="str">
        <f>IF(COUNTA(ข้อมูล!S11),ข้อมูล!S11," ")</f>
        <v xml:space="preserve"> </v>
      </c>
      <c r="C14" s="199" t="str">
        <f>IF(COUNTA(ข้อมูล!T11),ข้อมูล!T11," ")</f>
        <v xml:space="preserve"> </v>
      </c>
      <c r="D14" s="199" t="str">
        <f>IF(COUNTA(ข้อมูล!U11),ข้อมูล!U11," ")</f>
        <v xml:space="preserve"> </v>
      </c>
      <c r="E14" s="199" t="str">
        <f>IF(COUNTA(ข้อมูล!V11),ข้อมูล!V11," ")</f>
        <v xml:space="preserve"> </v>
      </c>
      <c r="F14" s="199" t="str">
        <f>IF(COUNTA(ข้อมูล!W11),ข้อมูล!W11," ")</f>
        <v xml:space="preserve"> </v>
      </c>
      <c r="G14" s="199" t="str">
        <f>IF(COUNTA(ข้อมูล!X11),ข้อมูล!X11," ")</f>
        <v xml:space="preserve"> </v>
      </c>
      <c r="H14" s="199" t="str">
        <f>IF(COUNTA(ข้อมูล!Y11),ข้อมูล!Y11," ")</f>
        <v xml:space="preserve"> </v>
      </c>
      <c r="I14" s="199" t="str">
        <f>IF(COUNTA(ข้อมูล!Z11),ข้อมูล!Z11," ")</f>
        <v xml:space="preserve"> </v>
      </c>
      <c r="J14" s="171" t="str">
        <f>IF(COUNTA(ข้อมูล!E11),AVERAGE(ข้อมูล!S11:Z11)," ")</f>
        <v xml:space="preserve"> </v>
      </c>
      <c r="K14" s="390" t="str">
        <f>IF(COUNTA(ข้อมูล!S11:Z11),IF(J14&lt;1," ",IF(J14&lt;1.5," ",IF(J14&lt;2.5," ",IF(J14&gt;=2.5,"/"))))," ")</f>
        <v xml:space="preserve"> </v>
      </c>
      <c r="L14" s="390" t="str">
        <f>IF(COUNTA(ข้อมูล!S11:Z11),IF(J14&lt;1," ",IF(J14&lt;1.5," ",IF(J14&lt;2.5,"/",IF(J14&gt;=2.5," "))))," ")</f>
        <v xml:space="preserve"> </v>
      </c>
      <c r="M14" s="390" t="str">
        <f>IF(COUNTA(ข้อมูล!S11:Z11),IF(J14&lt;1," ",IF(J14&lt;1.5,"/",IF(J14&lt;2.5," ",IF(J14&gt;=2.5," "))))," ")</f>
        <v xml:space="preserve"> </v>
      </c>
      <c r="N14" s="390" t="str">
        <f>IF(COUNTA(ข้อมูล!S11:Z11),IF(J14&lt;1,"/",IF(J14&lt;1.5," ",IF(J14&lt;2.5," ",IF(J14&gt;=2.5," "))))," ")</f>
        <v xml:space="preserve"> </v>
      </c>
      <c r="O14" s="172"/>
    </row>
    <row r="15" spans="1:15" s="408" customFormat="1" ht="16.5" customHeight="1" x14ac:dyDescent="0.35">
      <c r="A15" s="170">
        <f>IF(COUNTA(ข้อมูล!C12),ข้อมูล!C12," ")</f>
        <v>10</v>
      </c>
      <c r="B15" s="199" t="str">
        <f>IF(COUNTA(ข้อมูล!S12),ข้อมูล!S12," ")</f>
        <v xml:space="preserve"> </v>
      </c>
      <c r="C15" s="199" t="str">
        <f>IF(COUNTA(ข้อมูล!T12),ข้อมูล!T12," ")</f>
        <v xml:space="preserve"> </v>
      </c>
      <c r="D15" s="199" t="str">
        <f>IF(COUNTA(ข้อมูล!U12),ข้อมูล!U12," ")</f>
        <v xml:space="preserve"> </v>
      </c>
      <c r="E15" s="199" t="str">
        <f>IF(COUNTA(ข้อมูล!V12),ข้อมูล!V12," ")</f>
        <v xml:space="preserve"> </v>
      </c>
      <c r="F15" s="199" t="str">
        <f>IF(COUNTA(ข้อมูล!W12),ข้อมูล!W12," ")</f>
        <v xml:space="preserve"> </v>
      </c>
      <c r="G15" s="199" t="str">
        <f>IF(COUNTA(ข้อมูล!X12),ข้อมูล!X12," ")</f>
        <v xml:space="preserve"> </v>
      </c>
      <c r="H15" s="199" t="str">
        <f>IF(COUNTA(ข้อมูล!Y12),ข้อมูล!Y12," ")</f>
        <v xml:space="preserve"> </v>
      </c>
      <c r="I15" s="199" t="str">
        <f>IF(COUNTA(ข้อมูล!Z12),ข้อมูล!Z12," ")</f>
        <v xml:space="preserve"> </v>
      </c>
      <c r="J15" s="171" t="str">
        <f>IF(COUNTA(ข้อมูล!E12),AVERAGE(ข้อมูล!S12:Z12)," ")</f>
        <v xml:space="preserve"> </v>
      </c>
      <c r="K15" s="390" t="str">
        <f>IF(COUNTA(ข้อมูล!S12:Z12),IF(J15&lt;1," ",IF(J15&lt;1.5," ",IF(J15&lt;2.5," ",IF(J15&gt;=2.5,"/"))))," ")</f>
        <v xml:space="preserve"> </v>
      </c>
      <c r="L15" s="390" t="str">
        <f>IF(COUNTA(ข้อมูล!S12:Z12),IF(J15&lt;1," ",IF(J15&lt;1.5," ",IF(J15&lt;2.5,"/",IF(J15&gt;=2.5," "))))," ")</f>
        <v xml:space="preserve"> </v>
      </c>
      <c r="M15" s="390" t="str">
        <f>IF(COUNTA(ข้อมูล!S12:Z12),IF(J15&lt;1," ",IF(J15&lt;1.5,"/",IF(J15&lt;2.5," ",IF(J15&gt;=2.5," "))))," ")</f>
        <v xml:space="preserve"> </v>
      </c>
      <c r="N15" s="390" t="str">
        <f>IF(COUNTA(ข้อมูล!S12:Z12),IF(J15&lt;1,"/",IF(J15&lt;1.5," ",IF(J15&lt;2.5," ",IF(J15&gt;=2.5," "))))," ")</f>
        <v xml:space="preserve"> </v>
      </c>
      <c r="O15" s="172"/>
    </row>
    <row r="16" spans="1:15" s="408" customFormat="1" ht="16.5" customHeight="1" x14ac:dyDescent="0.35">
      <c r="A16" s="170">
        <f>IF(COUNTA(ข้อมูล!C13),ข้อมูล!C13," ")</f>
        <v>11</v>
      </c>
      <c r="B16" s="199" t="str">
        <f>IF(COUNTA(ข้อมูล!S13),ข้อมูล!S13," ")</f>
        <v xml:space="preserve"> </v>
      </c>
      <c r="C16" s="199" t="str">
        <f>IF(COUNTA(ข้อมูล!T13),ข้อมูล!T13," ")</f>
        <v xml:space="preserve"> </v>
      </c>
      <c r="D16" s="199" t="str">
        <f>IF(COUNTA(ข้อมูล!U13),ข้อมูล!U13," ")</f>
        <v xml:space="preserve"> </v>
      </c>
      <c r="E16" s="199" t="str">
        <f>IF(COUNTA(ข้อมูล!V13),ข้อมูล!V13," ")</f>
        <v xml:space="preserve"> </v>
      </c>
      <c r="F16" s="199" t="str">
        <f>IF(COUNTA(ข้อมูล!W13),ข้อมูล!W13," ")</f>
        <v xml:space="preserve"> </v>
      </c>
      <c r="G16" s="199" t="str">
        <f>IF(COUNTA(ข้อมูล!X13),ข้อมูล!X13," ")</f>
        <v xml:space="preserve"> </v>
      </c>
      <c r="H16" s="199" t="str">
        <f>IF(COUNTA(ข้อมูล!Y13),ข้อมูล!Y13," ")</f>
        <v xml:space="preserve"> </v>
      </c>
      <c r="I16" s="199" t="str">
        <f>IF(COUNTA(ข้อมูล!Z13),ข้อมูล!Z13," ")</f>
        <v xml:space="preserve"> </v>
      </c>
      <c r="J16" s="171" t="str">
        <f>IF(COUNTA(ข้อมูล!E13),AVERAGE(ข้อมูล!S13:Z13)," ")</f>
        <v xml:space="preserve"> </v>
      </c>
      <c r="K16" s="390" t="str">
        <f>IF(COUNTA(ข้อมูล!S13:Z13),IF(J16&lt;1," ",IF(J16&lt;1.5," ",IF(J16&lt;2.5," ",IF(J16&gt;=2.5,"/"))))," ")</f>
        <v xml:space="preserve"> </v>
      </c>
      <c r="L16" s="390" t="str">
        <f>IF(COUNTA(ข้อมูล!S13:Z13),IF(J16&lt;1," ",IF(J16&lt;1.5," ",IF(J16&lt;2.5,"/",IF(J16&gt;=2.5," "))))," ")</f>
        <v xml:space="preserve"> </v>
      </c>
      <c r="M16" s="390" t="str">
        <f>IF(COUNTA(ข้อมูล!S13:Z13),IF(J16&lt;1," ",IF(J16&lt;1.5,"/",IF(J16&lt;2.5," ",IF(J16&gt;=2.5," "))))," ")</f>
        <v xml:space="preserve"> </v>
      </c>
      <c r="N16" s="390" t="str">
        <f>IF(COUNTA(ข้อมูล!S13:Z13),IF(J16&lt;1,"/",IF(J16&lt;1.5," ",IF(J16&lt;2.5," ",IF(J16&gt;=2.5," "))))," ")</f>
        <v xml:space="preserve"> </v>
      </c>
      <c r="O16" s="172"/>
    </row>
    <row r="17" spans="1:15" s="408" customFormat="1" ht="16.5" customHeight="1" x14ac:dyDescent="0.35">
      <c r="A17" s="170">
        <f>IF(COUNTA(ข้อมูล!C14),ข้อมูล!C14," ")</f>
        <v>12</v>
      </c>
      <c r="B17" s="199" t="str">
        <f>IF(COUNTA(ข้อมูล!S14),ข้อมูล!S14," ")</f>
        <v xml:space="preserve"> </v>
      </c>
      <c r="C17" s="199" t="str">
        <f>IF(COUNTA(ข้อมูล!T14),ข้อมูล!T14," ")</f>
        <v xml:space="preserve"> </v>
      </c>
      <c r="D17" s="199" t="str">
        <f>IF(COUNTA(ข้อมูล!U14),ข้อมูล!U14," ")</f>
        <v xml:space="preserve"> </v>
      </c>
      <c r="E17" s="199" t="str">
        <f>IF(COUNTA(ข้อมูล!V14),ข้อมูล!V14," ")</f>
        <v xml:space="preserve"> </v>
      </c>
      <c r="F17" s="199" t="str">
        <f>IF(COUNTA(ข้อมูล!W14),ข้อมูล!W14," ")</f>
        <v xml:space="preserve"> </v>
      </c>
      <c r="G17" s="199" t="str">
        <f>IF(COUNTA(ข้อมูล!X14),ข้อมูล!X14," ")</f>
        <v xml:space="preserve"> </v>
      </c>
      <c r="H17" s="199" t="str">
        <f>IF(COUNTA(ข้อมูล!Y14),ข้อมูล!Y14," ")</f>
        <v xml:space="preserve"> </v>
      </c>
      <c r="I17" s="199" t="str">
        <f>IF(COUNTA(ข้อมูล!Z14),ข้อมูล!Z14," ")</f>
        <v xml:space="preserve"> </v>
      </c>
      <c r="J17" s="171" t="str">
        <f>IF(COUNTA(ข้อมูล!E14),AVERAGE(ข้อมูล!S14:Z14)," ")</f>
        <v xml:space="preserve"> </v>
      </c>
      <c r="K17" s="390" t="str">
        <f>IF(COUNTA(ข้อมูล!S14:Z14),IF(J17&lt;1," ",IF(J17&lt;1.5," ",IF(J17&lt;2.5," ",IF(J17&gt;=2.5,"/"))))," ")</f>
        <v xml:space="preserve"> </v>
      </c>
      <c r="L17" s="390" t="str">
        <f>IF(COUNTA(ข้อมูล!S14:Z14),IF(J17&lt;1," ",IF(J17&lt;1.5," ",IF(J17&lt;2.5,"/",IF(J17&gt;=2.5," "))))," ")</f>
        <v xml:space="preserve"> </v>
      </c>
      <c r="M17" s="390" t="str">
        <f>IF(COUNTA(ข้อมูล!S14:Z14),IF(J17&lt;1," ",IF(J17&lt;1.5,"/",IF(J17&lt;2.5," ",IF(J17&gt;=2.5," "))))," ")</f>
        <v xml:space="preserve"> </v>
      </c>
      <c r="N17" s="390" t="str">
        <f>IF(COUNTA(ข้อมูล!S14:Z14),IF(J17&lt;1,"/",IF(J17&lt;1.5," ",IF(J17&lt;2.5," ",IF(J17&gt;=2.5," "))))," ")</f>
        <v xml:space="preserve"> </v>
      </c>
      <c r="O17" s="172"/>
    </row>
    <row r="18" spans="1:15" s="408" customFormat="1" ht="16.5" customHeight="1" x14ac:dyDescent="0.35">
      <c r="A18" s="170">
        <f>IF(COUNTA(ข้อมูล!C15),ข้อมูล!C15," ")</f>
        <v>13</v>
      </c>
      <c r="B18" s="199" t="str">
        <f>IF(COUNTA(ข้อมูล!S15),ข้อมูล!S15," ")</f>
        <v xml:space="preserve"> </v>
      </c>
      <c r="C18" s="199" t="str">
        <f>IF(COUNTA(ข้อมูล!T15),ข้อมูล!T15," ")</f>
        <v xml:space="preserve"> </v>
      </c>
      <c r="D18" s="199" t="str">
        <f>IF(COUNTA(ข้อมูล!U15),ข้อมูล!U15," ")</f>
        <v xml:space="preserve"> </v>
      </c>
      <c r="E18" s="199" t="str">
        <f>IF(COUNTA(ข้อมูล!V15),ข้อมูล!V15," ")</f>
        <v xml:space="preserve"> </v>
      </c>
      <c r="F18" s="199" t="str">
        <f>IF(COUNTA(ข้อมูล!W15),ข้อมูล!W15," ")</f>
        <v xml:space="preserve"> </v>
      </c>
      <c r="G18" s="199" t="str">
        <f>IF(COUNTA(ข้อมูล!X15),ข้อมูล!X15," ")</f>
        <v xml:space="preserve"> </v>
      </c>
      <c r="H18" s="199" t="str">
        <f>IF(COUNTA(ข้อมูล!Y15),ข้อมูล!Y15," ")</f>
        <v xml:space="preserve"> </v>
      </c>
      <c r="I18" s="199" t="str">
        <f>IF(COUNTA(ข้อมูล!Z15),ข้อมูล!Z15," ")</f>
        <v xml:space="preserve"> </v>
      </c>
      <c r="J18" s="171" t="str">
        <f>IF(COUNTA(ข้อมูล!E15),AVERAGE(ข้อมูล!S15:Z15)," ")</f>
        <v xml:space="preserve"> </v>
      </c>
      <c r="K18" s="390" t="str">
        <f>IF(COUNTA(ข้อมูล!S15:Z15),IF(J18&lt;1," ",IF(J18&lt;1.5," ",IF(J18&lt;2.5," ",IF(J18&gt;=2.5,"/"))))," ")</f>
        <v xml:space="preserve"> </v>
      </c>
      <c r="L18" s="390" t="str">
        <f>IF(COUNTA(ข้อมูล!S15:Z15),IF(J18&lt;1," ",IF(J18&lt;1.5," ",IF(J18&lt;2.5,"/",IF(J18&gt;=2.5," "))))," ")</f>
        <v xml:space="preserve"> </v>
      </c>
      <c r="M18" s="390" t="str">
        <f>IF(COUNTA(ข้อมูล!S15:Z15),IF(J18&lt;1," ",IF(J18&lt;1.5,"/",IF(J18&lt;2.5," ",IF(J18&gt;=2.5," "))))," ")</f>
        <v xml:space="preserve"> </v>
      </c>
      <c r="N18" s="390" t="str">
        <f>IF(COUNTA(ข้อมูล!S15:Z15),IF(J18&lt;1,"/",IF(J18&lt;1.5," ",IF(J18&lt;2.5," ",IF(J18&gt;=2.5," "))))," ")</f>
        <v xml:space="preserve"> </v>
      </c>
      <c r="O18" s="172"/>
    </row>
    <row r="19" spans="1:15" s="408" customFormat="1" ht="16.5" customHeight="1" x14ac:dyDescent="0.35">
      <c r="A19" s="170">
        <f>IF(COUNTA(ข้อมูล!C16),ข้อมูล!C16," ")</f>
        <v>14</v>
      </c>
      <c r="B19" s="199" t="str">
        <f>IF(COUNTA(ข้อมูล!S16),ข้อมูล!S16," ")</f>
        <v xml:space="preserve"> </v>
      </c>
      <c r="C19" s="199" t="str">
        <f>IF(COUNTA(ข้อมูล!T16),ข้อมูล!T16," ")</f>
        <v xml:space="preserve"> </v>
      </c>
      <c r="D19" s="199" t="str">
        <f>IF(COUNTA(ข้อมูล!U16),ข้อมูล!U16," ")</f>
        <v xml:space="preserve"> </v>
      </c>
      <c r="E19" s="199" t="str">
        <f>IF(COUNTA(ข้อมูล!V16),ข้อมูล!V16," ")</f>
        <v xml:space="preserve"> </v>
      </c>
      <c r="F19" s="199" t="str">
        <f>IF(COUNTA(ข้อมูล!W16),ข้อมูล!W16," ")</f>
        <v xml:space="preserve"> </v>
      </c>
      <c r="G19" s="199" t="str">
        <f>IF(COUNTA(ข้อมูล!X16),ข้อมูล!X16," ")</f>
        <v xml:space="preserve"> </v>
      </c>
      <c r="H19" s="199" t="str">
        <f>IF(COUNTA(ข้อมูล!Y16),ข้อมูล!Y16," ")</f>
        <v xml:space="preserve"> </v>
      </c>
      <c r="I19" s="199" t="str">
        <f>IF(COUNTA(ข้อมูล!Z16),ข้อมูล!Z16," ")</f>
        <v xml:space="preserve"> </v>
      </c>
      <c r="J19" s="171" t="str">
        <f>IF(COUNTA(ข้อมูล!E16),AVERAGE(ข้อมูล!S16:Z16)," ")</f>
        <v xml:space="preserve"> </v>
      </c>
      <c r="K19" s="390" t="str">
        <f>IF(COUNTA(ข้อมูล!S16:Z16),IF(J19&lt;1," ",IF(J19&lt;1.5," ",IF(J19&lt;2.5," ",IF(J19&gt;=2.5,"/"))))," ")</f>
        <v xml:space="preserve"> </v>
      </c>
      <c r="L19" s="390" t="str">
        <f>IF(COUNTA(ข้อมูล!S16:Z16),IF(J19&lt;1," ",IF(J19&lt;1.5," ",IF(J19&lt;2.5,"/",IF(J19&gt;=2.5," "))))," ")</f>
        <v xml:space="preserve"> </v>
      </c>
      <c r="M19" s="390" t="str">
        <f>IF(COUNTA(ข้อมูล!S16:Z16),IF(J19&lt;1," ",IF(J19&lt;1.5,"/",IF(J19&lt;2.5," ",IF(J19&gt;=2.5," "))))," ")</f>
        <v xml:space="preserve"> </v>
      </c>
      <c r="N19" s="390" t="str">
        <f>IF(COUNTA(ข้อมูล!S16:Z16),IF(J19&lt;1,"/",IF(J19&lt;1.5," ",IF(J19&lt;2.5," ",IF(J19&gt;=2.5," "))))," ")</f>
        <v xml:space="preserve"> </v>
      </c>
      <c r="O19" s="172"/>
    </row>
    <row r="20" spans="1:15" s="408" customFormat="1" ht="16.5" customHeight="1" x14ac:dyDescent="0.35">
      <c r="A20" s="170">
        <f>IF(COUNTA(ข้อมูล!C17),ข้อมูล!C17," ")</f>
        <v>15</v>
      </c>
      <c r="B20" s="199" t="str">
        <f>IF(COUNTA(ข้อมูล!S17),ข้อมูล!S17," ")</f>
        <v xml:space="preserve"> </v>
      </c>
      <c r="C20" s="199" t="str">
        <f>IF(COUNTA(ข้อมูล!T17),ข้อมูล!T17," ")</f>
        <v xml:space="preserve"> </v>
      </c>
      <c r="D20" s="199" t="str">
        <f>IF(COUNTA(ข้อมูล!U17),ข้อมูล!U17," ")</f>
        <v xml:space="preserve"> </v>
      </c>
      <c r="E20" s="199" t="str">
        <f>IF(COUNTA(ข้อมูล!V17),ข้อมูล!V17," ")</f>
        <v xml:space="preserve"> </v>
      </c>
      <c r="F20" s="199" t="str">
        <f>IF(COUNTA(ข้อมูล!W17),ข้อมูล!W17," ")</f>
        <v xml:space="preserve"> </v>
      </c>
      <c r="G20" s="199" t="str">
        <f>IF(COUNTA(ข้อมูล!X17),ข้อมูล!X17," ")</f>
        <v xml:space="preserve"> </v>
      </c>
      <c r="H20" s="199" t="str">
        <f>IF(COUNTA(ข้อมูล!Y17),ข้อมูล!Y17," ")</f>
        <v xml:space="preserve"> </v>
      </c>
      <c r="I20" s="199" t="str">
        <f>IF(COUNTA(ข้อมูล!Z17),ข้อมูล!Z17," ")</f>
        <v xml:space="preserve"> </v>
      </c>
      <c r="J20" s="171" t="str">
        <f>IF(COUNTA(ข้อมูล!E17),AVERAGE(ข้อมูล!S17:Z17)," ")</f>
        <v xml:space="preserve"> </v>
      </c>
      <c r="K20" s="390" t="str">
        <f>IF(COUNTA(ข้อมูล!S17:Z17),IF(J20&lt;1," ",IF(J20&lt;1.5," ",IF(J20&lt;2.5," ",IF(J20&gt;=2.5,"/"))))," ")</f>
        <v xml:space="preserve"> </v>
      </c>
      <c r="L20" s="390" t="str">
        <f>IF(COUNTA(ข้อมูล!S17:Z17),IF(J20&lt;1," ",IF(J20&lt;1.5," ",IF(J20&lt;2.5,"/",IF(J20&gt;=2.5," "))))," ")</f>
        <v xml:space="preserve"> </v>
      </c>
      <c r="M20" s="390" t="str">
        <f>IF(COUNTA(ข้อมูล!S17:Z17),IF(J20&lt;1," ",IF(J20&lt;1.5,"/",IF(J20&lt;2.5," ",IF(J20&gt;=2.5," "))))," ")</f>
        <v xml:space="preserve"> </v>
      </c>
      <c r="N20" s="390" t="str">
        <f>IF(COUNTA(ข้อมูล!S17:Z17),IF(J20&lt;1,"/",IF(J20&lt;1.5," ",IF(J20&lt;2.5," ",IF(J20&gt;=2.5," "))))," ")</f>
        <v xml:space="preserve"> </v>
      </c>
      <c r="O20" s="172"/>
    </row>
    <row r="21" spans="1:15" s="408" customFormat="1" ht="16.5" customHeight="1" x14ac:dyDescent="0.35">
      <c r="A21" s="170">
        <f>IF(COUNTA(ข้อมูล!C18),ข้อมูล!C18," ")</f>
        <v>16</v>
      </c>
      <c r="B21" s="199" t="str">
        <f>IF(COUNTA(ข้อมูล!S18),ข้อมูล!S18," ")</f>
        <v xml:space="preserve"> </v>
      </c>
      <c r="C21" s="199" t="str">
        <f>IF(COUNTA(ข้อมูล!T18),ข้อมูล!T18," ")</f>
        <v xml:space="preserve"> </v>
      </c>
      <c r="D21" s="199" t="str">
        <f>IF(COUNTA(ข้อมูล!U18),ข้อมูล!U18," ")</f>
        <v xml:space="preserve"> </v>
      </c>
      <c r="E21" s="199" t="str">
        <f>IF(COUNTA(ข้อมูล!V18),ข้อมูล!V18," ")</f>
        <v xml:space="preserve"> </v>
      </c>
      <c r="F21" s="199" t="str">
        <f>IF(COUNTA(ข้อมูล!W18),ข้อมูล!W18," ")</f>
        <v xml:space="preserve"> </v>
      </c>
      <c r="G21" s="199" t="str">
        <f>IF(COUNTA(ข้อมูล!X18),ข้อมูล!X18," ")</f>
        <v xml:space="preserve"> </v>
      </c>
      <c r="H21" s="199" t="str">
        <f>IF(COUNTA(ข้อมูล!Y18),ข้อมูล!Y18," ")</f>
        <v xml:space="preserve"> </v>
      </c>
      <c r="I21" s="199" t="str">
        <f>IF(COUNTA(ข้อมูล!Z18),ข้อมูล!Z18," ")</f>
        <v xml:space="preserve"> </v>
      </c>
      <c r="J21" s="171" t="str">
        <f>IF(COUNTA(ข้อมูล!E18),AVERAGE(ข้อมูล!S18:Z18)," ")</f>
        <v xml:space="preserve"> </v>
      </c>
      <c r="K21" s="390" t="str">
        <f>IF(COUNTA(ข้อมูล!S18:Z18),IF(J21&lt;1," ",IF(J21&lt;1.5," ",IF(J21&lt;2.5," ",IF(J21&gt;=2.5,"/"))))," ")</f>
        <v xml:space="preserve"> </v>
      </c>
      <c r="L21" s="390" t="str">
        <f>IF(COUNTA(ข้อมูล!S18:Z18),IF(J21&lt;1," ",IF(J21&lt;1.5," ",IF(J21&lt;2.5,"/",IF(J21&gt;=2.5," "))))," ")</f>
        <v xml:space="preserve"> </v>
      </c>
      <c r="M21" s="390" t="str">
        <f>IF(COUNTA(ข้อมูล!S18:Z18),IF(J21&lt;1," ",IF(J21&lt;1.5,"/",IF(J21&lt;2.5," ",IF(J21&gt;=2.5," "))))," ")</f>
        <v xml:space="preserve"> </v>
      </c>
      <c r="N21" s="390" t="str">
        <f>IF(COUNTA(ข้อมูล!S18:Z18),IF(J21&lt;1,"/",IF(J21&lt;1.5," ",IF(J21&lt;2.5," ",IF(J21&gt;=2.5," "))))," ")</f>
        <v xml:space="preserve"> </v>
      </c>
      <c r="O21" s="172"/>
    </row>
    <row r="22" spans="1:15" s="408" customFormat="1" ht="16.5" customHeight="1" x14ac:dyDescent="0.35">
      <c r="A22" s="170">
        <f>IF(COUNTA(ข้อมูล!C19),ข้อมูล!C19," ")</f>
        <v>17</v>
      </c>
      <c r="B22" s="199" t="str">
        <f>IF(COUNTA(ข้อมูล!S19),ข้อมูล!S19," ")</f>
        <v xml:space="preserve"> </v>
      </c>
      <c r="C22" s="199" t="str">
        <f>IF(COUNTA(ข้อมูล!T19),ข้อมูล!T19," ")</f>
        <v xml:space="preserve"> </v>
      </c>
      <c r="D22" s="199" t="str">
        <f>IF(COUNTA(ข้อมูล!U19),ข้อมูล!U19," ")</f>
        <v xml:space="preserve"> </v>
      </c>
      <c r="E22" s="199" t="str">
        <f>IF(COUNTA(ข้อมูล!V19),ข้อมูล!V19," ")</f>
        <v xml:space="preserve"> </v>
      </c>
      <c r="F22" s="199" t="str">
        <f>IF(COUNTA(ข้อมูล!W19),ข้อมูล!W19," ")</f>
        <v xml:space="preserve"> </v>
      </c>
      <c r="G22" s="199" t="str">
        <f>IF(COUNTA(ข้อมูล!X19),ข้อมูล!X19," ")</f>
        <v xml:space="preserve"> </v>
      </c>
      <c r="H22" s="199" t="str">
        <f>IF(COUNTA(ข้อมูล!Y19),ข้อมูล!Y19," ")</f>
        <v xml:space="preserve"> </v>
      </c>
      <c r="I22" s="199" t="str">
        <f>IF(COUNTA(ข้อมูล!Z19),ข้อมูล!Z19," ")</f>
        <v xml:space="preserve"> </v>
      </c>
      <c r="J22" s="171" t="str">
        <f>IF(COUNTA(ข้อมูล!E19),AVERAGE(ข้อมูล!S19:Z19)," ")</f>
        <v xml:space="preserve"> </v>
      </c>
      <c r="K22" s="390" t="str">
        <f>IF(COUNTA(ข้อมูล!S19:Z19),IF(J22&lt;1," ",IF(J22&lt;1.5," ",IF(J22&lt;2.5," ",IF(J22&gt;=2.5,"/"))))," ")</f>
        <v xml:space="preserve"> </v>
      </c>
      <c r="L22" s="390" t="str">
        <f>IF(COUNTA(ข้อมูล!S19:Z19),IF(J22&lt;1," ",IF(J22&lt;1.5," ",IF(J22&lt;2.5,"/",IF(J22&gt;=2.5," "))))," ")</f>
        <v xml:space="preserve"> </v>
      </c>
      <c r="M22" s="390" t="str">
        <f>IF(COUNTA(ข้อมูล!S19:Z19),IF(J22&lt;1," ",IF(J22&lt;1.5,"/",IF(J22&lt;2.5," ",IF(J22&gt;=2.5," "))))," ")</f>
        <v xml:space="preserve"> </v>
      </c>
      <c r="N22" s="390" t="str">
        <f>IF(COUNTA(ข้อมูล!S19:Z19),IF(J22&lt;1,"/",IF(J22&lt;1.5," ",IF(J22&lt;2.5," ",IF(J22&gt;=2.5," "))))," ")</f>
        <v xml:space="preserve"> </v>
      </c>
      <c r="O22" s="172"/>
    </row>
    <row r="23" spans="1:15" s="408" customFormat="1" ht="16.5" customHeight="1" x14ac:dyDescent="0.35">
      <c r="A23" s="170">
        <f>IF(COUNTA(ข้อมูล!C20),ข้อมูล!C20," ")</f>
        <v>18</v>
      </c>
      <c r="B23" s="199" t="str">
        <f>IF(COUNTA(ข้อมูล!S20),ข้อมูล!S20," ")</f>
        <v xml:space="preserve"> </v>
      </c>
      <c r="C23" s="199" t="str">
        <f>IF(COUNTA(ข้อมูล!T20),ข้อมูล!T20," ")</f>
        <v xml:space="preserve"> </v>
      </c>
      <c r="D23" s="199" t="str">
        <f>IF(COUNTA(ข้อมูล!U20),ข้อมูล!U20," ")</f>
        <v xml:space="preserve"> </v>
      </c>
      <c r="E23" s="199" t="str">
        <f>IF(COUNTA(ข้อมูล!V20),ข้อมูล!V20," ")</f>
        <v xml:space="preserve"> </v>
      </c>
      <c r="F23" s="199" t="str">
        <f>IF(COUNTA(ข้อมูล!W20),ข้อมูล!W20," ")</f>
        <v xml:space="preserve"> </v>
      </c>
      <c r="G23" s="199" t="str">
        <f>IF(COUNTA(ข้อมูล!X20),ข้อมูล!X20," ")</f>
        <v xml:space="preserve"> </v>
      </c>
      <c r="H23" s="199" t="str">
        <f>IF(COUNTA(ข้อมูล!Y20),ข้อมูล!Y20," ")</f>
        <v xml:space="preserve"> </v>
      </c>
      <c r="I23" s="199" t="str">
        <f>IF(COUNTA(ข้อมูล!Z20),ข้อมูล!Z20," ")</f>
        <v xml:space="preserve"> </v>
      </c>
      <c r="J23" s="171" t="str">
        <f>IF(COUNTA(ข้อมูล!E20),AVERAGE(ข้อมูล!S20:Z20)," ")</f>
        <v xml:space="preserve"> </v>
      </c>
      <c r="K23" s="390" t="str">
        <f>IF(COUNTA(ข้อมูล!S20:Z20),IF(J23&lt;1," ",IF(J23&lt;1.5," ",IF(J23&lt;2.5," ",IF(J23&gt;=2.5,"/"))))," ")</f>
        <v xml:space="preserve"> </v>
      </c>
      <c r="L23" s="390" t="str">
        <f>IF(COUNTA(ข้อมูล!S20:Z20),IF(J23&lt;1," ",IF(J23&lt;1.5," ",IF(J23&lt;2.5,"/",IF(J23&gt;=2.5," "))))," ")</f>
        <v xml:space="preserve"> </v>
      </c>
      <c r="M23" s="390" t="str">
        <f>IF(COUNTA(ข้อมูล!S20:Z20),IF(J23&lt;1," ",IF(J23&lt;1.5,"/",IF(J23&lt;2.5," ",IF(J23&gt;=2.5," "))))," ")</f>
        <v xml:space="preserve"> </v>
      </c>
      <c r="N23" s="390" t="str">
        <f>IF(COUNTA(ข้อมูล!S20:Z20),IF(J23&lt;1,"/",IF(J23&lt;1.5," ",IF(J23&lt;2.5," ",IF(J23&gt;=2.5," "))))," ")</f>
        <v xml:space="preserve"> </v>
      </c>
      <c r="O23" s="172"/>
    </row>
    <row r="24" spans="1:15" s="408" customFormat="1" ht="16.5" customHeight="1" x14ac:dyDescent="0.35">
      <c r="A24" s="170">
        <f>IF(COUNTA(ข้อมูล!C21),ข้อมูล!C21," ")</f>
        <v>19</v>
      </c>
      <c r="B24" s="199" t="str">
        <f>IF(COUNTA(ข้อมูล!S21),ข้อมูล!S21," ")</f>
        <v xml:space="preserve"> </v>
      </c>
      <c r="C24" s="199" t="str">
        <f>IF(COUNTA(ข้อมูล!T21),ข้อมูล!T21," ")</f>
        <v xml:space="preserve"> </v>
      </c>
      <c r="D24" s="199" t="str">
        <f>IF(COUNTA(ข้อมูล!U21),ข้อมูล!U21," ")</f>
        <v xml:space="preserve"> </v>
      </c>
      <c r="E24" s="199" t="str">
        <f>IF(COUNTA(ข้อมูล!V21),ข้อมูล!V21," ")</f>
        <v xml:space="preserve"> </v>
      </c>
      <c r="F24" s="199" t="str">
        <f>IF(COUNTA(ข้อมูล!W21),ข้อมูล!W21," ")</f>
        <v xml:space="preserve"> </v>
      </c>
      <c r="G24" s="199" t="str">
        <f>IF(COUNTA(ข้อมูล!X21),ข้อมูล!X21," ")</f>
        <v xml:space="preserve"> </v>
      </c>
      <c r="H24" s="199" t="str">
        <f>IF(COUNTA(ข้อมูล!Y21),ข้อมูล!Y21," ")</f>
        <v xml:space="preserve"> </v>
      </c>
      <c r="I24" s="199" t="str">
        <f>IF(COUNTA(ข้อมูล!Z21),ข้อมูล!Z21," ")</f>
        <v xml:space="preserve"> </v>
      </c>
      <c r="J24" s="171" t="str">
        <f>IF(COUNTA(ข้อมูล!E21),AVERAGE(ข้อมูล!S21:Z21)," ")</f>
        <v xml:space="preserve"> </v>
      </c>
      <c r="K24" s="390" t="str">
        <f>IF(COUNTA(ข้อมูล!S21:Z21),IF(J24&lt;1," ",IF(J24&lt;1.5," ",IF(J24&lt;2.5," ",IF(J24&gt;=2.5,"/"))))," ")</f>
        <v xml:space="preserve"> </v>
      </c>
      <c r="L24" s="390" t="str">
        <f>IF(COUNTA(ข้อมูล!S21:Z21),IF(J24&lt;1," ",IF(J24&lt;1.5," ",IF(J24&lt;2.5,"/",IF(J24&gt;=2.5," "))))," ")</f>
        <v xml:space="preserve"> </v>
      </c>
      <c r="M24" s="390" t="str">
        <f>IF(COUNTA(ข้อมูล!S21:Z21),IF(J24&lt;1," ",IF(J24&lt;1.5,"/",IF(J24&lt;2.5," ",IF(J24&gt;=2.5," "))))," ")</f>
        <v xml:space="preserve"> </v>
      </c>
      <c r="N24" s="390" t="str">
        <f>IF(COUNTA(ข้อมูล!S21:Z21),IF(J24&lt;1,"/",IF(J24&lt;1.5," ",IF(J24&lt;2.5," ",IF(J24&gt;=2.5," "))))," ")</f>
        <v xml:space="preserve"> </v>
      </c>
      <c r="O24" s="172"/>
    </row>
    <row r="25" spans="1:15" s="408" customFormat="1" ht="16.5" customHeight="1" x14ac:dyDescent="0.35">
      <c r="A25" s="170">
        <f>IF(COUNTA(ข้อมูล!C22),ข้อมูล!C22," ")</f>
        <v>20</v>
      </c>
      <c r="B25" s="199" t="str">
        <f>IF(COUNTA(ข้อมูล!S22),ข้อมูล!S22," ")</f>
        <v xml:space="preserve"> </v>
      </c>
      <c r="C25" s="199" t="str">
        <f>IF(COUNTA(ข้อมูล!T22),ข้อมูล!T22," ")</f>
        <v xml:space="preserve"> </v>
      </c>
      <c r="D25" s="199" t="str">
        <f>IF(COUNTA(ข้อมูล!U22),ข้อมูล!U22," ")</f>
        <v xml:space="preserve"> </v>
      </c>
      <c r="E25" s="199" t="str">
        <f>IF(COUNTA(ข้อมูล!V22),ข้อมูล!V22," ")</f>
        <v xml:space="preserve"> </v>
      </c>
      <c r="F25" s="199" t="str">
        <f>IF(COUNTA(ข้อมูล!W22),ข้อมูล!W22," ")</f>
        <v xml:space="preserve"> </v>
      </c>
      <c r="G25" s="199" t="str">
        <f>IF(COUNTA(ข้อมูล!X22),ข้อมูล!X22," ")</f>
        <v xml:space="preserve"> </v>
      </c>
      <c r="H25" s="199" t="str">
        <f>IF(COUNTA(ข้อมูล!Y22),ข้อมูล!Y22," ")</f>
        <v xml:space="preserve"> </v>
      </c>
      <c r="I25" s="199" t="str">
        <f>IF(COUNTA(ข้อมูล!Z22),ข้อมูล!Z22," ")</f>
        <v xml:space="preserve"> </v>
      </c>
      <c r="J25" s="171" t="str">
        <f>IF(COUNTA(ข้อมูล!E22),AVERAGE(ข้อมูล!S22:Z22)," ")</f>
        <v xml:space="preserve"> </v>
      </c>
      <c r="K25" s="390" t="str">
        <f>IF(COUNTA(ข้อมูล!S22:Z22),IF(J25&lt;1," ",IF(J25&lt;1.5," ",IF(J25&lt;2.5," ",IF(J25&gt;=2.5,"/"))))," ")</f>
        <v xml:space="preserve"> </v>
      </c>
      <c r="L25" s="390" t="str">
        <f>IF(COUNTA(ข้อมูล!S22:Z22),IF(J25&lt;1," ",IF(J25&lt;1.5," ",IF(J25&lt;2.5,"/",IF(J25&gt;=2.5," "))))," ")</f>
        <v xml:space="preserve"> </v>
      </c>
      <c r="M25" s="390" t="str">
        <f>IF(COUNTA(ข้อมูล!S22:Z22),IF(J25&lt;1," ",IF(J25&lt;1.5,"/",IF(J25&lt;2.5," ",IF(J25&gt;=2.5," "))))," ")</f>
        <v xml:space="preserve"> </v>
      </c>
      <c r="N25" s="390" t="str">
        <f>IF(COUNTA(ข้อมูล!S22:Z22),IF(J25&lt;1,"/",IF(J25&lt;1.5," ",IF(J25&lt;2.5," ",IF(J25&gt;=2.5," "))))," ")</f>
        <v xml:space="preserve"> </v>
      </c>
      <c r="O25" s="172"/>
    </row>
    <row r="26" spans="1:15" s="408" customFormat="1" ht="16.5" customHeight="1" x14ac:dyDescent="0.35">
      <c r="A26" s="170">
        <f>IF(COUNTA(ข้อมูล!C23),ข้อมูล!C23," ")</f>
        <v>21</v>
      </c>
      <c r="B26" s="199" t="str">
        <f>IF(COUNTA(ข้อมูล!S23),ข้อมูล!S23," ")</f>
        <v xml:space="preserve"> </v>
      </c>
      <c r="C26" s="199" t="str">
        <f>IF(COUNTA(ข้อมูล!T23),ข้อมูล!T23," ")</f>
        <v xml:space="preserve"> </v>
      </c>
      <c r="D26" s="199" t="str">
        <f>IF(COUNTA(ข้อมูล!U23),ข้อมูล!U23," ")</f>
        <v xml:space="preserve"> </v>
      </c>
      <c r="E26" s="199" t="str">
        <f>IF(COUNTA(ข้อมูล!V23),ข้อมูล!V23," ")</f>
        <v xml:space="preserve"> </v>
      </c>
      <c r="F26" s="199" t="str">
        <f>IF(COUNTA(ข้อมูล!W23),ข้อมูล!W23," ")</f>
        <v xml:space="preserve"> </v>
      </c>
      <c r="G26" s="199" t="str">
        <f>IF(COUNTA(ข้อมูล!X23),ข้อมูล!X23," ")</f>
        <v xml:space="preserve"> </v>
      </c>
      <c r="H26" s="199" t="str">
        <f>IF(COUNTA(ข้อมูล!Y23),ข้อมูล!Y23," ")</f>
        <v xml:space="preserve"> </v>
      </c>
      <c r="I26" s="199" t="str">
        <f>IF(COUNTA(ข้อมูล!Z23),ข้อมูล!Z23," ")</f>
        <v xml:space="preserve"> </v>
      </c>
      <c r="J26" s="171" t="str">
        <f>IF(COUNTA(ข้อมูล!E23),AVERAGE(ข้อมูล!S23:Z23)," ")</f>
        <v xml:space="preserve"> </v>
      </c>
      <c r="K26" s="390" t="str">
        <f>IF(COUNTA(ข้อมูล!S23:Z23),IF(J26&lt;1," ",IF(J26&lt;1.5," ",IF(J26&lt;2.5," ",IF(J26&gt;=2.5,"/"))))," ")</f>
        <v xml:space="preserve"> </v>
      </c>
      <c r="L26" s="390" t="str">
        <f>IF(COUNTA(ข้อมูล!S23:Z23),IF(J26&lt;1," ",IF(J26&lt;1.5," ",IF(J26&lt;2.5,"/",IF(J26&gt;=2.5," "))))," ")</f>
        <v xml:space="preserve"> </v>
      </c>
      <c r="M26" s="390" t="str">
        <f>IF(COUNTA(ข้อมูล!S23:Z23),IF(J26&lt;1," ",IF(J26&lt;1.5,"/",IF(J26&lt;2.5," ",IF(J26&gt;=2.5," "))))," ")</f>
        <v xml:space="preserve"> </v>
      </c>
      <c r="N26" s="390" t="str">
        <f>IF(COUNTA(ข้อมูล!S23:Z23),IF(J26&lt;1,"/",IF(J26&lt;1.5," ",IF(J26&lt;2.5," ",IF(J26&gt;=2.5," "))))," ")</f>
        <v xml:space="preserve"> </v>
      </c>
      <c r="O26" s="172"/>
    </row>
    <row r="27" spans="1:15" s="408" customFormat="1" ht="16.5" customHeight="1" x14ac:dyDescent="0.35">
      <c r="A27" s="170">
        <f>IF(COUNTA(ข้อมูล!C24),ข้อมูล!C24," ")</f>
        <v>22</v>
      </c>
      <c r="B27" s="199" t="str">
        <f>IF(COUNTA(ข้อมูล!S24),ข้อมูล!S24," ")</f>
        <v xml:space="preserve"> </v>
      </c>
      <c r="C27" s="199" t="str">
        <f>IF(COUNTA(ข้อมูล!T24),ข้อมูล!T24," ")</f>
        <v xml:space="preserve"> </v>
      </c>
      <c r="D27" s="199" t="str">
        <f>IF(COUNTA(ข้อมูล!U24),ข้อมูล!U24," ")</f>
        <v xml:space="preserve"> </v>
      </c>
      <c r="E27" s="199" t="str">
        <f>IF(COUNTA(ข้อมูล!V24),ข้อมูล!V24," ")</f>
        <v xml:space="preserve"> </v>
      </c>
      <c r="F27" s="199" t="str">
        <f>IF(COUNTA(ข้อมูล!W24),ข้อมูล!W24," ")</f>
        <v xml:space="preserve"> </v>
      </c>
      <c r="G27" s="199" t="str">
        <f>IF(COUNTA(ข้อมูล!X24),ข้อมูล!X24," ")</f>
        <v xml:space="preserve"> </v>
      </c>
      <c r="H27" s="199" t="str">
        <f>IF(COUNTA(ข้อมูล!Y24),ข้อมูล!Y24," ")</f>
        <v xml:space="preserve"> </v>
      </c>
      <c r="I27" s="199" t="str">
        <f>IF(COUNTA(ข้อมูล!Z24),ข้อมูล!Z24," ")</f>
        <v xml:space="preserve"> </v>
      </c>
      <c r="J27" s="171" t="str">
        <f>IF(COUNTA(ข้อมูล!E24),AVERAGE(ข้อมูล!S24:Z24)," ")</f>
        <v xml:space="preserve"> </v>
      </c>
      <c r="K27" s="390" t="str">
        <f>IF(COUNTA(ข้อมูล!S24:Z24),IF(J27&lt;1," ",IF(J27&lt;1.5," ",IF(J27&lt;2.5," ",IF(J27&gt;=2.5,"/"))))," ")</f>
        <v xml:space="preserve"> </v>
      </c>
      <c r="L27" s="390" t="str">
        <f>IF(COUNTA(ข้อมูล!S24:Z24),IF(J27&lt;1," ",IF(J27&lt;1.5," ",IF(J27&lt;2.5,"/",IF(J27&gt;=2.5," "))))," ")</f>
        <v xml:space="preserve"> </v>
      </c>
      <c r="M27" s="390" t="str">
        <f>IF(COUNTA(ข้อมูล!S24:Z24),IF(J27&lt;1," ",IF(J27&lt;1.5,"/",IF(J27&lt;2.5," ",IF(J27&gt;=2.5," "))))," ")</f>
        <v xml:space="preserve"> </v>
      </c>
      <c r="N27" s="390" t="str">
        <f>IF(COUNTA(ข้อมูล!S24:Z24),IF(J27&lt;1,"/",IF(J27&lt;1.5," ",IF(J27&lt;2.5," ",IF(J27&gt;=2.5," "))))," ")</f>
        <v xml:space="preserve"> </v>
      </c>
      <c r="O27" s="172"/>
    </row>
    <row r="28" spans="1:15" s="408" customFormat="1" ht="16.5" customHeight="1" x14ac:dyDescent="0.35">
      <c r="A28" s="170">
        <f>IF(COUNTA(ข้อมูล!C25),ข้อมูล!C25," ")</f>
        <v>23</v>
      </c>
      <c r="B28" s="199" t="str">
        <f>IF(COUNTA(ข้อมูล!S25),ข้อมูล!S25," ")</f>
        <v xml:space="preserve"> </v>
      </c>
      <c r="C28" s="199" t="str">
        <f>IF(COUNTA(ข้อมูล!T25),ข้อมูล!T25," ")</f>
        <v xml:space="preserve"> </v>
      </c>
      <c r="D28" s="199" t="str">
        <f>IF(COUNTA(ข้อมูล!U25),ข้อมูล!U25," ")</f>
        <v xml:space="preserve"> </v>
      </c>
      <c r="E28" s="199" t="str">
        <f>IF(COUNTA(ข้อมูล!V25),ข้อมูล!V25," ")</f>
        <v xml:space="preserve"> </v>
      </c>
      <c r="F28" s="199" t="str">
        <f>IF(COUNTA(ข้อมูล!W25),ข้อมูล!W25," ")</f>
        <v xml:space="preserve"> </v>
      </c>
      <c r="G28" s="199" t="str">
        <f>IF(COUNTA(ข้อมูล!X25),ข้อมูล!X25," ")</f>
        <v xml:space="preserve"> </v>
      </c>
      <c r="H28" s="199" t="str">
        <f>IF(COUNTA(ข้อมูล!Y25),ข้อมูล!Y25," ")</f>
        <v xml:space="preserve"> </v>
      </c>
      <c r="I28" s="199" t="str">
        <f>IF(COUNTA(ข้อมูล!Z25),ข้อมูล!Z25," ")</f>
        <v xml:space="preserve"> </v>
      </c>
      <c r="J28" s="171" t="str">
        <f>IF(COUNTA(ข้อมูล!E25),AVERAGE(ข้อมูล!S25:Z25)," ")</f>
        <v xml:space="preserve"> </v>
      </c>
      <c r="K28" s="390" t="str">
        <f>IF(COUNTA(ข้อมูล!S25:Z25),IF(J28&lt;1," ",IF(J28&lt;1.5," ",IF(J28&lt;2.5," ",IF(J28&gt;=2.5,"/"))))," ")</f>
        <v xml:space="preserve"> </v>
      </c>
      <c r="L28" s="390" t="str">
        <f>IF(COUNTA(ข้อมูล!S25:Z25),IF(J28&lt;1," ",IF(J28&lt;1.5," ",IF(J28&lt;2.5,"/",IF(J28&gt;=2.5," "))))," ")</f>
        <v xml:space="preserve"> </v>
      </c>
      <c r="M28" s="390" t="str">
        <f>IF(COUNTA(ข้อมูล!S25:Z25),IF(J28&lt;1," ",IF(J28&lt;1.5,"/",IF(J28&lt;2.5," ",IF(J28&gt;=2.5," "))))," ")</f>
        <v xml:space="preserve"> </v>
      </c>
      <c r="N28" s="390" t="str">
        <f>IF(COUNTA(ข้อมูล!S25:Z25),IF(J28&lt;1,"/",IF(J28&lt;1.5," ",IF(J28&lt;2.5," ",IF(J28&gt;=2.5," "))))," ")</f>
        <v xml:space="preserve"> </v>
      </c>
      <c r="O28" s="172"/>
    </row>
    <row r="29" spans="1:15" s="408" customFormat="1" ht="16.5" customHeight="1" x14ac:dyDescent="0.35">
      <c r="A29" s="170">
        <f>IF(COUNTA(ข้อมูล!C26),ข้อมูล!C26," ")</f>
        <v>24</v>
      </c>
      <c r="B29" s="199" t="str">
        <f>IF(COUNTA(ข้อมูล!S26),ข้อมูล!S26," ")</f>
        <v xml:space="preserve"> </v>
      </c>
      <c r="C29" s="199" t="str">
        <f>IF(COUNTA(ข้อมูล!T26),ข้อมูล!T26," ")</f>
        <v xml:space="preserve"> </v>
      </c>
      <c r="D29" s="199" t="str">
        <f>IF(COUNTA(ข้อมูล!U26),ข้อมูล!U26," ")</f>
        <v xml:space="preserve"> </v>
      </c>
      <c r="E29" s="199" t="str">
        <f>IF(COUNTA(ข้อมูล!V26),ข้อมูล!V26," ")</f>
        <v xml:space="preserve"> </v>
      </c>
      <c r="F29" s="199" t="str">
        <f>IF(COUNTA(ข้อมูล!W26),ข้อมูล!W26," ")</f>
        <v xml:space="preserve"> </v>
      </c>
      <c r="G29" s="199" t="str">
        <f>IF(COUNTA(ข้อมูล!X26),ข้อมูล!X26," ")</f>
        <v xml:space="preserve"> </v>
      </c>
      <c r="H29" s="199" t="str">
        <f>IF(COUNTA(ข้อมูล!Y26),ข้อมูล!Y26," ")</f>
        <v xml:space="preserve"> </v>
      </c>
      <c r="I29" s="199" t="str">
        <f>IF(COUNTA(ข้อมูล!Z26),ข้อมูล!Z26," ")</f>
        <v xml:space="preserve"> </v>
      </c>
      <c r="J29" s="171" t="str">
        <f>IF(COUNTA(ข้อมูล!E26),AVERAGE(ข้อมูล!S26:Z26)," ")</f>
        <v xml:space="preserve"> </v>
      </c>
      <c r="K29" s="390" t="str">
        <f>IF(COUNTA(ข้อมูล!S26:Z26),IF(J29&lt;1," ",IF(J29&lt;1.5," ",IF(J29&lt;2.5," ",IF(J29&gt;=2.5,"/"))))," ")</f>
        <v xml:space="preserve"> </v>
      </c>
      <c r="L29" s="390" t="str">
        <f>IF(COUNTA(ข้อมูล!S26:Z26),IF(J29&lt;1," ",IF(J29&lt;1.5," ",IF(J29&lt;2.5,"/",IF(J29&gt;=2.5," "))))," ")</f>
        <v xml:space="preserve"> </v>
      </c>
      <c r="M29" s="390" t="str">
        <f>IF(COUNTA(ข้อมูล!S26:Z26),IF(J29&lt;1," ",IF(J29&lt;1.5,"/",IF(J29&lt;2.5," ",IF(J29&gt;=2.5," "))))," ")</f>
        <v xml:space="preserve"> </v>
      </c>
      <c r="N29" s="390" t="str">
        <f>IF(COUNTA(ข้อมูล!S26:Z26),IF(J29&lt;1,"/",IF(J29&lt;1.5," ",IF(J29&lt;2.5," ",IF(J29&gt;=2.5," "))))," ")</f>
        <v xml:space="preserve"> </v>
      </c>
      <c r="O29" s="172"/>
    </row>
    <row r="30" spans="1:15" s="408" customFormat="1" ht="16.5" customHeight="1" x14ac:dyDescent="0.35">
      <c r="A30" s="170">
        <f>IF(COUNTA(ข้อมูล!C27),ข้อมูล!C27," ")</f>
        <v>25</v>
      </c>
      <c r="B30" s="199" t="str">
        <f>IF(COUNTA(ข้อมูล!S27),ข้อมูล!S27," ")</f>
        <v xml:space="preserve"> </v>
      </c>
      <c r="C30" s="199" t="str">
        <f>IF(COUNTA(ข้อมูล!T27),ข้อมูล!T27," ")</f>
        <v xml:space="preserve"> </v>
      </c>
      <c r="D30" s="199" t="str">
        <f>IF(COUNTA(ข้อมูล!U27),ข้อมูล!U27," ")</f>
        <v xml:space="preserve"> </v>
      </c>
      <c r="E30" s="199" t="str">
        <f>IF(COUNTA(ข้อมูล!V27),ข้อมูล!V27," ")</f>
        <v xml:space="preserve"> </v>
      </c>
      <c r="F30" s="199" t="str">
        <f>IF(COUNTA(ข้อมูล!W27),ข้อมูล!W27," ")</f>
        <v xml:space="preserve"> </v>
      </c>
      <c r="G30" s="199" t="str">
        <f>IF(COUNTA(ข้อมูล!X27),ข้อมูล!X27," ")</f>
        <v xml:space="preserve"> </v>
      </c>
      <c r="H30" s="199" t="str">
        <f>IF(COUNTA(ข้อมูล!Y27),ข้อมูล!Y27," ")</f>
        <v xml:space="preserve"> </v>
      </c>
      <c r="I30" s="199" t="str">
        <f>IF(COUNTA(ข้อมูล!Z27),ข้อมูล!Z27," ")</f>
        <v xml:space="preserve"> </v>
      </c>
      <c r="J30" s="171" t="str">
        <f>IF(COUNTA(ข้อมูล!E27),AVERAGE(ข้อมูล!S27:Z27)," ")</f>
        <v xml:space="preserve"> </v>
      </c>
      <c r="K30" s="390" t="str">
        <f>IF(COUNTA(ข้อมูล!S27:Z27),IF(J30&lt;1," ",IF(J30&lt;1.5," ",IF(J30&lt;2.5," ",IF(J30&gt;=2.5,"/"))))," ")</f>
        <v xml:space="preserve"> </v>
      </c>
      <c r="L30" s="390" t="str">
        <f>IF(COUNTA(ข้อมูล!S27:Z27),IF(J30&lt;1," ",IF(J30&lt;1.5," ",IF(J30&lt;2.5,"/",IF(J30&gt;=2.5," "))))," ")</f>
        <v xml:space="preserve"> </v>
      </c>
      <c r="M30" s="390" t="str">
        <f>IF(COUNTA(ข้อมูล!S27:Z27),IF(J30&lt;1," ",IF(J30&lt;1.5,"/",IF(J30&lt;2.5," ",IF(J30&gt;=2.5," "))))," ")</f>
        <v xml:space="preserve"> </v>
      </c>
      <c r="N30" s="390" t="str">
        <f>IF(COUNTA(ข้อมูล!S27:Z27),IF(J30&lt;1,"/",IF(J30&lt;1.5," ",IF(J30&lt;2.5," ",IF(J30&gt;=2.5," "))))," ")</f>
        <v xml:space="preserve"> </v>
      </c>
      <c r="O30" s="172"/>
    </row>
    <row r="31" spans="1:15" s="408" customFormat="1" ht="16.5" customHeight="1" x14ac:dyDescent="0.35">
      <c r="A31" s="170">
        <f>IF(COUNTA(ข้อมูล!C28),ข้อมูล!C28," ")</f>
        <v>26</v>
      </c>
      <c r="B31" s="199" t="str">
        <f>IF(COUNTA(ข้อมูล!S28),ข้อมูล!S28," ")</f>
        <v xml:space="preserve"> </v>
      </c>
      <c r="C31" s="199" t="str">
        <f>IF(COUNTA(ข้อมูล!T28),ข้อมูล!T28," ")</f>
        <v xml:space="preserve"> </v>
      </c>
      <c r="D31" s="199" t="str">
        <f>IF(COUNTA(ข้อมูล!U28),ข้อมูล!U28," ")</f>
        <v xml:space="preserve"> </v>
      </c>
      <c r="E31" s="199" t="str">
        <f>IF(COUNTA(ข้อมูล!V28),ข้อมูล!V28," ")</f>
        <v xml:space="preserve"> </v>
      </c>
      <c r="F31" s="199" t="str">
        <f>IF(COUNTA(ข้อมูล!W28),ข้อมูล!W28," ")</f>
        <v xml:space="preserve"> </v>
      </c>
      <c r="G31" s="199" t="str">
        <f>IF(COUNTA(ข้อมูล!X28),ข้อมูล!X28," ")</f>
        <v xml:space="preserve"> </v>
      </c>
      <c r="H31" s="199" t="str">
        <f>IF(COUNTA(ข้อมูล!Y28),ข้อมูล!Y28," ")</f>
        <v xml:space="preserve"> </v>
      </c>
      <c r="I31" s="199" t="str">
        <f>IF(COUNTA(ข้อมูล!Z28),ข้อมูล!Z28," ")</f>
        <v xml:space="preserve"> </v>
      </c>
      <c r="J31" s="171" t="str">
        <f>IF(COUNTA(ข้อมูล!E28),AVERAGE(ข้อมูล!S28:Z28)," ")</f>
        <v xml:space="preserve"> </v>
      </c>
      <c r="K31" s="390" t="str">
        <f>IF(COUNTA(ข้อมูล!S28:Z28),IF(J31&lt;1," ",IF(J31&lt;1.5," ",IF(J31&lt;2.5," ",IF(J31&gt;=2.5,"/"))))," ")</f>
        <v xml:space="preserve"> </v>
      </c>
      <c r="L31" s="390" t="str">
        <f>IF(COUNTA(ข้อมูล!S28:Z28),IF(J31&lt;1," ",IF(J31&lt;1.5," ",IF(J31&lt;2.5,"/",IF(J31&gt;=2.5," "))))," ")</f>
        <v xml:space="preserve"> </v>
      </c>
      <c r="M31" s="390" t="str">
        <f>IF(COUNTA(ข้อมูล!S28:Z28),IF(J31&lt;1," ",IF(J31&lt;1.5,"/",IF(J31&lt;2.5," ",IF(J31&gt;=2.5," "))))," ")</f>
        <v xml:space="preserve"> </v>
      </c>
      <c r="N31" s="390" t="str">
        <f>IF(COUNTA(ข้อมูล!S28:Z28),IF(J31&lt;1,"/",IF(J31&lt;1.5," ",IF(J31&lt;2.5," ",IF(J31&gt;=2.5," "))))," ")</f>
        <v xml:space="preserve"> </v>
      </c>
      <c r="O31" s="172"/>
    </row>
    <row r="32" spans="1:15" s="408" customFormat="1" ht="16.5" customHeight="1" x14ac:dyDescent="0.35">
      <c r="A32" s="170">
        <f>IF(COUNTA(ข้อมูล!C29),ข้อมูล!C29," ")</f>
        <v>27</v>
      </c>
      <c r="B32" s="199" t="str">
        <f>IF(COUNTA(ข้อมูล!S29),ข้อมูล!S29," ")</f>
        <v xml:space="preserve"> </v>
      </c>
      <c r="C32" s="199" t="str">
        <f>IF(COUNTA(ข้อมูล!T29),ข้อมูล!T29," ")</f>
        <v xml:space="preserve"> </v>
      </c>
      <c r="D32" s="199" t="str">
        <f>IF(COUNTA(ข้อมูล!U29),ข้อมูล!U29," ")</f>
        <v xml:space="preserve"> </v>
      </c>
      <c r="E32" s="199" t="str">
        <f>IF(COUNTA(ข้อมูล!V29),ข้อมูล!V29," ")</f>
        <v xml:space="preserve"> </v>
      </c>
      <c r="F32" s="199" t="str">
        <f>IF(COUNTA(ข้อมูล!W29),ข้อมูล!W29," ")</f>
        <v xml:space="preserve"> </v>
      </c>
      <c r="G32" s="199" t="str">
        <f>IF(COUNTA(ข้อมูล!X29),ข้อมูล!X29," ")</f>
        <v xml:space="preserve"> </v>
      </c>
      <c r="H32" s="199" t="str">
        <f>IF(COUNTA(ข้อมูล!Y29),ข้อมูล!Y29," ")</f>
        <v xml:space="preserve"> </v>
      </c>
      <c r="I32" s="199" t="str">
        <f>IF(COUNTA(ข้อมูล!Z29),ข้อมูล!Z29," ")</f>
        <v xml:space="preserve"> </v>
      </c>
      <c r="J32" s="171" t="str">
        <f>IF(COUNTA(ข้อมูล!E29),AVERAGE(ข้อมูล!S29:Z29)," ")</f>
        <v xml:space="preserve"> </v>
      </c>
      <c r="K32" s="390" t="str">
        <f>IF(COUNTA(ข้อมูล!S29:Z29),IF(J32&lt;1," ",IF(J32&lt;1.5," ",IF(J32&lt;2.5," ",IF(J32&gt;=2.5,"/"))))," ")</f>
        <v xml:space="preserve"> </v>
      </c>
      <c r="L32" s="390" t="str">
        <f>IF(COUNTA(ข้อมูล!S29:Z29),IF(J32&lt;1," ",IF(J32&lt;1.5," ",IF(J32&lt;2.5,"/",IF(J32&gt;=2.5," "))))," ")</f>
        <v xml:space="preserve"> </v>
      </c>
      <c r="M32" s="390" t="str">
        <f>IF(COUNTA(ข้อมูล!S29:Z29),IF(J32&lt;1," ",IF(J32&lt;1.5,"/",IF(J32&lt;2.5," ",IF(J32&gt;=2.5," "))))," ")</f>
        <v xml:space="preserve"> </v>
      </c>
      <c r="N32" s="390" t="str">
        <f>IF(COUNTA(ข้อมูล!S29:Z29),IF(J32&lt;1,"/",IF(J32&lt;1.5," ",IF(J32&lt;2.5," ",IF(J32&gt;=2.5," "))))," ")</f>
        <v xml:space="preserve"> </v>
      </c>
      <c r="O32" s="172"/>
    </row>
    <row r="33" spans="1:15" s="408" customFormat="1" ht="16.5" customHeight="1" x14ac:dyDescent="0.35">
      <c r="A33" s="170">
        <f>IF(COUNTA(ข้อมูล!C30),ข้อมูล!C30," ")</f>
        <v>28</v>
      </c>
      <c r="B33" s="199" t="str">
        <f>IF(COUNTA(ข้อมูล!S30),ข้อมูล!S30," ")</f>
        <v xml:space="preserve"> </v>
      </c>
      <c r="C33" s="199" t="str">
        <f>IF(COUNTA(ข้อมูล!T30),ข้อมูล!T30," ")</f>
        <v xml:space="preserve"> </v>
      </c>
      <c r="D33" s="199" t="str">
        <f>IF(COUNTA(ข้อมูล!U30),ข้อมูล!U30," ")</f>
        <v xml:space="preserve"> </v>
      </c>
      <c r="E33" s="199" t="str">
        <f>IF(COUNTA(ข้อมูล!V30),ข้อมูล!V30," ")</f>
        <v xml:space="preserve"> </v>
      </c>
      <c r="F33" s="199" t="str">
        <f>IF(COUNTA(ข้อมูล!W30),ข้อมูล!W30," ")</f>
        <v xml:space="preserve"> </v>
      </c>
      <c r="G33" s="199" t="str">
        <f>IF(COUNTA(ข้อมูล!X30),ข้อมูล!X30," ")</f>
        <v xml:space="preserve"> </v>
      </c>
      <c r="H33" s="199" t="str">
        <f>IF(COUNTA(ข้อมูล!Y30),ข้อมูล!Y30," ")</f>
        <v xml:space="preserve"> </v>
      </c>
      <c r="I33" s="199" t="str">
        <f>IF(COUNTA(ข้อมูล!Z30),ข้อมูล!Z30," ")</f>
        <v xml:space="preserve"> </v>
      </c>
      <c r="J33" s="171" t="str">
        <f>IF(COUNTA(ข้อมูล!E30),AVERAGE(ข้อมูล!S30:Z30)," ")</f>
        <v xml:space="preserve"> </v>
      </c>
      <c r="K33" s="390" t="str">
        <f>IF(COUNTA(ข้อมูล!S30:Z30),IF(J33&lt;1," ",IF(J33&lt;1.5," ",IF(J33&lt;2.5," ",IF(J33&gt;=2.5,"/"))))," ")</f>
        <v xml:space="preserve"> </v>
      </c>
      <c r="L33" s="390" t="str">
        <f>IF(COUNTA(ข้อมูล!S30:Z30),IF(J33&lt;1," ",IF(J33&lt;1.5," ",IF(J33&lt;2.5,"/",IF(J33&gt;=2.5," "))))," ")</f>
        <v xml:space="preserve"> </v>
      </c>
      <c r="M33" s="390" t="str">
        <f>IF(COUNTA(ข้อมูล!S30:Z30),IF(J33&lt;1," ",IF(J33&lt;1.5,"/",IF(J33&lt;2.5," ",IF(J33&gt;=2.5," "))))," ")</f>
        <v xml:space="preserve"> </v>
      </c>
      <c r="N33" s="390" t="str">
        <f>IF(COUNTA(ข้อมูล!S30:Z30),IF(J33&lt;1,"/",IF(J33&lt;1.5," ",IF(J33&lt;2.5," ",IF(J33&gt;=2.5," "))))," ")</f>
        <v xml:space="preserve"> </v>
      </c>
      <c r="O33" s="172"/>
    </row>
    <row r="34" spans="1:15" s="408" customFormat="1" ht="16.5" customHeight="1" x14ac:dyDescent="0.35">
      <c r="A34" s="170">
        <f>IF(COUNTA(ข้อมูล!C31),ข้อมูล!C31," ")</f>
        <v>29</v>
      </c>
      <c r="B34" s="199" t="str">
        <f>IF(COUNTA(ข้อมูล!S31),ข้อมูล!S31," ")</f>
        <v xml:space="preserve"> </v>
      </c>
      <c r="C34" s="199" t="str">
        <f>IF(COUNTA(ข้อมูล!T31),ข้อมูล!T31," ")</f>
        <v xml:space="preserve"> </v>
      </c>
      <c r="D34" s="199" t="str">
        <f>IF(COUNTA(ข้อมูล!U31),ข้อมูล!U31," ")</f>
        <v xml:space="preserve"> </v>
      </c>
      <c r="E34" s="199" t="str">
        <f>IF(COUNTA(ข้อมูล!V31),ข้อมูล!V31," ")</f>
        <v xml:space="preserve"> </v>
      </c>
      <c r="F34" s="199" t="str">
        <f>IF(COUNTA(ข้อมูล!W31),ข้อมูล!W31," ")</f>
        <v xml:space="preserve"> </v>
      </c>
      <c r="G34" s="199" t="str">
        <f>IF(COUNTA(ข้อมูล!X31),ข้อมูล!X31," ")</f>
        <v xml:space="preserve"> </v>
      </c>
      <c r="H34" s="199" t="str">
        <f>IF(COUNTA(ข้อมูล!Y31),ข้อมูล!Y31," ")</f>
        <v xml:space="preserve"> </v>
      </c>
      <c r="I34" s="199" t="str">
        <f>IF(COUNTA(ข้อมูล!Z31),ข้อมูล!Z31," ")</f>
        <v xml:space="preserve"> </v>
      </c>
      <c r="J34" s="171" t="str">
        <f>IF(COUNTA(ข้อมูล!E31),AVERAGE(ข้อมูล!S31:Z31)," ")</f>
        <v xml:space="preserve"> </v>
      </c>
      <c r="K34" s="390" t="str">
        <f>IF(COUNTA(ข้อมูล!S31:Z31),IF(J34&lt;1," ",IF(J34&lt;1.5," ",IF(J34&lt;2.5," ",IF(J34&gt;=2.5,"/"))))," ")</f>
        <v xml:space="preserve"> </v>
      </c>
      <c r="L34" s="390" t="str">
        <f>IF(COUNTA(ข้อมูล!S31:Z31),IF(J34&lt;1," ",IF(J34&lt;1.5," ",IF(J34&lt;2.5,"/",IF(J34&gt;=2.5," "))))," ")</f>
        <v xml:space="preserve"> </v>
      </c>
      <c r="M34" s="390" t="str">
        <f>IF(COUNTA(ข้อมูล!S31:Z31),IF(J34&lt;1," ",IF(J34&lt;1.5,"/",IF(J34&lt;2.5," ",IF(J34&gt;=2.5," "))))," ")</f>
        <v xml:space="preserve"> </v>
      </c>
      <c r="N34" s="390" t="str">
        <f>IF(COUNTA(ข้อมูล!S31:Z31),IF(J34&lt;1,"/",IF(J34&lt;1.5," ",IF(J34&lt;2.5," ",IF(J34&gt;=2.5," "))))," ")</f>
        <v xml:space="preserve"> </v>
      </c>
      <c r="O34" s="172"/>
    </row>
    <row r="35" spans="1:15" s="408" customFormat="1" ht="16.5" customHeight="1" x14ac:dyDescent="0.35">
      <c r="A35" s="170">
        <f>IF(COUNTA(ข้อมูล!C32),ข้อมูล!C32," ")</f>
        <v>30</v>
      </c>
      <c r="B35" s="199" t="str">
        <f>IF(COUNTA(ข้อมูล!S32),ข้อมูล!S32," ")</f>
        <v xml:space="preserve"> </v>
      </c>
      <c r="C35" s="199" t="str">
        <f>IF(COUNTA(ข้อมูล!T32),ข้อมูล!T32," ")</f>
        <v xml:space="preserve"> </v>
      </c>
      <c r="D35" s="199" t="str">
        <f>IF(COUNTA(ข้อมูล!U32),ข้อมูล!U32," ")</f>
        <v xml:space="preserve"> </v>
      </c>
      <c r="E35" s="199" t="str">
        <f>IF(COUNTA(ข้อมูล!V32),ข้อมูล!V32," ")</f>
        <v xml:space="preserve"> </v>
      </c>
      <c r="F35" s="199" t="str">
        <f>IF(COUNTA(ข้อมูล!W32),ข้อมูล!W32," ")</f>
        <v xml:space="preserve"> </v>
      </c>
      <c r="G35" s="199" t="str">
        <f>IF(COUNTA(ข้อมูล!X32),ข้อมูล!X32," ")</f>
        <v xml:space="preserve"> </v>
      </c>
      <c r="H35" s="199" t="str">
        <f>IF(COUNTA(ข้อมูล!Y32),ข้อมูล!Y32," ")</f>
        <v xml:space="preserve"> </v>
      </c>
      <c r="I35" s="199" t="str">
        <f>IF(COUNTA(ข้อมูล!Z32),ข้อมูล!Z32," ")</f>
        <v xml:space="preserve"> </v>
      </c>
      <c r="J35" s="171" t="str">
        <f>IF(COUNTA(ข้อมูล!E32),AVERAGE(ข้อมูล!S32:Z32)," ")</f>
        <v xml:space="preserve"> </v>
      </c>
      <c r="K35" s="390" t="str">
        <f>IF(COUNTA(ข้อมูล!S32:Z32),IF(J35&lt;1," ",IF(J35&lt;1.5," ",IF(J35&lt;2.5," ",IF(J35&gt;=2.5,"/"))))," ")</f>
        <v xml:space="preserve"> </v>
      </c>
      <c r="L35" s="390" t="str">
        <f>IF(COUNTA(ข้อมูล!S32:Z32),IF(J35&lt;1," ",IF(J35&lt;1.5," ",IF(J35&lt;2.5,"/",IF(J35&gt;=2.5," "))))," ")</f>
        <v xml:space="preserve"> </v>
      </c>
      <c r="M35" s="390" t="str">
        <f>IF(COUNTA(ข้อมูล!S32:Z32),IF(J35&lt;1," ",IF(J35&lt;1.5,"/",IF(J35&lt;2.5," ",IF(J35&gt;=2.5," "))))," ")</f>
        <v xml:space="preserve"> </v>
      </c>
      <c r="N35" s="390" t="str">
        <f>IF(COUNTA(ข้อมูล!S32:Z32),IF(J35&lt;1,"/",IF(J35&lt;1.5," ",IF(J35&lt;2.5," ",IF(J35&gt;=2.5," "))))," ")</f>
        <v xml:space="preserve"> </v>
      </c>
      <c r="O35" s="172"/>
    </row>
    <row r="36" spans="1:15" s="408" customFormat="1" ht="16.5" customHeight="1" x14ac:dyDescent="0.35">
      <c r="A36" s="170">
        <f>IF(COUNTA(ข้อมูล!C33),ข้อมูล!C33," ")</f>
        <v>31</v>
      </c>
      <c r="B36" s="199" t="str">
        <f>IF(COUNTA(ข้อมูล!S33),ข้อมูล!S33," ")</f>
        <v xml:space="preserve"> </v>
      </c>
      <c r="C36" s="199" t="str">
        <f>IF(COUNTA(ข้อมูล!T33),ข้อมูล!T33," ")</f>
        <v xml:space="preserve"> </v>
      </c>
      <c r="D36" s="199" t="str">
        <f>IF(COUNTA(ข้อมูล!U33),ข้อมูล!U33," ")</f>
        <v xml:space="preserve"> </v>
      </c>
      <c r="E36" s="199" t="str">
        <f>IF(COUNTA(ข้อมูล!V33),ข้อมูล!V33," ")</f>
        <v xml:space="preserve"> </v>
      </c>
      <c r="F36" s="199" t="str">
        <f>IF(COUNTA(ข้อมูล!W33),ข้อมูล!W33," ")</f>
        <v xml:space="preserve"> </v>
      </c>
      <c r="G36" s="199" t="str">
        <f>IF(COUNTA(ข้อมูล!X33),ข้อมูล!X33," ")</f>
        <v xml:space="preserve"> </v>
      </c>
      <c r="H36" s="199" t="str">
        <f>IF(COUNTA(ข้อมูล!Y33),ข้อมูล!Y33," ")</f>
        <v xml:space="preserve"> </v>
      </c>
      <c r="I36" s="199" t="str">
        <f>IF(COUNTA(ข้อมูล!Z33),ข้อมูล!Z33," ")</f>
        <v xml:space="preserve"> </v>
      </c>
      <c r="J36" s="171" t="str">
        <f>IF(COUNTA(ข้อมูล!E33),AVERAGE(ข้อมูล!S33:Z33)," ")</f>
        <v xml:space="preserve"> </v>
      </c>
      <c r="K36" s="390" t="str">
        <f>IF(COUNTA(ข้อมูล!S33:Z33),IF(J36&lt;1," ",IF(J36&lt;1.5," ",IF(J36&lt;2.5," ",IF(J36&gt;=2.5,"/"))))," ")</f>
        <v xml:space="preserve"> </v>
      </c>
      <c r="L36" s="390" t="str">
        <f>IF(COUNTA(ข้อมูล!S33:Z33),IF(J36&lt;1," ",IF(J36&lt;1.5," ",IF(J36&lt;2.5,"/",IF(J36&gt;=2.5," "))))," ")</f>
        <v xml:space="preserve"> </v>
      </c>
      <c r="M36" s="390" t="str">
        <f>IF(COUNTA(ข้อมูล!S33:Z33),IF(J36&lt;1," ",IF(J36&lt;1.5,"/",IF(J36&lt;2.5," ",IF(J36&gt;=2.5," "))))," ")</f>
        <v xml:space="preserve"> </v>
      </c>
      <c r="N36" s="390" t="str">
        <f>IF(COUNTA(ข้อมูล!S33:Z33),IF(J36&lt;1,"/",IF(J36&lt;1.5," ",IF(J36&lt;2.5," ",IF(J36&gt;=2.5," "))))," ")</f>
        <v xml:space="preserve"> </v>
      </c>
      <c r="O36" s="172"/>
    </row>
    <row r="37" spans="1:15" s="408" customFormat="1" ht="16.5" customHeight="1" x14ac:dyDescent="0.35">
      <c r="A37" s="170">
        <f>IF(COUNTA(ข้อมูล!C34),ข้อมูล!C34," ")</f>
        <v>32</v>
      </c>
      <c r="B37" s="199" t="str">
        <f>IF(COUNTA(ข้อมูล!S34),ข้อมูล!S34," ")</f>
        <v xml:space="preserve"> </v>
      </c>
      <c r="C37" s="199" t="str">
        <f>IF(COUNTA(ข้อมูล!T34),ข้อมูล!T34," ")</f>
        <v xml:space="preserve"> </v>
      </c>
      <c r="D37" s="199" t="str">
        <f>IF(COUNTA(ข้อมูล!U34),ข้อมูล!U34," ")</f>
        <v xml:space="preserve"> </v>
      </c>
      <c r="E37" s="199" t="str">
        <f>IF(COUNTA(ข้อมูล!V34),ข้อมูล!V34," ")</f>
        <v xml:space="preserve"> </v>
      </c>
      <c r="F37" s="199" t="str">
        <f>IF(COUNTA(ข้อมูล!W34),ข้อมูล!W34," ")</f>
        <v xml:space="preserve"> </v>
      </c>
      <c r="G37" s="199" t="str">
        <f>IF(COUNTA(ข้อมูล!X34),ข้อมูล!X34," ")</f>
        <v xml:space="preserve"> </v>
      </c>
      <c r="H37" s="199" t="str">
        <f>IF(COUNTA(ข้อมูล!Y34),ข้อมูล!Y34," ")</f>
        <v xml:space="preserve"> </v>
      </c>
      <c r="I37" s="199" t="str">
        <f>IF(COUNTA(ข้อมูล!Z34),ข้อมูล!Z34," ")</f>
        <v xml:space="preserve"> </v>
      </c>
      <c r="J37" s="171" t="str">
        <f>IF(COUNTA(ข้อมูล!E34),AVERAGE(ข้อมูล!S34:Z34)," ")</f>
        <v xml:space="preserve"> </v>
      </c>
      <c r="K37" s="390" t="str">
        <f>IF(COUNTA(ข้อมูล!S34:Z34),IF(J37&lt;1," ",IF(J37&lt;1.5," ",IF(J37&lt;2.5," ",IF(J37&gt;=2.5,"/"))))," ")</f>
        <v xml:space="preserve"> </v>
      </c>
      <c r="L37" s="390" t="str">
        <f>IF(COUNTA(ข้อมูล!S34:Z34),IF(J37&lt;1," ",IF(J37&lt;1.5," ",IF(J37&lt;2.5,"/",IF(J37&gt;=2.5," "))))," ")</f>
        <v xml:space="preserve"> </v>
      </c>
      <c r="M37" s="390" t="str">
        <f>IF(COUNTA(ข้อมูล!S34:Z34),IF(J37&lt;1," ",IF(J37&lt;1.5,"/",IF(J37&lt;2.5," ",IF(J37&gt;=2.5," "))))," ")</f>
        <v xml:space="preserve"> </v>
      </c>
      <c r="N37" s="390" t="str">
        <f>IF(COUNTA(ข้อมูล!S34:Z34),IF(J37&lt;1,"/",IF(J37&lt;1.5," ",IF(J37&lt;2.5," ",IF(J37&gt;=2.5," "))))," ")</f>
        <v xml:space="preserve"> </v>
      </c>
      <c r="O37" s="172"/>
    </row>
    <row r="38" spans="1:15" s="408" customFormat="1" ht="16.5" customHeight="1" x14ac:dyDescent="0.35">
      <c r="A38" s="170">
        <f>IF(COUNTA(ข้อมูล!C35),ข้อมูล!C35," ")</f>
        <v>33</v>
      </c>
      <c r="B38" s="199" t="str">
        <f>IF(COUNTA(ข้อมูล!S35),ข้อมูล!S35," ")</f>
        <v xml:space="preserve"> </v>
      </c>
      <c r="C38" s="199" t="str">
        <f>IF(COUNTA(ข้อมูล!T35),ข้อมูล!T35," ")</f>
        <v xml:space="preserve"> </v>
      </c>
      <c r="D38" s="199" t="str">
        <f>IF(COUNTA(ข้อมูล!U35),ข้อมูล!U35," ")</f>
        <v xml:space="preserve"> </v>
      </c>
      <c r="E38" s="199" t="str">
        <f>IF(COUNTA(ข้อมูล!V35),ข้อมูล!V35," ")</f>
        <v xml:space="preserve"> </v>
      </c>
      <c r="F38" s="199" t="str">
        <f>IF(COUNTA(ข้อมูล!W35),ข้อมูล!W35," ")</f>
        <v xml:space="preserve"> </v>
      </c>
      <c r="G38" s="199" t="str">
        <f>IF(COUNTA(ข้อมูล!X35),ข้อมูล!X35," ")</f>
        <v xml:space="preserve"> </v>
      </c>
      <c r="H38" s="199" t="str">
        <f>IF(COUNTA(ข้อมูล!Y35),ข้อมูล!Y35," ")</f>
        <v xml:space="preserve"> </v>
      </c>
      <c r="I38" s="199" t="str">
        <f>IF(COUNTA(ข้อมูล!Z35),ข้อมูล!Z35," ")</f>
        <v xml:space="preserve"> </v>
      </c>
      <c r="J38" s="171" t="str">
        <f>IF(COUNTA(ข้อมูล!E35),AVERAGE(ข้อมูล!S35:Z35)," ")</f>
        <v xml:space="preserve"> </v>
      </c>
      <c r="K38" s="390" t="str">
        <f>IF(COUNTA(ข้อมูล!S35:Z35),IF(J38&lt;1," ",IF(J38&lt;1.5," ",IF(J38&lt;2.5," ",IF(J38&gt;=2.5,"/"))))," ")</f>
        <v xml:space="preserve"> </v>
      </c>
      <c r="L38" s="390" t="str">
        <f>IF(COUNTA(ข้อมูล!S35:Z35),IF(J38&lt;1," ",IF(J38&lt;1.5," ",IF(J38&lt;2.5,"/",IF(J38&gt;=2.5," "))))," ")</f>
        <v xml:space="preserve"> </v>
      </c>
      <c r="M38" s="390" t="str">
        <f>IF(COUNTA(ข้อมูล!S35:Z35),IF(J38&lt;1," ",IF(J38&lt;1.5,"/",IF(J38&lt;2.5," ",IF(J38&gt;=2.5," "))))," ")</f>
        <v xml:space="preserve"> </v>
      </c>
      <c r="N38" s="390" t="str">
        <f>IF(COUNTA(ข้อมูล!S35:Z35),IF(J38&lt;1,"/",IF(J38&lt;1.5," ",IF(J38&lt;2.5," ",IF(J38&gt;=2.5," "))))," ")</f>
        <v xml:space="preserve"> </v>
      </c>
      <c r="O38" s="172"/>
    </row>
    <row r="39" spans="1:15" s="408" customFormat="1" ht="16.5" customHeight="1" x14ac:dyDescent="0.35">
      <c r="A39" s="170">
        <f>IF(COUNTA(ข้อมูล!C36),ข้อมูล!C36," ")</f>
        <v>34</v>
      </c>
      <c r="B39" s="199" t="str">
        <f>IF(COUNTA(ข้อมูล!S36),ข้อมูล!S36," ")</f>
        <v xml:space="preserve"> </v>
      </c>
      <c r="C39" s="199" t="str">
        <f>IF(COUNTA(ข้อมูล!T36),ข้อมูล!T36," ")</f>
        <v xml:space="preserve"> </v>
      </c>
      <c r="D39" s="199" t="str">
        <f>IF(COUNTA(ข้อมูล!U36),ข้อมูล!U36," ")</f>
        <v xml:space="preserve"> </v>
      </c>
      <c r="E39" s="199" t="str">
        <f>IF(COUNTA(ข้อมูล!V36),ข้อมูล!V36," ")</f>
        <v xml:space="preserve"> </v>
      </c>
      <c r="F39" s="199" t="str">
        <f>IF(COUNTA(ข้อมูล!W36),ข้อมูล!W36," ")</f>
        <v xml:space="preserve"> </v>
      </c>
      <c r="G39" s="199" t="str">
        <f>IF(COUNTA(ข้อมูล!X36),ข้อมูล!X36," ")</f>
        <v xml:space="preserve"> </v>
      </c>
      <c r="H39" s="199" t="str">
        <f>IF(COUNTA(ข้อมูล!Y36),ข้อมูล!Y36," ")</f>
        <v xml:space="preserve"> </v>
      </c>
      <c r="I39" s="199" t="str">
        <f>IF(COUNTA(ข้อมูล!Z36),ข้อมูล!Z36," ")</f>
        <v xml:space="preserve"> </v>
      </c>
      <c r="J39" s="171" t="str">
        <f>IF(COUNTA(ข้อมูล!E36),AVERAGE(ข้อมูล!S36:Z36)," ")</f>
        <v xml:space="preserve"> </v>
      </c>
      <c r="K39" s="390" t="str">
        <f>IF(COUNTA(ข้อมูล!S36:Z36),IF(J39&lt;1," ",IF(J39&lt;1.5," ",IF(J39&lt;2.5," ",IF(J39&gt;=2.5,"/"))))," ")</f>
        <v xml:space="preserve"> </v>
      </c>
      <c r="L39" s="390" t="str">
        <f>IF(COUNTA(ข้อมูล!S36:Z36),IF(J39&lt;1," ",IF(J39&lt;1.5," ",IF(J39&lt;2.5,"/",IF(J39&gt;=2.5," "))))," ")</f>
        <v xml:space="preserve"> </v>
      </c>
      <c r="M39" s="390" t="str">
        <f>IF(COUNTA(ข้อมูล!S36:Z36),IF(J39&lt;1," ",IF(J39&lt;1.5,"/",IF(J39&lt;2.5," ",IF(J39&gt;=2.5," "))))," ")</f>
        <v xml:space="preserve"> </v>
      </c>
      <c r="N39" s="390" t="str">
        <f>IF(COUNTA(ข้อมูล!S36:Z36),IF(J39&lt;1,"/",IF(J39&lt;1.5," ",IF(J39&lt;2.5," ",IF(J39&gt;=2.5," "))))," ")</f>
        <v xml:space="preserve"> </v>
      </c>
      <c r="O39" s="172"/>
    </row>
    <row r="40" spans="1:15" s="408" customFormat="1" ht="16.5" customHeight="1" x14ac:dyDescent="0.35">
      <c r="A40" s="170">
        <f>IF(COUNTA(ข้อมูล!C37),ข้อมูล!C37," ")</f>
        <v>35</v>
      </c>
      <c r="B40" s="199" t="str">
        <f>IF(COUNTA(ข้อมูล!S37),ข้อมูล!S37," ")</f>
        <v xml:space="preserve"> </v>
      </c>
      <c r="C40" s="199" t="str">
        <f>IF(COUNTA(ข้อมูล!T37),ข้อมูล!T37," ")</f>
        <v xml:space="preserve"> </v>
      </c>
      <c r="D40" s="199" t="str">
        <f>IF(COUNTA(ข้อมูล!U37),ข้อมูล!U37," ")</f>
        <v xml:space="preserve"> </v>
      </c>
      <c r="E40" s="199" t="str">
        <f>IF(COUNTA(ข้อมูล!V37),ข้อมูล!V37," ")</f>
        <v xml:space="preserve"> </v>
      </c>
      <c r="F40" s="199" t="str">
        <f>IF(COUNTA(ข้อมูล!W37),ข้อมูล!W37," ")</f>
        <v xml:space="preserve"> </v>
      </c>
      <c r="G40" s="199" t="str">
        <f>IF(COUNTA(ข้อมูล!X37),ข้อมูล!X37," ")</f>
        <v xml:space="preserve"> </v>
      </c>
      <c r="H40" s="199" t="str">
        <f>IF(COUNTA(ข้อมูล!Y37),ข้อมูล!Y37," ")</f>
        <v xml:space="preserve"> </v>
      </c>
      <c r="I40" s="199" t="str">
        <f>IF(COUNTA(ข้อมูล!Z37),ข้อมูล!Z37," ")</f>
        <v xml:space="preserve"> </v>
      </c>
      <c r="J40" s="171" t="str">
        <f>IF(COUNTA(ข้อมูล!E37),AVERAGE(ข้อมูล!S37:Z37)," ")</f>
        <v xml:space="preserve"> </v>
      </c>
      <c r="K40" s="390" t="str">
        <f>IF(COUNTA(ข้อมูล!S37:Z37),IF(J40&lt;1," ",IF(J40&lt;1.5," ",IF(J40&lt;2.5," ",IF(J40&gt;=2.5,"/"))))," ")</f>
        <v xml:space="preserve"> </v>
      </c>
      <c r="L40" s="390" t="str">
        <f>IF(COUNTA(ข้อมูล!S37:Z37),IF(J40&lt;1," ",IF(J40&lt;1.5," ",IF(J40&lt;2.5,"/",IF(J40&gt;=2.5," "))))," ")</f>
        <v xml:space="preserve"> </v>
      </c>
      <c r="M40" s="390" t="str">
        <f>IF(COUNTA(ข้อมูล!S37:Z37),IF(J40&lt;1," ",IF(J40&lt;1.5,"/",IF(J40&lt;2.5," ",IF(J40&gt;=2.5," "))))," ")</f>
        <v xml:space="preserve"> </v>
      </c>
      <c r="N40" s="390" t="str">
        <f>IF(COUNTA(ข้อมูล!S37:Z37),IF(J40&lt;1,"/",IF(J40&lt;1.5," ",IF(J40&lt;2.5," ",IF(J40&gt;=2.5," "))))," ")</f>
        <v xml:space="preserve"> </v>
      </c>
      <c r="O40" s="172"/>
    </row>
    <row r="41" spans="1:15" s="408" customFormat="1" ht="16.5" customHeight="1" x14ac:dyDescent="0.35">
      <c r="A41" s="170">
        <f>IF(COUNTA(ข้อมูล!C38),ข้อมูล!C38," ")</f>
        <v>36</v>
      </c>
      <c r="B41" s="199" t="str">
        <f>IF(COUNTA(ข้อมูล!S38),ข้อมูล!S38," ")</f>
        <v xml:space="preserve"> </v>
      </c>
      <c r="C41" s="199" t="str">
        <f>IF(COUNTA(ข้อมูล!T38),ข้อมูล!T38," ")</f>
        <v xml:space="preserve"> </v>
      </c>
      <c r="D41" s="199" t="str">
        <f>IF(COUNTA(ข้อมูล!U38),ข้อมูล!U38," ")</f>
        <v xml:space="preserve"> </v>
      </c>
      <c r="E41" s="199" t="str">
        <f>IF(COUNTA(ข้อมูล!V38),ข้อมูล!V38," ")</f>
        <v xml:space="preserve"> </v>
      </c>
      <c r="F41" s="199" t="str">
        <f>IF(COUNTA(ข้อมูล!W38),ข้อมูล!W38," ")</f>
        <v xml:space="preserve"> </v>
      </c>
      <c r="G41" s="199" t="str">
        <f>IF(COUNTA(ข้อมูล!X38),ข้อมูล!X38," ")</f>
        <v xml:space="preserve"> </v>
      </c>
      <c r="H41" s="199" t="str">
        <f>IF(COUNTA(ข้อมูล!Y38),ข้อมูล!Y38," ")</f>
        <v xml:space="preserve"> </v>
      </c>
      <c r="I41" s="199" t="str">
        <f>IF(COUNTA(ข้อมูล!Z38),ข้อมูล!Z38," ")</f>
        <v xml:space="preserve"> </v>
      </c>
      <c r="J41" s="171" t="str">
        <f>IF(COUNTA(ข้อมูล!E38),AVERAGE(ข้อมูล!S38:Z38)," ")</f>
        <v xml:space="preserve"> </v>
      </c>
      <c r="K41" s="390" t="str">
        <f>IF(COUNTA(ข้อมูล!S38:Z38),IF(J41&lt;1," ",IF(J41&lt;1.5," ",IF(J41&lt;2.5," ",IF(J41&gt;=2.5,"/"))))," ")</f>
        <v xml:space="preserve"> </v>
      </c>
      <c r="L41" s="390" t="str">
        <f>IF(COUNTA(ข้อมูล!S38:Z38),IF(J41&lt;1," ",IF(J41&lt;1.5," ",IF(J41&lt;2.5,"/",IF(J41&gt;=2.5," "))))," ")</f>
        <v xml:space="preserve"> </v>
      </c>
      <c r="M41" s="390" t="str">
        <f>IF(COUNTA(ข้อมูล!S38:Z38),IF(J41&lt;1," ",IF(J41&lt;1.5,"/",IF(J41&lt;2.5," ",IF(J41&gt;=2.5," "))))," ")</f>
        <v xml:space="preserve"> </v>
      </c>
      <c r="N41" s="390" t="str">
        <f>IF(COUNTA(ข้อมูล!S38:Z38),IF(J41&lt;1,"/",IF(J41&lt;1.5," ",IF(J41&lt;2.5," ",IF(J41&gt;=2.5," "))))," ")</f>
        <v xml:space="preserve"> </v>
      </c>
      <c r="O41" s="172"/>
    </row>
    <row r="42" spans="1:15" s="408" customFormat="1" ht="16.5" customHeight="1" x14ac:dyDescent="0.35">
      <c r="A42" s="170">
        <f>IF(COUNTA(ข้อมูล!C39),ข้อมูล!C39," ")</f>
        <v>37</v>
      </c>
      <c r="B42" s="199" t="str">
        <f>IF(COUNTA(ข้อมูล!S39),ข้อมูล!S39," ")</f>
        <v xml:space="preserve"> </v>
      </c>
      <c r="C42" s="199" t="str">
        <f>IF(COUNTA(ข้อมูล!T39),ข้อมูล!T39," ")</f>
        <v xml:space="preserve"> </v>
      </c>
      <c r="D42" s="199" t="str">
        <f>IF(COUNTA(ข้อมูล!U39),ข้อมูล!U39," ")</f>
        <v xml:space="preserve"> </v>
      </c>
      <c r="E42" s="199" t="str">
        <f>IF(COUNTA(ข้อมูล!V39),ข้อมูล!V39," ")</f>
        <v xml:space="preserve"> </v>
      </c>
      <c r="F42" s="199" t="str">
        <f>IF(COUNTA(ข้อมูล!W39),ข้อมูล!W39," ")</f>
        <v xml:space="preserve"> </v>
      </c>
      <c r="G42" s="199" t="str">
        <f>IF(COUNTA(ข้อมูล!X39),ข้อมูล!X39," ")</f>
        <v xml:space="preserve"> </v>
      </c>
      <c r="H42" s="199" t="str">
        <f>IF(COUNTA(ข้อมูล!Y39),ข้อมูล!Y39," ")</f>
        <v xml:space="preserve"> </v>
      </c>
      <c r="I42" s="199" t="str">
        <f>IF(COUNTA(ข้อมูล!Z39),ข้อมูล!Z39," ")</f>
        <v xml:space="preserve"> </v>
      </c>
      <c r="J42" s="171" t="str">
        <f>IF(COUNTA(ข้อมูล!E39),AVERAGE(ข้อมูล!S39:Z39)," ")</f>
        <v xml:space="preserve"> </v>
      </c>
      <c r="K42" s="390" t="str">
        <f>IF(COUNTA(ข้อมูล!S39:Z39),IF(J42&lt;1," ",IF(J42&lt;1.5," ",IF(J42&lt;2.5," ",IF(J42&gt;=2.5,"/"))))," ")</f>
        <v xml:space="preserve"> </v>
      </c>
      <c r="L42" s="390" t="str">
        <f>IF(COUNTA(ข้อมูล!S39:Z39),IF(J42&lt;1," ",IF(J42&lt;1.5," ",IF(J42&lt;2.5,"/",IF(J42&gt;=2.5," "))))," ")</f>
        <v xml:space="preserve"> </v>
      </c>
      <c r="M42" s="390" t="str">
        <f>IF(COUNTA(ข้อมูล!S39:Z39),IF(J42&lt;1," ",IF(J42&lt;1.5,"/",IF(J42&lt;2.5," ",IF(J42&gt;=2.5," "))))," ")</f>
        <v xml:space="preserve"> </v>
      </c>
      <c r="N42" s="390" t="str">
        <f>IF(COUNTA(ข้อมูล!S39:Z39),IF(J42&lt;1,"/",IF(J42&lt;1.5," ",IF(J42&lt;2.5," ",IF(J42&gt;=2.5," "))))," ")</f>
        <v xml:space="preserve"> </v>
      </c>
      <c r="O42" s="172"/>
    </row>
    <row r="43" spans="1:15" s="408" customFormat="1" ht="16.5" customHeight="1" x14ac:dyDescent="0.35">
      <c r="A43" s="170">
        <f>IF(COUNTA(ข้อมูล!C40),ข้อมูล!C40," ")</f>
        <v>38</v>
      </c>
      <c r="B43" s="199" t="str">
        <f>IF(COUNTA(ข้อมูล!S40),ข้อมูล!S40," ")</f>
        <v xml:space="preserve"> </v>
      </c>
      <c r="C43" s="199" t="str">
        <f>IF(COUNTA(ข้อมูล!T40),ข้อมูล!T40," ")</f>
        <v xml:space="preserve"> </v>
      </c>
      <c r="D43" s="199" t="str">
        <f>IF(COUNTA(ข้อมูล!U40),ข้อมูล!U40," ")</f>
        <v xml:space="preserve"> </v>
      </c>
      <c r="E43" s="199" t="str">
        <f>IF(COUNTA(ข้อมูล!V40),ข้อมูล!V40," ")</f>
        <v xml:space="preserve"> </v>
      </c>
      <c r="F43" s="199" t="str">
        <f>IF(COUNTA(ข้อมูล!W40),ข้อมูล!W40," ")</f>
        <v xml:space="preserve"> </v>
      </c>
      <c r="G43" s="199" t="str">
        <f>IF(COUNTA(ข้อมูล!X40),ข้อมูล!X40," ")</f>
        <v xml:space="preserve"> </v>
      </c>
      <c r="H43" s="199" t="str">
        <f>IF(COUNTA(ข้อมูล!Y40),ข้อมูล!Y40," ")</f>
        <v xml:space="preserve"> </v>
      </c>
      <c r="I43" s="199" t="str">
        <f>IF(COUNTA(ข้อมูล!Z40),ข้อมูล!Z40," ")</f>
        <v xml:space="preserve"> </v>
      </c>
      <c r="J43" s="171" t="str">
        <f>IF(COUNTA(ข้อมูล!E40),AVERAGE(ข้อมูล!S40:Z40)," ")</f>
        <v xml:space="preserve"> </v>
      </c>
      <c r="K43" s="390" t="str">
        <f>IF(COUNTA(ข้อมูล!S40:Z40),IF(J43&lt;1," ",IF(J43&lt;1.5," ",IF(J43&lt;2.5," ",IF(J43&gt;=2.5,"/"))))," ")</f>
        <v xml:space="preserve"> </v>
      </c>
      <c r="L43" s="390" t="str">
        <f>IF(COUNTA(ข้อมูล!S40:Z40),IF(J43&lt;1," ",IF(J43&lt;1.5," ",IF(J43&lt;2.5,"/",IF(J43&gt;=2.5," "))))," ")</f>
        <v xml:space="preserve"> </v>
      </c>
      <c r="M43" s="390" t="str">
        <f>IF(COUNTA(ข้อมูล!S40:Z40),IF(J43&lt;1," ",IF(J43&lt;1.5,"/",IF(J43&lt;2.5," ",IF(J43&gt;=2.5," "))))," ")</f>
        <v xml:space="preserve"> </v>
      </c>
      <c r="N43" s="390" t="str">
        <f>IF(COUNTA(ข้อมูล!S40:Z40),IF(J43&lt;1,"/",IF(J43&lt;1.5," ",IF(J43&lt;2.5," ",IF(J43&gt;=2.5," "))))," ")</f>
        <v xml:space="preserve"> </v>
      </c>
      <c r="O43" s="172"/>
    </row>
    <row r="44" spans="1:15" s="408" customFormat="1" ht="16.5" customHeight="1" x14ac:dyDescent="0.35">
      <c r="A44" s="170">
        <f>IF(COUNTA(ข้อมูล!C41),ข้อมูล!C41," ")</f>
        <v>39</v>
      </c>
      <c r="B44" s="199" t="str">
        <f>IF(COUNTA(ข้อมูล!S41),ข้อมูล!S41," ")</f>
        <v xml:space="preserve"> </v>
      </c>
      <c r="C44" s="199" t="str">
        <f>IF(COUNTA(ข้อมูล!T41),ข้อมูล!T41," ")</f>
        <v xml:space="preserve"> </v>
      </c>
      <c r="D44" s="199" t="str">
        <f>IF(COUNTA(ข้อมูล!U41),ข้อมูล!U41," ")</f>
        <v xml:space="preserve"> </v>
      </c>
      <c r="E44" s="199" t="str">
        <f>IF(COUNTA(ข้อมูล!V41),ข้อมูล!V41," ")</f>
        <v xml:space="preserve"> </v>
      </c>
      <c r="F44" s="199" t="str">
        <f>IF(COUNTA(ข้อมูล!W41),ข้อมูล!W41," ")</f>
        <v xml:space="preserve"> </v>
      </c>
      <c r="G44" s="199" t="str">
        <f>IF(COUNTA(ข้อมูล!X41),ข้อมูล!X41," ")</f>
        <v xml:space="preserve"> </v>
      </c>
      <c r="H44" s="199" t="str">
        <f>IF(COUNTA(ข้อมูล!Y41),ข้อมูล!Y41," ")</f>
        <v xml:space="preserve"> </v>
      </c>
      <c r="I44" s="199" t="str">
        <f>IF(COUNTA(ข้อมูล!Z41),ข้อมูล!Z41," ")</f>
        <v xml:space="preserve"> </v>
      </c>
      <c r="J44" s="171" t="str">
        <f>IF(COUNTA(ข้อมูล!E41),AVERAGE(ข้อมูล!S41:Z41)," ")</f>
        <v xml:space="preserve"> </v>
      </c>
      <c r="K44" s="390" t="str">
        <f>IF(COUNTA(ข้อมูล!S41:Z41),IF(J44&lt;1," ",IF(J44&lt;1.5," ",IF(J44&lt;2.5," ",IF(J44&gt;=2.5,"/"))))," ")</f>
        <v xml:space="preserve"> </v>
      </c>
      <c r="L44" s="390" t="str">
        <f>IF(COUNTA(ข้อมูล!S41:Z41),IF(J44&lt;1," ",IF(J44&lt;1.5," ",IF(J44&lt;2.5,"/",IF(J44&gt;=2.5," "))))," ")</f>
        <v xml:space="preserve"> </v>
      </c>
      <c r="M44" s="390" t="str">
        <f>IF(COUNTA(ข้อมูล!S41:Z41),IF(J44&lt;1," ",IF(J44&lt;1.5,"/",IF(J44&lt;2.5," ",IF(J44&gt;=2.5," "))))," ")</f>
        <v xml:space="preserve"> </v>
      </c>
      <c r="N44" s="390" t="str">
        <f>IF(COUNTA(ข้อมูล!S41:Z41),IF(J44&lt;1,"/",IF(J44&lt;1.5," ",IF(J44&lt;2.5," ",IF(J44&gt;=2.5," "))))," ")</f>
        <v xml:space="preserve"> </v>
      </c>
      <c r="O44" s="172"/>
    </row>
    <row r="45" spans="1:15" s="408" customFormat="1" ht="15.75" customHeight="1" x14ac:dyDescent="0.35">
      <c r="A45" s="170">
        <f>IF(COUNTA(ข้อมูล!C42),ข้อมูล!C42," ")</f>
        <v>40</v>
      </c>
      <c r="B45" s="199" t="str">
        <f>IF(COUNTA(ข้อมูล!S42),ข้อมูล!S42," ")</f>
        <v xml:space="preserve"> </v>
      </c>
      <c r="C45" s="199" t="str">
        <f>IF(COUNTA(ข้อมูล!T42),ข้อมูล!T42," ")</f>
        <v xml:space="preserve"> </v>
      </c>
      <c r="D45" s="199" t="str">
        <f>IF(COUNTA(ข้อมูล!U42),ข้อมูล!U42," ")</f>
        <v xml:space="preserve"> </v>
      </c>
      <c r="E45" s="199" t="str">
        <f>IF(COUNTA(ข้อมูล!V42),ข้อมูล!V42," ")</f>
        <v xml:space="preserve"> </v>
      </c>
      <c r="F45" s="199" t="str">
        <f>IF(COUNTA(ข้อมูล!W42),ข้อมูล!W42," ")</f>
        <v xml:space="preserve"> </v>
      </c>
      <c r="G45" s="199" t="str">
        <f>IF(COUNTA(ข้อมูล!X42),ข้อมูล!X42," ")</f>
        <v xml:space="preserve"> </v>
      </c>
      <c r="H45" s="199" t="str">
        <f>IF(COUNTA(ข้อมูล!Y42),ข้อมูล!Y42," ")</f>
        <v xml:space="preserve"> </v>
      </c>
      <c r="I45" s="199" t="str">
        <f>IF(COUNTA(ข้อมูล!Z42),ข้อมูล!Z42," ")</f>
        <v xml:space="preserve"> </v>
      </c>
      <c r="J45" s="171" t="str">
        <f>IF(COUNTA(ข้อมูล!E42),AVERAGE(ข้อมูล!S42:Z42)," ")</f>
        <v xml:space="preserve"> </v>
      </c>
      <c r="K45" s="390" t="str">
        <f>IF(COUNTA(ข้อมูล!S42:Z42),IF(J45&lt;1," ",IF(J45&lt;1.5," ",IF(J45&lt;2.5," ",IF(J45&gt;=2.5,"/"))))," ")</f>
        <v xml:space="preserve"> </v>
      </c>
      <c r="L45" s="390" t="str">
        <f>IF(COUNTA(ข้อมูล!S42:Z42),IF(J45&lt;1," ",IF(J45&lt;1.5," ",IF(J45&lt;2.5,"/",IF(J45&gt;=2.5," "))))," ")</f>
        <v xml:space="preserve"> </v>
      </c>
      <c r="M45" s="390" t="str">
        <f>IF(COUNTA(ข้อมูล!S42:Z42),IF(J45&lt;1," ",IF(J45&lt;1.5,"/",IF(J45&lt;2.5," ",IF(J45&gt;=2.5," "))))," ")</f>
        <v xml:space="preserve"> </v>
      </c>
      <c r="N45" s="390" t="str">
        <f>IF(COUNTA(ข้อมูล!S42:Z42),IF(J45&lt;1,"/",IF(J45&lt;1.5," ",IF(J45&lt;2.5," ",IF(J45&gt;=2.5," "))))," ")</f>
        <v xml:space="preserve"> </v>
      </c>
      <c r="O45" s="172"/>
    </row>
    <row r="46" spans="1:15" s="408" customFormat="1" ht="16.5" customHeight="1" x14ac:dyDescent="0.35">
      <c r="A46" s="63"/>
      <c r="B46" s="64"/>
      <c r="C46" s="64"/>
      <c r="D46" s="64"/>
      <c r="E46" s="64"/>
      <c r="F46" s="64"/>
      <c r="G46" s="64"/>
      <c r="H46" s="64"/>
      <c r="I46" s="64"/>
      <c r="J46" s="64"/>
      <c r="K46" s="64"/>
      <c r="L46" s="63"/>
      <c r="M46" s="63"/>
      <c r="N46" s="63"/>
      <c r="O46" s="63"/>
    </row>
    <row r="47" spans="1:15" s="408" customFormat="1" ht="16.5" customHeight="1" x14ac:dyDescent="0.35">
      <c r="A47" s="63"/>
      <c r="B47" s="64"/>
      <c r="C47" s="64"/>
      <c r="D47" s="64"/>
      <c r="E47" s="64"/>
      <c r="F47" s="64"/>
      <c r="G47" s="64"/>
      <c r="H47" s="64"/>
      <c r="I47" s="64"/>
      <c r="J47" s="64"/>
      <c r="K47" s="64"/>
      <c r="L47" s="63"/>
      <c r="M47" s="63"/>
      <c r="N47" s="63"/>
      <c r="O47" s="63"/>
    </row>
    <row r="48" spans="1:15" s="408" customFormat="1" ht="16.5" customHeight="1" x14ac:dyDescent="0.35">
      <c r="A48" s="63"/>
      <c r="B48" s="64"/>
      <c r="C48" s="64"/>
      <c r="D48" s="64"/>
      <c r="E48" s="64"/>
      <c r="F48" s="64"/>
      <c r="G48" s="64"/>
      <c r="H48" s="64"/>
      <c r="I48" s="64"/>
      <c r="J48" s="64"/>
      <c r="K48" s="64"/>
      <c r="L48" s="63"/>
      <c r="M48" s="63"/>
      <c r="N48" s="63"/>
      <c r="O48" s="63"/>
    </row>
    <row r="49" spans="1:15" s="408" customFormat="1" ht="16.5" customHeight="1" x14ac:dyDescent="0.35">
      <c r="A49" s="63"/>
      <c r="B49" s="64"/>
      <c r="C49" s="64"/>
      <c r="D49" s="64"/>
      <c r="E49" s="64"/>
      <c r="F49" s="64"/>
      <c r="G49" s="64"/>
      <c r="H49" s="64"/>
      <c r="I49" s="64"/>
      <c r="J49" s="64"/>
      <c r="K49" s="64"/>
      <c r="L49" s="63"/>
      <c r="M49" s="63"/>
      <c r="N49" s="63"/>
      <c r="O49" s="63"/>
    </row>
    <row r="50" spans="1:15" s="408" customFormat="1" ht="16.5" customHeight="1" x14ac:dyDescent="0.35">
      <c r="A50" s="63"/>
      <c r="B50" s="64"/>
      <c r="C50" s="64"/>
      <c r="D50" s="64"/>
      <c r="E50" s="64"/>
      <c r="F50" s="64"/>
      <c r="G50" s="64"/>
      <c r="H50" s="64"/>
      <c r="I50" s="64"/>
      <c r="J50" s="64"/>
      <c r="K50" s="64"/>
      <c r="L50" s="63"/>
      <c r="M50" s="63"/>
      <c r="N50" s="63"/>
      <c r="O50" s="63"/>
    </row>
    <row r="51" spans="1:15" ht="21" x14ac:dyDescent="0.35">
      <c r="A51" s="1"/>
      <c r="B51" s="2"/>
      <c r="C51" s="2"/>
      <c r="D51" s="2"/>
      <c r="E51" s="2"/>
      <c r="F51" s="2"/>
      <c r="G51" s="2"/>
      <c r="H51" s="2"/>
      <c r="I51" s="2"/>
      <c r="J51" s="2"/>
      <c r="K51" s="2"/>
      <c r="L51" s="1"/>
      <c r="M51" s="1"/>
      <c r="N51" s="1"/>
      <c r="O51" s="1"/>
    </row>
    <row r="52" spans="1:15" ht="21" x14ac:dyDescent="0.35">
      <c r="A52" s="1"/>
      <c r="B52" s="2"/>
      <c r="C52" s="2"/>
      <c r="D52" s="2"/>
      <c r="E52" s="2"/>
      <c r="F52" s="2"/>
      <c r="G52" s="2"/>
      <c r="H52" s="2"/>
      <c r="I52" s="2"/>
      <c r="J52" s="2"/>
      <c r="K52" s="2"/>
      <c r="L52" s="1"/>
      <c r="M52" s="1"/>
      <c r="N52" s="1"/>
      <c r="O52" s="1"/>
    </row>
    <row r="53" spans="1:15" ht="21" x14ac:dyDescent="0.35">
      <c r="A53" s="1"/>
      <c r="B53" s="2"/>
      <c r="C53" s="2"/>
      <c r="D53" s="2"/>
      <c r="E53" s="2"/>
      <c r="F53" s="2"/>
      <c r="G53" s="2"/>
      <c r="H53" s="2"/>
      <c r="I53" s="2"/>
      <c r="J53" s="2"/>
      <c r="K53" s="2"/>
      <c r="L53" s="1"/>
      <c r="M53" s="1"/>
      <c r="N53" s="1"/>
      <c r="O53" s="1"/>
    </row>
    <row r="54" spans="1:15" ht="21" x14ac:dyDescent="0.35">
      <c r="A54" s="1"/>
      <c r="B54" s="2"/>
      <c r="C54" s="2"/>
      <c r="D54" s="2"/>
      <c r="E54" s="2"/>
      <c r="F54" s="2"/>
      <c r="G54" s="2"/>
      <c r="H54" s="2"/>
      <c r="I54" s="2"/>
      <c r="J54" s="2"/>
      <c r="K54" s="2"/>
      <c r="L54" s="1"/>
      <c r="M54" s="1"/>
      <c r="N54" s="1"/>
      <c r="O54" s="1"/>
    </row>
    <row r="55" spans="1:15" ht="21" x14ac:dyDescent="0.35">
      <c r="A55" s="1"/>
      <c r="B55" s="2"/>
      <c r="C55" s="2"/>
      <c r="D55" s="2"/>
      <c r="E55" s="2"/>
      <c r="F55" s="2"/>
      <c r="G55" s="2"/>
      <c r="H55" s="2"/>
      <c r="I55" s="2"/>
      <c r="J55" s="2"/>
      <c r="K55" s="2"/>
      <c r="L55" s="1"/>
      <c r="M55" s="1"/>
      <c r="N55" s="1"/>
      <c r="O55" s="1"/>
    </row>
    <row r="56" spans="1:15" ht="21" x14ac:dyDescent="0.35">
      <c r="A56" s="1"/>
      <c r="B56" s="2"/>
      <c r="C56" s="2"/>
      <c r="D56" s="2"/>
      <c r="E56" s="2"/>
      <c r="F56" s="2"/>
      <c r="G56" s="2"/>
      <c r="H56" s="2"/>
      <c r="I56" s="2"/>
      <c r="J56" s="2"/>
      <c r="K56" s="2"/>
      <c r="L56" s="1"/>
      <c r="M56" s="1"/>
      <c r="N56" s="1"/>
      <c r="O56" s="1"/>
    </row>
    <row r="57" spans="1:15" ht="21" x14ac:dyDescent="0.35">
      <c r="A57" s="1"/>
      <c r="B57" s="2"/>
      <c r="C57" s="2"/>
      <c r="D57" s="2"/>
      <c r="E57" s="2"/>
      <c r="F57" s="2"/>
      <c r="G57" s="2"/>
      <c r="H57" s="2"/>
      <c r="I57" s="2"/>
      <c r="J57" s="2"/>
      <c r="K57" s="2"/>
      <c r="L57" s="1"/>
      <c r="M57" s="1"/>
      <c r="N57" s="1"/>
      <c r="O57" s="1"/>
    </row>
    <row r="58" spans="1:15" ht="21" x14ac:dyDescent="0.35">
      <c r="A58" s="1"/>
      <c r="B58" s="2"/>
      <c r="C58" s="2"/>
      <c r="D58" s="2"/>
      <c r="E58" s="2"/>
      <c r="F58" s="2"/>
      <c r="G58" s="2"/>
      <c r="H58" s="2"/>
      <c r="I58" s="2"/>
      <c r="J58" s="2"/>
      <c r="K58" s="2"/>
      <c r="L58" s="1"/>
      <c r="M58" s="1"/>
      <c r="N58" s="1"/>
      <c r="O58" s="1"/>
    </row>
    <row r="59" spans="1:15" ht="21" x14ac:dyDescent="0.35">
      <c r="A59" s="1"/>
      <c r="B59" s="2"/>
      <c r="C59" s="2"/>
      <c r="D59" s="2"/>
      <c r="E59" s="2"/>
      <c r="F59" s="2"/>
      <c r="G59" s="2"/>
      <c r="H59" s="2"/>
      <c r="I59" s="2"/>
      <c r="J59" s="2"/>
      <c r="K59" s="2"/>
      <c r="L59" s="1"/>
      <c r="M59" s="1"/>
      <c r="N59" s="1"/>
      <c r="O59" s="1"/>
    </row>
    <row r="60" spans="1:15" ht="21" x14ac:dyDescent="0.35">
      <c r="A60" s="1"/>
      <c r="B60" s="2"/>
      <c r="C60" s="2"/>
      <c r="D60" s="2"/>
      <c r="E60" s="2"/>
      <c r="F60" s="2"/>
      <c r="G60" s="2"/>
      <c r="H60" s="2"/>
      <c r="I60" s="2"/>
      <c r="J60" s="2"/>
      <c r="K60" s="2"/>
      <c r="L60" s="1"/>
      <c r="M60" s="1"/>
      <c r="N60" s="1"/>
      <c r="O60" s="1"/>
    </row>
    <row r="61" spans="1:15" ht="21" x14ac:dyDescent="0.35">
      <c r="A61" s="1"/>
      <c r="B61" s="2"/>
      <c r="C61" s="2"/>
      <c r="D61" s="2"/>
      <c r="E61" s="2"/>
      <c r="F61" s="2"/>
      <c r="G61" s="2"/>
      <c r="H61" s="2"/>
      <c r="I61" s="2"/>
      <c r="J61" s="2"/>
      <c r="K61" s="2"/>
      <c r="L61" s="1"/>
      <c r="M61" s="1"/>
      <c r="N61" s="1"/>
      <c r="O61" s="1"/>
    </row>
    <row r="62" spans="1:15" ht="21" x14ac:dyDescent="0.35">
      <c r="A62" s="1"/>
      <c r="B62" s="2"/>
      <c r="C62" s="2"/>
      <c r="D62" s="2"/>
      <c r="E62" s="2"/>
      <c r="F62" s="2"/>
      <c r="G62" s="2"/>
      <c r="H62" s="2"/>
      <c r="I62" s="2"/>
      <c r="J62" s="2"/>
      <c r="K62" s="2"/>
      <c r="L62" s="1"/>
      <c r="M62" s="1"/>
      <c r="N62" s="1"/>
      <c r="O62" s="1"/>
    </row>
    <row r="63" spans="1:15" ht="21" x14ac:dyDescent="0.35">
      <c r="A63" s="1"/>
      <c r="B63" s="2"/>
      <c r="C63" s="2"/>
      <c r="D63" s="2"/>
      <c r="E63" s="2"/>
      <c r="F63" s="2"/>
      <c r="G63" s="2"/>
      <c r="H63" s="2"/>
      <c r="I63" s="2"/>
      <c r="J63" s="2"/>
      <c r="K63" s="2"/>
      <c r="L63" s="1"/>
      <c r="M63" s="1"/>
      <c r="N63" s="1"/>
      <c r="O63" s="1"/>
    </row>
    <row r="64" spans="1:15" ht="21" x14ac:dyDescent="0.35">
      <c r="A64" s="1"/>
      <c r="B64" s="2"/>
      <c r="C64" s="2"/>
      <c r="D64" s="2"/>
      <c r="E64" s="2"/>
      <c r="F64" s="2"/>
      <c r="G64" s="2"/>
      <c r="H64" s="2"/>
      <c r="I64" s="2"/>
      <c r="J64" s="2"/>
      <c r="K64" s="2"/>
      <c r="L64" s="1"/>
      <c r="M64" s="1"/>
      <c r="N64" s="1"/>
      <c r="O64" s="1"/>
    </row>
    <row r="65" spans="1:15" ht="21" x14ac:dyDescent="0.35">
      <c r="A65" s="1"/>
      <c r="B65" s="2"/>
      <c r="C65" s="2"/>
      <c r="D65" s="2"/>
      <c r="E65" s="2"/>
      <c r="F65" s="2"/>
      <c r="G65" s="2"/>
      <c r="H65" s="2"/>
      <c r="I65" s="2"/>
      <c r="J65" s="2"/>
      <c r="K65" s="2"/>
      <c r="L65" s="1"/>
      <c r="M65" s="1"/>
      <c r="N65" s="1"/>
      <c r="O65" s="1"/>
    </row>
    <row r="66" spans="1:15" ht="21" x14ac:dyDescent="0.35">
      <c r="A66" s="1"/>
      <c r="B66" s="2"/>
      <c r="C66" s="2"/>
      <c r="D66" s="2"/>
      <c r="E66" s="2"/>
      <c r="F66" s="2"/>
      <c r="G66" s="2"/>
      <c r="H66" s="2"/>
      <c r="I66" s="2"/>
      <c r="J66" s="2"/>
      <c r="K66" s="2"/>
      <c r="L66" s="1"/>
      <c r="M66" s="1"/>
      <c r="N66" s="1"/>
      <c r="O66" s="1"/>
    </row>
    <row r="67" spans="1:15" ht="21" x14ac:dyDescent="0.35">
      <c r="A67" s="1"/>
      <c r="B67" s="2"/>
      <c r="C67" s="2"/>
      <c r="D67" s="2"/>
      <c r="E67" s="2"/>
      <c r="F67" s="2"/>
      <c r="G67" s="2"/>
      <c r="H67" s="2"/>
      <c r="I67" s="2"/>
      <c r="J67" s="2"/>
      <c r="K67" s="2"/>
      <c r="L67" s="1"/>
      <c r="M67" s="1"/>
      <c r="N67" s="1"/>
      <c r="O67" s="1"/>
    </row>
    <row r="68" spans="1:15" ht="21" x14ac:dyDescent="0.35">
      <c r="A68" s="1"/>
      <c r="B68" s="2"/>
      <c r="C68" s="2"/>
      <c r="D68" s="2"/>
      <c r="E68" s="2"/>
      <c r="F68" s="2"/>
      <c r="G68" s="2"/>
      <c r="H68" s="2"/>
      <c r="I68" s="2"/>
      <c r="J68" s="2"/>
      <c r="K68" s="2"/>
      <c r="L68" s="1"/>
      <c r="M68" s="1"/>
      <c r="N68" s="1"/>
      <c r="O68" s="1"/>
    </row>
    <row r="69" spans="1:15" ht="21" x14ac:dyDescent="0.35">
      <c r="A69" s="1"/>
      <c r="B69" s="2"/>
      <c r="C69" s="2"/>
      <c r="D69" s="2"/>
      <c r="E69" s="2"/>
      <c r="F69" s="2"/>
      <c r="G69" s="2"/>
      <c r="H69" s="2"/>
      <c r="I69" s="2"/>
      <c r="J69" s="2"/>
      <c r="K69" s="2"/>
      <c r="L69" s="1"/>
      <c r="M69" s="1"/>
      <c r="N69" s="1"/>
      <c r="O69" s="1"/>
    </row>
    <row r="70" spans="1:15" ht="21" x14ac:dyDescent="0.35">
      <c r="A70" s="1"/>
      <c r="B70" s="2"/>
      <c r="C70" s="2"/>
      <c r="D70" s="2"/>
      <c r="E70" s="2"/>
      <c r="F70" s="2"/>
      <c r="G70" s="2"/>
      <c r="H70" s="2"/>
      <c r="I70" s="2"/>
      <c r="J70" s="2"/>
      <c r="K70" s="2"/>
      <c r="L70" s="1"/>
      <c r="M70" s="1"/>
      <c r="N70" s="1"/>
      <c r="O70" s="1"/>
    </row>
    <row r="71" spans="1:15" ht="21" x14ac:dyDescent="0.35">
      <c r="A71" s="1"/>
      <c r="B71" s="2"/>
      <c r="C71" s="2"/>
      <c r="D71" s="2"/>
      <c r="E71" s="2"/>
      <c r="F71" s="2"/>
      <c r="G71" s="2"/>
      <c r="H71" s="2"/>
      <c r="I71" s="2"/>
      <c r="J71" s="2"/>
      <c r="K71" s="2"/>
      <c r="L71" s="1"/>
      <c r="M71" s="1"/>
      <c r="N71" s="1"/>
      <c r="O71" s="1"/>
    </row>
    <row r="72" spans="1:15" ht="21" x14ac:dyDescent="0.35">
      <c r="A72" s="1"/>
      <c r="B72" s="2"/>
      <c r="C72" s="2"/>
      <c r="D72" s="2"/>
      <c r="E72" s="2"/>
      <c r="F72" s="2"/>
      <c r="G72" s="2"/>
      <c r="H72" s="2"/>
      <c r="I72" s="2"/>
      <c r="J72" s="2"/>
      <c r="K72" s="2"/>
      <c r="L72" s="1"/>
      <c r="M72" s="1"/>
      <c r="N72" s="1"/>
      <c r="O72" s="1"/>
    </row>
    <row r="73" spans="1:15" ht="21" x14ac:dyDescent="0.35">
      <c r="A73" s="1"/>
      <c r="B73" s="2"/>
      <c r="C73" s="2"/>
      <c r="D73" s="2"/>
      <c r="E73" s="2"/>
      <c r="F73" s="2"/>
      <c r="G73" s="2"/>
      <c r="H73" s="2"/>
      <c r="I73" s="2"/>
      <c r="J73" s="2"/>
      <c r="K73" s="2"/>
      <c r="L73" s="1"/>
      <c r="M73" s="1"/>
      <c r="N73" s="1"/>
      <c r="O73" s="1"/>
    </row>
    <row r="74" spans="1:15" ht="21" x14ac:dyDescent="0.35">
      <c r="A74" s="1"/>
      <c r="B74" s="2"/>
      <c r="C74" s="2"/>
      <c r="D74" s="2"/>
      <c r="E74" s="2"/>
      <c r="F74" s="2"/>
      <c r="G74" s="2"/>
      <c r="H74" s="2"/>
      <c r="I74" s="2"/>
      <c r="J74" s="2"/>
      <c r="K74" s="2"/>
      <c r="L74" s="1"/>
      <c r="M74" s="1"/>
      <c r="N74" s="1"/>
      <c r="O74" s="1"/>
    </row>
    <row r="75" spans="1:15" ht="21" x14ac:dyDescent="0.35">
      <c r="A75" s="1"/>
      <c r="B75" s="2"/>
      <c r="C75" s="2"/>
      <c r="D75" s="2"/>
      <c r="E75" s="2"/>
      <c r="F75" s="2"/>
      <c r="G75" s="2"/>
      <c r="H75" s="2"/>
      <c r="I75" s="2"/>
      <c r="J75" s="2"/>
      <c r="K75" s="2"/>
      <c r="L75" s="1"/>
      <c r="M75" s="1"/>
      <c r="N75" s="1"/>
      <c r="O75" s="1"/>
    </row>
    <row r="76" spans="1:15" ht="21" x14ac:dyDescent="0.35">
      <c r="A76" s="1"/>
      <c r="B76" s="2"/>
      <c r="C76" s="2"/>
      <c r="D76" s="2"/>
      <c r="E76" s="2"/>
      <c r="F76" s="2"/>
      <c r="G76" s="2"/>
      <c r="H76" s="2"/>
      <c r="I76" s="2"/>
      <c r="J76" s="2"/>
      <c r="K76" s="2"/>
      <c r="L76" s="1"/>
      <c r="M76" s="1"/>
      <c r="N76" s="1"/>
      <c r="O76" s="1"/>
    </row>
    <row r="77" spans="1:15" ht="21" x14ac:dyDescent="0.35">
      <c r="A77" s="1"/>
      <c r="B77" s="2"/>
      <c r="C77" s="2"/>
      <c r="D77" s="2"/>
      <c r="E77" s="2"/>
      <c r="F77" s="2"/>
      <c r="G77" s="2"/>
      <c r="H77" s="2"/>
      <c r="I77" s="2"/>
      <c r="J77" s="2"/>
      <c r="K77" s="2"/>
      <c r="L77" s="1"/>
      <c r="M77" s="1"/>
      <c r="N77" s="1"/>
      <c r="O77" s="1"/>
    </row>
    <row r="78" spans="1:15" ht="21" x14ac:dyDescent="0.35">
      <c r="A78" s="1"/>
      <c r="B78" s="2"/>
      <c r="C78" s="2"/>
      <c r="D78" s="2"/>
      <c r="E78" s="2"/>
      <c r="F78" s="2"/>
      <c r="G78" s="2"/>
      <c r="H78" s="2"/>
      <c r="I78" s="2"/>
      <c r="J78" s="2"/>
      <c r="K78" s="2"/>
      <c r="L78" s="1"/>
      <c r="M78" s="1"/>
      <c r="N78" s="1"/>
      <c r="O78" s="1"/>
    </row>
    <row r="79" spans="1:15" ht="21" x14ac:dyDescent="0.35">
      <c r="A79" s="1"/>
      <c r="B79" s="2"/>
      <c r="C79" s="2"/>
      <c r="D79" s="2"/>
      <c r="E79" s="2"/>
      <c r="F79" s="2"/>
      <c r="G79" s="2"/>
      <c r="H79" s="2"/>
      <c r="I79" s="2"/>
      <c r="J79" s="2"/>
      <c r="K79" s="2"/>
      <c r="L79" s="1"/>
      <c r="M79" s="1"/>
      <c r="N79" s="1"/>
      <c r="O79" s="1"/>
    </row>
    <row r="80" spans="1:15" ht="21" x14ac:dyDescent="0.35">
      <c r="A80" s="1"/>
      <c r="B80" s="2"/>
      <c r="C80" s="2"/>
      <c r="D80" s="2"/>
      <c r="E80" s="2"/>
      <c r="F80" s="2"/>
      <c r="G80" s="2"/>
      <c r="H80" s="2"/>
      <c r="I80" s="2"/>
      <c r="J80" s="2"/>
      <c r="K80" s="2"/>
      <c r="L80" s="1"/>
      <c r="M80" s="1"/>
      <c r="N80" s="1"/>
      <c r="O80" s="1"/>
    </row>
    <row r="81" spans="1:15" ht="21" x14ac:dyDescent="0.35">
      <c r="A81" s="1"/>
      <c r="B81" s="2"/>
      <c r="C81" s="2"/>
      <c r="D81" s="2"/>
      <c r="E81" s="2"/>
      <c r="F81" s="2"/>
      <c r="G81" s="2"/>
      <c r="H81" s="2"/>
      <c r="I81" s="2"/>
      <c r="J81" s="2"/>
      <c r="K81" s="2"/>
      <c r="L81" s="1"/>
      <c r="M81" s="1"/>
      <c r="N81" s="1"/>
      <c r="O81" s="1"/>
    </row>
    <row r="82" spans="1:15" ht="21" x14ac:dyDescent="0.35">
      <c r="A82" s="1"/>
      <c r="B82" s="2"/>
      <c r="C82" s="2"/>
      <c r="D82" s="2"/>
      <c r="E82" s="2"/>
      <c r="F82" s="2"/>
      <c r="G82" s="2"/>
      <c r="H82" s="2"/>
      <c r="I82" s="2"/>
      <c r="J82" s="2"/>
      <c r="K82" s="2"/>
      <c r="L82" s="1"/>
      <c r="M82" s="1"/>
      <c r="N82" s="1"/>
      <c r="O82" s="1"/>
    </row>
    <row r="83" spans="1:15" ht="21" x14ac:dyDescent="0.35">
      <c r="A83" s="1"/>
      <c r="B83" s="2"/>
      <c r="C83" s="2"/>
      <c r="D83" s="2"/>
      <c r="E83" s="2"/>
      <c r="F83" s="2"/>
      <c r="G83" s="2"/>
      <c r="H83" s="2"/>
      <c r="I83" s="2"/>
      <c r="J83" s="2"/>
      <c r="K83" s="2"/>
      <c r="L83" s="1"/>
      <c r="M83" s="1"/>
      <c r="N83" s="1"/>
      <c r="O83" s="1"/>
    </row>
    <row r="84" spans="1:15" ht="21" x14ac:dyDescent="0.35">
      <c r="A84" s="1"/>
      <c r="B84" s="2"/>
      <c r="C84" s="2"/>
      <c r="D84" s="2"/>
      <c r="E84" s="2"/>
      <c r="F84" s="2"/>
      <c r="G84" s="2"/>
      <c r="H84" s="2"/>
      <c r="I84" s="2"/>
      <c r="J84" s="2"/>
      <c r="K84" s="2"/>
      <c r="L84" s="1"/>
      <c r="M84" s="1"/>
      <c r="N84" s="1"/>
      <c r="O84" s="1"/>
    </row>
    <row r="85" spans="1:15" ht="21" x14ac:dyDescent="0.35">
      <c r="A85" s="1"/>
      <c r="B85" s="2"/>
      <c r="C85" s="2"/>
      <c r="D85" s="2"/>
      <c r="E85" s="2"/>
      <c r="F85" s="2"/>
      <c r="G85" s="2"/>
      <c r="H85" s="2"/>
      <c r="I85" s="2"/>
      <c r="J85" s="2"/>
      <c r="K85" s="2"/>
      <c r="L85" s="1"/>
      <c r="M85" s="1"/>
      <c r="N85" s="1"/>
      <c r="O85" s="1"/>
    </row>
    <row r="86" spans="1:15" ht="21" x14ac:dyDescent="0.35">
      <c r="A86" s="1"/>
      <c r="B86" s="2"/>
      <c r="C86" s="2"/>
      <c r="D86" s="2"/>
      <c r="E86" s="2"/>
      <c r="F86" s="2"/>
      <c r="G86" s="2"/>
      <c r="H86" s="2"/>
      <c r="I86" s="2"/>
      <c r="J86" s="2"/>
      <c r="K86" s="2"/>
      <c r="L86" s="1"/>
      <c r="M86" s="1"/>
      <c r="N86" s="1"/>
      <c r="O86" s="1"/>
    </row>
    <row r="87" spans="1:15" ht="21" x14ac:dyDescent="0.35">
      <c r="A87" s="1"/>
      <c r="B87" s="2"/>
      <c r="C87" s="2"/>
      <c r="D87" s="2"/>
      <c r="E87" s="2"/>
      <c r="F87" s="2"/>
      <c r="G87" s="2"/>
      <c r="H87" s="2"/>
      <c r="I87" s="2"/>
      <c r="J87" s="2"/>
      <c r="K87" s="2"/>
      <c r="L87" s="1"/>
      <c r="M87" s="1"/>
      <c r="N87" s="1"/>
      <c r="O87" s="1"/>
    </row>
    <row r="88" spans="1:15" ht="21" x14ac:dyDescent="0.35">
      <c r="A88" s="1"/>
      <c r="B88" s="2"/>
      <c r="C88" s="2"/>
      <c r="D88" s="2"/>
      <c r="E88" s="2"/>
      <c r="F88" s="2"/>
      <c r="G88" s="2"/>
      <c r="H88" s="2"/>
      <c r="I88" s="2"/>
      <c r="J88" s="2"/>
      <c r="K88" s="2"/>
      <c r="L88" s="1"/>
      <c r="M88" s="1"/>
      <c r="N88" s="1"/>
      <c r="O88" s="1"/>
    </row>
    <row r="89" spans="1:15" ht="21" x14ac:dyDescent="0.35">
      <c r="A89" s="1"/>
      <c r="B89" s="2"/>
      <c r="C89" s="2"/>
      <c r="D89" s="2"/>
      <c r="E89" s="2"/>
      <c r="F89" s="2"/>
      <c r="G89" s="2"/>
      <c r="H89" s="2"/>
      <c r="I89" s="2"/>
      <c r="J89" s="2"/>
      <c r="K89" s="2"/>
      <c r="L89" s="1"/>
      <c r="M89" s="1"/>
      <c r="N89" s="1"/>
      <c r="O89" s="1"/>
    </row>
    <row r="90" spans="1:15" ht="21" x14ac:dyDescent="0.35">
      <c r="A90" s="1"/>
      <c r="B90" s="2"/>
      <c r="C90" s="2"/>
      <c r="D90" s="2"/>
      <c r="E90" s="2"/>
      <c r="F90" s="2"/>
      <c r="G90" s="2"/>
      <c r="H90" s="2"/>
      <c r="I90" s="2"/>
      <c r="J90" s="2"/>
      <c r="K90" s="2"/>
      <c r="L90" s="1"/>
      <c r="M90" s="1"/>
      <c r="N90" s="1"/>
      <c r="O90" s="1"/>
    </row>
    <row r="91" spans="1:15" ht="21" x14ac:dyDescent="0.35">
      <c r="A91" s="1"/>
      <c r="B91" s="2"/>
      <c r="C91" s="2"/>
      <c r="D91" s="2"/>
      <c r="E91" s="2"/>
      <c r="F91" s="2"/>
      <c r="G91" s="2"/>
      <c r="H91" s="2"/>
      <c r="I91" s="2"/>
      <c r="J91" s="2"/>
      <c r="K91" s="2"/>
      <c r="L91" s="1"/>
      <c r="M91" s="1"/>
      <c r="N91" s="1"/>
      <c r="O91" s="1"/>
    </row>
    <row r="92" spans="1:15" ht="21" x14ac:dyDescent="0.35">
      <c r="A92" s="1"/>
      <c r="B92" s="2"/>
      <c r="C92" s="2"/>
      <c r="D92" s="2"/>
      <c r="E92" s="2"/>
      <c r="F92" s="2"/>
      <c r="G92" s="2"/>
      <c r="H92" s="2"/>
      <c r="I92" s="2"/>
      <c r="J92" s="2"/>
      <c r="K92" s="2"/>
      <c r="L92" s="1"/>
      <c r="M92" s="1"/>
      <c r="N92" s="1"/>
      <c r="O92" s="1"/>
    </row>
    <row r="93" spans="1:15" ht="21" x14ac:dyDescent="0.35">
      <c r="A93" s="1"/>
      <c r="B93" s="2"/>
      <c r="C93" s="2"/>
      <c r="D93" s="2"/>
      <c r="E93" s="2"/>
      <c r="F93" s="2"/>
      <c r="G93" s="2"/>
      <c r="H93" s="2"/>
      <c r="I93" s="2"/>
      <c r="J93" s="2"/>
      <c r="K93" s="2"/>
      <c r="L93" s="1"/>
      <c r="M93" s="1"/>
      <c r="N93" s="1"/>
      <c r="O93" s="1"/>
    </row>
    <row r="94" spans="1:15" ht="21" x14ac:dyDescent="0.35">
      <c r="A94" s="1"/>
      <c r="B94" s="2"/>
      <c r="C94" s="2"/>
      <c r="D94" s="2"/>
      <c r="E94" s="2"/>
      <c r="F94" s="2"/>
      <c r="G94" s="2"/>
      <c r="H94" s="2"/>
      <c r="I94" s="2"/>
      <c r="J94" s="2"/>
      <c r="K94" s="2"/>
      <c r="L94" s="1"/>
      <c r="M94" s="1"/>
      <c r="N94" s="1"/>
      <c r="O94" s="1"/>
    </row>
    <row r="95" spans="1:15" ht="21" x14ac:dyDescent="0.35">
      <c r="A95" s="1"/>
      <c r="B95" s="2"/>
      <c r="C95" s="2"/>
      <c r="D95" s="2"/>
      <c r="E95" s="2"/>
      <c r="F95" s="2"/>
      <c r="G95" s="2"/>
      <c r="H95" s="2"/>
      <c r="I95" s="2"/>
      <c r="J95" s="2"/>
      <c r="K95" s="2"/>
      <c r="L95" s="1"/>
      <c r="M95" s="1"/>
      <c r="N95" s="1"/>
      <c r="O95" s="1"/>
    </row>
    <row r="96" spans="1:15" ht="21" x14ac:dyDescent="0.35">
      <c r="A96" s="1"/>
      <c r="B96" s="2"/>
      <c r="C96" s="2"/>
      <c r="D96" s="2"/>
      <c r="E96" s="2"/>
      <c r="F96" s="2"/>
      <c r="G96" s="2"/>
      <c r="H96" s="2"/>
      <c r="I96" s="2"/>
      <c r="J96" s="2"/>
      <c r="K96" s="2"/>
      <c r="L96" s="1"/>
      <c r="M96" s="1"/>
      <c r="N96" s="1"/>
      <c r="O96" s="1"/>
    </row>
    <row r="97" spans="1:15" ht="21" x14ac:dyDescent="0.35">
      <c r="A97" s="1"/>
      <c r="B97" s="2"/>
      <c r="C97" s="2"/>
      <c r="D97" s="2"/>
      <c r="E97" s="2"/>
      <c r="F97" s="2"/>
      <c r="G97" s="2"/>
      <c r="H97" s="2"/>
      <c r="I97" s="2"/>
      <c r="J97" s="2"/>
      <c r="K97" s="2"/>
      <c r="L97" s="1"/>
      <c r="M97" s="1"/>
      <c r="N97" s="1"/>
      <c r="O97" s="1"/>
    </row>
    <row r="98" spans="1:15" ht="21" x14ac:dyDescent="0.35">
      <c r="A98" s="1"/>
      <c r="B98" s="2"/>
      <c r="C98" s="2"/>
      <c r="D98" s="2"/>
      <c r="E98" s="2"/>
      <c r="F98" s="2"/>
      <c r="G98" s="2"/>
      <c r="H98" s="2"/>
      <c r="I98" s="2"/>
      <c r="J98" s="2"/>
      <c r="K98" s="2"/>
      <c r="L98" s="1"/>
      <c r="M98" s="1"/>
      <c r="N98" s="1"/>
      <c r="O98" s="1"/>
    </row>
    <row r="99" spans="1:15" ht="21" x14ac:dyDescent="0.35">
      <c r="A99" s="1"/>
      <c r="B99" s="2"/>
      <c r="C99" s="2"/>
      <c r="D99" s="2"/>
      <c r="E99" s="2"/>
      <c r="F99" s="2"/>
      <c r="G99" s="2"/>
      <c r="H99" s="2"/>
      <c r="I99" s="2"/>
      <c r="J99" s="2"/>
      <c r="K99" s="2"/>
      <c r="L99" s="1"/>
      <c r="M99" s="1"/>
      <c r="N99" s="1"/>
      <c r="O99" s="1"/>
    </row>
    <row r="100" spans="1:15" ht="21" x14ac:dyDescent="0.35">
      <c r="A100" s="1"/>
      <c r="B100" s="2"/>
      <c r="C100" s="2"/>
      <c r="D100" s="2"/>
      <c r="E100" s="2"/>
      <c r="F100" s="2"/>
      <c r="G100" s="2"/>
      <c r="H100" s="2"/>
      <c r="I100" s="2"/>
      <c r="J100" s="2"/>
      <c r="K100" s="2"/>
      <c r="L100" s="1"/>
      <c r="M100" s="1"/>
      <c r="N100" s="1"/>
      <c r="O100" s="1"/>
    </row>
    <row r="101" spans="1:15" ht="21" x14ac:dyDescent="0.35">
      <c r="A101" s="1"/>
      <c r="B101" s="2"/>
      <c r="C101" s="2"/>
      <c r="D101" s="2"/>
      <c r="E101" s="2"/>
      <c r="F101" s="2"/>
      <c r="G101" s="2"/>
      <c r="H101" s="2"/>
      <c r="I101" s="2"/>
      <c r="J101" s="2"/>
      <c r="K101" s="2"/>
      <c r="L101" s="1"/>
      <c r="M101" s="1"/>
      <c r="N101" s="1"/>
      <c r="O101" s="1"/>
    </row>
    <row r="102" spans="1:15" ht="21" x14ac:dyDescent="0.35">
      <c r="A102" s="1"/>
      <c r="B102" s="2"/>
      <c r="C102" s="2"/>
      <c r="D102" s="2"/>
      <c r="E102" s="2"/>
      <c r="F102" s="2"/>
      <c r="G102" s="2"/>
      <c r="H102" s="2"/>
      <c r="I102" s="2"/>
      <c r="J102" s="2"/>
      <c r="K102" s="2"/>
      <c r="L102" s="1"/>
      <c r="M102" s="1"/>
      <c r="N102" s="1"/>
      <c r="O102" s="1"/>
    </row>
    <row r="103" spans="1:15" ht="21" x14ac:dyDescent="0.35">
      <c r="A103" s="1"/>
      <c r="B103" s="2"/>
      <c r="C103" s="2"/>
      <c r="D103" s="2"/>
      <c r="E103" s="2"/>
      <c r="F103" s="2"/>
      <c r="G103" s="2"/>
      <c r="H103" s="2"/>
      <c r="I103" s="2"/>
      <c r="J103" s="2"/>
      <c r="K103" s="2"/>
      <c r="L103" s="1"/>
      <c r="M103" s="1"/>
      <c r="N103" s="1"/>
      <c r="O103" s="1"/>
    </row>
    <row r="104" spans="1:15" ht="21" x14ac:dyDescent="0.35">
      <c r="A104" s="1"/>
      <c r="B104" s="2"/>
      <c r="C104" s="2"/>
      <c r="D104" s="2"/>
      <c r="E104" s="2"/>
      <c r="F104" s="2"/>
      <c r="G104" s="2"/>
      <c r="H104" s="2"/>
      <c r="I104" s="2"/>
      <c r="J104" s="2"/>
      <c r="K104" s="2"/>
      <c r="L104" s="1"/>
      <c r="M104" s="1"/>
      <c r="N104" s="1"/>
      <c r="O104" s="1"/>
    </row>
    <row r="105" spans="1:15" ht="21" x14ac:dyDescent="0.35">
      <c r="A105" s="1"/>
      <c r="B105" s="2"/>
      <c r="C105" s="2"/>
      <c r="D105" s="2"/>
      <c r="E105" s="2"/>
      <c r="F105" s="2"/>
      <c r="G105" s="2"/>
      <c r="H105" s="2"/>
      <c r="I105" s="2"/>
      <c r="J105" s="2"/>
      <c r="K105" s="2"/>
      <c r="L105" s="1"/>
      <c r="M105" s="1"/>
      <c r="N105" s="1"/>
      <c r="O105" s="1"/>
    </row>
    <row r="106" spans="1:15" ht="21" x14ac:dyDescent="0.35">
      <c r="A106" s="1"/>
      <c r="B106" s="2"/>
      <c r="C106" s="2"/>
      <c r="D106" s="2"/>
      <c r="E106" s="2"/>
      <c r="F106" s="2"/>
      <c r="G106" s="2"/>
      <c r="H106" s="2"/>
      <c r="I106" s="2"/>
      <c r="J106" s="2"/>
      <c r="K106" s="2"/>
      <c r="L106" s="1"/>
      <c r="M106" s="1"/>
      <c r="N106" s="1"/>
      <c r="O106" s="1"/>
    </row>
    <row r="107" spans="1:15" ht="21" x14ac:dyDescent="0.35">
      <c r="A107" s="1"/>
      <c r="B107" s="2"/>
      <c r="C107" s="2"/>
      <c r="D107" s="2"/>
      <c r="E107" s="2"/>
      <c r="F107" s="2"/>
      <c r="G107" s="2"/>
      <c r="H107" s="2"/>
      <c r="I107" s="2"/>
      <c r="J107" s="2"/>
      <c r="K107" s="2"/>
      <c r="L107" s="1"/>
      <c r="M107" s="1"/>
      <c r="N107" s="1"/>
      <c r="O107" s="1"/>
    </row>
    <row r="108" spans="1:15" ht="21" x14ac:dyDescent="0.35">
      <c r="A108" s="1"/>
      <c r="B108" s="2"/>
      <c r="C108" s="2"/>
      <c r="D108" s="2"/>
      <c r="E108" s="2"/>
      <c r="F108" s="2"/>
      <c r="G108" s="2"/>
      <c r="H108" s="2"/>
      <c r="I108" s="2"/>
      <c r="J108" s="2"/>
      <c r="K108" s="2"/>
      <c r="L108" s="1"/>
      <c r="M108" s="1"/>
      <c r="N108" s="1"/>
      <c r="O108" s="1"/>
    </row>
    <row r="109" spans="1:15" ht="21" x14ac:dyDescent="0.35">
      <c r="A109" s="1"/>
      <c r="B109" s="2"/>
      <c r="C109" s="2"/>
      <c r="D109" s="2"/>
      <c r="E109" s="2"/>
      <c r="F109" s="2"/>
      <c r="G109" s="2"/>
      <c r="H109" s="2"/>
      <c r="I109" s="2"/>
      <c r="J109" s="2"/>
      <c r="K109" s="2"/>
      <c r="L109" s="1"/>
      <c r="M109" s="1"/>
      <c r="N109" s="1"/>
      <c r="O109" s="1"/>
    </row>
    <row r="110" spans="1:15" ht="21" x14ac:dyDescent="0.35">
      <c r="A110" s="1"/>
      <c r="B110" s="2"/>
      <c r="C110" s="2"/>
      <c r="D110" s="2"/>
      <c r="E110" s="2"/>
      <c r="F110" s="2"/>
      <c r="G110" s="2"/>
      <c r="H110" s="2"/>
      <c r="I110" s="2"/>
      <c r="J110" s="2"/>
      <c r="K110" s="2"/>
      <c r="L110" s="1"/>
      <c r="M110" s="1"/>
      <c r="N110" s="1"/>
      <c r="O110" s="1"/>
    </row>
    <row r="111" spans="1:15" ht="21" x14ac:dyDescent="0.35">
      <c r="A111" s="1"/>
      <c r="B111" s="2"/>
      <c r="C111" s="2"/>
      <c r="D111" s="2"/>
      <c r="E111" s="2"/>
      <c r="F111" s="2"/>
      <c r="G111" s="2"/>
      <c r="H111" s="2"/>
      <c r="I111" s="2"/>
      <c r="J111" s="2"/>
      <c r="K111" s="2"/>
      <c r="L111" s="1"/>
      <c r="M111" s="1"/>
      <c r="N111" s="1"/>
      <c r="O111" s="1"/>
    </row>
    <row r="112" spans="1:15" ht="21" x14ac:dyDescent="0.35">
      <c r="A112" s="1"/>
      <c r="B112" s="2"/>
      <c r="C112" s="2"/>
      <c r="D112" s="2"/>
      <c r="E112" s="2"/>
      <c r="F112" s="2"/>
      <c r="G112" s="2"/>
      <c r="H112" s="2"/>
      <c r="I112" s="2"/>
      <c r="J112" s="2"/>
      <c r="K112" s="2"/>
      <c r="L112" s="1"/>
      <c r="M112" s="1"/>
      <c r="N112" s="1"/>
      <c r="O112" s="1"/>
    </row>
    <row r="113" spans="1:15" ht="21" x14ac:dyDescent="0.35">
      <c r="A113" s="1"/>
      <c r="B113" s="2"/>
      <c r="C113" s="2"/>
      <c r="D113" s="2"/>
      <c r="E113" s="2"/>
      <c r="F113" s="2"/>
      <c r="G113" s="2"/>
      <c r="H113" s="2"/>
      <c r="I113" s="2"/>
      <c r="J113" s="2"/>
      <c r="K113" s="2"/>
      <c r="L113" s="1"/>
      <c r="M113" s="1"/>
      <c r="N113" s="1"/>
      <c r="O113" s="1"/>
    </row>
    <row r="114" spans="1:15" ht="21" x14ac:dyDescent="0.35">
      <c r="A114" s="1"/>
      <c r="B114" s="2"/>
      <c r="C114" s="2"/>
      <c r="D114" s="2"/>
      <c r="E114" s="2"/>
      <c r="F114" s="2"/>
      <c r="G114" s="2"/>
      <c r="H114" s="2"/>
      <c r="I114" s="2"/>
      <c r="J114" s="2"/>
      <c r="K114" s="2"/>
      <c r="L114" s="1"/>
      <c r="M114" s="1"/>
      <c r="N114" s="1"/>
      <c r="O114" s="1"/>
    </row>
    <row r="115" spans="1:15" ht="21" x14ac:dyDescent="0.35">
      <c r="A115" s="1"/>
      <c r="B115" s="2"/>
      <c r="C115" s="2"/>
      <c r="D115" s="2"/>
      <c r="E115" s="2"/>
      <c r="F115" s="2"/>
      <c r="G115" s="2"/>
      <c r="H115" s="2"/>
      <c r="I115" s="2"/>
      <c r="J115" s="2"/>
      <c r="K115" s="2"/>
      <c r="L115" s="1"/>
      <c r="M115" s="1"/>
      <c r="N115" s="1"/>
      <c r="O115" s="1"/>
    </row>
    <row r="116" spans="1:15" ht="21" x14ac:dyDescent="0.35">
      <c r="A116" s="1"/>
      <c r="B116" s="2"/>
      <c r="C116" s="2"/>
      <c r="D116" s="2"/>
      <c r="E116" s="2"/>
      <c r="F116" s="2"/>
      <c r="G116" s="2"/>
      <c r="H116" s="2"/>
      <c r="I116" s="2"/>
      <c r="J116" s="2"/>
      <c r="K116" s="2"/>
      <c r="L116" s="1"/>
      <c r="M116" s="1"/>
      <c r="N116" s="1"/>
      <c r="O116" s="1"/>
    </row>
    <row r="117" spans="1:15" ht="21" x14ac:dyDescent="0.35">
      <c r="A117" s="1"/>
      <c r="B117" s="2"/>
      <c r="C117" s="2"/>
      <c r="D117" s="2"/>
      <c r="E117" s="2"/>
      <c r="F117" s="2"/>
      <c r="G117" s="2"/>
      <c r="H117" s="2"/>
      <c r="I117" s="2"/>
      <c r="J117" s="2"/>
      <c r="K117" s="2"/>
      <c r="L117" s="1"/>
      <c r="M117" s="1"/>
      <c r="N117" s="1"/>
      <c r="O117" s="1"/>
    </row>
    <row r="118" spans="1:15" ht="21" x14ac:dyDescent="0.35">
      <c r="A118" s="1"/>
      <c r="B118" s="2"/>
      <c r="C118" s="2"/>
      <c r="D118" s="2"/>
      <c r="E118" s="2"/>
      <c r="F118" s="2"/>
      <c r="G118" s="2"/>
      <c r="H118" s="2"/>
      <c r="I118" s="2"/>
      <c r="J118" s="2"/>
      <c r="K118" s="2"/>
      <c r="L118" s="1"/>
      <c r="M118" s="1"/>
      <c r="N118" s="1"/>
      <c r="O118" s="1"/>
    </row>
    <row r="119" spans="1:15" ht="21" x14ac:dyDescent="0.35">
      <c r="A119" s="1"/>
      <c r="B119" s="2"/>
      <c r="C119" s="2"/>
      <c r="D119" s="2"/>
      <c r="E119" s="2"/>
      <c r="F119" s="2"/>
      <c r="G119" s="2"/>
      <c r="H119" s="2"/>
      <c r="I119" s="2"/>
      <c r="J119" s="2"/>
      <c r="K119" s="2"/>
      <c r="L119" s="1"/>
      <c r="M119" s="1"/>
      <c r="N119" s="1"/>
      <c r="O119" s="1"/>
    </row>
    <row r="120" spans="1:15" ht="21" x14ac:dyDescent="0.35">
      <c r="A120" s="1"/>
      <c r="B120" s="2"/>
      <c r="C120" s="2"/>
      <c r="D120" s="2"/>
      <c r="E120" s="2"/>
      <c r="F120" s="2"/>
      <c r="G120" s="2"/>
      <c r="H120" s="2"/>
      <c r="I120" s="2"/>
      <c r="J120" s="2"/>
      <c r="K120" s="2"/>
      <c r="L120" s="1"/>
      <c r="M120" s="1"/>
      <c r="N120" s="1"/>
      <c r="O120" s="1"/>
    </row>
    <row r="121" spans="1:15" ht="21" x14ac:dyDescent="0.35">
      <c r="A121" s="1"/>
      <c r="B121" s="2"/>
      <c r="C121" s="2"/>
      <c r="D121" s="2"/>
      <c r="E121" s="2"/>
      <c r="F121" s="2"/>
      <c r="G121" s="2"/>
      <c r="H121" s="2"/>
      <c r="I121" s="2"/>
      <c r="J121" s="2"/>
      <c r="K121" s="2"/>
      <c r="L121" s="1"/>
      <c r="M121" s="1"/>
      <c r="N121" s="1"/>
      <c r="O121" s="1"/>
    </row>
    <row r="122" spans="1:15" ht="21" x14ac:dyDescent="0.35">
      <c r="A122" s="1"/>
      <c r="B122" s="2"/>
      <c r="C122" s="2"/>
      <c r="D122" s="2"/>
      <c r="E122" s="2"/>
      <c r="F122" s="2"/>
      <c r="G122" s="2"/>
      <c r="H122" s="2"/>
      <c r="I122" s="2"/>
      <c r="J122" s="2"/>
      <c r="K122" s="2"/>
      <c r="L122" s="1"/>
      <c r="M122" s="1"/>
      <c r="N122" s="1"/>
      <c r="O122" s="1"/>
    </row>
    <row r="123" spans="1:15" ht="21" x14ac:dyDescent="0.35">
      <c r="A123" s="1"/>
      <c r="B123" s="2"/>
      <c r="C123" s="2"/>
      <c r="D123" s="2"/>
      <c r="E123" s="2"/>
      <c r="F123" s="2"/>
      <c r="G123" s="2"/>
      <c r="H123" s="2"/>
      <c r="I123" s="2"/>
      <c r="J123" s="2"/>
      <c r="K123" s="2"/>
      <c r="L123" s="1"/>
      <c r="M123" s="1"/>
      <c r="N123" s="1"/>
      <c r="O123" s="1"/>
    </row>
    <row r="124" spans="1:15" ht="21" x14ac:dyDescent="0.35">
      <c r="A124" s="1"/>
      <c r="B124" s="2"/>
      <c r="C124" s="2"/>
      <c r="D124" s="2"/>
      <c r="E124" s="2"/>
      <c r="F124" s="2"/>
      <c r="G124" s="2"/>
      <c r="H124" s="2"/>
      <c r="I124" s="2"/>
      <c r="J124" s="2"/>
      <c r="K124" s="2"/>
      <c r="L124" s="1"/>
      <c r="M124" s="1"/>
      <c r="N124" s="1"/>
      <c r="O124" s="1"/>
    </row>
    <row r="125" spans="1:15" ht="21" x14ac:dyDescent="0.35">
      <c r="A125" s="1"/>
      <c r="B125" s="2"/>
      <c r="C125" s="2"/>
      <c r="D125" s="2"/>
      <c r="E125" s="2"/>
      <c r="F125" s="2"/>
      <c r="G125" s="2"/>
      <c r="H125" s="2"/>
      <c r="I125" s="2"/>
      <c r="J125" s="2"/>
      <c r="K125" s="2"/>
      <c r="L125" s="1"/>
      <c r="M125" s="1"/>
      <c r="N125" s="1"/>
      <c r="O125" s="1"/>
    </row>
    <row r="126" spans="1:15" ht="21" x14ac:dyDescent="0.35">
      <c r="A126" s="1"/>
      <c r="B126" s="2"/>
      <c r="C126" s="2"/>
      <c r="D126" s="2"/>
      <c r="E126" s="2"/>
      <c r="F126" s="2"/>
      <c r="G126" s="2"/>
      <c r="H126" s="2"/>
      <c r="I126" s="2"/>
      <c r="J126" s="2"/>
      <c r="K126" s="2"/>
      <c r="L126" s="1"/>
      <c r="M126" s="1"/>
      <c r="N126" s="1"/>
      <c r="O126" s="1"/>
    </row>
    <row r="127" spans="1:15" ht="21" x14ac:dyDescent="0.35">
      <c r="A127" s="1"/>
      <c r="B127" s="2"/>
      <c r="C127" s="2"/>
      <c r="D127" s="2"/>
      <c r="E127" s="2"/>
      <c r="F127" s="2"/>
      <c r="G127" s="2"/>
      <c r="H127" s="2"/>
      <c r="I127" s="2"/>
      <c r="J127" s="2"/>
      <c r="K127" s="2"/>
      <c r="L127" s="1"/>
      <c r="M127" s="1"/>
      <c r="N127" s="1"/>
      <c r="O127" s="1"/>
    </row>
    <row r="128" spans="1:15" ht="21" x14ac:dyDescent="0.35">
      <c r="A128" s="1"/>
      <c r="B128" s="2"/>
      <c r="C128" s="2"/>
      <c r="D128" s="2"/>
      <c r="E128" s="2"/>
      <c r="F128" s="2"/>
      <c r="G128" s="2"/>
      <c r="H128" s="2"/>
      <c r="I128" s="2"/>
      <c r="J128" s="2"/>
      <c r="K128" s="2"/>
      <c r="L128" s="1"/>
      <c r="M128" s="1"/>
      <c r="N128" s="1"/>
      <c r="O128" s="1"/>
    </row>
    <row r="129" spans="1:15" ht="21" x14ac:dyDescent="0.35">
      <c r="A129" s="1"/>
      <c r="B129" s="2"/>
      <c r="C129" s="2"/>
      <c r="D129" s="2"/>
      <c r="E129" s="2"/>
      <c r="F129" s="2"/>
      <c r="G129" s="2"/>
      <c r="H129" s="2"/>
      <c r="I129" s="2"/>
      <c r="J129" s="2"/>
      <c r="K129" s="2"/>
      <c r="L129" s="1"/>
      <c r="M129" s="1"/>
      <c r="N129" s="1"/>
      <c r="O129" s="1"/>
    </row>
    <row r="130" spans="1:15" ht="21" x14ac:dyDescent="0.35">
      <c r="A130" s="1"/>
      <c r="B130" s="2"/>
      <c r="C130" s="2"/>
      <c r="D130" s="2"/>
      <c r="E130" s="2"/>
      <c r="F130" s="2"/>
      <c r="G130" s="2"/>
      <c r="H130" s="2"/>
      <c r="I130" s="2"/>
      <c r="J130" s="2"/>
      <c r="K130" s="2"/>
      <c r="L130" s="1"/>
      <c r="M130" s="1"/>
      <c r="N130" s="1"/>
      <c r="O130" s="1"/>
    </row>
    <row r="131" spans="1:15" ht="21" x14ac:dyDescent="0.35">
      <c r="A131" s="1"/>
      <c r="B131" s="2"/>
      <c r="C131" s="2"/>
      <c r="D131" s="2"/>
      <c r="E131" s="2"/>
      <c r="F131" s="2"/>
      <c r="G131" s="2"/>
      <c r="H131" s="2"/>
      <c r="I131" s="2"/>
      <c r="J131" s="2"/>
      <c r="K131" s="2"/>
      <c r="L131" s="1"/>
      <c r="M131" s="1"/>
      <c r="N131" s="1"/>
      <c r="O131" s="1"/>
    </row>
    <row r="132" spans="1:15" ht="21" x14ac:dyDescent="0.35">
      <c r="A132" s="1"/>
      <c r="B132" s="2"/>
      <c r="C132" s="2"/>
      <c r="D132" s="2"/>
      <c r="E132" s="2"/>
      <c r="F132" s="2"/>
      <c r="G132" s="2"/>
      <c r="H132" s="2"/>
      <c r="I132" s="2"/>
      <c r="J132" s="2"/>
      <c r="K132" s="2"/>
      <c r="L132" s="1"/>
      <c r="M132" s="1"/>
      <c r="N132" s="1"/>
      <c r="O132" s="1"/>
    </row>
    <row r="133" spans="1:15" ht="21" x14ac:dyDescent="0.35">
      <c r="A133" s="1"/>
      <c r="B133" s="2"/>
      <c r="C133" s="2"/>
      <c r="D133" s="2"/>
      <c r="E133" s="2"/>
      <c r="F133" s="2"/>
      <c r="G133" s="2"/>
      <c r="H133" s="2"/>
      <c r="I133" s="2"/>
      <c r="J133" s="2"/>
      <c r="K133" s="2"/>
      <c r="L133" s="1"/>
      <c r="M133" s="1"/>
      <c r="N133" s="1"/>
      <c r="O133" s="1"/>
    </row>
    <row r="134" spans="1:15" ht="21" x14ac:dyDescent="0.35">
      <c r="A134" s="1"/>
      <c r="B134" s="2"/>
      <c r="C134" s="2"/>
      <c r="D134" s="2"/>
      <c r="E134" s="2"/>
      <c r="F134" s="2"/>
      <c r="G134" s="2"/>
      <c r="H134" s="2"/>
      <c r="I134" s="2"/>
      <c r="J134" s="2"/>
      <c r="K134" s="2"/>
      <c r="L134" s="1"/>
      <c r="M134" s="1"/>
      <c r="N134" s="1"/>
      <c r="O134" s="1"/>
    </row>
    <row r="135" spans="1:15" ht="21" x14ac:dyDescent="0.35">
      <c r="A135" s="1"/>
      <c r="B135" s="2"/>
      <c r="C135" s="2"/>
      <c r="D135" s="2"/>
      <c r="E135" s="2"/>
      <c r="F135" s="2"/>
      <c r="G135" s="2"/>
      <c r="H135" s="2"/>
      <c r="I135" s="2"/>
      <c r="J135" s="2"/>
      <c r="K135" s="2"/>
      <c r="L135" s="1"/>
      <c r="M135" s="1"/>
      <c r="N135" s="1"/>
      <c r="O135" s="1"/>
    </row>
    <row r="136" spans="1:15" ht="21" x14ac:dyDescent="0.35">
      <c r="A136" s="1"/>
      <c r="B136" s="2"/>
      <c r="C136" s="2"/>
      <c r="D136" s="2"/>
      <c r="E136" s="2"/>
      <c r="F136" s="2"/>
      <c r="G136" s="2"/>
      <c r="H136" s="2"/>
      <c r="I136" s="2"/>
      <c r="J136" s="2"/>
      <c r="K136" s="2"/>
      <c r="L136" s="1"/>
      <c r="M136" s="1"/>
      <c r="N136" s="1"/>
      <c r="O136" s="1"/>
    </row>
    <row r="137" spans="1:15" ht="21" x14ac:dyDescent="0.35">
      <c r="A137" s="1"/>
      <c r="B137" s="2"/>
      <c r="C137" s="2"/>
      <c r="D137" s="2"/>
      <c r="E137" s="2"/>
      <c r="F137" s="2"/>
      <c r="G137" s="2"/>
      <c r="H137" s="2"/>
      <c r="I137" s="2"/>
      <c r="J137" s="2"/>
      <c r="K137" s="2"/>
      <c r="L137" s="1"/>
      <c r="M137" s="1"/>
      <c r="N137" s="1"/>
      <c r="O137" s="1"/>
    </row>
    <row r="138" spans="1:15" ht="21" x14ac:dyDescent="0.35">
      <c r="A138" s="1"/>
      <c r="B138" s="2"/>
      <c r="C138" s="2"/>
      <c r="D138" s="2"/>
      <c r="E138" s="2"/>
      <c r="F138" s="2"/>
      <c r="G138" s="2"/>
      <c r="H138" s="2"/>
      <c r="I138" s="2"/>
      <c r="J138" s="2"/>
      <c r="K138" s="2"/>
      <c r="L138" s="1"/>
      <c r="M138" s="1"/>
      <c r="N138" s="1"/>
      <c r="O138" s="1"/>
    </row>
    <row r="139" spans="1:15" ht="21" x14ac:dyDescent="0.35">
      <c r="A139" s="1"/>
      <c r="B139" s="2"/>
      <c r="C139" s="2"/>
      <c r="D139" s="2"/>
      <c r="E139" s="2"/>
      <c r="F139" s="2"/>
      <c r="G139" s="2"/>
      <c r="H139" s="2"/>
      <c r="I139" s="2"/>
      <c r="J139" s="2"/>
      <c r="K139" s="2"/>
      <c r="L139" s="1"/>
      <c r="M139" s="1"/>
      <c r="N139" s="1"/>
      <c r="O139" s="1"/>
    </row>
    <row r="140" spans="1:15" ht="21" x14ac:dyDescent="0.35">
      <c r="A140" s="1"/>
      <c r="B140" s="2"/>
      <c r="C140" s="2"/>
      <c r="D140" s="2"/>
      <c r="E140" s="2"/>
      <c r="F140" s="2"/>
      <c r="G140" s="2"/>
      <c r="H140" s="2"/>
      <c r="I140" s="2"/>
      <c r="J140" s="2"/>
      <c r="K140" s="2"/>
      <c r="L140" s="1"/>
      <c r="M140" s="1"/>
      <c r="N140" s="1"/>
      <c r="O140" s="1"/>
    </row>
    <row r="141" spans="1:15" ht="21" x14ac:dyDescent="0.35">
      <c r="A141" s="1"/>
      <c r="B141" s="2"/>
      <c r="C141" s="2"/>
      <c r="D141" s="2"/>
      <c r="E141" s="2"/>
      <c r="F141" s="2"/>
      <c r="G141" s="2"/>
      <c r="H141" s="2"/>
      <c r="I141" s="2"/>
      <c r="J141" s="2"/>
      <c r="K141" s="2"/>
      <c r="L141" s="1"/>
      <c r="M141" s="1"/>
      <c r="N141" s="1"/>
      <c r="O141" s="1"/>
    </row>
    <row r="142" spans="1:15" ht="21" x14ac:dyDescent="0.35">
      <c r="A142" s="1"/>
      <c r="B142" s="2"/>
      <c r="C142" s="2"/>
      <c r="D142" s="2"/>
      <c r="E142" s="2"/>
      <c r="F142" s="2"/>
      <c r="G142" s="2"/>
      <c r="H142" s="2"/>
      <c r="I142" s="2"/>
      <c r="J142" s="2"/>
      <c r="K142" s="2"/>
      <c r="L142" s="1"/>
      <c r="M142" s="1"/>
      <c r="N142" s="1"/>
      <c r="O142" s="1"/>
    </row>
    <row r="143" spans="1:15" ht="21" x14ac:dyDescent="0.35">
      <c r="A143" s="1"/>
      <c r="B143" s="2"/>
      <c r="C143" s="2"/>
      <c r="D143" s="2"/>
      <c r="E143" s="2"/>
      <c r="F143" s="2"/>
      <c r="G143" s="2"/>
      <c r="H143" s="2"/>
      <c r="I143" s="2"/>
      <c r="J143" s="2"/>
      <c r="K143" s="2"/>
      <c r="L143" s="1"/>
      <c r="M143" s="1"/>
      <c r="N143" s="1"/>
      <c r="O143" s="1"/>
    </row>
    <row r="144" spans="1:15" ht="21" x14ac:dyDescent="0.35">
      <c r="A144" s="1"/>
      <c r="B144" s="2"/>
      <c r="C144" s="2"/>
      <c r="D144" s="2"/>
      <c r="E144" s="2"/>
      <c r="F144" s="2"/>
      <c r="G144" s="2"/>
      <c r="H144" s="2"/>
      <c r="I144" s="2"/>
      <c r="J144" s="2"/>
      <c r="K144" s="2"/>
      <c r="L144" s="1"/>
      <c r="M144" s="1"/>
      <c r="N144" s="1"/>
      <c r="O144" s="1"/>
    </row>
    <row r="145" spans="1:15" ht="21" x14ac:dyDescent="0.35">
      <c r="A145" s="1"/>
      <c r="B145" s="2"/>
      <c r="C145" s="2"/>
      <c r="D145" s="2"/>
      <c r="E145" s="2"/>
      <c r="F145" s="2"/>
      <c r="G145" s="2"/>
      <c r="H145" s="2"/>
      <c r="I145" s="2"/>
      <c r="J145" s="2"/>
      <c r="K145" s="2"/>
      <c r="L145" s="1"/>
      <c r="M145" s="1"/>
      <c r="N145" s="1"/>
      <c r="O145" s="1"/>
    </row>
    <row r="146" spans="1:15" ht="21" x14ac:dyDescent="0.35">
      <c r="A146" s="1"/>
      <c r="B146" s="2"/>
      <c r="C146" s="2"/>
      <c r="D146" s="2"/>
      <c r="E146" s="2"/>
      <c r="F146" s="2"/>
      <c r="G146" s="2"/>
      <c r="H146" s="2"/>
      <c r="I146" s="2"/>
      <c r="J146" s="2"/>
      <c r="K146" s="2"/>
      <c r="L146" s="1"/>
      <c r="M146" s="1"/>
      <c r="N146" s="1"/>
      <c r="O146" s="1"/>
    </row>
    <row r="147" spans="1:15" ht="21" x14ac:dyDescent="0.35">
      <c r="A147" s="1"/>
      <c r="B147" s="2"/>
      <c r="C147" s="2"/>
      <c r="D147" s="2"/>
      <c r="E147" s="2"/>
      <c r="F147" s="2"/>
      <c r="G147" s="2"/>
      <c r="H147" s="2"/>
      <c r="I147" s="2"/>
      <c r="J147" s="2"/>
      <c r="K147" s="2"/>
      <c r="L147" s="1"/>
      <c r="M147" s="1"/>
      <c r="N147" s="1"/>
      <c r="O147" s="1"/>
    </row>
    <row r="148" spans="1:15" ht="21" x14ac:dyDescent="0.35">
      <c r="A148" s="1"/>
      <c r="B148" s="2"/>
      <c r="C148" s="2"/>
      <c r="D148" s="2"/>
      <c r="E148" s="2"/>
      <c r="F148" s="2"/>
      <c r="G148" s="2"/>
      <c r="H148" s="2"/>
      <c r="I148" s="2"/>
      <c r="J148" s="2"/>
      <c r="K148" s="2"/>
      <c r="L148" s="1"/>
      <c r="M148" s="1"/>
      <c r="N148" s="1"/>
      <c r="O148" s="1"/>
    </row>
    <row r="149" spans="1:15" ht="21" x14ac:dyDescent="0.35">
      <c r="A149" s="1"/>
      <c r="B149" s="2"/>
      <c r="C149" s="2"/>
      <c r="D149" s="2"/>
      <c r="E149" s="2"/>
      <c r="F149" s="2"/>
      <c r="G149" s="2"/>
      <c r="H149" s="2"/>
      <c r="I149" s="2"/>
      <c r="J149" s="2"/>
      <c r="K149" s="2"/>
      <c r="L149" s="1"/>
      <c r="M149" s="1"/>
      <c r="N149" s="1"/>
      <c r="O149" s="1"/>
    </row>
    <row r="150" spans="1:15" ht="21" x14ac:dyDescent="0.35">
      <c r="A150" s="1"/>
      <c r="B150" s="2"/>
      <c r="C150" s="2"/>
      <c r="D150" s="2"/>
      <c r="E150" s="2"/>
      <c r="F150" s="2"/>
      <c r="G150" s="2"/>
      <c r="H150" s="2"/>
      <c r="I150" s="2"/>
      <c r="J150" s="2"/>
      <c r="K150" s="2"/>
      <c r="L150" s="1"/>
      <c r="M150" s="1"/>
      <c r="N150" s="1"/>
      <c r="O150" s="1"/>
    </row>
    <row r="151" spans="1:15" ht="21" x14ac:dyDescent="0.35">
      <c r="A151" s="1"/>
      <c r="B151" s="2"/>
      <c r="C151" s="2"/>
      <c r="D151" s="2"/>
      <c r="E151" s="2"/>
      <c r="F151" s="2"/>
      <c r="G151" s="2"/>
      <c r="H151" s="2"/>
      <c r="I151" s="2"/>
      <c r="J151" s="2"/>
      <c r="K151" s="2"/>
      <c r="L151" s="1"/>
      <c r="M151" s="1"/>
      <c r="N151" s="1"/>
      <c r="O151" s="1"/>
    </row>
    <row r="152" spans="1:15" ht="21" x14ac:dyDescent="0.35">
      <c r="A152" s="1"/>
      <c r="B152" s="2"/>
      <c r="C152" s="2"/>
      <c r="D152" s="2"/>
      <c r="E152" s="2"/>
      <c r="F152" s="2"/>
      <c r="G152" s="2"/>
      <c r="H152" s="2"/>
      <c r="I152" s="2"/>
      <c r="J152" s="2"/>
      <c r="K152" s="2"/>
      <c r="L152" s="1"/>
      <c r="M152" s="1"/>
      <c r="N152" s="1"/>
      <c r="O152" s="1"/>
    </row>
    <row r="153" spans="1:15" ht="21" x14ac:dyDescent="0.35">
      <c r="A153" s="1"/>
      <c r="B153" s="2"/>
      <c r="C153" s="2"/>
      <c r="D153" s="2"/>
      <c r="E153" s="2"/>
      <c r="F153" s="2"/>
      <c r="G153" s="2"/>
      <c r="H153" s="2"/>
      <c r="I153" s="2"/>
      <c r="J153" s="2"/>
      <c r="K153" s="2"/>
      <c r="L153" s="1"/>
      <c r="M153" s="1"/>
      <c r="N153" s="1"/>
      <c r="O153" s="1"/>
    </row>
    <row r="154" spans="1:15" ht="21" x14ac:dyDescent="0.35">
      <c r="A154" s="1"/>
      <c r="B154" s="2"/>
      <c r="C154" s="2"/>
      <c r="D154" s="2"/>
      <c r="E154" s="2"/>
      <c r="F154" s="2"/>
      <c r="G154" s="2"/>
      <c r="H154" s="2"/>
      <c r="I154" s="2"/>
      <c r="J154" s="2"/>
      <c r="K154" s="2"/>
      <c r="L154" s="1"/>
      <c r="M154" s="1"/>
      <c r="N154" s="1"/>
      <c r="O154" s="1"/>
    </row>
    <row r="155" spans="1:15" ht="21" x14ac:dyDescent="0.35">
      <c r="A155" s="1"/>
      <c r="B155" s="2"/>
      <c r="C155" s="2"/>
      <c r="D155" s="2"/>
      <c r="E155" s="2"/>
      <c r="F155" s="2"/>
      <c r="G155" s="2"/>
      <c r="H155" s="2"/>
      <c r="I155" s="2"/>
      <c r="J155" s="2"/>
      <c r="K155" s="2"/>
      <c r="L155" s="1"/>
      <c r="M155" s="1"/>
      <c r="N155" s="1"/>
      <c r="O155" s="1"/>
    </row>
    <row r="156" spans="1:15" ht="21" x14ac:dyDescent="0.35">
      <c r="A156" s="1"/>
      <c r="B156" s="2"/>
      <c r="C156" s="2"/>
      <c r="D156" s="2"/>
      <c r="E156" s="2"/>
      <c r="F156" s="2"/>
      <c r="G156" s="2"/>
      <c r="H156" s="2"/>
      <c r="I156" s="2"/>
      <c r="J156" s="2"/>
      <c r="K156" s="2"/>
      <c r="L156" s="1"/>
      <c r="M156" s="1"/>
      <c r="N156" s="1"/>
      <c r="O156" s="1"/>
    </row>
    <row r="157" spans="1:15" ht="21" x14ac:dyDescent="0.35">
      <c r="A157" s="1"/>
      <c r="B157" s="2"/>
      <c r="C157" s="2"/>
      <c r="D157" s="2"/>
      <c r="E157" s="2"/>
      <c r="F157" s="2"/>
      <c r="G157" s="2"/>
      <c r="H157" s="2"/>
      <c r="I157" s="2"/>
      <c r="J157" s="2"/>
      <c r="K157" s="2"/>
      <c r="L157" s="1"/>
      <c r="M157" s="1"/>
      <c r="N157" s="1"/>
      <c r="O157" s="1"/>
    </row>
    <row r="158" spans="1:15" ht="21" x14ac:dyDescent="0.35">
      <c r="A158" s="1"/>
      <c r="B158" s="2"/>
      <c r="C158" s="2"/>
      <c r="D158" s="2"/>
      <c r="E158" s="2"/>
      <c r="F158" s="2"/>
      <c r="G158" s="2"/>
      <c r="H158" s="2"/>
      <c r="I158" s="2"/>
      <c r="J158" s="2"/>
      <c r="K158" s="2"/>
      <c r="L158" s="1"/>
      <c r="M158" s="1"/>
      <c r="N158" s="1"/>
      <c r="O158" s="1"/>
    </row>
    <row r="159" spans="1:15" ht="21" x14ac:dyDescent="0.35">
      <c r="A159" s="1"/>
      <c r="B159" s="2"/>
      <c r="C159" s="2"/>
      <c r="D159" s="2"/>
      <c r="E159" s="2"/>
      <c r="F159" s="2"/>
      <c r="G159" s="2"/>
      <c r="H159" s="2"/>
      <c r="I159" s="2"/>
      <c r="J159" s="2"/>
      <c r="K159" s="2"/>
      <c r="L159" s="1"/>
      <c r="M159" s="1"/>
      <c r="N159" s="1"/>
      <c r="O159" s="1"/>
    </row>
    <row r="160" spans="1:15" ht="21" x14ac:dyDescent="0.35">
      <c r="A160" s="1"/>
      <c r="B160" s="2"/>
      <c r="C160" s="2"/>
      <c r="D160" s="2"/>
      <c r="E160" s="2"/>
      <c r="F160" s="2"/>
      <c r="G160" s="2"/>
      <c r="H160" s="2"/>
      <c r="I160" s="2"/>
      <c r="J160" s="2"/>
      <c r="K160" s="2"/>
      <c r="L160" s="1"/>
      <c r="M160" s="1"/>
      <c r="N160" s="1"/>
      <c r="O160" s="1"/>
    </row>
    <row r="161" spans="1:15" ht="21" x14ac:dyDescent="0.35">
      <c r="A161" s="1"/>
      <c r="B161" s="2"/>
      <c r="C161" s="2"/>
      <c r="D161" s="2"/>
      <c r="E161" s="2"/>
      <c r="F161" s="2"/>
      <c r="G161" s="2"/>
      <c r="H161" s="2"/>
      <c r="I161" s="2"/>
      <c r="J161" s="2"/>
      <c r="K161" s="2"/>
      <c r="L161" s="1"/>
      <c r="M161" s="1"/>
      <c r="N161" s="1"/>
      <c r="O161" s="1"/>
    </row>
    <row r="162" spans="1:15" ht="21" x14ac:dyDescent="0.35">
      <c r="A162" s="1"/>
      <c r="B162" s="2"/>
      <c r="C162" s="2"/>
      <c r="D162" s="2"/>
      <c r="E162" s="2"/>
      <c r="F162" s="2"/>
      <c r="G162" s="2"/>
      <c r="H162" s="2"/>
      <c r="I162" s="2"/>
      <c r="J162" s="2"/>
      <c r="K162" s="2"/>
      <c r="L162" s="1"/>
      <c r="M162" s="1"/>
      <c r="N162" s="1"/>
      <c r="O162" s="1"/>
    </row>
    <row r="163" spans="1:15" ht="21" x14ac:dyDescent="0.35">
      <c r="A163" s="1"/>
      <c r="B163" s="2"/>
      <c r="C163" s="2"/>
      <c r="D163" s="2"/>
      <c r="E163" s="2"/>
      <c r="F163" s="2"/>
      <c r="G163" s="2"/>
      <c r="H163" s="2"/>
      <c r="I163" s="2"/>
      <c r="J163" s="2"/>
      <c r="K163" s="2"/>
      <c r="L163" s="1"/>
      <c r="M163" s="1"/>
      <c r="N163" s="1"/>
      <c r="O163" s="1"/>
    </row>
    <row r="164" spans="1:15" ht="21" x14ac:dyDescent="0.35">
      <c r="A164" s="1"/>
      <c r="B164" s="2"/>
      <c r="C164" s="2"/>
      <c r="D164" s="2"/>
      <c r="E164" s="2"/>
      <c r="F164" s="2"/>
      <c r="G164" s="2"/>
      <c r="H164" s="2"/>
      <c r="I164" s="2"/>
      <c r="J164" s="2"/>
      <c r="K164" s="2"/>
      <c r="L164" s="1"/>
      <c r="M164" s="1"/>
      <c r="N164" s="1"/>
      <c r="O164" s="1"/>
    </row>
    <row r="165" spans="1:15" ht="21" x14ac:dyDescent="0.35">
      <c r="A165" s="1"/>
      <c r="B165" s="2"/>
      <c r="C165" s="2"/>
      <c r="D165" s="2"/>
      <c r="E165" s="2"/>
      <c r="F165" s="2"/>
      <c r="G165" s="2"/>
      <c r="H165" s="2"/>
      <c r="I165" s="2"/>
      <c r="J165" s="2"/>
      <c r="K165" s="2"/>
      <c r="L165" s="1"/>
      <c r="M165" s="1"/>
      <c r="N165" s="1"/>
      <c r="O165" s="1"/>
    </row>
    <row r="166" spans="1:15" ht="21" x14ac:dyDescent="0.35">
      <c r="A166" s="1"/>
      <c r="B166" s="2"/>
      <c r="C166" s="2"/>
      <c r="D166" s="2"/>
      <c r="E166" s="2"/>
      <c r="F166" s="2"/>
      <c r="G166" s="2"/>
      <c r="H166" s="2"/>
      <c r="I166" s="2"/>
      <c r="J166" s="2"/>
      <c r="K166" s="2"/>
      <c r="L166" s="1"/>
      <c r="M166" s="1"/>
      <c r="N166" s="1"/>
      <c r="O166" s="1"/>
    </row>
    <row r="167" spans="1:15" ht="21" x14ac:dyDescent="0.35">
      <c r="A167" s="1"/>
      <c r="B167" s="2"/>
      <c r="C167" s="2"/>
      <c r="D167" s="2"/>
      <c r="E167" s="2"/>
      <c r="F167" s="2"/>
      <c r="G167" s="2"/>
      <c r="H167" s="2"/>
      <c r="I167" s="2"/>
      <c r="J167" s="2"/>
      <c r="K167" s="2"/>
      <c r="L167" s="1"/>
      <c r="M167" s="1"/>
      <c r="N167" s="1"/>
      <c r="O167" s="1"/>
    </row>
    <row r="168" spans="1:15" ht="21" x14ac:dyDescent="0.35">
      <c r="A168" s="1"/>
      <c r="B168" s="2"/>
      <c r="C168" s="2"/>
      <c r="D168" s="2"/>
      <c r="E168" s="2"/>
      <c r="F168" s="2"/>
      <c r="G168" s="2"/>
      <c r="H168" s="2"/>
      <c r="I168" s="2"/>
      <c r="J168" s="2"/>
      <c r="K168" s="2"/>
      <c r="L168" s="1"/>
      <c r="M168" s="1"/>
      <c r="N168" s="1"/>
      <c r="O168" s="1"/>
    </row>
    <row r="169" spans="1:15" ht="21" x14ac:dyDescent="0.35">
      <c r="A169" s="1"/>
      <c r="B169" s="2"/>
      <c r="C169" s="2"/>
      <c r="D169" s="2"/>
      <c r="E169" s="2"/>
      <c r="F169" s="2"/>
      <c r="G169" s="2"/>
      <c r="H169" s="2"/>
      <c r="I169" s="2"/>
      <c r="J169" s="2"/>
      <c r="K169" s="2"/>
      <c r="L169" s="1"/>
      <c r="M169" s="1"/>
      <c r="N169" s="1"/>
      <c r="O169" s="1"/>
    </row>
    <row r="170" spans="1:15" ht="21" x14ac:dyDescent="0.35">
      <c r="A170" s="1"/>
      <c r="B170" s="2"/>
      <c r="C170" s="2"/>
      <c r="D170" s="2"/>
      <c r="E170" s="2"/>
      <c r="F170" s="2"/>
      <c r="G170" s="2"/>
      <c r="H170" s="2"/>
      <c r="I170" s="2"/>
      <c r="J170" s="2"/>
      <c r="K170" s="2"/>
      <c r="L170" s="1"/>
      <c r="M170" s="1"/>
      <c r="N170" s="1"/>
      <c r="O170" s="1"/>
    </row>
    <row r="171" spans="1:15" ht="21" x14ac:dyDescent="0.35">
      <c r="A171" s="1"/>
      <c r="B171" s="2"/>
      <c r="C171" s="2"/>
      <c r="D171" s="2"/>
      <c r="E171" s="2"/>
      <c r="F171" s="2"/>
      <c r="G171" s="2"/>
      <c r="H171" s="2"/>
      <c r="I171" s="2"/>
      <c r="J171" s="2"/>
      <c r="K171" s="2"/>
      <c r="L171" s="1"/>
      <c r="M171" s="1"/>
      <c r="N171" s="1"/>
      <c r="O171" s="1"/>
    </row>
    <row r="172" spans="1:15" ht="21" x14ac:dyDescent="0.35">
      <c r="A172" s="1"/>
      <c r="B172" s="2"/>
      <c r="C172" s="2"/>
      <c r="D172" s="2"/>
      <c r="E172" s="2"/>
      <c r="F172" s="2"/>
      <c r="G172" s="2"/>
      <c r="H172" s="2"/>
      <c r="I172" s="2"/>
      <c r="J172" s="2"/>
      <c r="K172" s="2"/>
      <c r="L172" s="1"/>
      <c r="M172" s="1"/>
      <c r="N172" s="1"/>
      <c r="O172" s="1"/>
    </row>
    <row r="173" spans="1:15" ht="21" x14ac:dyDescent="0.35">
      <c r="A173" s="1"/>
      <c r="B173" s="2"/>
      <c r="C173" s="2"/>
      <c r="D173" s="2"/>
      <c r="E173" s="2"/>
      <c r="F173" s="2"/>
      <c r="G173" s="2"/>
      <c r="H173" s="2"/>
      <c r="I173" s="2"/>
      <c r="J173" s="2"/>
      <c r="K173" s="2"/>
      <c r="L173" s="1"/>
      <c r="M173" s="1"/>
      <c r="N173" s="1"/>
      <c r="O173" s="1"/>
    </row>
    <row r="174" spans="1:15" ht="21" x14ac:dyDescent="0.35">
      <c r="A174" s="1"/>
      <c r="B174" s="2"/>
      <c r="C174" s="2"/>
      <c r="D174" s="2"/>
      <c r="E174" s="2"/>
      <c r="F174" s="2"/>
      <c r="G174" s="2"/>
      <c r="H174" s="2"/>
      <c r="I174" s="2"/>
      <c r="J174" s="2"/>
      <c r="K174" s="2"/>
      <c r="L174" s="1"/>
      <c r="M174" s="1"/>
      <c r="N174" s="1"/>
      <c r="O174" s="1"/>
    </row>
    <row r="175" spans="1:15" ht="21" x14ac:dyDescent="0.35">
      <c r="A175" s="1"/>
      <c r="B175" s="2"/>
      <c r="C175" s="2"/>
      <c r="D175" s="2"/>
      <c r="E175" s="2"/>
      <c r="F175" s="2"/>
      <c r="G175" s="2"/>
      <c r="H175" s="2"/>
      <c r="I175" s="2"/>
      <c r="J175" s="2"/>
      <c r="K175" s="2"/>
      <c r="L175" s="1"/>
      <c r="M175" s="1"/>
      <c r="N175" s="1"/>
      <c r="O175" s="1"/>
    </row>
    <row r="176" spans="1:15" ht="21" x14ac:dyDescent="0.35">
      <c r="A176" s="1"/>
      <c r="B176" s="2"/>
      <c r="C176" s="2"/>
      <c r="D176" s="2"/>
      <c r="E176" s="2"/>
      <c r="F176" s="2"/>
      <c r="G176" s="2"/>
      <c r="H176" s="2"/>
      <c r="I176" s="2"/>
      <c r="J176" s="2"/>
      <c r="K176" s="2"/>
      <c r="L176" s="1"/>
      <c r="M176" s="1"/>
      <c r="N176" s="1"/>
      <c r="O176" s="1"/>
    </row>
    <row r="177" spans="1:15" ht="21" x14ac:dyDescent="0.35">
      <c r="A177" s="1"/>
      <c r="B177" s="2"/>
      <c r="C177" s="2"/>
      <c r="D177" s="2"/>
      <c r="E177" s="2"/>
      <c r="F177" s="2"/>
      <c r="G177" s="2"/>
      <c r="H177" s="2"/>
      <c r="I177" s="2"/>
      <c r="J177" s="2"/>
      <c r="K177" s="2"/>
      <c r="L177" s="1"/>
      <c r="M177" s="1"/>
      <c r="N177" s="1"/>
      <c r="O177" s="1"/>
    </row>
    <row r="178" spans="1:15" ht="21" x14ac:dyDescent="0.35">
      <c r="A178" s="1"/>
      <c r="B178" s="2"/>
      <c r="C178" s="2"/>
      <c r="D178" s="2"/>
      <c r="E178" s="2"/>
      <c r="F178" s="2"/>
      <c r="G178" s="2"/>
      <c r="H178" s="2"/>
      <c r="I178" s="2"/>
      <c r="J178" s="2"/>
      <c r="K178" s="2"/>
      <c r="L178" s="1"/>
      <c r="M178" s="1"/>
      <c r="N178" s="1"/>
      <c r="O178" s="1"/>
    </row>
    <row r="179" spans="1:15" ht="21" x14ac:dyDescent="0.35">
      <c r="A179" s="1"/>
      <c r="B179" s="2"/>
      <c r="C179" s="2"/>
      <c r="D179" s="2"/>
      <c r="E179" s="2"/>
      <c r="F179" s="2"/>
      <c r="G179" s="2"/>
      <c r="H179" s="2"/>
      <c r="I179" s="2"/>
      <c r="J179" s="2"/>
      <c r="K179" s="2"/>
      <c r="L179" s="1"/>
      <c r="M179" s="1"/>
      <c r="N179" s="1"/>
      <c r="O179" s="1"/>
    </row>
    <row r="180" spans="1:15" ht="21" x14ac:dyDescent="0.35">
      <c r="A180" s="1"/>
      <c r="B180" s="2"/>
      <c r="C180" s="2"/>
      <c r="D180" s="2"/>
      <c r="E180" s="2"/>
      <c r="F180" s="2"/>
      <c r="G180" s="2"/>
      <c r="H180" s="2"/>
      <c r="I180" s="2"/>
      <c r="J180" s="2"/>
      <c r="K180" s="2"/>
      <c r="L180" s="1"/>
      <c r="M180" s="1"/>
      <c r="N180" s="1"/>
      <c r="O180" s="1"/>
    </row>
    <row r="181" spans="1:15" ht="21" x14ac:dyDescent="0.35">
      <c r="A181" s="1"/>
      <c r="B181" s="2"/>
      <c r="C181" s="2"/>
      <c r="D181" s="2"/>
      <c r="E181" s="2"/>
      <c r="F181" s="2"/>
      <c r="G181" s="2"/>
      <c r="H181" s="2"/>
      <c r="I181" s="2"/>
      <c r="J181" s="2"/>
      <c r="K181" s="2"/>
      <c r="L181" s="1"/>
      <c r="M181" s="1"/>
      <c r="N181" s="1"/>
      <c r="O181" s="1"/>
    </row>
    <row r="182" spans="1:15" ht="21" x14ac:dyDescent="0.35">
      <c r="A182" s="1"/>
      <c r="B182" s="2"/>
      <c r="C182" s="2"/>
      <c r="D182" s="2"/>
      <c r="E182" s="2"/>
      <c r="F182" s="2"/>
      <c r="G182" s="2"/>
      <c r="H182" s="2"/>
      <c r="I182" s="2"/>
      <c r="J182" s="2"/>
      <c r="K182" s="2"/>
      <c r="L182" s="1"/>
      <c r="M182" s="1"/>
      <c r="N182" s="1"/>
      <c r="O182" s="1"/>
    </row>
    <row r="183" spans="1:15" ht="21" x14ac:dyDescent="0.35">
      <c r="A183" s="1"/>
      <c r="B183" s="2"/>
      <c r="C183" s="2"/>
      <c r="D183" s="2"/>
      <c r="E183" s="2"/>
      <c r="F183" s="2"/>
      <c r="G183" s="2"/>
      <c r="H183" s="2"/>
      <c r="I183" s="2"/>
      <c r="J183" s="2"/>
      <c r="K183" s="2"/>
      <c r="L183" s="1"/>
      <c r="M183" s="1"/>
      <c r="N183" s="1"/>
      <c r="O183" s="1"/>
    </row>
    <row r="184" spans="1:15" ht="21" x14ac:dyDescent="0.35">
      <c r="A184" s="1"/>
      <c r="B184" s="2"/>
      <c r="C184" s="2"/>
      <c r="D184" s="2"/>
      <c r="E184" s="2"/>
      <c r="F184" s="2"/>
      <c r="G184" s="2"/>
      <c r="H184" s="2"/>
      <c r="I184" s="2"/>
      <c r="J184" s="2"/>
      <c r="K184" s="2"/>
      <c r="L184" s="1"/>
      <c r="M184" s="1"/>
      <c r="N184" s="1"/>
      <c r="O184" s="1"/>
    </row>
    <row r="185" spans="1:15" ht="21" x14ac:dyDescent="0.35">
      <c r="A185" s="1"/>
      <c r="B185" s="2"/>
      <c r="C185" s="2"/>
      <c r="D185" s="2"/>
      <c r="E185" s="2"/>
      <c r="F185" s="2"/>
      <c r="G185" s="2"/>
      <c r="H185" s="2"/>
      <c r="I185" s="2"/>
      <c r="J185" s="2"/>
      <c r="K185" s="2"/>
      <c r="L185" s="1"/>
      <c r="M185" s="1"/>
      <c r="N185" s="1"/>
      <c r="O185" s="1"/>
    </row>
    <row r="186" spans="1:15" ht="21" x14ac:dyDescent="0.35">
      <c r="A186" s="1"/>
      <c r="B186" s="2"/>
      <c r="C186" s="2"/>
      <c r="D186" s="2"/>
      <c r="E186" s="2"/>
      <c r="F186" s="2"/>
      <c r="G186" s="2"/>
      <c r="H186" s="2"/>
      <c r="I186" s="2"/>
      <c r="J186" s="2"/>
      <c r="K186" s="2"/>
      <c r="L186" s="1"/>
      <c r="M186" s="1"/>
      <c r="N186" s="1"/>
      <c r="O186" s="1"/>
    </row>
    <row r="187" spans="1:15" ht="21" x14ac:dyDescent="0.35">
      <c r="A187" s="1"/>
      <c r="B187" s="2"/>
      <c r="C187" s="2"/>
      <c r="D187" s="2"/>
      <c r="E187" s="2"/>
      <c r="F187" s="2"/>
      <c r="G187" s="2"/>
      <c r="H187" s="2"/>
      <c r="I187" s="2"/>
      <c r="J187" s="2"/>
      <c r="K187" s="2"/>
      <c r="L187" s="1"/>
      <c r="M187" s="1"/>
      <c r="N187" s="1"/>
      <c r="O187" s="1"/>
    </row>
    <row r="188" spans="1:15" ht="21" x14ac:dyDescent="0.35">
      <c r="A188" s="1"/>
      <c r="B188" s="2"/>
      <c r="C188" s="2"/>
      <c r="D188" s="2"/>
      <c r="E188" s="2"/>
      <c r="F188" s="2"/>
      <c r="G188" s="2"/>
      <c r="H188" s="2"/>
      <c r="I188" s="2"/>
      <c r="J188" s="2"/>
      <c r="K188" s="2"/>
      <c r="L188" s="1"/>
      <c r="M188" s="1"/>
      <c r="N188" s="1"/>
      <c r="O188" s="1"/>
    </row>
    <row r="189" spans="1:15" ht="21" x14ac:dyDescent="0.35">
      <c r="A189" s="1"/>
      <c r="B189" s="2"/>
      <c r="C189" s="2"/>
      <c r="D189" s="2"/>
      <c r="E189" s="2"/>
      <c r="F189" s="2"/>
      <c r="G189" s="2"/>
      <c r="H189" s="2"/>
      <c r="I189" s="2"/>
      <c r="J189" s="2"/>
      <c r="K189" s="2"/>
      <c r="L189" s="1"/>
      <c r="M189" s="1"/>
      <c r="N189" s="1"/>
      <c r="O189" s="1"/>
    </row>
    <row r="190" spans="1:15" ht="21" x14ac:dyDescent="0.35">
      <c r="A190" s="1"/>
      <c r="B190" s="2"/>
      <c r="C190" s="2"/>
      <c r="D190" s="2"/>
      <c r="E190" s="2"/>
      <c r="F190" s="2"/>
      <c r="G190" s="2"/>
      <c r="H190" s="2"/>
      <c r="I190" s="2"/>
      <c r="J190" s="2"/>
      <c r="K190" s="2"/>
      <c r="L190" s="1"/>
      <c r="M190" s="1"/>
      <c r="N190" s="1"/>
      <c r="O190" s="1"/>
    </row>
    <row r="191" spans="1:15" ht="21" x14ac:dyDescent="0.35">
      <c r="A191" s="1"/>
      <c r="B191" s="2"/>
      <c r="C191" s="2"/>
      <c r="D191" s="2"/>
      <c r="E191" s="2"/>
      <c r="F191" s="2"/>
      <c r="G191" s="2"/>
      <c r="H191" s="2"/>
      <c r="I191" s="2"/>
      <c r="J191" s="2"/>
      <c r="K191" s="2"/>
      <c r="L191" s="1"/>
      <c r="M191" s="1"/>
      <c r="N191" s="1"/>
      <c r="O191" s="1"/>
    </row>
    <row r="192" spans="1:15" ht="21" x14ac:dyDescent="0.35">
      <c r="A192" s="1"/>
      <c r="B192" s="2"/>
      <c r="C192" s="2"/>
      <c r="D192" s="2"/>
      <c r="E192" s="2"/>
      <c r="F192" s="2"/>
      <c r="G192" s="2"/>
      <c r="H192" s="2"/>
      <c r="I192" s="2"/>
      <c r="J192" s="2"/>
      <c r="K192" s="2"/>
      <c r="L192" s="1"/>
      <c r="M192" s="1"/>
      <c r="N192" s="1"/>
      <c r="O192" s="1"/>
    </row>
    <row r="193" spans="1:15" ht="21" x14ac:dyDescent="0.35">
      <c r="A193" s="1"/>
      <c r="B193" s="2"/>
      <c r="C193" s="2"/>
      <c r="D193" s="2"/>
      <c r="E193" s="2"/>
      <c r="F193" s="2"/>
      <c r="G193" s="2"/>
      <c r="H193" s="2"/>
      <c r="I193" s="2"/>
      <c r="J193" s="2"/>
      <c r="K193" s="2"/>
      <c r="L193" s="1"/>
      <c r="M193" s="1"/>
      <c r="N193" s="1"/>
      <c r="O193" s="1"/>
    </row>
    <row r="194" spans="1:15" ht="21" x14ac:dyDescent="0.35">
      <c r="A194" s="1"/>
      <c r="B194" s="2"/>
      <c r="C194" s="2"/>
      <c r="D194" s="2"/>
      <c r="E194" s="2"/>
      <c r="F194" s="2"/>
      <c r="G194" s="2"/>
      <c r="H194" s="2"/>
      <c r="I194" s="2"/>
      <c r="J194" s="2"/>
      <c r="K194" s="2"/>
      <c r="L194" s="1"/>
      <c r="M194" s="1"/>
      <c r="N194" s="1"/>
      <c r="O194" s="1"/>
    </row>
    <row r="195" spans="1:15" ht="21" x14ac:dyDescent="0.35">
      <c r="A195" s="1"/>
      <c r="B195" s="2"/>
      <c r="C195" s="2"/>
      <c r="D195" s="2"/>
      <c r="E195" s="2"/>
      <c r="F195" s="2"/>
      <c r="G195" s="2"/>
      <c r="H195" s="2"/>
      <c r="I195" s="2"/>
      <c r="J195" s="2"/>
      <c r="K195" s="2"/>
      <c r="L195" s="1"/>
      <c r="M195" s="1"/>
      <c r="N195" s="1"/>
      <c r="O195" s="1"/>
    </row>
    <row r="196" spans="1:15" ht="21" x14ac:dyDescent="0.35">
      <c r="A196" s="1"/>
      <c r="B196" s="2"/>
      <c r="C196" s="2"/>
      <c r="D196" s="2"/>
      <c r="E196" s="2"/>
      <c r="F196" s="2"/>
      <c r="G196" s="2"/>
      <c r="H196" s="2"/>
      <c r="I196" s="2"/>
      <c r="J196" s="2"/>
      <c r="K196" s="2"/>
      <c r="L196" s="1"/>
      <c r="M196" s="1"/>
      <c r="N196" s="1"/>
      <c r="O196" s="1"/>
    </row>
    <row r="197" spans="1:15" ht="21" x14ac:dyDescent="0.35">
      <c r="A197" s="1"/>
      <c r="B197" s="2"/>
      <c r="C197" s="2"/>
      <c r="D197" s="2"/>
      <c r="E197" s="2"/>
      <c r="F197" s="2"/>
      <c r="G197" s="2"/>
      <c r="H197" s="2"/>
      <c r="I197" s="2"/>
      <c r="J197" s="2"/>
      <c r="K197" s="2"/>
      <c r="L197" s="1"/>
      <c r="M197" s="1"/>
      <c r="N197" s="1"/>
      <c r="O197" s="1"/>
    </row>
    <row r="198" spans="1:15" ht="21" x14ac:dyDescent="0.35">
      <c r="A198" s="1"/>
      <c r="B198" s="2"/>
      <c r="C198" s="2"/>
      <c r="D198" s="2"/>
      <c r="E198" s="2"/>
      <c r="F198" s="2"/>
      <c r="G198" s="2"/>
      <c r="H198" s="2"/>
      <c r="I198" s="2"/>
      <c r="J198" s="2"/>
      <c r="K198" s="2"/>
      <c r="L198" s="1"/>
      <c r="M198" s="1"/>
      <c r="N198" s="1"/>
      <c r="O198" s="1"/>
    </row>
    <row r="199" spans="1:15" ht="21" x14ac:dyDescent="0.35">
      <c r="A199" s="1"/>
      <c r="B199" s="2"/>
      <c r="C199" s="2"/>
      <c r="D199" s="2"/>
      <c r="E199" s="2"/>
      <c r="F199" s="2"/>
      <c r="G199" s="2"/>
      <c r="H199" s="2"/>
      <c r="I199" s="2"/>
      <c r="J199" s="2"/>
      <c r="K199" s="2"/>
      <c r="L199" s="1"/>
      <c r="M199" s="1"/>
      <c r="N199" s="1"/>
      <c r="O199" s="1"/>
    </row>
    <row r="200" spans="1:15" ht="21" x14ac:dyDescent="0.35">
      <c r="A200" s="1"/>
      <c r="B200" s="2"/>
      <c r="C200" s="2"/>
      <c r="D200" s="2"/>
      <c r="E200" s="2"/>
      <c r="F200" s="2"/>
      <c r="G200" s="2"/>
      <c r="H200" s="2"/>
      <c r="I200" s="2"/>
      <c r="J200" s="2"/>
      <c r="K200" s="2"/>
      <c r="L200" s="1"/>
      <c r="M200" s="1"/>
      <c r="N200" s="1"/>
      <c r="O200" s="1"/>
    </row>
    <row r="201" spans="1:15" ht="21" x14ac:dyDescent="0.35">
      <c r="A201" s="1"/>
      <c r="B201" s="2"/>
      <c r="C201" s="2"/>
      <c r="D201" s="2"/>
      <c r="E201" s="2"/>
      <c r="F201" s="2"/>
      <c r="G201" s="2"/>
      <c r="H201" s="2"/>
      <c r="I201" s="2"/>
      <c r="J201" s="2"/>
      <c r="K201" s="2"/>
      <c r="L201" s="1"/>
      <c r="M201" s="1"/>
      <c r="N201" s="1"/>
      <c r="O201" s="1"/>
    </row>
    <row r="202" spans="1:15" ht="21" x14ac:dyDescent="0.35">
      <c r="A202" s="1"/>
      <c r="B202" s="2"/>
      <c r="C202" s="2"/>
      <c r="D202" s="2"/>
      <c r="E202" s="2"/>
      <c r="F202" s="2"/>
      <c r="G202" s="2"/>
      <c r="H202" s="2"/>
      <c r="I202" s="2"/>
      <c r="J202" s="2"/>
      <c r="K202" s="2"/>
      <c r="L202" s="1"/>
      <c r="M202" s="1"/>
      <c r="N202" s="1"/>
      <c r="O202" s="1"/>
    </row>
    <row r="203" spans="1:15" ht="21" x14ac:dyDescent="0.35">
      <c r="A203" s="1"/>
      <c r="B203" s="2"/>
      <c r="C203" s="2"/>
      <c r="D203" s="2"/>
      <c r="E203" s="2"/>
      <c r="F203" s="2"/>
      <c r="G203" s="2"/>
      <c r="H203" s="2"/>
      <c r="I203" s="2"/>
      <c r="J203" s="2"/>
      <c r="K203" s="2"/>
      <c r="L203" s="1"/>
      <c r="M203" s="1"/>
      <c r="N203" s="1"/>
      <c r="O203" s="1"/>
    </row>
    <row r="204" spans="1:15" ht="21" x14ac:dyDescent="0.35">
      <c r="A204" s="1"/>
      <c r="B204" s="2"/>
      <c r="C204" s="2"/>
      <c r="D204" s="2"/>
      <c r="E204" s="2"/>
      <c r="F204" s="2"/>
      <c r="G204" s="2"/>
      <c r="H204" s="2"/>
      <c r="I204" s="2"/>
      <c r="J204" s="2"/>
      <c r="K204" s="2"/>
      <c r="L204" s="1"/>
      <c r="M204" s="1"/>
      <c r="N204" s="1"/>
      <c r="O204" s="1"/>
    </row>
    <row r="205" spans="1:15" ht="21" x14ac:dyDescent="0.35">
      <c r="A205" s="1"/>
      <c r="B205" s="2"/>
      <c r="C205" s="2"/>
      <c r="D205" s="2"/>
      <c r="E205" s="2"/>
      <c r="F205" s="2"/>
      <c r="G205" s="2"/>
      <c r="H205" s="2"/>
      <c r="I205" s="2"/>
      <c r="J205" s="2"/>
      <c r="K205" s="2"/>
      <c r="L205" s="1"/>
      <c r="M205" s="1"/>
      <c r="N205" s="1"/>
      <c r="O205" s="1"/>
    </row>
    <row r="206" spans="1:15" ht="21" x14ac:dyDescent="0.35">
      <c r="A206" s="1"/>
      <c r="B206" s="2"/>
      <c r="C206" s="2"/>
      <c r="D206" s="2"/>
      <c r="E206" s="2"/>
      <c r="F206" s="2"/>
      <c r="G206" s="2"/>
      <c r="H206" s="2"/>
      <c r="I206" s="2"/>
      <c r="J206" s="2"/>
      <c r="K206" s="2"/>
      <c r="L206" s="1"/>
      <c r="M206" s="1"/>
      <c r="N206" s="1"/>
      <c r="O206" s="1"/>
    </row>
    <row r="207" spans="1:15" ht="21" x14ac:dyDescent="0.35">
      <c r="A207" s="1"/>
      <c r="B207" s="2"/>
      <c r="C207" s="2"/>
      <c r="D207" s="2"/>
      <c r="E207" s="2"/>
      <c r="F207" s="2"/>
      <c r="G207" s="2"/>
      <c r="H207" s="2"/>
      <c r="I207" s="2"/>
      <c r="J207" s="2"/>
      <c r="K207" s="2"/>
      <c r="L207" s="1"/>
      <c r="M207" s="1"/>
      <c r="N207" s="1"/>
      <c r="O207" s="1"/>
    </row>
    <row r="208" spans="1:15" ht="21" x14ac:dyDescent="0.35">
      <c r="A208" s="1"/>
      <c r="B208" s="2"/>
      <c r="C208" s="2"/>
      <c r="D208" s="2"/>
      <c r="E208" s="2"/>
      <c r="F208" s="2"/>
      <c r="G208" s="2"/>
      <c r="H208" s="2"/>
      <c r="I208" s="2"/>
      <c r="J208" s="2"/>
      <c r="K208" s="2"/>
      <c r="L208" s="1"/>
      <c r="M208" s="1"/>
      <c r="N208" s="1"/>
      <c r="O208" s="1"/>
    </row>
    <row r="209" spans="1:15" ht="21" x14ac:dyDescent="0.35">
      <c r="A209" s="1"/>
      <c r="B209" s="2"/>
      <c r="C209" s="2"/>
      <c r="D209" s="2"/>
      <c r="E209" s="2"/>
      <c r="F209" s="2"/>
      <c r="G209" s="2"/>
      <c r="H209" s="2"/>
      <c r="I209" s="2"/>
      <c r="J209" s="2"/>
      <c r="K209" s="2"/>
      <c r="L209" s="1"/>
      <c r="M209" s="1"/>
      <c r="N209" s="1"/>
      <c r="O209" s="1"/>
    </row>
    <row r="210" spans="1:15" ht="21" x14ac:dyDescent="0.35">
      <c r="A210" s="1"/>
      <c r="B210" s="2"/>
      <c r="C210" s="2"/>
      <c r="D210" s="2"/>
      <c r="E210" s="2"/>
      <c r="F210" s="2"/>
      <c r="G210" s="2"/>
      <c r="H210" s="2"/>
      <c r="I210" s="2"/>
      <c r="J210" s="2"/>
      <c r="K210" s="2"/>
      <c r="L210" s="1"/>
      <c r="M210" s="1"/>
      <c r="N210" s="1"/>
      <c r="O210" s="1"/>
    </row>
    <row r="211" spans="1:15" ht="21" x14ac:dyDescent="0.35">
      <c r="A211" s="1"/>
      <c r="B211" s="2"/>
      <c r="C211" s="2"/>
      <c r="D211" s="2"/>
      <c r="E211" s="2"/>
      <c r="F211" s="2"/>
      <c r="G211" s="2"/>
      <c r="H211" s="2"/>
      <c r="I211" s="2"/>
      <c r="J211" s="2"/>
      <c r="K211" s="2"/>
      <c r="L211" s="1"/>
      <c r="M211" s="1"/>
      <c r="N211" s="1"/>
      <c r="O211" s="1"/>
    </row>
    <row r="212" spans="1:15" ht="21" x14ac:dyDescent="0.35">
      <c r="A212" s="1"/>
      <c r="B212" s="2"/>
      <c r="C212" s="2"/>
      <c r="D212" s="2"/>
      <c r="E212" s="2"/>
      <c r="F212" s="2"/>
      <c r="G212" s="2"/>
      <c r="H212" s="2"/>
      <c r="I212" s="2"/>
      <c r="J212" s="2"/>
      <c r="K212" s="2"/>
      <c r="L212" s="1"/>
      <c r="M212" s="1"/>
      <c r="N212" s="1"/>
      <c r="O212" s="1"/>
    </row>
    <row r="213" spans="1:15" ht="21" x14ac:dyDescent="0.35">
      <c r="A213" s="1"/>
      <c r="B213" s="2"/>
      <c r="C213" s="2"/>
      <c r="D213" s="2"/>
      <c r="E213" s="2"/>
      <c r="F213" s="2"/>
      <c r="G213" s="2"/>
      <c r="H213" s="2"/>
      <c r="I213" s="2"/>
      <c r="J213" s="2"/>
      <c r="K213" s="2"/>
      <c r="L213" s="1"/>
      <c r="M213" s="1"/>
      <c r="N213" s="1"/>
      <c r="O213" s="1"/>
    </row>
    <row r="214" spans="1:15" ht="21" x14ac:dyDescent="0.35">
      <c r="A214" s="1"/>
      <c r="B214" s="2"/>
      <c r="C214" s="2"/>
      <c r="D214" s="2"/>
      <c r="E214" s="2"/>
      <c r="F214" s="2"/>
      <c r="G214" s="2"/>
      <c r="H214" s="2"/>
      <c r="I214" s="2"/>
      <c r="J214" s="2"/>
      <c r="K214" s="2"/>
      <c r="L214" s="1"/>
      <c r="M214" s="1"/>
      <c r="N214" s="1"/>
      <c r="O214" s="1"/>
    </row>
    <row r="215" spans="1:15" ht="21" x14ac:dyDescent="0.35">
      <c r="A215" s="1"/>
      <c r="B215" s="2"/>
      <c r="C215" s="2"/>
      <c r="D215" s="2"/>
      <c r="E215" s="2"/>
      <c r="F215" s="2"/>
      <c r="G215" s="2"/>
      <c r="H215" s="2"/>
      <c r="I215" s="2"/>
      <c r="J215" s="2"/>
      <c r="K215" s="2"/>
      <c r="L215" s="1"/>
      <c r="M215" s="1"/>
      <c r="N215" s="1"/>
      <c r="O215" s="1"/>
    </row>
    <row r="216" spans="1:15" ht="21" x14ac:dyDescent="0.35">
      <c r="A216" s="1"/>
      <c r="B216" s="2"/>
      <c r="C216" s="2"/>
      <c r="D216" s="2"/>
      <c r="E216" s="2"/>
      <c r="F216" s="2"/>
      <c r="G216" s="2"/>
      <c r="H216" s="2"/>
      <c r="I216" s="2"/>
      <c r="J216" s="2"/>
      <c r="K216" s="2"/>
      <c r="L216" s="1"/>
      <c r="M216" s="1"/>
      <c r="N216" s="1"/>
      <c r="O216" s="1"/>
    </row>
    <row r="217" spans="1:15" ht="21" x14ac:dyDescent="0.35">
      <c r="A217" s="1"/>
      <c r="B217" s="2"/>
      <c r="C217" s="2"/>
      <c r="D217" s="2"/>
      <c r="E217" s="2"/>
      <c r="F217" s="2"/>
      <c r="G217" s="2"/>
      <c r="H217" s="2"/>
      <c r="I217" s="2"/>
      <c r="J217" s="2"/>
      <c r="K217" s="2"/>
      <c r="L217" s="1"/>
      <c r="M217" s="1"/>
      <c r="N217" s="1"/>
      <c r="O217" s="1"/>
    </row>
    <row r="218" spans="1:15" ht="21" x14ac:dyDescent="0.35">
      <c r="A218" s="1"/>
      <c r="B218" s="2"/>
      <c r="C218" s="2"/>
      <c r="D218" s="2"/>
      <c r="E218" s="2"/>
      <c r="F218" s="2"/>
      <c r="G218" s="2"/>
      <c r="H218" s="2"/>
      <c r="I218" s="2"/>
      <c r="J218" s="2"/>
      <c r="K218" s="2"/>
      <c r="L218" s="1"/>
      <c r="M218" s="1"/>
      <c r="N218" s="1"/>
      <c r="O218" s="1"/>
    </row>
    <row r="219" spans="1:15" ht="21" x14ac:dyDescent="0.35">
      <c r="A219" s="1"/>
      <c r="B219" s="2"/>
      <c r="C219" s="2"/>
      <c r="D219" s="2"/>
      <c r="E219" s="2"/>
      <c r="F219" s="2"/>
      <c r="G219" s="2"/>
      <c r="H219" s="2"/>
      <c r="I219" s="2"/>
      <c r="J219" s="2"/>
      <c r="K219" s="2"/>
      <c r="L219" s="1"/>
      <c r="M219" s="1"/>
      <c r="N219" s="1"/>
      <c r="O219" s="1"/>
    </row>
    <row r="220" spans="1:15" ht="21" x14ac:dyDescent="0.35">
      <c r="A220" s="1"/>
      <c r="B220" s="2"/>
      <c r="C220" s="2"/>
      <c r="D220" s="2"/>
      <c r="E220" s="2"/>
      <c r="F220" s="2"/>
      <c r="G220" s="2"/>
      <c r="H220" s="2"/>
      <c r="I220" s="2"/>
      <c r="J220" s="2"/>
      <c r="K220" s="2"/>
      <c r="L220" s="1"/>
      <c r="M220" s="1"/>
      <c r="N220" s="1"/>
      <c r="O220" s="1"/>
    </row>
    <row r="221" spans="1:15" ht="21" x14ac:dyDescent="0.35">
      <c r="A221" s="1"/>
      <c r="B221" s="2"/>
      <c r="C221" s="2"/>
      <c r="D221" s="2"/>
      <c r="E221" s="2"/>
      <c r="F221" s="2"/>
      <c r="G221" s="2"/>
      <c r="H221" s="2"/>
      <c r="I221" s="2"/>
      <c r="J221" s="2"/>
      <c r="K221" s="2"/>
      <c r="L221" s="1"/>
      <c r="M221" s="1"/>
      <c r="N221" s="1"/>
      <c r="O221" s="1"/>
    </row>
    <row r="222" spans="1:15" ht="21" x14ac:dyDescent="0.35">
      <c r="A222" s="1"/>
      <c r="B222" s="2"/>
      <c r="C222" s="2"/>
      <c r="D222" s="2"/>
      <c r="E222" s="2"/>
      <c r="F222" s="2"/>
      <c r="G222" s="2"/>
      <c r="H222" s="2"/>
      <c r="I222" s="2"/>
      <c r="J222" s="2"/>
      <c r="K222" s="2"/>
      <c r="L222" s="1"/>
      <c r="M222" s="1"/>
      <c r="N222" s="1"/>
      <c r="O222" s="1"/>
    </row>
    <row r="223" spans="1:15" ht="21" x14ac:dyDescent="0.35">
      <c r="A223" s="1"/>
      <c r="B223" s="2"/>
      <c r="C223" s="2"/>
      <c r="D223" s="2"/>
      <c r="E223" s="2"/>
      <c r="F223" s="2"/>
      <c r="G223" s="2"/>
      <c r="H223" s="2"/>
      <c r="I223" s="2"/>
      <c r="J223" s="2"/>
      <c r="K223" s="2"/>
      <c r="L223" s="1"/>
      <c r="M223" s="1"/>
      <c r="N223" s="1"/>
      <c r="O223" s="1"/>
    </row>
    <row r="224" spans="1:15" ht="21" x14ac:dyDescent="0.35">
      <c r="A224" s="1"/>
      <c r="B224" s="2"/>
      <c r="C224" s="2"/>
      <c r="D224" s="2"/>
      <c r="E224" s="2"/>
      <c r="F224" s="2"/>
      <c r="G224" s="2"/>
      <c r="H224" s="2"/>
      <c r="I224" s="2"/>
      <c r="J224" s="2"/>
      <c r="K224" s="2"/>
      <c r="L224" s="1"/>
      <c r="M224" s="1"/>
      <c r="N224" s="1"/>
      <c r="O224" s="1"/>
    </row>
    <row r="225" spans="1:15" ht="21" x14ac:dyDescent="0.35">
      <c r="A225" s="1"/>
      <c r="B225" s="2"/>
      <c r="C225" s="2"/>
      <c r="D225" s="2"/>
      <c r="E225" s="2"/>
      <c r="F225" s="2"/>
      <c r="G225" s="2"/>
      <c r="H225" s="2"/>
      <c r="I225" s="2"/>
      <c r="J225" s="2"/>
      <c r="K225" s="2"/>
      <c r="L225" s="1"/>
      <c r="M225" s="1"/>
      <c r="N225" s="1"/>
      <c r="O225" s="1"/>
    </row>
    <row r="226" spans="1:15" ht="21" x14ac:dyDescent="0.35">
      <c r="A226" s="1"/>
      <c r="B226" s="2"/>
      <c r="C226" s="2"/>
      <c r="D226" s="2"/>
      <c r="E226" s="2"/>
      <c r="F226" s="2"/>
      <c r="G226" s="2"/>
      <c r="H226" s="2"/>
      <c r="I226" s="2"/>
      <c r="J226" s="2"/>
      <c r="K226" s="2"/>
      <c r="L226" s="1"/>
      <c r="M226" s="1"/>
      <c r="N226" s="1"/>
      <c r="O226" s="1"/>
    </row>
    <row r="227" spans="1:15" ht="21" x14ac:dyDescent="0.35">
      <c r="A227" s="1"/>
      <c r="B227" s="2"/>
      <c r="C227" s="2"/>
      <c r="D227" s="2"/>
      <c r="E227" s="2"/>
      <c r="F227" s="2"/>
      <c r="G227" s="2"/>
      <c r="H227" s="2"/>
      <c r="I227" s="2"/>
      <c r="J227" s="2"/>
      <c r="K227" s="2"/>
      <c r="L227" s="1"/>
      <c r="M227" s="1"/>
      <c r="N227" s="1"/>
      <c r="O227" s="1"/>
    </row>
    <row r="228" spans="1:15" ht="21" x14ac:dyDescent="0.35">
      <c r="A228" s="1"/>
      <c r="B228" s="2"/>
      <c r="C228" s="2"/>
      <c r="D228" s="2"/>
      <c r="E228" s="2"/>
      <c r="F228" s="2"/>
      <c r="G228" s="2"/>
      <c r="H228" s="2"/>
      <c r="I228" s="2"/>
      <c r="J228" s="2"/>
      <c r="K228" s="2"/>
      <c r="L228" s="1"/>
      <c r="M228" s="1"/>
      <c r="N228" s="1"/>
      <c r="O228" s="1"/>
    </row>
    <row r="229" spans="1:15" ht="21" x14ac:dyDescent="0.35">
      <c r="A229" s="1"/>
      <c r="B229" s="2"/>
      <c r="C229" s="2"/>
      <c r="D229" s="2"/>
      <c r="E229" s="2"/>
      <c r="F229" s="2"/>
      <c r="G229" s="2"/>
      <c r="H229" s="2"/>
      <c r="I229" s="2"/>
      <c r="J229" s="2"/>
      <c r="K229" s="2"/>
      <c r="L229" s="1"/>
      <c r="M229" s="1"/>
      <c r="N229" s="1"/>
      <c r="O229" s="1"/>
    </row>
    <row r="230" spans="1:15" ht="21" x14ac:dyDescent="0.35">
      <c r="A230" s="1"/>
      <c r="B230" s="2"/>
      <c r="C230" s="2"/>
      <c r="D230" s="2"/>
      <c r="E230" s="2"/>
      <c r="F230" s="2"/>
      <c r="G230" s="2"/>
      <c r="H230" s="2"/>
      <c r="I230" s="2"/>
      <c r="J230" s="2"/>
      <c r="K230" s="2"/>
      <c r="L230" s="1"/>
      <c r="M230" s="1"/>
      <c r="N230" s="1"/>
      <c r="O230" s="1"/>
    </row>
    <row r="231" spans="1:15" ht="21" x14ac:dyDescent="0.35">
      <c r="A231" s="1"/>
      <c r="B231" s="2"/>
      <c r="C231" s="2"/>
      <c r="D231" s="2"/>
      <c r="E231" s="2"/>
      <c r="F231" s="2"/>
      <c r="G231" s="2"/>
      <c r="H231" s="2"/>
      <c r="I231" s="2"/>
      <c r="J231" s="2"/>
      <c r="K231" s="2"/>
      <c r="L231" s="1"/>
      <c r="M231" s="1"/>
      <c r="N231" s="1"/>
      <c r="O231" s="1"/>
    </row>
    <row r="232" spans="1:15" ht="21" x14ac:dyDescent="0.35">
      <c r="A232" s="1"/>
      <c r="B232" s="2"/>
      <c r="C232" s="2"/>
      <c r="D232" s="2"/>
      <c r="E232" s="2"/>
      <c r="F232" s="2"/>
      <c r="G232" s="2"/>
      <c r="H232" s="2"/>
      <c r="I232" s="2"/>
      <c r="J232" s="2"/>
      <c r="K232" s="2"/>
      <c r="L232" s="1"/>
      <c r="M232" s="1"/>
      <c r="N232" s="1"/>
      <c r="O232" s="1"/>
    </row>
    <row r="233" spans="1:15" ht="21" x14ac:dyDescent="0.35">
      <c r="A233" s="1"/>
      <c r="B233" s="2"/>
      <c r="C233" s="2"/>
      <c r="D233" s="2"/>
      <c r="E233" s="2"/>
      <c r="F233" s="2"/>
      <c r="G233" s="2"/>
      <c r="H233" s="2"/>
      <c r="I233" s="2"/>
      <c r="J233" s="2"/>
      <c r="K233" s="2"/>
      <c r="L233" s="1"/>
      <c r="M233" s="1"/>
      <c r="N233" s="1"/>
      <c r="O233" s="1"/>
    </row>
    <row r="234" spans="1:15" ht="21" x14ac:dyDescent="0.35">
      <c r="A234" s="1"/>
      <c r="B234" s="2"/>
      <c r="C234" s="2"/>
      <c r="D234" s="2"/>
      <c r="E234" s="2"/>
      <c r="F234" s="2"/>
      <c r="G234" s="2"/>
      <c r="H234" s="2"/>
      <c r="I234" s="2"/>
      <c r="J234" s="2"/>
      <c r="K234" s="2"/>
      <c r="L234" s="1"/>
      <c r="M234" s="1"/>
      <c r="N234" s="1"/>
      <c r="O234" s="1"/>
    </row>
    <row r="235" spans="1:15" ht="21" x14ac:dyDescent="0.35">
      <c r="A235" s="1"/>
      <c r="B235" s="2"/>
      <c r="C235" s="2"/>
      <c r="D235" s="2"/>
      <c r="E235" s="2"/>
      <c r="F235" s="2"/>
      <c r="G235" s="2"/>
      <c r="H235" s="2"/>
      <c r="I235" s="2"/>
      <c r="J235" s="2"/>
      <c r="K235" s="2"/>
      <c r="L235" s="1"/>
      <c r="M235" s="1"/>
      <c r="N235" s="1"/>
      <c r="O235" s="1"/>
    </row>
    <row r="236" spans="1:15" ht="21" x14ac:dyDescent="0.35">
      <c r="A236" s="1"/>
      <c r="B236" s="2"/>
      <c r="C236" s="2"/>
      <c r="D236" s="2"/>
      <c r="E236" s="2"/>
      <c r="F236" s="2"/>
      <c r="G236" s="2"/>
      <c r="H236" s="2"/>
      <c r="I236" s="2"/>
      <c r="J236" s="2"/>
      <c r="K236" s="2"/>
      <c r="L236" s="1"/>
      <c r="M236" s="1"/>
      <c r="N236" s="1"/>
      <c r="O236" s="1"/>
    </row>
    <row r="237" spans="1:15" ht="21" x14ac:dyDescent="0.35">
      <c r="A237" s="1"/>
      <c r="B237" s="2"/>
      <c r="C237" s="2"/>
      <c r="D237" s="2"/>
      <c r="E237" s="2"/>
      <c r="F237" s="2"/>
      <c r="G237" s="2"/>
      <c r="H237" s="2"/>
      <c r="I237" s="2"/>
      <c r="J237" s="2"/>
      <c r="K237" s="2"/>
      <c r="L237" s="1"/>
      <c r="M237" s="1"/>
      <c r="N237" s="1"/>
      <c r="O237" s="1"/>
    </row>
    <row r="238" spans="1:15" ht="21" x14ac:dyDescent="0.35">
      <c r="A238" s="1"/>
      <c r="B238" s="2"/>
      <c r="C238" s="2"/>
      <c r="D238" s="2"/>
      <c r="E238" s="2"/>
      <c r="F238" s="2"/>
      <c r="G238" s="2"/>
      <c r="H238" s="2"/>
      <c r="I238" s="2"/>
      <c r="J238" s="2"/>
      <c r="K238" s="2"/>
      <c r="L238" s="1"/>
      <c r="M238" s="1"/>
      <c r="N238" s="1"/>
      <c r="O238" s="1"/>
    </row>
    <row r="239" spans="1:15" ht="21" x14ac:dyDescent="0.35">
      <c r="A239" s="1"/>
      <c r="B239" s="2"/>
      <c r="C239" s="2"/>
      <c r="D239" s="2"/>
      <c r="E239" s="2"/>
      <c r="F239" s="2"/>
      <c r="G239" s="2"/>
      <c r="H239" s="2"/>
      <c r="I239" s="2"/>
      <c r="J239" s="2"/>
      <c r="K239" s="2"/>
      <c r="L239" s="1"/>
      <c r="M239" s="1"/>
      <c r="N239" s="1"/>
      <c r="O239" s="1"/>
    </row>
    <row r="240" spans="1:15" ht="21" x14ac:dyDescent="0.35">
      <c r="A240" s="1"/>
      <c r="B240" s="2"/>
      <c r="C240" s="2"/>
      <c r="D240" s="2"/>
      <c r="E240" s="2"/>
      <c r="F240" s="2"/>
      <c r="G240" s="2"/>
      <c r="H240" s="2"/>
      <c r="I240" s="2"/>
      <c r="J240" s="2"/>
      <c r="K240" s="2"/>
      <c r="L240" s="1"/>
      <c r="M240" s="1"/>
      <c r="N240" s="1"/>
      <c r="O240" s="1"/>
    </row>
    <row r="241" spans="1:15" ht="21" x14ac:dyDescent="0.35">
      <c r="A241" s="1"/>
      <c r="B241" s="2"/>
      <c r="C241" s="2"/>
      <c r="D241" s="2"/>
      <c r="E241" s="2"/>
      <c r="F241" s="2"/>
      <c r="G241" s="2"/>
      <c r="H241" s="2"/>
      <c r="I241" s="2"/>
      <c r="J241" s="2"/>
      <c r="K241" s="2"/>
      <c r="L241" s="1"/>
      <c r="M241" s="1"/>
      <c r="N241" s="1"/>
      <c r="O241" s="1"/>
    </row>
    <row r="242" spans="1:15" ht="21" x14ac:dyDescent="0.35">
      <c r="A242" s="1"/>
      <c r="B242" s="2"/>
      <c r="C242" s="2"/>
      <c r="D242" s="2"/>
      <c r="E242" s="2"/>
      <c r="F242" s="2"/>
      <c r="G242" s="2"/>
      <c r="H242" s="2"/>
      <c r="I242" s="2"/>
      <c r="J242" s="2"/>
      <c r="K242" s="2"/>
      <c r="L242" s="1"/>
      <c r="M242" s="1"/>
      <c r="N242" s="1"/>
      <c r="O242" s="1"/>
    </row>
    <row r="243" spans="1:15" ht="21" x14ac:dyDescent="0.35">
      <c r="A243" s="1"/>
      <c r="B243" s="2"/>
      <c r="C243" s="2"/>
      <c r="D243" s="2"/>
      <c r="E243" s="2"/>
      <c r="F243" s="2"/>
      <c r="G243" s="2"/>
      <c r="H243" s="2"/>
      <c r="I243" s="2"/>
      <c r="J243" s="2"/>
      <c r="K243" s="2"/>
      <c r="L243" s="1"/>
      <c r="M243" s="1"/>
      <c r="N243" s="1"/>
      <c r="O243" s="1"/>
    </row>
    <row r="244" spans="1:15" ht="21" x14ac:dyDescent="0.35">
      <c r="A244" s="1"/>
      <c r="B244" s="2"/>
      <c r="C244" s="2"/>
      <c r="D244" s="2"/>
      <c r="E244" s="2"/>
      <c r="F244" s="2"/>
      <c r="G244" s="2"/>
      <c r="H244" s="2"/>
      <c r="I244" s="2"/>
      <c r="J244" s="2"/>
      <c r="K244" s="2"/>
      <c r="L244" s="1"/>
      <c r="M244" s="1"/>
      <c r="N244" s="1"/>
      <c r="O244" s="1"/>
    </row>
    <row r="245" spans="1:15" ht="21" x14ac:dyDescent="0.35">
      <c r="A245" s="1"/>
      <c r="B245" s="2"/>
      <c r="C245" s="2"/>
      <c r="D245" s="2"/>
      <c r="E245" s="2"/>
      <c r="F245" s="2"/>
      <c r="G245" s="2"/>
      <c r="H245" s="2"/>
      <c r="I245" s="2"/>
      <c r="J245" s="2"/>
      <c r="K245" s="2"/>
      <c r="L245" s="1"/>
      <c r="M245" s="1"/>
      <c r="N245" s="1"/>
      <c r="O245" s="1"/>
    </row>
    <row r="246" spans="1:15" ht="21" x14ac:dyDescent="0.35">
      <c r="A246" s="1"/>
      <c r="B246" s="2"/>
      <c r="C246" s="2"/>
      <c r="D246" s="2"/>
      <c r="E246" s="2"/>
      <c r="F246" s="2"/>
      <c r="G246" s="2"/>
      <c r="H246" s="2"/>
      <c r="I246" s="2"/>
      <c r="J246" s="2"/>
      <c r="K246" s="2"/>
      <c r="L246" s="1"/>
      <c r="M246" s="1"/>
      <c r="N246" s="1"/>
      <c r="O246" s="1"/>
    </row>
    <row r="247" spans="1:15" ht="21" x14ac:dyDescent="0.35">
      <c r="A247" s="1"/>
      <c r="B247" s="2"/>
      <c r="C247" s="2"/>
      <c r="D247" s="2"/>
      <c r="E247" s="2"/>
      <c r="F247" s="2"/>
      <c r="G247" s="2"/>
      <c r="H247" s="2"/>
      <c r="I247" s="2"/>
      <c r="J247" s="2"/>
      <c r="K247" s="2"/>
      <c r="L247" s="1"/>
      <c r="M247" s="1"/>
      <c r="N247" s="1"/>
      <c r="O247" s="1"/>
    </row>
    <row r="248" spans="1:15" ht="21" x14ac:dyDescent="0.35">
      <c r="A248" s="1"/>
      <c r="B248" s="2"/>
      <c r="C248" s="2"/>
      <c r="D248" s="2"/>
      <c r="E248" s="2"/>
      <c r="F248" s="2"/>
      <c r="G248" s="2"/>
      <c r="H248" s="2"/>
      <c r="I248" s="2"/>
      <c r="J248" s="2"/>
      <c r="K248" s="2"/>
      <c r="L248" s="1"/>
      <c r="M248" s="1"/>
      <c r="N248" s="1"/>
      <c r="O248" s="1"/>
    </row>
    <row r="249" spans="1:15" ht="21" x14ac:dyDescent="0.35">
      <c r="A249" s="1"/>
      <c r="B249" s="2"/>
      <c r="C249" s="2"/>
      <c r="D249" s="2"/>
      <c r="E249" s="2"/>
      <c r="F249" s="2"/>
      <c r="G249" s="2"/>
      <c r="H249" s="2"/>
      <c r="I249" s="2"/>
      <c r="J249" s="2"/>
      <c r="K249" s="2"/>
      <c r="L249" s="1"/>
      <c r="M249" s="1"/>
      <c r="N249" s="1"/>
      <c r="O249" s="1"/>
    </row>
    <row r="250" spans="1:15" ht="21" x14ac:dyDescent="0.35">
      <c r="A250" s="1"/>
      <c r="B250" s="2"/>
      <c r="C250" s="2"/>
      <c r="D250" s="2"/>
      <c r="E250" s="2"/>
      <c r="F250" s="2"/>
      <c r="G250" s="2"/>
      <c r="H250" s="2"/>
      <c r="I250" s="2"/>
      <c r="J250" s="2"/>
      <c r="K250" s="2"/>
      <c r="L250" s="1"/>
      <c r="M250" s="1"/>
      <c r="N250" s="1"/>
      <c r="O250" s="1"/>
    </row>
    <row r="251" spans="1:15" ht="21" x14ac:dyDescent="0.35">
      <c r="A251" s="1"/>
      <c r="B251" s="2"/>
      <c r="C251" s="2"/>
      <c r="D251" s="2"/>
      <c r="E251" s="2"/>
      <c r="F251" s="2"/>
      <c r="G251" s="2"/>
      <c r="H251" s="2"/>
      <c r="I251" s="2"/>
      <c r="J251" s="2"/>
      <c r="K251" s="2"/>
      <c r="L251" s="1"/>
      <c r="M251" s="1"/>
      <c r="N251" s="1"/>
      <c r="O251" s="1"/>
    </row>
    <row r="252" spans="1:15" ht="21" x14ac:dyDescent="0.35">
      <c r="A252" s="1"/>
      <c r="B252" s="2"/>
      <c r="C252" s="2"/>
      <c r="D252" s="2"/>
      <c r="E252" s="2"/>
      <c r="F252" s="2"/>
      <c r="G252" s="2"/>
      <c r="H252" s="2"/>
      <c r="I252" s="2"/>
      <c r="J252" s="2"/>
      <c r="K252" s="2"/>
      <c r="L252" s="1"/>
      <c r="M252" s="1"/>
      <c r="N252" s="1"/>
      <c r="O252" s="1"/>
    </row>
    <row r="253" spans="1:15" ht="21" x14ac:dyDescent="0.35">
      <c r="A253" s="1"/>
      <c r="B253" s="2"/>
      <c r="C253" s="2"/>
      <c r="D253" s="2"/>
      <c r="E253" s="2"/>
      <c r="F253" s="2"/>
      <c r="G253" s="2"/>
      <c r="H253" s="2"/>
      <c r="I253" s="2"/>
      <c r="J253" s="2"/>
      <c r="K253" s="2"/>
      <c r="L253" s="1"/>
      <c r="M253" s="1"/>
      <c r="N253" s="1"/>
      <c r="O253" s="1"/>
    </row>
    <row r="254" spans="1:15" ht="21" x14ac:dyDescent="0.35">
      <c r="A254" s="1"/>
      <c r="B254" s="2"/>
      <c r="C254" s="2"/>
      <c r="D254" s="2"/>
      <c r="E254" s="2"/>
      <c r="F254" s="2"/>
      <c r="G254" s="2"/>
      <c r="H254" s="2"/>
      <c r="I254" s="2"/>
      <c r="J254" s="2"/>
      <c r="K254" s="2"/>
      <c r="L254" s="1"/>
      <c r="M254" s="1"/>
      <c r="N254" s="1"/>
      <c r="O254" s="1"/>
    </row>
    <row r="255" spans="1:15" ht="21" x14ac:dyDescent="0.35">
      <c r="A255" s="1"/>
      <c r="B255" s="2"/>
      <c r="C255" s="2"/>
      <c r="D255" s="2"/>
      <c r="E255" s="2"/>
      <c r="F255" s="2"/>
      <c r="G255" s="2"/>
      <c r="H255" s="2"/>
      <c r="I255" s="2"/>
      <c r="J255" s="2"/>
      <c r="K255" s="2"/>
      <c r="L255" s="1"/>
      <c r="M255" s="1"/>
      <c r="N255" s="1"/>
      <c r="O255" s="1"/>
    </row>
    <row r="256" spans="1:15" ht="21" x14ac:dyDescent="0.35">
      <c r="A256" s="1"/>
      <c r="B256" s="2"/>
      <c r="C256" s="2"/>
      <c r="D256" s="2"/>
      <c r="E256" s="2"/>
      <c r="F256" s="2"/>
      <c r="G256" s="2"/>
      <c r="H256" s="2"/>
      <c r="I256" s="2"/>
      <c r="J256" s="2"/>
      <c r="K256" s="2"/>
      <c r="L256" s="1"/>
      <c r="M256" s="1"/>
      <c r="N256" s="1"/>
      <c r="O256" s="1"/>
    </row>
    <row r="257" spans="1:15" ht="21" x14ac:dyDescent="0.35">
      <c r="A257" s="1"/>
      <c r="B257" s="2"/>
      <c r="C257" s="2"/>
      <c r="D257" s="2"/>
      <c r="E257" s="2"/>
      <c r="F257" s="2"/>
      <c r="G257" s="2"/>
      <c r="H257" s="2"/>
      <c r="I257" s="2"/>
      <c r="J257" s="2"/>
      <c r="K257" s="2"/>
      <c r="L257" s="1"/>
      <c r="M257" s="1"/>
      <c r="N257" s="1"/>
      <c r="O257" s="1"/>
    </row>
    <row r="258" spans="1:15" ht="21" x14ac:dyDescent="0.35">
      <c r="A258" s="1"/>
      <c r="B258" s="2"/>
      <c r="C258" s="2"/>
      <c r="D258" s="2"/>
      <c r="E258" s="2"/>
      <c r="F258" s="2"/>
      <c r="G258" s="2"/>
      <c r="H258" s="2"/>
      <c r="I258" s="2"/>
      <c r="J258" s="2"/>
      <c r="K258" s="2"/>
      <c r="L258" s="1"/>
      <c r="M258" s="1"/>
      <c r="N258" s="1"/>
      <c r="O258" s="1"/>
    </row>
    <row r="259" spans="1:15" ht="21" x14ac:dyDescent="0.35">
      <c r="A259" s="1"/>
      <c r="B259" s="2"/>
      <c r="C259" s="2"/>
      <c r="D259" s="2"/>
      <c r="E259" s="2"/>
      <c r="F259" s="2"/>
      <c r="G259" s="2"/>
      <c r="H259" s="2"/>
      <c r="I259" s="2"/>
      <c r="J259" s="2"/>
      <c r="K259" s="2"/>
      <c r="L259" s="1"/>
      <c r="M259" s="1"/>
      <c r="N259" s="1"/>
      <c r="O259" s="1"/>
    </row>
    <row r="260" spans="1:15" ht="21" x14ac:dyDescent="0.35">
      <c r="A260" s="1"/>
      <c r="B260" s="2"/>
      <c r="C260" s="2"/>
      <c r="D260" s="2"/>
      <c r="E260" s="2"/>
      <c r="F260" s="2"/>
      <c r="G260" s="2"/>
      <c r="H260" s="2"/>
      <c r="I260" s="2"/>
      <c r="J260" s="2"/>
      <c r="K260" s="2"/>
      <c r="L260" s="1"/>
      <c r="M260" s="1"/>
      <c r="N260" s="1"/>
      <c r="O260" s="1"/>
    </row>
    <row r="261" spans="1:15" ht="21" x14ac:dyDescent="0.35">
      <c r="A261" s="1"/>
      <c r="B261" s="2"/>
      <c r="C261" s="2"/>
      <c r="D261" s="2"/>
      <c r="E261" s="2"/>
      <c r="F261" s="2"/>
      <c r="G261" s="2"/>
      <c r="H261" s="2"/>
      <c r="I261" s="2"/>
      <c r="J261" s="2"/>
      <c r="K261" s="2"/>
      <c r="L261" s="1"/>
      <c r="M261" s="1"/>
      <c r="N261" s="1"/>
      <c r="O261" s="1"/>
    </row>
    <row r="262" spans="1:15" ht="21" x14ac:dyDescent="0.35">
      <c r="A262" s="1"/>
      <c r="B262" s="2"/>
      <c r="C262" s="2"/>
      <c r="D262" s="2"/>
      <c r="E262" s="2"/>
      <c r="F262" s="2"/>
      <c r="G262" s="2"/>
      <c r="H262" s="2"/>
      <c r="I262" s="2"/>
      <c r="J262" s="2"/>
      <c r="K262" s="2"/>
      <c r="L262" s="1"/>
      <c r="M262" s="1"/>
      <c r="N262" s="1"/>
      <c r="O262" s="1"/>
    </row>
    <row r="263" spans="1:15" ht="21" x14ac:dyDescent="0.35">
      <c r="A263" s="1"/>
      <c r="B263" s="2"/>
      <c r="C263" s="2"/>
      <c r="D263" s="2"/>
      <c r="E263" s="2"/>
      <c r="F263" s="2"/>
      <c r="G263" s="2"/>
      <c r="H263" s="2"/>
      <c r="I263" s="2"/>
      <c r="J263" s="2"/>
      <c r="K263" s="2"/>
      <c r="L263" s="1"/>
      <c r="M263" s="1"/>
      <c r="N263" s="1"/>
      <c r="O263" s="1"/>
    </row>
    <row r="264" spans="1:15" ht="21" x14ac:dyDescent="0.35">
      <c r="A264" s="1"/>
      <c r="B264" s="2"/>
      <c r="C264" s="2"/>
      <c r="D264" s="2"/>
      <c r="E264" s="2"/>
      <c r="F264" s="2"/>
      <c r="G264" s="2"/>
      <c r="H264" s="2"/>
      <c r="I264" s="2"/>
      <c r="J264" s="2"/>
      <c r="K264" s="2"/>
      <c r="L264" s="1"/>
      <c r="M264" s="1"/>
      <c r="N264" s="1"/>
      <c r="O264" s="1"/>
    </row>
    <row r="265" spans="1:15" ht="21" x14ac:dyDescent="0.35">
      <c r="A265" s="1"/>
      <c r="B265" s="2"/>
      <c r="C265" s="2"/>
      <c r="D265" s="2"/>
      <c r="E265" s="2"/>
      <c r="F265" s="2"/>
      <c r="G265" s="2"/>
      <c r="H265" s="2"/>
      <c r="I265" s="2"/>
      <c r="J265" s="2"/>
      <c r="K265" s="2"/>
      <c r="L265" s="1"/>
      <c r="M265" s="1"/>
      <c r="N265" s="1"/>
      <c r="O265" s="1"/>
    </row>
    <row r="266" spans="1:15" ht="21" x14ac:dyDescent="0.35">
      <c r="A266" s="1"/>
      <c r="B266" s="2"/>
      <c r="C266" s="2"/>
      <c r="D266" s="2"/>
      <c r="E266" s="2"/>
      <c r="F266" s="2"/>
      <c r="G266" s="2"/>
      <c r="H266" s="2"/>
      <c r="I266" s="2"/>
      <c r="J266" s="2"/>
      <c r="K266" s="2"/>
      <c r="L266" s="1"/>
      <c r="M266" s="1"/>
      <c r="N266" s="1"/>
      <c r="O266" s="1"/>
    </row>
    <row r="267" spans="1:15" ht="21" x14ac:dyDescent="0.35">
      <c r="A267" s="1"/>
      <c r="B267" s="2"/>
      <c r="C267" s="2"/>
      <c r="D267" s="2"/>
      <c r="E267" s="2"/>
      <c r="F267" s="2"/>
      <c r="G267" s="2"/>
      <c r="H267" s="2"/>
      <c r="I267" s="2"/>
      <c r="J267" s="2"/>
      <c r="K267" s="2"/>
      <c r="L267" s="1"/>
      <c r="M267" s="1"/>
      <c r="N267" s="1"/>
      <c r="O267" s="1"/>
    </row>
    <row r="268" spans="1:15" ht="21" x14ac:dyDescent="0.35">
      <c r="A268" s="1"/>
      <c r="B268" s="2"/>
      <c r="C268" s="2"/>
      <c r="D268" s="2"/>
      <c r="E268" s="2"/>
      <c r="F268" s="2"/>
      <c r="G268" s="2"/>
      <c r="H268" s="2"/>
      <c r="I268" s="2"/>
      <c r="J268" s="2"/>
      <c r="K268" s="2"/>
      <c r="L268" s="1"/>
      <c r="M268" s="1"/>
      <c r="N268" s="1"/>
      <c r="O268" s="1"/>
    </row>
    <row r="269" spans="1:15" ht="21" x14ac:dyDescent="0.35">
      <c r="A269" s="1"/>
      <c r="B269" s="2"/>
      <c r="C269" s="2"/>
      <c r="D269" s="2"/>
      <c r="E269" s="2"/>
      <c r="F269" s="2"/>
      <c r="G269" s="2"/>
      <c r="H269" s="2"/>
      <c r="I269" s="2"/>
      <c r="J269" s="2"/>
      <c r="K269" s="2"/>
      <c r="L269" s="1"/>
      <c r="M269" s="1"/>
      <c r="N269" s="1"/>
      <c r="O269" s="1"/>
    </row>
    <row r="270" spans="1:15" ht="21" x14ac:dyDescent="0.35">
      <c r="A270" s="1"/>
      <c r="B270" s="2"/>
      <c r="C270" s="2"/>
      <c r="D270" s="2"/>
      <c r="E270" s="2"/>
      <c r="F270" s="2"/>
      <c r="G270" s="2"/>
      <c r="H270" s="2"/>
      <c r="I270" s="2"/>
      <c r="J270" s="2"/>
      <c r="K270" s="2"/>
      <c r="L270" s="1"/>
      <c r="M270" s="1"/>
      <c r="N270" s="1"/>
      <c r="O270" s="1"/>
    </row>
    <row r="271" spans="1:15" ht="21" x14ac:dyDescent="0.35">
      <c r="A271" s="1"/>
      <c r="B271" s="2"/>
      <c r="C271" s="2"/>
      <c r="D271" s="2"/>
      <c r="E271" s="2"/>
      <c r="F271" s="2"/>
      <c r="G271" s="2"/>
      <c r="H271" s="2"/>
      <c r="I271" s="2"/>
      <c r="J271" s="2"/>
      <c r="K271" s="2"/>
      <c r="L271" s="1"/>
      <c r="M271" s="1"/>
      <c r="N271" s="1"/>
      <c r="O271" s="1"/>
    </row>
    <row r="272" spans="1:15" ht="21" x14ac:dyDescent="0.35">
      <c r="A272" s="1"/>
      <c r="B272" s="2"/>
      <c r="C272" s="2"/>
      <c r="D272" s="2"/>
      <c r="E272" s="2"/>
      <c r="F272" s="2"/>
      <c r="G272" s="2"/>
      <c r="H272" s="2"/>
      <c r="I272" s="2"/>
      <c r="J272" s="2"/>
      <c r="K272" s="2"/>
      <c r="L272" s="1"/>
      <c r="M272" s="1"/>
      <c r="N272" s="1"/>
      <c r="O272" s="1"/>
    </row>
    <row r="273" spans="1:15" ht="21" x14ac:dyDescent="0.35">
      <c r="A273" s="1"/>
      <c r="B273" s="2"/>
      <c r="C273" s="2"/>
      <c r="D273" s="2"/>
      <c r="E273" s="2"/>
      <c r="F273" s="2"/>
      <c r="G273" s="2"/>
      <c r="H273" s="2"/>
      <c r="I273" s="2"/>
      <c r="J273" s="2"/>
      <c r="K273" s="2"/>
      <c r="L273" s="1"/>
      <c r="M273" s="1"/>
      <c r="N273" s="1"/>
      <c r="O273" s="1"/>
    </row>
    <row r="274" spans="1:15" ht="21" x14ac:dyDescent="0.35">
      <c r="A274" s="1"/>
      <c r="B274" s="2"/>
      <c r="C274" s="2"/>
      <c r="D274" s="2"/>
      <c r="E274" s="2"/>
      <c r="F274" s="2"/>
      <c r="G274" s="2"/>
      <c r="H274" s="2"/>
      <c r="I274" s="2"/>
      <c r="J274" s="2"/>
      <c r="K274" s="2"/>
      <c r="L274" s="1"/>
      <c r="M274" s="1"/>
      <c r="N274" s="1"/>
      <c r="O274" s="1"/>
    </row>
    <row r="275" spans="1:15" ht="21" x14ac:dyDescent="0.35">
      <c r="A275" s="1"/>
      <c r="B275" s="2"/>
      <c r="C275" s="2"/>
      <c r="D275" s="2"/>
      <c r="E275" s="2"/>
      <c r="F275" s="2"/>
      <c r="G275" s="2"/>
      <c r="H275" s="2"/>
      <c r="I275" s="2"/>
      <c r="J275" s="2"/>
      <c r="K275" s="2"/>
      <c r="L275" s="1"/>
      <c r="M275" s="1"/>
      <c r="N275" s="1"/>
      <c r="O275" s="1"/>
    </row>
    <row r="276" spans="1:15" ht="21" x14ac:dyDescent="0.35">
      <c r="A276" s="1"/>
      <c r="B276" s="2"/>
      <c r="C276" s="2"/>
      <c r="D276" s="2"/>
      <c r="E276" s="2"/>
      <c r="F276" s="2"/>
      <c r="G276" s="2"/>
      <c r="H276" s="2"/>
      <c r="I276" s="2"/>
      <c r="J276" s="2"/>
      <c r="K276" s="2"/>
      <c r="L276" s="1"/>
      <c r="M276" s="1"/>
      <c r="N276" s="1"/>
      <c r="O276" s="1"/>
    </row>
    <row r="277" spans="1:15" ht="21" x14ac:dyDescent="0.35">
      <c r="A277" s="1"/>
      <c r="B277" s="2"/>
      <c r="C277" s="2"/>
      <c r="D277" s="2"/>
      <c r="E277" s="2"/>
      <c r="F277" s="2"/>
      <c r="G277" s="2"/>
      <c r="H277" s="2"/>
      <c r="I277" s="2"/>
      <c r="J277" s="2"/>
      <c r="K277" s="2"/>
      <c r="L277" s="1"/>
      <c r="M277" s="1"/>
      <c r="N277" s="1"/>
      <c r="O277" s="1"/>
    </row>
    <row r="278" spans="1:15" ht="21" x14ac:dyDescent="0.35">
      <c r="A278" s="1"/>
      <c r="B278" s="2"/>
      <c r="C278" s="2"/>
      <c r="D278" s="2"/>
      <c r="E278" s="2"/>
      <c r="F278" s="2"/>
      <c r="G278" s="2"/>
      <c r="H278" s="2"/>
      <c r="I278" s="2"/>
      <c r="J278" s="2"/>
      <c r="K278" s="2"/>
      <c r="L278" s="1"/>
      <c r="M278" s="1"/>
      <c r="N278" s="1"/>
      <c r="O278" s="1"/>
    </row>
    <row r="279" spans="1:15" ht="21" x14ac:dyDescent="0.35">
      <c r="A279" s="1"/>
      <c r="B279" s="2"/>
      <c r="C279" s="2"/>
      <c r="D279" s="2"/>
      <c r="E279" s="2"/>
      <c r="F279" s="2"/>
      <c r="G279" s="2"/>
      <c r="H279" s="2"/>
      <c r="I279" s="2"/>
      <c r="J279" s="2"/>
      <c r="K279" s="2"/>
      <c r="L279" s="1"/>
      <c r="M279" s="1"/>
      <c r="N279" s="1"/>
      <c r="O279" s="1"/>
    </row>
    <row r="280" spans="1:15" ht="21" x14ac:dyDescent="0.35">
      <c r="A280" s="1"/>
      <c r="B280" s="2"/>
      <c r="C280" s="2"/>
      <c r="D280" s="2"/>
      <c r="E280" s="2"/>
      <c r="F280" s="2"/>
      <c r="G280" s="2"/>
      <c r="H280" s="2"/>
      <c r="I280" s="2"/>
      <c r="J280" s="2"/>
      <c r="K280" s="2"/>
      <c r="L280" s="1"/>
      <c r="M280" s="1"/>
      <c r="N280" s="1"/>
      <c r="O280" s="1"/>
    </row>
    <row r="281" spans="1:15" ht="21" x14ac:dyDescent="0.35">
      <c r="A281" s="1"/>
      <c r="B281" s="2"/>
      <c r="C281" s="2"/>
      <c r="D281" s="2"/>
      <c r="E281" s="2"/>
      <c r="F281" s="2"/>
      <c r="G281" s="2"/>
      <c r="H281" s="2"/>
      <c r="I281" s="2"/>
      <c r="J281" s="2"/>
      <c r="K281" s="2"/>
      <c r="L281" s="1"/>
      <c r="M281" s="1"/>
      <c r="N281" s="1"/>
      <c r="O281" s="1"/>
    </row>
    <row r="282" spans="1:15" ht="21" x14ac:dyDescent="0.35">
      <c r="A282" s="1"/>
      <c r="B282" s="2"/>
      <c r="C282" s="2"/>
      <c r="D282" s="2"/>
      <c r="E282" s="2"/>
      <c r="F282" s="2"/>
      <c r="G282" s="2"/>
      <c r="H282" s="2"/>
      <c r="I282" s="2"/>
      <c r="J282" s="2"/>
      <c r="K282" s="2"/>
      <c r="L282" s="1"/>
      <c r="M282" s="1"/>
      <c r="N282" s="1"/>
      <c r="O282" s="1"/>
    </row>
    <row r="283" spans="1:15" ht="21" x14ac:dyDescent="0.35">
      <c r="A283" s="1"/>
      <c r="B283" s="2"/>
      <c r="C283" s="2"/>
      <c r="D283" s="2"/>
      <c r="E283" s="2"/>
      <c r="F283" s="2"/>
      <c r="G283" s="2"/>
      <c r="H283" s="2"/>
      <c r="I283" s="2"/>
      <c r="J283" s="2"/>
      <c r="K283" s="2"/>
      <c r="L283" s="1"/>
      <c r="M283" s="1"/>
      <c r="N283" s="1"/>
      <c r="O283" s="1"/>
    </row>
    <row r="284" spans="1:15" ht="21" x14ac:dyDescent="0.35">
      <c r="A284" s="1"/>
      <c r="B284" s="2"/>
      <c r="C284" s="2"/>
      <c r="D284" s="2"/>
      <c r="E284" s="2"/>
      <c r="F284" s="2"/>
      <c r="G284" s="2"/>
      <c r="H284" s="2"/>
      <c r="I284" s="2"/>
      <c r="J284" s="2"/>
      <c r="K284" s="2"/>
      <c r="L284" s="1"/>
      <c r="M284" s="1"/>
      <c r="N284" s="1"/>
      <c r="O284" s="1"/>
    </row>
    <row r="285" spans="1:15" ht="21" x14ac:dyDescent="0.35">
      <c r="A285" s="1"/>
      <c r="B285" s="2"/>
      <c r="C285" s="2"/>
      <c r="D285" s="2"/>
      <c r="E285" s="2"/>
      <c r="F285" s="2"/>
      <c r="G285" s="2"/>
      <c r="H285" s="2"/>
      <c r="I285" s="2"/>
      <c r="J285" s="2"/>
      <c r="K285" s="2"/>
      <c r="L285" s="1"/>
      <c r="M285" s="1"/>
      <c r="N285" s="1"/>
      <c r="O285" s="1"/>
    </row>
    <row r="286" spans="1:15" ht="21" x14ac:dyDescent="0.35">
      <c r="A286" s="1"/>
      <c r="B286" s="2"/>
      <c r="C286" s="2"/>
      <c r="D286" s="2"/>
      <c r="E286" s="2"/>
      <c r="F286" s="2"/>
      <c r="G286" s="2"/>
      <c r="H286" s="2"/>
      <c r="I286" s="2"/>
      <c r="J286" s="2"/>
      <c r="K286" s="2"/>
      <c r="L286" s="1"/>
      <c r="M286" s="1"/>
      <c r="N286" s="1"/>
      <c r="O286" s="1"/>
    </row>
    <row r="287" spans="1:15" ht="21" x14ac:dyDescent="0.35">
      <c r="A287" s="1"/>
      <c r="B287" s="2"/>
      <c r="C287" s="2"/>
      <c r="D287" s="2"/>
      <c r="E287" s="2"/>
      <c r="F287" s="2"/>
      <c r="G287" s="2"/>
      <c r="H287" s="2"/>
      <c r="I287" s="2"/>
      <c r="J287" s="2"/>
      <c r="K287" s="2"/>
      <c r="L287" s="1"/>
      <c r="M287" s="1"/>
      <c r="N287" s="1"/>
      <c r="O287" s="1"/>
    </row>
    <row r="288" spans="1:15" ht="21" x14ac:dyDescent="0.35">
      <c r="A288" s="1"/>
      <c r="B288" s="2"/>
      <c r="C288" s="2"/>
      <c r="D288" s="2"/>
      <c r="E288" s="2"/>
      <c r="F288" s="2"/>
      <c r="G288" s="2"/>
      <c r="H288" s="2"/>
      <c r="I288" s="2"/>
      <c r="J288" s="2"/>
      <c r="K288" s="2"/>
      <c r="L288" s="1"/>
      <c r="M288" s="1"/>
      <c r="N288" s="1"/>
      <c r="O288" s="1"/>
    </row>
    <row r="289" spans="1:15" ht="21" x14ac:dyDescent="0.35">
      <c r="A289" s="1"/>
      <c r="B289" s="2"/>
      <c r="C289" s="2"/>
      <c r="D289" s="2"/>
      <c r="E289" s="2"/>
      <c r="F289" s="2"/>
      <c r="G289" s="2"/>
      <c r="H289" s="2"/>
      <c r="I289" s="2"/>
      <c r="J289" s="2"/>
      <c r="K289" s="2"/>
      <c r="L289" s="1"/>
      <c r="M289" s="1"/>
      <c r="N289" s="1"/>
      <c r="O289" s="1"/>
    </row>
    <row r="290" spans="1:15" ht="21" x14ac:dyDescent="0.35">
      <c r="A290" s="1"/>
      <c r="B290" s="2"/>
      <c r="C290" s="2"/>
      <c r="D290" s="2"/>
      <c r="E290" s="2"/>
      <c r="F290" s="2"/>
      <c r="G290" s="2"/>
      <c r="H290" s="2"/>
      <c r="I290" s="2"/>
      <c r="J290" s="2"/>
      <c r="K290" s="2"/>
      <c r="L290" s="1"/>
      <c r="M290" s="1"/>
      <c r="N290" s="1"/>
      <c r="O290" s="1"/>
    </row>
    <row r="291" spans="1:15" ht="21" x14ac:dyDescent="0.35">
      <c r="A291" s="1"/>
      <c r="B291" s="2"/>
      <c r="C291" s="2"/>
      <c r="D291" s="2"/>
      <c r="E291" s="2"/>
      <c r="F291" s="2"/>
      <c r="G291" s="2"/>
      <c r="H291" s="2"/>
      <c r="I291" s="2"/>
      <c r="J291" s="2"/>
      <c r="K291" s="2"/>
      <c r="L291" s="1"/>
      <c r="M291" s="1"/>
      <c r="N291" s="1"/>
      <c r="O291" s="1"/>
    </row>
    <row r="292" spans="1:15" ht="21" x14ac:dyDescent="0.35">
      <c r="A292" s="1"/>
      <c r="B292" s="2"/>
      <c r="C292" s="2"/>
      <c r="D292" s="2"/>
      <c r="E292" s="2"/>
      <c r="F292" s="2"/>
      <c r="G292" s="2"/>
      <c r="H292" s="2"/>
      <c r="I292" s="2"/>
      <c r="J292" s="2"/>
      <c r="K292" s="2"/>
      <c r="L292" s="1"/>
      <c r="M292" s="1"/>
      <c r="N292" s="1"/>
      <c r="O292" s="1"/>
    </row>
    <row r="293" spans="1:15" ht="21" x14ac:dyDescent="0.35">
      <c r="A293" s="1"/>
      <c r="B293" s="2"/>
      <c r="C293" s="2"/>
      <c r="D293" s="2"/>
      <c r="E293" s="2"/>
      <c r="F293" s="2"/>
      <c r="G293" s="2"/>
      <c r="H293" s="2"/>
      <c r="I293" s="2"/>
      <c r="J293" s="2"/>
      <c r="K293" s="2"/>
      <c r="L293" s="1"/>
      <c r="M293" s="1"/>
      <c r="N293" s="1"/>
      <c r="O293" s="1"/>
    </row>
    <row r="294" spans="1:15" ht="21" x14ac:dyDescent="0.35">
      <c r="A294" s="1"/>
      <c r="B294" s="2"/>
      <c r="C294" s="2"/>
      <c r="D294" s="2"/>
      <c r="E294" s="2"/>
      <c r="F294" s="2"/>
      <c r="G294" s="2"/>
      <c r="H294" s="2"/>
      <c r="I294" s="2"/>
      <c r="J294" s="2"/>
      <c r="K294" s="2"/>
      <c r="L294" s="1"/>
      <c r="M294" s="1"/>
      <c r="N294" s="1"/>
      <c r="O294" s="1"/>
    </row>
    <row r="295" spans="1:15" ht="21" x14ac:dyDescent="0.35">
      <c r="A295" s="1"/>
      <c r="B295" s="2"/>
      <c r="C295" s="2"/>
      <c r="D295" s="2"/>
      <c r="E295" s="2"/>
      <c r="F295" s="2"/>
      <c r="G295" s="2"/>
      <c r="H295" s="2"/>
      <c r="I295" s="2"/>
      <c r="J295" s="2"/>
      <c r="K295" s="2"/>
      <c r="L295" s="1"/>
      <c r="M295" s="1"/>
      <c r="N295" s="1"/>
      <c r="O295" s="1"/>
    </row>
    <row r="296" spans="1:15" ht="21" x14ac:dyDescent="0.35">
      <c r="A296" s="1"/>
      <c r="B296" s="2"/>
      <c r="C296" s="2"/>
      <c r="D296" s="2"/>
      <c r="E296" s="2"/>
      <c r="F296" s="2"/>
      <c r="G296" s="2"/>
      <c r="H296" s="2"/>
      <c r="I296" s="2"/>
      <c r="J296" s="2"/>
      <c r="K296" s="2"/>
      <c r="L296" s="1"/>
      <c r="M296" s="1"/>
      <c r="N296" s="1"/>
      <c r="O296" s="1"/>
    </row>
    <row r="297" spans="1:15" ht="21" x14ac:dyDescent="0.35">
      <c r="A297" s="1"/>
      <c r="B297" s="2"/>
      <c r="C297" s="2"/>
      <c r="D297" s="2"/>
      <c r="E297" s="2"/>
      <c r="F297" s="2"/>
      <c r="G297" s="2"/>
      <c r="H297" s="2"/>
      <c r="I297" s="2"/>
      <c r="J297" s="2"/>
      <c r="K297" s="2"/>
      <c r="L297" s="1"/>
      <c r="M297" s="1"/>
      <c r="N297" s="1"/>
      <c r="O297" s="1"/>
    </row>
    <row r="298" spans="1:15" ht="21" x14ac:dyDescent="0.35">
      <c r="A298" s="1"/>
      <c r="B298" s="2"/>
      <c r="C298" s="2"/>
      <c r="D298" s="2"/>
      <c r="E298" s="2"/>
      <c r="F298" s="2"/>
      <c r="G298" s="2"/>
      <c r="H298" s="2"/>
      <c r="I298" s="2"/>
      <c r="J298" s="2"/>
      <c r="K298" s="2"/>
      <c r="L298" s="1"/>
      <c r="M298" s="1"/>
      <c r="N298" s="1"/>
      <c r="O298" s="1"/>
    </row>
    <row r="299" spans="1:15" ht="21" x14ac:dyDescent="0.35">
      <c r="A299" s="1"/>
      <c r="B299" s="2"/>
      <c r="C299" s="2"/>
      <c r="D299" s="2"/>
      <c r="E299" s="2"/>
      <c r="F299" s="2"/>
      <c r="G299" s="2"/>
      <c r="H299" s="2"/>
      <c r="I299" s="2"/>
      <c r="J299" s="2"/>
      <c r="K299" s="2"/>
      <c r="L299" s="1"/>
      <c r="M299" s="1"/>
      <c r="N299" s="1"/>
      <c r="O299" s="1"/>
    </row>
    <row r="300" spans="1:15" ht="21" x14ac:dyDescent="0.35">
      <c r="A300" s="1"/>
      <c r="B300" s="2"/>
      <c r="C300" s="2"/>
      <c r="D300" s="2"/>
      <c r="E300" s="2"/>
      <c r="F300" s="2"/>
      <c r="G300" s="2"/>
      <c r="H300" s="2"/>
      <c r="I300" s="2"/>
      <c r="J300" s="2"/>
      <c r="K300" s="2"/>
      <c r="L300" s="1"/>
      <c r="M300" s="1"/>
      <c r="N300" s="1"/>
      <c r="O300" s="1"/>
    </row>
    <row r="301" spans="1:15" ht="21" x14ac:dyDescent="0.35">
      <c r="A301" s="1"/>
      <c r="B301" s="2"/>
      <c r="C301" s="2"/>
      <c r="D301" s="2"/>
      <c r="E301" s="2"/>
      <c r="F301" s="2"/>
      <c r="G301" s="2"/>
      <c r="H301" s="2"/>
      <c r="I301" s="2"/>
      <c r="J301" s="2"/>
      <c r="K301" s="2"/>
      <c r="L301" s="1"/>
      <c r="M301" s="1"/>
      <c r="N301" s="1"/>
      <c r="O301" s="1"/>
    </row>
    <row r="302" spans="1:15" ht="21" x14ac:dyDescent="0.35">
      <c r="A302" s="1"/>
      <c r="B302" s="2"/>
      <c r="C302" s="2"/>
      <c r="D302" s="2"/>
      <c r="E302" s="2"/>
      <c r="F302" s="2"/>
      <c r="G302" s="2"/>
      <c r="H302" s="2"/>
      <c r="I302" s="2"/>
      <c r="J302" s="2"/>
      <c r="K302" s="2"/>
      <c r="L302" s="1"/>
      <c r="M302" s="1"/>
      <c r="N302" s="1"/>
      <c r="O302" s="1"/>
    </row>
    <row r="303" spans="1:15" ht="21" x14ac:dyDescent="0.35">
      <c r="A303" s="1"/>
      <c r="B303" s="2"/>
      <c r="C303" s="2"/>
      <c r="D303" s="2"/>
      <c r="E303" s="2"/>
      <c r="F303" s="2"/>
      <c r="G303" s="2"/>
      <c r="H303" s="2"/>
      <c r="I303" s="2"/>
      <c r="J303" s="2"/>
      <c r="K303" s="2"/>
      <c r="L303" s="1"/>
      <c r="M303" s="1"/>
      <c r="N303" s="1"/>
      <c r="O303" s="1"/>
    </row>
    <row r="304" spans="1:15" ht="21" x14ac:dyDescent="0.35">
      <c r="A304" s="1"/>
      <c r="B304" s="2"/>
      <c r="C304" s="2"/>
      <c r="D304" s="2"/>
      <c r="E304" s="2"/>
      <c r="F304" s="2"/>
      <c r="G304" s="2"/>
      <c r="H304" s="2"/>
      <c r="I304" s="2"/>
      <c r="J304" s="2"/>
      <c r="K304" s="2"/>
      <c r="L304" s="1"/>
      <c r="M304" s="1"/>
      <c r="N304" s="1"/>
      <c r="O304" s="1"/>
    </row>
    <row r="305" spans="1:15" ht="21" x14ac:dyDescent="0.35">
      <c r="A305" s="1"/>
      <c r="B305" s="2"/>
      <c r="C305" s="2"/>
      <c r="D305" s="2"/>
      <c r="E305" s="2"/>
      <c r="F305" s="2"/>
      <c r="G305" s="2"/>
      <c r="H305" s="2"/>
      <c r="I305" s="2"/>
      <c r="J305" s="2"/>
      <c r="K305" s="2"/>
      <c r="L305" s="1"/>
      <c r="M305" s="1"/>
      <c r="N305" s="1"/>
      <c r="O305" s="1"/>
    </row>
    <row r="306" spans="1:15" ht="21" x14ac:dyDescent="0.35">
      <c r="A306" s="1"/>
      <c r="B306" s="2"/>
      <c r="C306" s="2"/>
      <c r="D306" s="2"/>
      <c r="E306" s="2"/>
      <c r="F306" s="2"/>
      <c r="G306" s="2"/>
      <c r="H306" s="2"/>
      <c r="I306" s="2"/>
      <c r="J306" s="2"/>
      <c r="K306" s="2"/>
      <c r="L306" s="1"/>
      <c r="M306" s="1"/>
      <c r="N306" s="1"/>
      <c r="O306" s="1"/>
    </row>
    <row r="307" spans="1:15" ht="21" x14ac:dyDescent="0.35">
      <c r="A307" s="1"/>
      <c r="B307" s="2"/>
      <c r="C307" s="2"/>
      <c r="D307" s="2"/>
      <c r="E307" s="2"/>
      <c r="F307" s="2"/>
      <c r="G307" s="2"/>
      <c r="H307" s="2"/>
      <c r="I307" s="2"/>
      <c r="J307" s="2"/>
      <c r="K307" s="2"/>
      <c r="L307" s="1"/>
      <c r="M307" s="1"/>
      <c r="N307" s="1"/>
      <c r="O307" s="1"/>
    </row>
    <row r="308" spans="1:15" ht="21" x14ac:dyDescent="0.35">
      <c r="A308" s="1"/>
      <c r="B308" s="2"/>
      <c r="C308" s="2"/>
      <c r="D308" s="2"/>
      <c r="E308" s="2"/>
      <c r="F308" s="2"/>
      <c r="G308" s="2"/>
      <c r="H308" s="2"/>
      <c r="I308" s="2"/>
      <c r="J308" s="2"/>
      <c r="K308" s="2"/>
      <c r="L308" s="1"/>
      <c r="M308" s="1"/>
      <c r="N308" s="1"/>
      <c r="O308" s="1"/>
    </row>
    <row r="309" spans="1:15" ht="21" x14ac:dyDescent="0.35">
      <c r="A309" s="1"/>
      <c r="B309" s="2"/>
      <c r="C309" s="2"/>
      <c r="D309" s="2"/>
      <c r="E309" s="2"/>
      <c r="F309" s="2"/>
      <c r="G309" s="2"/>
      <c r="H309" s="2"/>
      <c r="I309" s="2"/>
      <c r="J309" s="2"/>
      <c r="K309" s="2"/>
      <c r="L309" s="1"/>
      <c r="M309" s="1"/>
      <c r="N309" s="1"/>
      <c r="O309" s="1"/>
    </row>
    <row r="310" spans="1:15" ht="21" x14ac:dyDescent="0.35">
      <c r="A310" s="1"/>
      <c r="B310" s="2"/>
      <c r="C310" s="2"/>
      <c r="D310" s="2"/>
      <c r="E310" s="2"/>
      <c r="F310" s="2"/>
      <c r="G310" s="2"/>
      <c r="H310" s="2"/>
      <c r="I310" s="2"/>
      <c r="J310" s="2"/>
      <c r="K310" s="2"/>
      <c r="L310" s="1"/>
      <c r="M310" s="1"/>
      <c r="N310" s="1"/>
      <c r="O310" s="1"/>
    </row>
    <row r="311" spans="1:15" ht="21" x14ac:dyDescent="0.35">
      <c r="A311" s="1"/>
      <c r="B311" s="2"/>
      <c r="C311" s="2"/>
      <c r="D311" s="2"/>
      <c r="E311" s="2"/>
      <c r="F311" s="2"/>
      <c r="G311" s="2"/>
      <c r="H311" s="2"/>
      <c r="I311" s="2"/>
      <c r="J311" s="2"/>
      <c r="K311" s="2"/>
      <c r="L311" s="1"/>
      <c r="M311" s="1"/>
      <c r="N311" s="1"/>
      <c r="O311" s="1"/>
    </row>
    <row r="312" spans="1:15" ht="21" x14ac:dyDescent="0.35">
      <c r="A312" s="1"/>
      <c r="B312" s="2"/>
      <c r="C312" s="2"/>
      <c r="D312" s="2"/>
      <c r="E312" s="2"/>
      <c r="F312" s="2"/>
      <c r="G312" s="2"/>
      <c r="H312" s="2"/>
      <c r="I312" s="2"/>
      <c r="J312" s="2"/>
      <c r="K312" s="2"/>
      <c r="L312" s="1"/>
      <c r="M312" s="1"/>
      <c r="N312" s="1"/>
      <c r="O312" s="1"/>
    </row>
    <row r="313" spans="1:15" ht="21" x14ac:dyDescent="0.35">
      <c r="A313" s="1"/>
      <c r="B313" s="2"/>
      <c r="C313" s="2"/>
      <c r="D313" s="2"/>
      <c r="E313" s="2"/>
      <c r="F313" s="2"/>
      <c r="G313" s="2"/>
      <c r="H313" s="2"/>
      <c r="I313" s="2"/>
      <c r="J313" s="2"/>
      <c r="K313" s="2"/>
      <c r="L313" s="1"/>
      <c r="M313" s="1"/>
      <c r="N313" s="1"/>
      <c r="O313" s="1"/>
    </row>
    <row r="314" spans="1:15" ht="21" x14ac:dyDescent="0.35">
      <c r="A314" s="1"/>
      <c r="B314" s="2"/>
      <c r="C314" s="2"/>
      <c r="D314" s="2"/>
      <c r="E314" s="2"/>
      <c r="F314" s="2"/>
      <c r="G314" s="2"/>
      <c r="H314" s="2"/>
      <c r="I314" s="2"/>
      <c r="J314" s="2"/>
      <c r="K314" s="2"/>
      <c r="L314" s="1"/>
      <c r="M314" s="1"/>
      <c r="N314" s="1"/>
      <c r="O314" s="1"/>
    </row>
    <row r="315" spans="1:15" ht="21" x14ac:dyDescent="0.35">
      <c r="A315" s="1"/>
      <c r="B315" s="2"/>
      <c r="C315" s="2"/>
      <c r="D315" s="2"/>
      <c r="E315" s="2"/>
      <c r="F315" s="2"/>
      <c r="G315" s="2"/>
      <c r="H315" s="2"/>
      <c r="I315" s="2"/>
      <c r="J315" s="2"/>
      <c r="K315" s="2"/>
      <c r="L315" s="1"/>
      <c r="M315" s="1"/>
      <c r="N315" s="1"/>
      <c r="O315" s="1"/>
    </row>
    <row r="316" spans="1:15" ht="21" x14ac:dyDescent="0.35">
      <c r="A316" s="1"/>
      <c r="B316" s="2"/>
      <c r="C316" s="2"/>
      <c r="D316" s="2"/>
      <c r="E316" s="2"/>
      <c r="F316" s="2"/>
      <c r="G316" s="2"/>
      <c r="H316" s="2"/>
      <c r="I316" s="2"/>
      <c r="J316" s="2"/>
      <c r="K316" s="2"/>
      <c r="L316" s="1"/>
      <c r="M316" s="1"/>
      <c r="N316" s="1"/>
      <c r="O316" s="1"/>
    </row>
    <row r="317" spans="1:15" ht="21" x14ac:dyDescent="0.35">
      <c r="A317" s="1"/>
      <c r="B317" s="2"/>
      <c r="C317" s="2"/>
      <c r="D317" s="2"/>
      <c r="E317" s="2"/>
      <c r="F317" s="2"/>
      <c r="G317" s="2"/>
      <c r="H317" s="2"/>
      <c r="I317" s="2"/>
      <c r="J317" s="2"/>
      <c r="K317" s="2"/>
      <c r="L317" s="1"/>
      <c r="M317" s="1"/>
      <c r="N317" s="1"/>
      <c r="O317" s="1"/>
    </row>
    <row r="318" spans="1:15" ht="21" x14ac:dyDescent="0.35">
      <c r="A318" s="1"/>
      <c r="B318" s="2"/>
      <c r="C318" s="2"/>
      <c r="D318" s="2"/>
      <c r="E318" s="2"/>
      <c r="F318" s="2"/>
      <c r="G318" s="2"/>
      <c r="H318" s="2"/>
      <c r="I318" s="2"/>
      <c r="J318" s="2"/>
      <c r="K318" s="2"/>
      <c r="L318" s="1"/>
      <c r="M318" s="1"/>
      <c r="N318" s="1"/>
      <c r="O318" s="1"/>
    </row>
    <row r="319" spans="1:15" ht="21" x14ac:dyDescent="0.35">
      <c r="A319" s="1"/>
      <c r="B319" s="2"/>
      <c r="C319" s="2"/>
      <c r="D319" s="2"/>
      <c r="E319" s="2"/>
      <c r="F319" s="2"/>
      <c r="G319" s="2"/>
      <c r="H319" s="2"/>
      <c r="I319" s="2"/>
      <c r="J319" s="2"/>
      <c r="K319" s="2"/>
      <c r="L319" s="1"/>
      <c r="M319" s="1"/>
      <c r="N319" s="1"/>
      <c r="O319" s="1"/>
    </row>
    <row r="320" spans="1:15" ht="21" x14ac:dyDescent="0.35">
      <c r="A320" s="1"/>
      <c r="B320" s="2"/>
      <c r="C320" s="2"/>
      <c r="D320" s="2"/>
      <c r="E320" s="2"/>
      <c r="F320" s="2"/>
      <c r="G320" s="2"/>
      <c r="H320" s="2"/>
      <c r="I320" s="2"/>
      <c r="J320" s="2"/>
      <c r="K320" s="2"/>
      <c r="L320" s="1"/>
      <c r="M320" s="1"/>
      <c r="N320" s="1"/>
      <c r="O320" s="1"/>
    </row>
    <row r="321" spans="1:15" ht="21" x14ac:dyDescent="0.35">
      <c r="A321" s="1"/>
      <c r="B321" s="2"/>
      <c r="C321" s="2"/>
      <c r="D321" s="2"/>
      <c r="E321" s="2"/>
      <c r="F321" s="2"/>
      <c r="G321" s="2"/>
      <c r="H321" s="2"/>
      <c r="I321" s="2"/>
      <c r="J321" s="2"/>
      <c r="K321" s="2"/>
      <c r="L321" s="1"/>
      <c r="M321" s="1"/>
      <c r="N321" s="1"/>
      <c r="O321" s="1"/>
    </row>
    <row r="322" spans="1:15" ht="21" x14ac:dyDescent="0.35">
      <c r="A322" s="1"/>
      <c r="B322" s="2"/>
      <c r="C322" s="2"/>
      <c r="D322" s="2"/>
      <c r="E322" s="2"/>
      <c r="F322" s="2"/>
      <c r="G322" s="2"/>
      <c r="H322" s="2"/>
      <c r="I322" s="2"/>
      <c r="J322" s="2"/>
      <c r="K322" s="2"/>
      <c r="L322" s="1"/>
      <c r="M322" s="1"/>
      <c r="N322" s="1"/>
      <c r="O322" s="1"/>
    </row>
    <row r="323" spans="1:15" ht="21" x14ac:dyDescent="0.35">
      <c r="A323" s="1"/>
      <c r="B323" s="2"/>
      <c r="C323" s="2"/>
      <c r="D323" s="2"/>
      <c r="E323" s="2"/>
      <c r="F323" s="2"/>
      <c r="G323" s="2"/>
      <c r="H323" s="2"/>
      <c r="I323" s="2"/>
      <c r="J323" s="2"/>
      <c r="K323" s="2"/>
      <c r="L323" s="1"/>
      <c r="M323" s="1"/>
      <c r="N323" s="1"/>
      <c r="O323" s="1"/>
    </row>
    <row r="324" spans="1:15" ht="21" x14ac:dyDescent="0.35">
      <c r="A324" s="1"/>
      <c r="B324" s="2"/>
      <c r="C324" s="2"/>
      <c r="D324" s="2"/>
      <c r="E324" s="2"/>
      <c r="F324" s="2"/>
      <c r="G324" s="2"/>
      <c r="H324" s="2"/>
      <c r="I324" s="2"/>
      <c r="J324" s="2"/>
      <c r="K324" s="2"/>
      <c r="L324" s="1"/>
      <c r="M324" s="1"/>
      <c r="N324" s="1"/>
      <c r="O324" s="1"/>
    </row>
    <row r="325" spans="1:15" ht="21" x14ac:dyDescent="0.35">
      <c r="A325" s="1"/>
      <c r="B325" s="2"/>
      <c r="C325" s="2"/>
      <c r="D325" s="2"/>
      <c r="E325" s="2"/>
      <c r="F325" s="2"/>
      <c r="G325" s="2"/>
      <c r="H325" s="2"/>
      <c r="I325" s="2"/>
      <c r="J325" s="2"/>
      <c r="K325" s="2"/>
      <c r="L325" s="1"/>
      <c r="M325" s="1"/>
      <c r="N325" s="1"/>
      <c r="O325" s="1"/>
    </row>
    <row r="326" spans="1:15" ht="21" x14ac:dyDescent="0.35">
      <c r="A326" s="1"/>
      <c r="B326" s="2"/>
      <c r="C326" s="2"/>
      <c r="D326" s="2"/>
      <c r="E326" s="2"/>
      <c r="F326" s="2"/>
      <c r="G326" s="2"/>
      <c r="H326" s="2"/>
      <c r="I326" s="2"/>
      <c r="J326" s="2"/>
      <c r="K326" s="2"/>
      <c r="L326" s="1"/>
      <c r="M326" s="1"/>
      <c r="N326" s="1"/>
      <c r="O326" s="1"/>
    </row>
    <row r="327" spans="1:15" ht="21" x14ac:dyDescent="0.35">
      <c r="A327" s="1"/>
      <c r="B327" s="2"/>
      <c r="C327" s="2"/>
      <c r="D327" s="2"/>
      <c r="E327" s="2"/>
      <c r="F327" s="2"/>
      <c r="G327" s="2"/>
      <c r="H327" s="2"/>
      <c r="I327" s="2"/>
      <c r="J327" s="2"/>
      <c r="K327" s="2"/>
      <c r="L327" s="1"/>
      <c r="M327" s="1"/>
      <c r="N327" s="1"/>
      <c r="O327" s="1"/>
    </row>
    <row r="328" spans="1:15" ht="21" x14ac:dyDescent="0.35">
      <c r="A328" s="1"/>
      <c r="B328" s="2"/>
      <c r="C328" s="2"/>
      <c r="D328" s="2"/>
      <c r="E328" s="2"/>
      <c r="F328" s="2"/>
      <c r="G328" s="2"/>
      <c r="H328" s="2"/>
      <c r="I328" s="2"/>
      <c r="J328" s="2"/>
      <c r="K328" s="2"/>
      <c r="L328" s="1"/>
      <c r="M328" s="1"/>
      <c r="N328" s="1"/>
      <c r="O328" s="1"/>
    </row>
    <row r="329" spans="1:15" ht="21" x14ac:dyDescent="0.35">
      <c r="A329" s="1"/>
      <c r="B329" s="2"/>
      <c r="C329" s="2"/>
      <c r="D329" s="2"/>
      <c r="E329" s="2"/>
      <c r="F329" s="2"/>
      <c r="G329" s="2"/>
      <c r="H329" s="2"/>
      <c r="I329" s="2"/>
      <c r="J329" s="2"/>
      <c r="K329" s="2"/>
      <c r="L329" s="1"/>
      <c r="M329" s="1"/>
      <c r="N329" s="1"/>
      <c r="O329" s="1"/>
    </row>
    <row r="330" spans="1:15" ht="21" x14ac:dyDescent="0.35">
      <c r="A330" s="1"/>
      <c r="B330" s="2"/>
      <c r="C330" s="2"/>
      <c r="D330" s="2"/>
      <c r="E330" s="2"/>
      <c r="F330" s="2"/>
      <c r="G330" s="2"/>
      <c r="H330" s="2"/>
      <c r="I330" s="2"/>
      <c r="J330" s="2"/>
      <c r="K330" s="2"/>
      <c r="L330" s="1"/>
      <c r="M330" s="1"/>
      <c r="N330" s="1"/>
      <c r="O330" s="1"/>
    </row>
    <row r="331" spans="1:15" ht="21" x14ac:dyDescent="0.35">
      <c r="A331" s="1"/>
      <c r="B331" s="2"/>
      <c r="C331" s="2"/>
      <c r="D331" s="2"/>
      <c r="E331" s="2"/>
      <c r="F331" s="2"/>
      <c r="G331" s="2"/>
      <c r="H331" s="2"/>
      <c r="I331" s="2"/>
      <c r="J331" s="2"/>
      <c r="K331" s="2"/>
      <c r="L331" s="1"/>
      <c r="M331" s="1"/>
      <c r="N331" s="1"/>
      <c r="O331" s="1"/>
    </row>
    <row r="332" spans="1:15" ht="21" x14ac:dyDescent="0.35">
      <c r="A332" s="1"/>
      <c r="B332" s="2"/>
      <c r="C332" s="2"/>
      <c r="D332" s="2"/>
      <c r="E332" s="2"/>
      <c r="F332" s="2"/>
      <c r="G332" s="2"/>
      <c r="H332" s="2"/>
      <c r="I332" s="2"/>
      <c r="J332" s="2"/>
      <c r="K332" s="2"/>
      <c r="L332" s="1"/>
      <c r="M332" s="1"/>
      <c r="N332" s="1"/>
      <c r="O332" s="1"/>
    </row>
    <row r="333" spans="1:15" ht="21" x14ac:dyDescent="0.35">
      <c r="A333" s="1"/>
      <c r="B333" s="2"/>
      <c r="C333" s="2"/>
      <c r="D333" s="2"/>
      <c r="E333" s="2"/>
      <c r="F333" s="2"/>
      <c r="G333" s="2"/>
      <c r="H333" s="2"/>
      <c r="I333" s="2"/>
      <c r="J333" s="2"/>
      <c r="K333" s="2"/>
      <c r="L333" s="1"/>
      <c r="M333" s="1"/>
      <c r="N333" s="1"/>
      <c r="O333" s="1"/>
    </row>
    <row r="334" spans="1:15" ht="21" x14ac:dyDescent="0.35">
      <c r="A334" s="1"/>
      <c r="B334" s="2"/>
      <c r="C334" s="2"/>
      <c r="D334" s="2"/>
      <c r="E334" s="2"/>
      <c r="F334" s="2"/>
      <c r="G334" s="2"/>
      <c r="H334" s="2"/>
      <c r="I334" s="2"/>
      <c r="J334" s="2"/>
      <c r="K334" s="2"/>
      <c r="L334" s="1"/>
      <c r="M334" s="1"/>
      <c r="N334" s="1"/>
      <c r="O334" s="1"/>
    </row>
    <row r="335" spans="1:15" ht="21" x14ac:dyDescent="0.35">
      <c r="A335" s="1"/>
      <c r="B335" s="2"/>
      <c r="C335" s="2"/>
      <c r="D335" s="2"/>
      <c r="E335" s="2"/>
      <c r="F335" s="2"/>
      <c r="G335" s="2"/>
      <c r="H335" s="2"/>
      <c r="I335" s="2"/>
      <c r="J335" s="2"/>
      <c r="K335" s="2"/>
      <c r="L335" s="1"/>
      <c r="M335" s="1"/>
      <c r="N335" s="1"/>
      <c r="O335" s="1"/>
    </row>
    <row r="336" spans="1:15" ht="21" x14ac:dyDescent="0.35">
      <c r="A336" s="1"/>
      <c r="B336" s="2"/>
      <c r="C336" s="2"/>
      <c r="D336" s="2"/>
      <c r="E336" s="2"/>
      <c r="F336" s="2"/>
      <c r="G336" s="2"/>
      <c r="H336" s="2"/>
      <c r="I336" s="2"/>
      <c r="J336" s="2"/>
      <c r="K336" s="2"/>
      <c r="L336" s="1"/>
      <c r="M336" s="1"/>
      <c r="N336" s="1"/>
      <c r="O336" s="1"/>
    </row>
    <row r="337" spans="1:15" ht="21" x14ac:dyDescent="0.35">
      <c r="A337" s="1"/>
      <c r="B337" s="2"/>
      <c r="C337" s="2"/>
      <c r="D337" s="2"/>
      <c r="E337" s="2"/>
      <c r="F337" s="2"/>
      <c r="G337" s="2"/>
      <c r="H337" s="2"/>
      <c r="I337" s="2"/>
      <c r="J337" s="2"/>
      <c r="K337" s="2"/>
      <c r="L337" s="1"/>
      <c r="M337" s="1"/>
      <c r="N337" s="1"/>
      <c r="O337" s="1"/>
    </row>
    <row r="338" spans="1:15" ht="21" x14ac:dyDescent="0.35">
      <c r="A338" s="1"/>
      <c r="B338" s="2"/>
      <c r="C338" s="2"/>
      <c r="D338" s="2"/>
      <c r="E338" s="2"/>
      <c r="F338" s="2"/>
      <c r="G338" s="2"/>
      <c r="H338" s="2"/>
      <c r="I338" s="2"/>
      <c r="J338" s="2"/>
      <c r="K338" s="2"/>
      <c r="L338" s="1"/>
      <c r="M338" s="1"/>
      <c r="N338" s="1"/>
      <c r="O338" s="1"/>
    </row>
    <row r="339" spans="1:15" ht="21" x14ac:dyDescent="0.35">
      <c r="A339" s="1"/>
      <c r="B339" s="2"/>
      <c r="C339" s="2"/>
      <c r="D339" s="2"/>
      <c r="E339" s="2"/>
      <c r="F339" s="2"/>
      <c r="G339" s="2"/>
      <c r="H339" s="2"/>
      <c r="I339" s="2"/>
      <c r="J339" s="2"/>
      <c r="K339" s="2"/>
      <c r="L339" s="1"/>
      <c r="M339" s="1"/>
      <c r="N339" s="1"/>
      <c r="O339" s="1"/>
    </row>
    <row r="340" spans="1:15" ht="21" x14ac:dyDescent="0.35">
      <c r="A340" s="1"/>
      <c r="B340" s="2"/>
      <c r="C340" s="2"/>
      <c r="D340" s="2"/>
      <c r="E340" s="2"/>
      <c r="F340" s="2"/>
      <c r="G340" s="2"/>
      <c r="H340" s="2"/>
      <c r="I340" s="2"/>
      <c r="J340" s="2"/>
      <c r="K340" s="2"/>
      <c r="L340" s="1"/>
      <c r="M340" s="1"/>
      <c r="N340" s="1"/>
      <c r="O340" s="1"/>
    </row>
    <row r="341" spans="1:15" ht="21" x14ac:dyDescent="0.35">
      <c r="A341" s="1"/>
      <c r="B341" s="2"/>
      <c r="C341" s="2"/>
      <c r="D341" s="2"/>
      <c r="E341" s="2"/>
      <c r="F341" s="2"/>
      <c r="G341" s="2"/>
      <c r="H341" s="2"/>
      <c r="I341" s="2"/>
      <c r="J341" s="2"/>
      <c r="K341" s="2"/>
      <c r="L341" s="1"/>
      <c r="M341" s="1"/>
      <c r="N341" s="1"/>
      <c r="O341" s="1"/>
    </row>
    <row r="342" spans="1:15" ht="21" x14ac:dyDescent="0.35">
      <c r="A342" s="1"/>
      <c r="B342" s="2"/>
      <c r="C342" s="2"/>
      <c r="D342" s="2"/>
      <c r="E342" s="2"/>
      <c r="F342" s="2"/>
      <c r="G342" s="2"/>
      <c r="H342" s="2"/>
      <c r="I342" s="2"/>
      <c r="J342" s="2"/>
      <c r="K342" s="2"/>
      <c r="L342" s="1"/>
      <c r="M342" s="1"/>
      <c r="N342" s="1"/>
      <c r="O342" s="1"/>
    </row>
    <row r="343" spans="1:15" ht="21" x14ac:dyDescent="0.35">
      <c r="A343" s="1"/>
      <c r="B343" s="2"/>
      <c r="C343" s="2"/>
      <c r="D343" s="2"/>
      <c r="E343" s="2"/>
      <c r="F343" s="2"/>
      <c r="G343" s="2"/>
      <c r="H343" s="2"/>
      <c r="I343" s="2"/>
      <c r="J343" s="2"/>
      <c r="K343" s="2"/>
      <c r="L343" s="1"/>
      <c r="M343" s="1"/>
      <c r="N343" s="1"/>
      <c r="O343" s="1"/>
    </row>
    <row r="344" spans="1:15" ht="21" x14ac:dyDescent="0.35">
      <c r="A344" s="1"/>
      <c r="B344" s="2"/>
      <c r="C344" s="2"/>
      <c r="D344" s="2"/>
      <c r="E344" s="2"/>
      <c r="F344" s="2"/>
      <c r="G344" s="2"/>
      <c r="H344" s="2"/>
      <c r="I344" s="2"/>
      <c r="J344" s="2"/>
      <c r="K344" s="2"/>
      <c r="L344" s="1"/>
      <c r="M344" s="1"/>
      <c r="N344" s="1"/>
      <c r="O344" s="1"/>
    </row>
    <row r="345" spans="1:15" ht="21" x14ac:dyDescent="0.35">
      <c r="A345" s="1"/>
      <c r="B345" s="2"/>
      <c r="C345" s="2"/>
      <c r="D345" s="2"/>
      <c r="E345" s="2"/>
      <c r="F345" s="2"/>
      <c r="G345" s="2"/>
      <c r="H345" s="2"/>
      <c r="I345" s="2"/>
      <c r="J345" s="2"/>
      <c r="K345" s="2"/>
      <c r="L345" s="1"/>
      <c r="M345" s="1"/>
      <c r="N345" s="1"/>
      <c r="O345" s="1"/>
    </row>
    <row r="346" spans="1:15" ht="21" x14ac:dyDescent="0.35">
      <c r="A346" s="1"/>
      <c r="B346" s="2"/>
      <c r="C346" s="2"/>
      <c r="D346" s="2"/>
      <c r="E346" s="2"/>
      <c r="F346" s="2"/>
      <c r="G346" s="2"/>
      <c r="H346" s="2"/>
      <c r="I346" s="2"/>
      <c r="J346" s="2"/>
      <c r="K346" s="2"/>
      <c r="L346" s="1"/>
      <c r="M346" s="1"/>
      <c r="N346" s="1"/>
      <c r="O346" s="1"/>
    </row>
    <row r="347" spans="1:15" ht="21" x14ac:dyDescent="0.35">
      <c r="A347" s="1"/>
      <c r="B347" s="2"/>
      <c r="C347" s="2"/>
      <c r="D347" s="2"/>
      <c r="E347" s="2"/>
      <c r="F347" s="2"/>
      <c r="G347" s="2"/>
      <c r="H347" s="2"/>
      <c r="I347" s="2"/>
      <c r="J347" s="2"/>
      <c r="K347" s="2"/>
      <c r="L347" s="1"/>
      <c r="M347" s="1"/>
      <c r="N347" s="1"/>
      <c r="O347" s="1"/>
    </row>
    <row r="348" spans="1:15" ht="21" x14ac:dyDescent="0.35">
      <c r="A348" s="1"/>
      <c r="B348" s="2"/>
      <c r="C348" s="2"/>
      <c r="D348" s="2"/>
      <c r="E348" s="2"/>
      <c r="F348" s="2"/>
      <c r="G348" s="2"/>
      <c r="H348" s="2"/>
      <c r="I348" s="2"/>
      <c r="J348" s="2"/>
      <c r="K348" s="2"/>
      <c r="L348" s="1"/>
      <c r="M348" s="1"/>
      <c r="N348" s="1"/>
      <c r="O348" s="1"/>
    </row>
    <row r="349" spans="1:15" ht="21" x14ac:dyDescent="0.35">
      <c r="A349" s="1"/>
      <c r="B349" s="2"/>
      <c r="C349" s="2"/>
      <c r="D349" s="2"/>
      <c r="E349" s="2"/>
      <c r="F349" s="2"/>
      <c r="G349" s="2"/>
      <c r="H349" s="2"/>
      <c r="I349" s="2"/>
      <c r="J349" s="2"/>
      <c r="K349" s="2"/>
      <c r="L349" s="1"/>
      <c r="M349" s="1"/>
      <c r="N349" s="1"/>
      <c r="O349" s="1"/>
    </row>
    <row r="350" spans="1:15" ht="21" x14ac:dyDescent="0.35">
      <c r="A350" s="1"/>
      <c r="B350" s="2"/>
      <c r="C350" s="2"/>
      <c r="D350" s="2"/>
      <c r="E350" s="2"/>
      <c r="F350" s="2"/>
      <c r="G350" s="2"/>
      <c r="H350" s="2"/>
      <c r="I350" s="2"/>
      <c r="J350" s="2"/>
      <c r="K350" s="2"/>
      <c r="L350" s="1"/>
      <c r="M350" s="1"/>
      <c r="N350" s="1"/>
      <c r="O350" s="1"/>
    </row>
    <row r="351" spans="1:15" ht="21" x14ac:dyDescent="0.35">
      <c r="A351" s="1"/>
      <c r="B351" s="2"/>
      <c r="C351" s="2"/>
      <c r="D351" s="2"/>
      <c r="E351" s="2"/>
      <c r="F351" s="2"/>
      <c r="G351" s="2"/>
      <c r="H351" s="2"/>
      <c r="I351" s="2"/>
      <c r="J351" s="2"/>
      <c r="K351" s="2"/>
      <c r="L351" s="1"/>
      <c r="M351" s="1"/>
      <c r="N351" s="1"/>
      <c r="O351" s="1"/>
    </row>
    <row r="352" spans="1:15" ht="21" x14ac:dyDescent="0.35">
      <c r="A352" s="1"/>
      <c r="B352" s="2"/>
      <c r="C352" s="2"/>
      <c r="D352" s="2"/>
      <c r="E352" s="2"/>
      <c r="F352" s="2"/>
      <c r="G352" s="2"/>
      <c r="H352" s="2"/>
      <c r="I352" s="2"/>
      <c r="J352" s="2"/>
      <c r="K352" s="2"/>
      <c r="L352" s="1"/>
      <c r="M352" s="1"/>
      <c r="N352" s="1"/>
      <c r="O352" s="1"/>
    </row>
    <row r="353" spans="1:15" ht="21" x14ac:dyDescent="0.35">
      <c r="A353" s="1"/>
      <c r="B353" s="2"/>
      <c r="C353" s="2"/>
      <c r="D353" s="2"/>
      <c r="E353" s="2"/>
      <c r="F353" s="2"/>
      <c r="G353" s="2"/>
      <c r="H353" s="2"/>
      <c r="I353" s="2"/>
      <c r="J353" s="2"/>
      <c r="K353" s="2"/>
      <c r="L353" s="1"/>
      <c r="M353" s="1"/>
      <c r="N353" s="1"/>
      <c r="O353" s="1"/>
    </row>
    <row r="354" spans="1:15" ht="21" x14ac:dyDescent="0.35">
      <c r="A354" s="1"/>
      <c r="B354" s="2"/>
      <c r="C354" s="2"/>
      <c r="D354" s="2"/>
      <c r="E354" s="2"/>
      <c r="F354" s="2"/>
      <c r="G354" s="2"/>
      <c r="H354" s="2"/>
      <c r="I354" s="2"/>
      <c r="J354" s="2"/>
      <c r="K354" s="2"/>
      <c r="L354" s="1"/>
      <c r="M354" s="1"/>
      <c r="N354" s="1"/>
      <c r="O354" s="1"/>
    </row>
    <row r="355" spans="1:15" ht="21" x14ac:dyDescent="0.35">
      <c r="A355" s="1"/>
      <c r="B355" s="2"/>
      <c r="C355" s="2"/>
      <c r="D355" s="2"/>
      <c r="E355" s="2"/>
      <c r="F355" s="2"/>
      <c r="G355" s="2"/>
      <c r="H355" s="2"/>
      <c r="I355" s="2"/>
      <c r="J355" s="2"/>
      <c r="K355" s="2"/>
      <c r="L355" s="1"/>
      <c r="M355" s="1"/>
      <c r="N355" s="1"/>
      <c r="O355" s="1"/>
    </row>
    <row r="356" spans="1:15" ht="21" x14ac:dyDescent="0.35">
      <c r="A356" s="1"/>
      <c r="B356" s="2"/>
      <c r="C356" s="2"/>
      <c r="D356" s="2"/>
      <c r="E356" s="2"/>
      <c r="F356" s="2"/>
      <c r="G356" s="2"/>
      <c r="H356" s="2"/>
      <c r="I356" s="2"/>
      <c r="J356" s="2"/>
      <c r="K356" s="2"/>
      <c r="L356" s="1"/>
      <c r="M356" s="1"/>
      <c r="N356" s="1"/>
      <c r="O356" s="1"/>
    </row>
    <row r="357" spans="1:15" ht="21" x14ac:dyDescent="0.35">
      <c r="A357" s="1"/>
      <c r="B357" s="2"/>
      <c r="C357" s="2"/>
      <c r="D357" s="2"/>
      <c r="E357" s="2"/>
      <c r="F357" s="2"/>
      <c r="G357" s="2"/>
      <c r="H357" s="2"/>
      <c r="I357" s="2"/>
      <c r="J357" s="2"/>
      <c r="K357" s="2"/>
      <c r="L357" s="1"/>
      <c r="M357" s="1"/>
      <c r="N357" s="1"/>
      <c r="O357" s="1"/>
    </row>
    <row r="358" spans="1:15" ht="21" x14ac:dyDescent="0.35">
      <c r="A358" s="1"/>
      <c r="B358" s="2"/>
      <c r="C358" s="2"/>
      <c r="D358" s="2"/>
      <c r="E358" s="2"/>
      <c r="F358" s="2"/>
      <c r="G358" s="2"/>
      <c r="H358" s="2"/>
      <c r="I358" s="2"/>
      <c r="J358" s="2"/>
      <c r="K358" s="2"/>
      <c r="L358" s="1"/>
      <c r="M358" s="1"/>
      <c r="N358" s="1"/>
      <c r="O358" s="1"/>
    </row>
    <row r="359" spans="1:15" ht="21" x14ac:dyDescent="0.35">
      <c r="A359" s="1"/>
      <c r="B359" s="2"/>
      <c r="C359" s="2"/>
      <c r="D359" s="2"/>
      <c r="E359" s="2"/>
      <c r="F359" s="2"/>
      <c r="G359" s="2"/>
      <c r="H359" s="2"/>
      <c r="I359" s="2"/>
      <c r="J359" s="2"/>
      <c r="K359" s="2"/>
      <c r="L359" s="1"/>
      <c r="M359" s="1"/>
      <c r="N359" s="1"/>
      <c r="O359" s="1"/>
    </row>
    <row r="360" spans="1:15" ht="21" x14ac:dyDescent="0.35">
      <c r="A360" s="1"/>
      <c r="B360" s="2"/>
      <c r="C360" s="2"/>
      <c r="D360" s="2"/>
      <c r="E360" s="2"/>
      <c r="F360" s="2"/>
      <c r="G360" s="2"/>
      <c r="H360" s="2"/>
      <c r="I360" s="2"/>
      <c r="J360" s="2"/>
      <c r="K360" s="2"/>
      <c r="L360" s="1"/>
      <c r="M360" s="1"/>
      <c r="N360" s="1"/>
      <c r="O360" s="1"/>
    </row>
    <row r="361" spans="1:15" ht="21" x14ac:dyDescent="0.35">
      <c r="A361" s="1"/>
      <c r="B361" s="2"/>
      <c r="C361" s="2"/>
      <c r="D361" s="2"/>
      <c r="E361" s="2"/>
      <c r="F361" s="2"/>
      <c r="G361" s="2"/>
      <c r="H361" s="2"/>
      <c r="I361" s="2"/>
      <c r="J361" s="2"/>
      <c r="K361" s="2"/>
      <c r="L361" s="1"/>
      <c r="M361" s="1"/>
      <c r="N361" s="1"/>
      <c r="O361" s="1"/>
    </row>
    <row r="362" spans="1:15" ht="21" x14ac:dyDescent="0.35">
      <c r="A362" s="1"/>
      <c r="B362" s="2"/>
      <c r="C362" s="2"/>
      <c r="D362" s="2"/>
      <c r="E362" s="2"/>
      <c r="F362" s="2"/>
      <c r="G362" s="2"/>
      <c r="H362" s="2"/>
      <c r="I362" s="2"/>
      <c r="J362" s="2"/>
      <c r="K362" s="2"/>
      <c r="L362" s="1"/>
      <c r="M362" s="1"/>
      <c r="N362" s="1"/>
      <c r="O362" s="1"/>
    </row>
    <row r="363" spans="1:15" ht="21" x14ac:dyDescent="0.35">
      <c r="A363" s="1"/>
      <c r="B363" s="2"/>
      <c r="C363" s="2"/>
      <c r="D363" s="2"/>
      <c r="E363" s="2"/>
      <c r="F363" s="2"/>
      <c r="G363" s="2"/>
      <c r="H363" s="2"/>
      <c r="I363" s="2"/>
      <c r="J363" s="2"/>
      <c r="K363" s="2"/>
      <c r="L363" s="1"/>
      <c r="M363" s="1"/>
      <c r="N363" s="1"/>
      <c r="O363" s="1"/>
    </row>
    <row r="364" spans="1:15" ht="21" x14ac:dyDescent="0.35">
      <c r="A364" s="1"/>
      <c r="B364" s="2"/>
      <c r="C364" s="2"/>
      <c r="D364" s="2"/>
      <c r="E364" s="2"/>
      <c r="F364" s="2"/>
      <c r="G364" s="2"/>
      <c r="H364" s="2"/>
      <c r="I364" s="2"/>
      <c r="J364" s="2"/>
      <c r="K364" s="2"/>
      <c r="L364" s="1"/>
      <c r="M364" s="1"/>
      <c r="N364" s="1"/>
      <c r="O364" s="1"/>
    </row>
    <row r="365" spans="1:15" ht="21" x14ac:dyDescent="0.35">
      <c r="A365" s="1"/>
      <c r="B365" s="2"/>
      <c r="C365" s="2"/>
      <c r="D365" s="2"/>
      <c r="E365" s="2"/>
      <c r="F365" s="2"/>
      <c r="G365" s="2"/>
      <c r="H365" s="2"/>
      <c r="I365" s="2"/>
      <c r="J365" s="2"/>
      <c r="K365" s="2"/>
      <c r="L365" s="1"/>
      <c r="M365" s="1"/>
      <c r="N365" s="1"/>
      <c r="O365" s="1"/>
    </row>
    <row r="366" spans="1:15" ht="21" x14ac:dyDescent="0.35">
      <c r="A366" s="1"/>
      <c r="B366" s="2"/>
      <c r="C366" s="2"/>
      <c r="D366" s="2"/>
      <c r="E366" s="2"/>
      <c r="F366" s="2"/>
      <c r="G366" s="2"/>
      <c r="H366" s="2"/>
      <c r="I366" s="2"/>
      <c r="J366" s="2"/>
      <c r="K366" s="2"/>
      <c r="L366" s="1"/>
      <c r="M366" s="1"/>
      <c r="N366" s="1"/>
      <c r="O366" s="1"/>
    </row>
    <row r="367" spans="1:15" ht="21" x14ac:dyDescent="0.35">
      <c r="A367" s="1"/>
      <c r="B367" s="2"/>
      <c r="C367" s="2"/>
      <c r="D367" s="2"/>
      <c r="E367" s="2"/>
      <c r="F367" s="2"/>
      <c r="G367" s="2"/>
      <c r="H367" s="2"/>
      <c r="I367" s="2"/>
      <c r="J367" s="2"/>
      <c r="K367" s="2"/>
      <c r="L367" s="1"/>
      <c r="M367" s="1"/>
      <c r="N367" s="1"/>
      <c r="O367" s="1"/>
    </row>
    <row r="368" spans="1:15" ht="21" x14ac:dyDescent="0.35">
      <c r="A368" s="1"/>
      <c r="B368" s="2"/>
      <c r="C368" s="2"/>
      <c r="D368" s="2"/>
      <c r="E368" s="2"/>
      <c r="F368" s="2"/>
      <c r="G368" s="2"/>
      <c r="H368" s="2"/>
      <c r="I368" s="2"/>
      <c r="J368" s="2"/>
      <c r="K368" s="2"/>
      <c r="L368" s="1"/>
      <c r="M368" s="1"/>
      <c r="N368" s="1"/>
      <c r="O368" s="1"/>
    </row>
    <row r="369" spans="1:15" ht="21" x14ac:dyDescent="0.35">
      <c r="A369" s="1"/>
      <c r="B369" s="2"/>
      <c r="C369" s="2"/>
      <c r="D369" s="2"/>
      <c r="E369" s="2"/>
      <c r="F369" s="2"/>
      <c r="G369" s="2"/>
      <c r="H369" s="2"/>
      <c r="I369" s="2"/>
      <c r="J369" s="2"/>
      <c r="K369" s="2"/>
      <c r="L369" s="1"/>
      <c r="M369" s="1"/>
      <c r="N369" s="1"/>
      <c r="O369" s="1"/>
    </row>
    <row r="370" spans="1:15" ht="21" x14ac:dyDescent="0.35">
      <c r="A370" s="1"/>
      <c r="B370" s="2"/>
      <c r="C370" s="2"/>
      <c r="D370" s="2"/>
      <c r="E370" s="2"/>
      <c r="F370" s="2"/>
      <c r="G370" s="2"/>
      <c r="H370" s="2"/>
      <c r="I370" s="2"/>
      <c r="J370" s="2"/>
      <c r="K370" s="2"/>
      <c r="L370" s="1"/>
      <c r="M370" s="1"/>
      <c r="N370" s="1"/>
      <c r="O370" s="1"/>
    </row>
    <row r="371" spans="1:15" ht="21" x14ac:dyDescent="0.35">
      <c r="A371" s="1"/>
      <c r="B371" s="2"/>
      <c r="C371" s="2"/>
      <c r="D371" s="2"/>
      <c r="E371" s="2"/>
      <c r="F371" s="2"/>
      <c r="G371" s="2"/>
      <c r="H371" s="2"/>
      <c r="I371" s="2"/>
      <c r="J371" s="2"/>
      <c r="K371" s="2"/>
      <c r="L371" s="1"/>
      <c r="M371" s="1"/>
      <c r="N371" s="1"/>
      <c r="O371" s="1"/>
    </row>
    <row r="372" spans="1:15" ht="21" x14ac:dyDescent="0.35">
      <c r="A372" s="1"/>
      <c r="B372" s="2"/>
      <c r="C372" s="2"/>
      <c r="D372" s="2"/>
      <c r="E372" s="2"/>
      <c r="F372" s="2"/>
      <c r="G372" s="2"/>
      <c r="H372" s="2"/>
      <c r="I372" s="2"/>
      <c r="J372" s="2"/>
      <c r="K372" s="2"/>
      <c r="L372" s="1"/>
      <c r="M372" s="1"/>
      <c r="N372" s="1"/>
      <c r="O372" s="1"/>
    </row>
    <row r="373" spans="1:15" ht="21" x14ac:dyDescent="0.35">
      <c r="A373" s="1"/>
      <c r="B373" s="2"/>
      <c r="C373" s="2"/>
      <c r="D373" s="2"/>
      <c r="E373" s="2"/>
      <c r="F373" s="2"/>
      <c r="G373" s="2"/>
      <c r="H373" s="2"/>
      <c r="I373" s="2"/>
      <c r="J373" s="2"/>
      <c r="K373" s="2"/>
      <c r="L373" s="1"/>
      <c r="M373" s="1"/>
      <c r="N373" s="1"/>
      <c r="O373" s="1"/>
    </row>
    <row r="374" spans="1:15" ht="21" x14ac:dyDescent="0.35">
      <c r="A374" s="1"/>
      <c r="B374" s="2"/>
      <c r="C374" s="2"/>
      <c r="D374" s="2"/>
      <c r="E374" s="2"/>
      <c r="F374" s="2"/>
      <c r="G374" s="2"/>
      <c r="H374" s="2"/>
      <c r="I374" s="2"/>
      <c r="J374" s="2"/>
      <c r="K374" s="2"/>
      <c r="L374" s="1"/>
      <c r="M374" s="1"/>
      <c r="N374" s="1"/>
      <c r="O374" s="1"/>
    </row>
    <row r="375" spans="1:15" ht="21" x14ac:dyDescent="0.35">
      <c r="A375" s="1"/>
      <c r="B375" s="2"/>
      <c r="C375" s="2"/>
      <c r="D375" s="2"/>
      <c r="E375" s="2"/>
      <c r="F375" s="2"/>
      <c r="G375" s="2"/>
      <c r="H375" s="2"/>
      <c r="I375" s="2"/>
      <c r="J375" s="2"/>
      <c r="K375" s="2"/>
      <c r="L375" s="1"/>
      <c r="M375" s="1"/>
      <c r="N375" s="1"/>
      <c r="O375" s="1"/>
    </row>
    <row r="376" spans="1:15" ht="21" x14ac:dyDescent="0.35">
      <c r="A376" s="1"/>
      <c r="B376" s="2"/>
      <c r="C376" s="2"/>
      <c r="D376" s="2"/>
      <c r="E376" s="2"/>
      <c r="F376" s="2"/>
      <c r="G376" s="2"/>
      <c r="H376" s="2"/>
      <c r="I376" s="2"/>
      <c r="J376" s="2"/>
      <c r="K376" s="2"/>
      <c r="L376" s="1"/>
      <c r="M376" s="1"/>
      <c r="N376" s="1"/>
      <c r="O376" s="1"/>
    </row>
    <row r="377" spans="1:15" ht="21" x14ac:dyDescent="0.35">
      <c r="A377" s="1"/>
      <c r="B377" s="2"/>
      <c r="C377" s="2"/>
      <c r="D377" s="2"/>
      <c r="E377" s="2"/>
      <c r="F377" s="2"/>
      <c r="G377" s="2"/>
      <c r="H377" s="2"/>
      <c r="I377" s="2"/>
      <c r="J377" s="2"/>
      <c r="K377" s="2"/>
      <c r="L377" s="1"/>
      <c r="M377" s="1"/>
      <c r="N377" s="1"/>
      <c r="O377" s="1"/>
    </row>
    <row r="378" spans="1:15" ht="21" x14ac:dyDescent="0.35">
      <c r="A378" s="1"/>
      <c r="B378" s="2"/>
      <c r="C378" s="2"/>
      <c r="D378" s="2"/>
      <c r="E378" s="2"/>
      <c r="F378" s="2"/>
      <c r="G378" s="2"/>
      <c r="H378" s="2"/>
      <c r="I378" s="2"/>
      <c r="J378" s="2"/>
      <c r="K378" s="2"/>
      <c r="L378" s="1"/>
      <c r="M378" s="1"/>
      <c r="N378" s="1"/>
      <c r="O378" s="1"/>
    </row>
    <row r="379" spans="1:15" ht="21" x14ac:dyDescent="0.35">
      <c r="A379" s="1"/>
      <c r="B379" s="2"/>
      <c r="C379" s="2"/>
      <c r="D379" s="2"/>
      <c r="E379" s="2"/>
      <c r="F379" s="2"/>
      <c r="G379" s="2"/>
      <c r="H379" s="2"/>
      <c r="I379" s="2"/>
      <c r="J379" s="2"/>
      <c r="K379" s="2"/>
      <c r="L379" s="1"/>
      <c r="M379" s="1"/>
      <c r="N379" s="1"/>
      <c r="O379" s="1"/>
    </row>
    <row r="380" spans="1:15" ht="21" x14ac:dyDescent="0.35">
      <c r="A380" s="1"/>
      <c r="B380" s="2"/>
      <c r="C380" s="2"/>
      <c r="D380" s="2"/>
      <c r="E380" s="2"/>
      <c r="F380" s="2"/>
      <c r="G380" s="2"/>
      <c r="H380" s="2"/>
      <c r="I380" s="2"/>
      <c r="J380" s="2"/>
      <c r="K380" s="2"/>
      <c r="L380" s="1"/>
      <c r="M380" s="1"/>
      <c r="N380" s="1"/>
      <c r="O380" s="1"/>
    </row>
    <row r="381" spans="1:15" ht="21" x14ac:dyDescent="0.35">
      <c r="A381" s="1"/>
      <c r="B381" s="2"/>
      <c r="C381" s="2"/>
      <c r="D381" s="2"/>
      <c r="E381" s="2"/>
      <c r="F381" s="2"/>
      <c r="G381" s="2"/>
      <c r="H381" s="2"/>
      <c r="I381" s="2"/>
      <c r="J381" s="2"/>
      <c r="K381" s="2"/>
      <c r="L381" s="1"/>
      <c r="M381" s="1"/>
      <c r="N381" s="1"/>
      <c r="O381" s="1"/>
    </row>
    <row r="382" spans="1:15" ht="21" x14ac:dyDescent="0.35">
      <c r="A382" s="1"/>
      <c r="B382" s="2"/>
      <c r="C382" s="2"/>
      <c r="D382" s="2"/>
      <c r="E382" s="2"/>
      <c r="F382" s="2"/>
      <c r="G382" s="2"/>
      <c r="H382" s="2"/>
      <c r="I382" s="2"/>
      <c r="J382" s="2"/>
      <c r="K382" s="2"/>
      <c r="L382" s="1"/>
      <c r="M382" s="1"/>
      <c r="N382" s="1"/>
      <c r="O382" s="1"/>
    </row>
    <row r="383" spans="1:15" ht="21" x14ac:dyDescent="0.35">
      <c r="A383" s="1"/>
      <c r="B383" s="2"/>
      <c r="C383" s="2"/>
      <c r="D383" s="2"/>
      <c r="E383" s="2"/>
      <c r="F383" s="2"/>
      <c r="G383" s="2"/>
      <c r="H383" s="2"/>
      <c r="I383" s="2"/>
      <c r="J383" s="2"/>
      <c r="K383" s="2"/>
      <c r="L383" s="1"/>
      <c r="M383" s="1"/>
      <c r="N383" s="1"/>
      <c r="O383" s="1"/>
    </row>
    <row r="384" spans="1:15" ht="21" x14ac:dyDescent="0.35">
      <c r="A384" s="1"/>
      <c r="B384" s="2"/>
      <c r="C384" s="2"/>
      <c r="D384" s="2"/>
      <c r="E384" s="2"/>
      <c r="F384" s="2"/>
      <c r="G384" s="2"/>
      <c r="H384" s="2"/>
      <c r="I384" s="2"/>
      <c r="J384" s="2"/>
      <c r="K384" s="2"/>
      <c r="L384" s="1"/>
      <c r="M384" s="1"/>
      <c r="N384" s="1"/>
      <c r="O384" s="1"/>
    </row>
    <row r="385" spans="1:15" ht="21" x14ac:dyDescent="0.35">
      <c r="A385" s="1"/>
      <c r="B385" s="2"/>
      <c r="C385" s="2"/>
      <c r="D385" s="2"/>
      <c r="E385" s="2"/>
      <c r="F385" s="2"/>
      <c r="G385" s="2"/>
      <c r="H385" s="2"/>
      <c r="I385" s="2"/>
      <c r="J385" s="2"/>
      <c r="K385" s="2"/>
      <c r="L385" s="1"/>
      <c r="M385" s="1"/>
      <c r="N385" s="1"/>
      <c r="O385" s="1"/>
    </row>
    <row r="386" spans="1:15" ht="21" x14ac:dyDescent="0.35">
      <c r="A386" s="1"/>
      <c r="B386" s="2"/>
      <c r="C386" s="2"/>
      <c r="D386" s="2"/>
      <c r="E386" s="2"/>
      <c r="F386" s="2"/>
      <c r="G386" s="2"/>
      <c r="H386" s="2"/>
      <c r="I386" s="2"/>
      <c r="J386" s="2"/>
      <c r="K386" s="2"/>
      <c r="L386" s="1"/>
      <c r="M386" s="1"/>
      <c r="N386" s="1"/>
      <c r="O386" s="1"/>
    </row>
    <row r="387" spans="1:15" ht="21" x14ac:dyDescent="0.35">
      <c r="A387" s="1"/>
      <c r="B387" s="2"/>
      <c r="C387" s="2"/>
      <c r="D387" s="2"/>
      <c r="E387" s="2"/>
      <c r="F387" s="2"/>
      <c r="G387" s="2"/>
      <c r="H387" s="2"/>
      <c r="I387" s="2"/>
      <c r="J387" s="2"/>
      <c r="K387" s="2"/>
      <c r="L387" s="1"/>
      <c r="M387" s="1"/>
      <c r="N387" s="1"/>
      <c r="O387" s="1"/>
    </row>
    <row r="388" spans="1:15" ht="21" x14ac:dyDescent="0.35">
      <c r="A388" s="1"/>
      <c r="B388" s="2"/>
      <c r="C388" s="2"/>
      <c r="D388" s="2"/>
      <c r="E388" s="2"/>
      <c r="F388" s="2"/>
      <c r="G388" s="2"/>
      <c r="H388" s="2"/>
      <c r="I388" s="2"/>
      <c r="J388" s="2"/>
      <c r="K388" s="2"/>
      <c r="L388" s="1"/>
      <c r="M388" s="1"/>
      <c r="N388" s="1"/>
      <c r="O388" s="1"/>
    </row>
    <row r="389" spans="1:15" ht="21" x14ac:dyDescent="0.35">
      <c r="A389" s="1"/>
      <c r="B389" s="2"/>
      <c r="C389" s="2"/>
      <c r="D389" s="2"/>
      <c r="E389" s="2"/>
      <c r="F389" s="2"/>
      <c r="G389" s="2"/>
      <c r="H389" s="2"/>
      <c r="I389" s="2"/>
      <c r="J389" s="2"/>
      <c r="K389" s="2"/>
      <c r="L389" s="1"/>
      <c r="M389" s="1"/>
      <c r="N389" s="1"/>
      <c r="O389" s="1"/>
    </row>
    <row r="390" spans="1:15" ht="21" x14ac:dyDescent="0.35">
      <c r="A390" s="1"/>
      <c r="B390" s="2"/>
      <c r="C390" s="2"/>
      <c r="D390" s="2"/>
      <c r="E390" s="2"/>
      <c r="F390" s="2"/>
      <c r="G390" s="2"/>
      <c r="H390" s="2"/>
      <c r="I390" s="2"/>
      <c r="J390" s="2"/>
      <c r="K390" s="2"/>
      <c r="L390" s="1"/>
      <c r="M390" s="1"/>
      <c r="N390" s="1"/>
      <c r="O390" s="1"/>
    </row>
    <row r="391" spans="1:15" ht="21" x14ac:dyDescent="0.35">
      <c r="A391" s="1"/>
      <c r="B391" s="2"/>
      <c r="C391" s="2"/>
      <c r="D391" s="2"/>
      <c r="E391" s="2"/>
      <c r="F391" s="2"/>
      <c r="G391" s="2"/>
      <c r="H391" s="2"/>
      <c r="I391" s="2"/>
      <c r="J391" s="2"/>
      <c r="K391" s="2"/>
      <c r="L391" s="1"/>
      <c r="M391" s="1"/>
      <c r="N391" s="1"/>
      <c r="O391" s="1"/>
    </row>
    <row r="392" spans="1:15" ht="21" x14ac:dyDescent="0.35">
      <c r="A392" s="1"/>
      <c r="B392" s="2"/>
      <c r="C392" s="2"/>
      <c r="D392" s="2"/>
      <c r="E392" s="2"/>
      <c r="F392" s="2"/>
      <c r="G392" s="2"/>
      <c r="H392" s="2"/>
      <c r="I392" s="2"/>
      <c r="J392" s="2"/>
      <c r="K392" s="2"/>
      <c r="L392" s="1"/>
      <c r="M392" s="1"/>
      <c r="N392" s="1"/>
      <c r="O392" s="1"/>
    </row>
    <row r="393" spans="1:15" ht="21" x14ac:dyDescent="0.35">
      <c r="A393" s="1"/>
      <c r="B393" s="2"/>
      <c r="C393" s="2"/>
      <c r="D393" s="2"/>
      <c r="E393" s="2"/>
      <c r="F393" s="2"/>
      <c r="G393" s="2"/>
      <c r="H393" s="2"/>
      <c r="I393" s="2"/>
      <c r="J393" s="2"/>
      <c r="K393" s="2"/>
      <c r="L393" s="1"/>
      <c r="M393" s="1"/>
      <c r="N393" s="1"/>
      <c r="O393" s="1"/>
    </row>
    <row r="394" spans="1:15" ht="21" x14ac:dyDescent="0.35">
      <c r="A394" s="1"/>
      <c r="B394" s="2"/>
      <c r="C394" s="2"/>
      <c r="D394" s="2"/>
      <c r="E394" s="2"/>
      <c r="F394" s="2"/>
      <c r="G394" s="2"/>
      <c r="H394" s="2"/>
      <c r="I394" s="2"/>
      <c r="J394" s="2"/>
      <c r="K394" s="2"/>
      <c r="L394" s="1"/>
      <c r="M394" s="1"/>
      <c r="N394" s="1"/>
      <c r="O394" s="1"/>
    </row>
    <row r="395" spans="1:15" ht="21" x14ac:dyDescent="0.35">
      <c r="A395" s="1"/>
      <c r="B395" s="2"/>
      <c r="C395" s="2"/>
      <c r="D395" s="2"/>
      <c r="E395" s="2"/>
      <c r="F395" s="2"/>
      <c r="G395" s="2"/>
      <c r="H395" s="2"/>
      <c r="I395" s="2"/>
      <c r="J395" s="2"/>
      <c r="K395" s="2"/>
      <c r="L395" s="1"/>
      <c r="M395" s="1"/>
      <c r="N395" s="1"/>
      <c r="O395" s="1"/>
    </row>
    <row r="396" spans="1:15" ht="21" x14ac:dyDescent="0.35">
      <c r="A396" s="1"/>
      <c r="B396" s="2"/>
      <c r="C396" s="2"/>
      <c r="D396" s="2"/>
      <c r="E396" s="2"/>
      <c r="F396" s="2"/>
      <c r="G396" s="2"/>
      <c r="H396" s="2"/>
      <c r="I396" s="2"/>
      <c r="J396" s="2"/>
      <c r="K396" s="2"/>
      <c r="L396" s="1"/>
      <c r="M396" s="1"/>
      <c r="N396" s="1"/>
      <c r="O396" s="1"/>
    </row>
    <row r="397" spans="1:15" ht="21" x14ac:dyDescent="0.35">
      <c r="A397" s="1"/>
      <c r="B397" s="2"/>
      <c r="C397" s="2"/>
      <c r="D397" s="2"/>
      <c r="E397" s="2"/>
      <c r="F397" s="2"/>
      <c r="G397" s="2"/>
      <c r="H397" s="2"/>
      <c r="I397" s="2"/>
      <c r="J397" s="2"/>
      <c r="K397" s="2"/>
      <c r="L397" s="1"/>
      <c r="M397" s="1"/>
      <c r="N397" s="1"/>
      <c r="O397" s="1"/>
    </row>
    <row r="398" spans="1:15" ht="21" x14ac:dyDescent="0.35">
      <c r="A398" s="1"/>
      <c r="B398" s="2"/>
      <c r="C398" s="2"/>
      <c r="D398" s="2"/>
      <c r="E398" s="2"/>
      <c r="F398" s="2"/>
      <c r="G398" s="2"/>
      <c r="H398" s="2"/>
      <c r="I398" s="2"/>
      <c r="J398" s="2"/>
      <c r="K398" s="2"/>
      <c r="L398" s="1"/>
      <c r="M398" s="1"/>
      <c r="N398" s="1"/>
      <c r="O398" s="1"/>
    </row>
    <row r="399" spans="1:15" ht="21" x14ac:dyDescent="0.35">
      <c r="A399" s="1"/>
      <c r="B399" s="2"/>
      <c r="C399" s="2"/>
      <c r="D399" s="2"/>
      <c r="E399" s="2"/>
      <c r="F399" s="2"/>
      <c r="G399" s="2"/>
      <c r="H399" s="2"/>
      <c r="I399" s="2"/>
      <c r="J399" s="2"/>
      <c r="K399" s="2"/>
      <c r="L399" s="1"/>
      <c r="M399" s="1"/>
      <c r="N399" s="1"/>
      <c r="O399" s="1"/>
    </row>
    <row r="400" spans="1:15" ht="21" x14ac:dyDescent="0.35">
      <c r="A400" s="1"/>
      <c r="B400" s="2"/>
      <c r="C400" s="2"/>
      <c r="D400" s="2"/>
      <c r="E400" s="2"/>
      <c r="F400" s="2"/>
      <c r="G400" s="2"/>
      <c r="H400" s="2"/>
      <c r="I400" s="2"/>
      <c r="J400" s="2"/>
      <c r="K400" s="2"/>
      <c r="L400" s="1"/>
      <c r="M400" s="1"/>
      <c r="N400" s="1"/>
      <c r="O400" s="1"/>
    </row>
    <row r="401" spans="1:15" ht="21" x14ac:dyDescent="0.35">
      <c r="A401" s="1"/>
      <c r="B401" s="2"/>
      <c r="C401" s="2"/>
      <c r="D401" s="2"/>
      <c r="E401" s="2"/>
      <c r="F401" s="2"/>
      <c r="G401" s="2"/>
      <c r="H401" s="2"/>
      <c r="I401" s="2"/>
      <c r="J401" s="2"/>
      <c r="K401" s="2"/>
      <c r="L401" s="1"/>
      <c r="M401" s="1"/>
      <c r="N401" s="1"/>
      <c r="O401" s="1"/>
    </row>
    <row r="402" spans="1:15" ht="21" x14ac:dyDescent="0.35">
      <c r="A402" s="1"/>
      <c r="B402" s="2"/>
      <c r="C402" s="2"/>
      <c r="D402" s="2"/>
      <c r="E402" s="2"/>
      <c r="F402" s="2"/>
      <c r="G402" s="2"/>
      <c r="H402" s="2"/>
      <c r="I402" s="2"/>
      <c r="J402" s="2"/>
      <c r="K402" s="2"/>
      <c r="L402" s="1"/>
      <c r="M402" s="1"/>
      <c r="N402" s="1"/>
      <c r="O402" s="1"/>
    </row>
    <row r="403" spans="1:15" ht="21" x14ac:dyDescent="0.35">
      <c r="A403" s="1"/>
      <c r="B403" s="2"/>
      <c r="C403" s="2"/>
      <c r="D403" s="2"/>
      <c r="E403" s="2"/>
      <c r="F403" s="2"/>
      <c r="G403" s="2"/>
      <c r="H403" s="2"/>
      <c r="I403" s="2"/>
      <c r="J403" s="2"/>
      <c r="K403" s="2"/>
      <c r="L403" s="1"/>
      <c r="M403" s="1"/>
      <c r="N403" s="1"/>
      <c r="O403" s="1"/>
    </row>
    <row r="404" spans="1:15" ht="21" x14ac:dyDescent="0.35">
      <c r="A404" s="1"/>
      <c r="B404" s="2"/>
      <c r="C404" s="2"/>
      <c r="D404" s="2"/>
      <c r="E404" s="2"/>
      <c r="F404" s="2"/>
      <c r="G404" s="2"/>
      <c r="H404" s="2"/>
      <c r="I404" s="2"/>
      <c r="J404" s="2"/>
      <c r="K404" s="2"/>
      <c r="L404" s="1"/>
      <c r="M404" s="1"/>
      <c r="N404" s="1"/>
      <c r="O404" s="1"/>
    </row>
    <row r="405" spans="1:15" ht="21" x14ac:dyDescent="0.35">
      <c r="A405" s="1"/>
      <c r="B405" s="2"/>
      <c r="C405" s="2"/>
      <c r="D405" s="2"/>
      <c r="E405" s="2"/>
      <c r="F405" s="2"/>
      <c r="G405" s="2"/>
      <c r="H405" s="2"/>
      <c r="I405" s="2"/>
      <c r="J405" s="2"/>
      <c r="K405" s="2"/>
      <c r="L405" s="1"/>
      <c r="M405" s="1"/>
      <c r="N405" s="1"/>
      <c r="O405" s="1"/>
    </row>
    <row r="406" spans="1:15" ht="21" x14ac:dyDescent="0.35">
      <c r="A406" s="1"/>
      <c r="B406" s="2"/>
      <c r="C406" s="2"/>
      <c r="D406" s="2"/>
      <c r="E406" s="2"/>
      <c r="F406" s="2"/>
      <c r="G406" s="2"/>
      <c r="H406" s="2"/>
      <c r="I406" s="2"/>
      <c r="J406" s="2"/>
      <c r="K406" s="2"/>
      <c r="L406" s="1"/>
      <c r="M406" s="1"/>
      <c r="N406" s="1"/>
      <c r="O406" s="1"/>
    </row>
    <row r="407" spans="1:15" ht="21" x14ac:dyDescent="0.35">
      <c r="A407" s="1"/>
      <c r="B407" s="2"/>
      <c r="C407" s="2"/>
      <c r="D407" s="2"/>
      <c r="E407" s="2"/>
      <c r="F407" s="2"/>
      <c r="G407" s="2"/>
      <c r="H407" s="2"/>
      <c r="I407" s="2"/>
      <c r="J407" s="2"/>
      <c r="K407" s="2"/>
      <c r="L407" s="1"/>
      <c r="M407" s="1"/>
      <c r="N407" s="1"/>
      <c r="O407" s="1"/>
    </row>
    <row r="408" spans="1:15" ht="21" x14ac:dyDescent="0.35">
      <c r="A408" s="1"/>
      <c r="B408" s="2"/>
      <c r="C408" s="2"/>
      <c r="D408" s="2"/>
      <c r="E408" s="2"/>
      <c r="F408" s="2"/>
      <c r="G408" s="2"/>
      <c r="H408" s="2"/>
      <c r="I408" s="2"/>
      <c r="J408" s="2"/>
      <c r="K408" s="2"/>
      <c r="L408" s="1"/>
      <c r="M408" s="1"/>
      <c r="N408" s="1"/>
      <c r="O408" s="1"/>
    </row>
    <row r="409" spans="1:15" ht="21" x14ac:dyDescent="0.35">
      <c r="A409" s="1"/>
      <c r="B409" s="2"/>
      <c r="C409" s="2"/>
      <c r="D409" s="2"/>
      <c r="E409" s="2"/>
      <c r="F409" s="2"/>
      <c r="G409" s="2"/>
      <c r="H409" s="2"/>
      <c r="I409" s="2"/>
      <c r="J409" s="2"/>
      <c r="K409" s="2"/>
      <c r="L409" s="1"/>
      <c r="M409" s="1"/>
      <c r="N409" s="1"/>
      <c r="O409" s="1"/>
    </row>
    <row r="410" spans="1:15" ht="21" x14ac:dyDescent="0.35">
      <c r="A410" s="1"/>
      <c r="B410" s="2"/>
      <c r="C410" s="2"/>
      <c r="D410" s="2"/>
      <c r="E410" s="2"/>
      <c r="F410" s="2"/>
      <c r="G410" s="2"/>
      <c r="H410" s="2"/>
      <c r="I410" s="2"/>
      <c r="J410" s="2"/>
      <c r="K410" s="2"/>
      <c r="L410" s="1"/>
      <c r="M410" s="1"/>
      <c r="N410" s="1"/>
      <c r="O410" s="1"/>
    </row>
    <row r="411" spans="1:15" ht="21" x14ac:dyDescent="0.35">
      <c r="A411" s="1"/>
      <c r="B411" s="2"/>
      <c r="C411" s="2"/>
      <c r="D411" s="2"/>
      <c r="E411" s="2"/>
      <c r="F411" s="2"/>
      <c r="G411" s="2"/>
      <c r="H411" s="2"/>
      <c r="I411" s="2"/>
      <c r="J411" s="2"/>
      <c r="K411" s="2"/>
      <c r="L411" s="1"/>
      <c r="M411" s="1"/>
      <c r="N411" s="1"/>
      <c r="O411" s="1"/>
    </row>
    <row r="412" spans="1:15" ht="21" x14ac:dyDescent="0.35">
      <c r="A412" s="1"/>
      <c r="B412" s="2"/>
      <c r="C412" s="2"/>
      <c r="D412" s="2"/>
      <c r="E412" s="2"/>
      <c r="F412" s="2"/>
      <c r="G412" s="2"/>
      <c r="H412" s="2"/>
      <c r="I412" s="2"/>
      <c r="J412" s="2"/>
      <c r="K412" s="2"/>
      <c r="L412" s="1"/>
      <c r="M412" s="1"/>
      <c r="N412" s="1"/>
      <c r="O412" s="1"/>
    </row>
    <row r="413" spans="1:15" ht="21" x14ac:dyDescent="0.35">
      <c r="A413" s="1"/>
      <c r="B413" s="2"/>
      <c r="C413" s="2"/>
      <c r="D413" s="2"/>
      <c r="E413" s="2"/>
      <c r="F413" s="2"/>
      <c r="G413" s="2"/>
      <c r="H413" s="2"/>
      <c r="I413" s="2"/>
      <c r="J413" s="2"/>
      <c r="K413" s="2"/>
      <c r="L413" s="1"/>
      <c r="M413" s="1"/>
      <c r="N413" s="1"/>
      <c r="O413" s="1"/>
    </row>
    <row r="414" spans="1:15" ht="21" x14ac:dyDescent="0.35">
      <c r="A414" s="1"/>
      <c r="B414" s="2"/>
      <c r="C414" s="2"/>
      <c r="D414" s="2"/>
      <c r="E414" s="2"/>
      <c r="F414" s="2"/>
      <c r="G414" s="2"/>
      <c r="H414" s="2"/>
      <c r="I414" s="2"/>
      <c r="J414" s="2"/>
      <c r="K414" s="2"/>
      <c r="L414" s="1"/>
      <c r="M414" s="1"/>
      <c r="N414" s="1"/>
      <c r="O414" s="1"/>
    </row>
    <row r="415" spans="1:15" ht="21" x14ac:dyDescent="0.35">
      <c r="A415" s="1"/>
      <c r="B415" s="2"/>
      <c r="C415" s="2"/>
      <c r="D415" s="2"/>
      <c r="E415" s="2"/>
      <c r="F415" s="2"/>
      <c r="G415" s="2"/>
      <c r="H415" s="2"/>
      <c r="I415" s="2"/>
      <c r="J415" s="2"/>
      <c r="K415" s="2"/>
      <c r="L415" s="1"/>
      <c r="M415" s="1"/>
      <c r="N415" s="1"/>
      <c r="O415" s="1"/>
    </row>
    <row r="416" spans="1:15" ht="21" x14ac:dyDescent="0.35">
      <c r="A416" s="1"/>
      <c r="B416" s="2"/>
      <c r="C416" s="2"/>
      <c r="D416" s="2"/>
      <c r="E416" s="2"/>
      <c r="F416" s="2"/>
      <c r="G416" s="2"/>
      <c r="H416" s="2"/>
      <c r="I416" s="2"/>
      <c r="J416" s="2"/>
      <c r="K416" s="2"/>
      <c r="L416" s="1"/>
      <c r="M416" s="1"/>
      <c r="N416" s="1"/>
      <c r="O416" s="1"/>
    </row>
    <row r="417" spans="1:15" ht="21" x14ac:dyDescent="0.35">
      <c r="A417" s="1"/>
      <c r="B417" s="2"/>
      <c r="C417" s="2"/>
      <c r="D417" s="2"/>
      <c r="E417" s="2"/>
      <c r="F417" s="2"/>
      <c r="G417" s="2"/>
      <c r="H417" s="2"/>
      <c r="I417" s="2"/>
      <c r="J417" s="2"/>
      <c r="K417" s="2"/>
      <c r="L417" s="1"/>
      <c r="M417" s="1"/>
      <c r="N417" s="1"/>
      <c r="O417" s="1"/>
    </row>
    <row r="418" spans="1:15" ht="21" x14ac:dyDescent="0.35">
      <c r="A418" s="1"/>
      <c r="B418" s="2"/>
      <c r="C418" s="2"/>
      <c r="D418" s="2"/>
      <c r="E418" s="2"/>
      <c r="F418" s="2"/>
      <c r="G418" s="2"/>
      <c r="H418" s="2"/>
      <c r="I418" s="2"/>
      <c r="J418" s="2"/>
      <c r="K418" s="2"/>
      <c r="L418" s="1"/>
      <c r="M418" s="1"/>
      <c r="N418" s="1"/>
      <c r="O418" s="1"/>
    </row>
    <row r="419" spans="1:15" ht="21" x14ac:dyDescent="0.35">
      <c r="A419" s="1"/>
      <c r="B419" s="2"/>
      <c r="C419" s="2"/>
      <c r="D419" s="2"/>
      <c r="E419" s="2"/>
      <c r="F419" s="2"/>
      <c r="G419" s="2"/>
      <c r="H419" s="2"/>
      <c r="I419" s="2"/>
      <c r="J419" s="2"/>
      <c r="K419" s="2"/>
      <c r="L419" s="1"/>
      <c r="M419" s="1"/>
      <c r="N419" s="1"/>
      <c r="O419" s="1"/>
    </row>
    <row r="420" spans="1:15" ht="21" x14ac:dyDescent="0.35">
      <c r="A420" s="1"/>
      <c r="B420" s="2"/>
      <c r="C420" s="2"/>
      <c r="D420" s="2"/>
      <c r="E420" s="2"/>
      <c r="F420" s="2"/>
      <c r="G420" s="2"/>
      <c r="H420" s="2"/>
      <c r="I420" s="2"/>
      <c r="J420" s="2"/>
      <c r="K420" s="2"/>
      <c r="L420" s="1"/>
      <c r="M420" s="1"/>
      <c r="N420" s="1"/>
      <c r="O420" s="1"/>
    </row>
    <row r="421" spans="1:15" ht="21" x14ac:dyDescent="0.35">
      <c r="A421" s="1"/>
      <c r="B421" s="2"/>
      <c r="C421" s="2"/>
      <c r="D421" s="2"/>
      <c r="E421" s="2"/>
      <c r="F421" s="2"/>
      <c r="G421" s="2"/>
      <c r="H421" s="2"/>
      <c r="I421" s="2"/>
      <c r="J421" s="2"/>
      <c r="K421" s="2"/>
      <c r="L421" s="1"/>
      <c r="M421" s="1"/>
      <c r="N421" s="1"/>
      <c r="O421" s="1"/>
    </row>
    <row r="422" spans="1:15" ht="21" x14ac:dyDescent="0.35">
      <c r="A422" s="1"/>
      <c r="B422" s="2"/>
      <c r="C422" s="2"/>
      <c r="D422" s="2"/>
      <c r="E422" s="2"/>
      <c r="F422" s="2"/>
      <c r="G422" s="2"/>
      <c r="H422" s="2"/>
      <c r="I422" s="2"/>
      <c r="J422" s="2"/>
      <c r="K422" s="2"/>
      <c r="L422" s="1"/>
      <c r="M422" s="1"/>
      <c r="N422" s="1"/>
      <c r="O422" s="1"/>
    </row>
    <row r="423" spans="1:15" ht="21" x14ac:dyDescent="0.35">
      <c r="A423" s="1"/>
      <c r="B423" s="2"/>
      <c r="C423" s="2"/>
      <c r="D423" s="2"/>
      <c r="E423" s="2"/>
      <c r="F423" s="2"/>
      <c r="G423" s="2"/>
      <c r="H423" s="2"/>
      <c r="I423" s="2"/>
      <c r="J423" s="2"/>
      <c r="K423" s="2"/>
      <c r="L423" s="1"/>
      <c r="M423" s="1"/>
      <c r="N423" s="1"/>
      <c r="O423" s="1"/>
    </row>
    <row r="424" spans="1:15" ht="21" x14ac:dyDescent="0.35">
      <c r="A424" s="1"/>
      <c r="B424" s="2"/>
      <c r="C424" s="2"/>
      <c r="D424" s="2"/>
      <c r="E424" s="2"/>
      <c r="F424" s="2"/>
      <c r="G424" s="2"/>
      <c r="H424" s="2"/>
      <c r="I424" s="2"/>
      <c r="J424" s="2"/>
      <c r="K424" s="2"/>
      <c r="L424" s="1"/>
      <c r="M424" s="1"/>
      <c r="N424" s="1"/>
      <c r="O424" s="1"/>
    </row>
    <row r="425" spans="1:15" ht="21" x14ac:dyDescent="0.35">
      <c r="A425" s="1"/>
      <c r="B425" s="2"/>
      <c r="C425" s="2"/>
      <c r="D425" s="2"/>
      <c r="E425" s="2"/>
      <c r="F425" s="2"/>
      <c r="G425" s="2"/>
      <c r="H425" s="2"/>
      <c r="I425" s="2"/>
      <c r="J425" s="2"/>
      <c r="K425" s="2"/>
      <c r="L425" s="1"/>
      <c r="M425" s="1"/>
      <c r="N425" s="1"/>
      <c r="O425" s="1"/>
    </row>
    <row r="426" spans="1:15" ht="21" x14ac:dyDescent="0.35">
      <c r="A426" s="1"/>
      <c r="B426" s="2"/>
      <c r="C426" s="2"/>
      <c r="D426" s="2"/>
      <c r="E426" s="2"/>
      <c r="F426" s="2"/>
      <c r="G426" s="2"/>
      <c r="H426" s="2"/>
      <c r="I426" s="2"/>
      <c r="J426" s="2"/>
      <c r="K426" s="2"/>
      <c r="L426" s="1"/>
      <c r="M426" s="1"/>
      <c r="N426" s="1"/>
      <c r="O426" s="1"/>
    </row>
    <row r="427" spans="1:15" ht="21" x14ac:dyDescent="0.35">
      <c r="A427" s="1"/>
      <c r="B427" s="2"/>
      <c r="C427" s="2"/>
      <c r="D427" s="2"/>
      <c r="E427" s="2"/>
      <c r="F427" s="2"/>
      <c r="G427" s="2"/>
      <c r="H427" s="2"/>
      <c r="I427" s="2"/>
      <c r="J427" s="2"/>
      <c r="K427" s="2"/>
      <c r="L427" s="1"/>
      <c r="M427" s="1"/>
      <c r="N427" s="1"/>
      <c r="O427" s="1"/>
    </row>
    <row r="428" spans="1:15" ht="21" x14ac:dyDescent="0.35">
      <c r="A428" s="1"/>
      <c r="B428" s="2"/>
      <c r="C428" s="2"/>
      <c r="D428" s="2"/>
      <c r="E428" s="2"/>
      <c r="F428" s="2"/>
      <c r="G428" s="2"/>
      <c r="H428" s="2"/>
      <c r="I428" s="2"/>
      <c r="J428" s="2"/>
      <c r="K428" s="2"/>
      <c r="L428" s="1"/>
      <c r="M428" s="1"/>
      <c r="N428" s="1"/>
      <c r="O428" s="1"/>
    </row>
    <row r="429" spans="1:15" ht="21" x14ac:dyDescent="0.35">
      <c r="A429" s="1"/>
      <c r="B429" s="2"/>
      <c r="C429" s="2"/>
      <c r="D429" s="2"/>
      <c r="E429" s="2"/>
      <c r="F429" s="2"/>
      <c r="G429" s="2"/>
      <c r="H429" s="2"/>
      <c r="I429" s="2"/>
      <c r="J429" s="2"/>
      <c r="K429" s="2"/>
      <c r="L429" s="1"/>
      <c r="M429" s="1"/>
      <c r="N429" s="1"/>
      <c r="O429" s="1"/>
    </row>
    <row r="430" spans="1:15" ht="21" x14ac:dyDescent="0.35">
      <c r="A430" s="1"/>
      <c r="B430" s="2"/>
      <c r="C430" s="2"/>
      <c r="D430" s="2"/>
      <c r="E430" s="2"/>
      <c r="F430" s="2"/>
      <c r="G430" s="2"/>
      <c r="H430" s="2"/>
      <c r="I430" s="2"/>
      <c r="J430" s="2"/>
      <c r="K430" s="2"/>
      <c r="L430" s="1"/>
      <c r="M430" s="1"/>
      <c r="N430" s="1"/>
      <c r="O430" s="1"/>
    </row>
    <row r="431" spans="1:15" ht="21" x14ac:dyDescent="0.35">
      <c r="A431" s="1"/>
      <c r="B431" s="2"/>
      <c r="C431" s="2"/>
      <c r="D431" s="2"/>
      <c r="E431" s="2"/>
      <c r="F431" s="2"/>
      <c r="G431" s="2"/>
      <c r="H431" s="2"/>
      <c r="I431" s="2"/>
      <c r="J431" s="2"/>
      <c r="K431" s="2"/>
      <c r="L431" s="1"/>
      <c r="M431" s="1"/>
      <c r="N431" s="1"/>
      <c r="O431" s="1"/>
    </row>
    <row r="432" spans="1:15" ht="21" x14ac:dyDescent="0.35">
      <c r="A432" s="1"/>
      <c r="B432" s="2"/>
      <c r="C432" s="2"/>
      <c r="D432" s="2"/>
      <c r="E432" s="2"/>
      <c r="F432" s="2"/>
      <c r="G432" s="2"/>
      <c r="H432" s="2"/>
      <c r="I432" s="2"/>
      <c r="J432" s="2"/>
      <c r="K432" s="2"/>
      <c r="L432" s="1"/>
      <c r="M432" s="1"/>
      <c r="N432" s="1"/>
      <c r="O432" s="1"/>
    </row>
    <row r="433" spans="1:15" ht="21" x14ac:dyDescent="0.35">
      <c r="A433" s="1"/>
      <c r="B433" s="2"/>
      <c r="C433" s="2"/>
      <c r="D433" s="2"/>
      <c r="E433" s="2"/>
      <c r="F433" s="2"/>
      <c r="G433" s="2"/>
      <c r="H433" s="2"/>
      <c r="I433" s="2"/>
      <c r="J433" s="2"/>
      <c r="K433" s="2"/>
      <c r="L433" s="1"/>
      <c r="M433" s="1"/>
      <c r="N433" s="1"/>
      <c r="O433" s="1"/>
    </row>
    <row r="434" spans="1:15" ht="21" x14ac:dyDescent="0.35">
      <c r="A434" s="1"/>
      <c r="B434" s="2"/>
      <c r="C434" s="2"/>
      <c r="D434" s="2"/>
      <c r="E434" s="2"/>
      <c r="F434" s="2"/>
      <c r="G434" s="2"/>
      <c r="H434" s="2"/>
      <c r="I434" s="2"/>
      <c r="J434" s="2"/>
      <c r="K434" s="2"/>
      <c r="L434" s="1"/>
      <c r="M434" s="1"/>
      <c r="N434" s="1"/>
      <c r="O434" s="1"/>
    </row>
    <row r="435" spans="1:15" ht="21" x14ac:dyDescent="0.35">
      <c r="A435" s="1"/>
      <c r="B435" s="2"/>
      <c r="C435" s="2"/>
      <c r="D435" s="2"/>
      <c r="E435" s="2"/>
      <c r="F435" s="2"/>
      <c r="G435" s="2"/>
      <c r="H435" s="2"/>
      <c r="I435" s="2"/>
      <c r="J435" s="2"/>
      <c r="K435" s="2"/>
      <c r="L435" s="1"/>
      <c r="M435" s="1"/>
      <c r="N435" s="1"/>
      <c r="O435" s="1"/>
    </row>
    <row r="436" spans="1:15" ht="21" x14ac:dyDescent="0.35">
      <c r="A436" s="1"/>
      <c r="B436" s="2"/>
      <c r="C436" s="2"/>
      <c r="D436" s="2"/>
      <c r="E436" s="2"/>
      <c r="F436" s="2"/>
      <c r="G436" s="2"/>
      <c r="H436" s="2"/>
      <c r="I436" s="2"/>
      <c r="J436" s="2"/>
      <c r="K436" s="2"/>
      <c r="L436" s="1"/>
      <c r="M436" s="1"/>
      <c r="N436" s="1"/>
      <c r="O436" s="1"/>
    </row>
    <row r="437" spans="1:15" ht="21" x14ac:dyDescent="0.35">
      <c r="A437" s="1"/>
      <c r="B437" s="2"/>
      <c r="C437" s="2"/>
      <c r="D437" s="2"/>
      <c r="E437" s="2"/>
      <c r="F437" s="2"/>
      <c r="G437" s="2"/>
      <c r="H437" s="2"/>
      <c r="I437" s="2"/>
      <c r="J437" s="2"/>
      <c r="K437" s="2"/>
      <c r="L437" s="1"/>
      <c r="M437" s="1"/>
      <c r="N437" s="1"/>
      <c r="O437" s="1"/>
    </row>
    <row r="438" spans="1:15" ht="21" x14ac:dyDescent="0.35">
      <c r="A438" s="1"/>
      <c r="B438" s="2"/>
      <c r="C438" s="2"/>
      <c r="D438" s="2"/>
      <c r="E438" s="2"/>
      <c r="F438" s="2"/>
      <c r="G438" s="2"/>
      <c r="H438" s="2"/>
      <c r="I438" s="2"/>
      <c r="J438" s="2"/>
      <c r="K438" s="2"/>
      <c r="L438" s="1"/>
      <c r="M438" s="1"/>
      <c r="N438" s="1"/>
      <c r="O438" s="1"/>
    </row>
    <row r="439" spans="1:15" ht="21" x14ac:dyDescent="0.35">
      <c r="A439" s="1"/>
      <c r="B439" s="2"/>
      <c r="C439" s="2"/>
      <c r="D439" s="2"/>
      <c r="E439" s="2"/>
      <c r="F439" s="2"/>
      <c r="G439" s="2"/>
      <c r="H439" s="2"/>
      <c r="I439" s="2"/>
      <c r="J439" s="2"/>
      <c r="K439" s="2"/>
      <c r="L439" s="1"/>
      <c r="M439" s="1"/>
      <c r="N439" s="1"/>
      <c r="O439" s="1"/>
    </row>
    <row r="440" spans="1:15" ht="21" x14ac:dyDescent="0.35">
      <c r="A440" s="1"/>
      <c r="B440" s="2"/>
      <c r="C440" s="2"/>
      <c r="D440" s="2"/>
      <c r="E440" s="2"/>
      <c r="F440" s="2"/>
      <c r="G440" s="2"/>
      <c r="H440" s="2"/>
      <c r="I440" s="2"/>
      <c r="J440" s="2"/>
      <c r="K440" s="2"/>
      <c r="L440" s="1"/>
      <c r="M440" s="1"/>
      <c r="N440" s="1"/>
      <c r="O440" s="1"/>
    </row>
    <row r="441" spans="1:15" ht="21" x14ac:dyDescent="0.35">
      <c r="A441" s="1"/>
      <c r="B441" s="2"/>
      <c r="C441" s="2"/>
      <c r="D441" s="2"/>
      <c r="E441" s="2"/>
      <c r="F441" s="2"/>
      <c r="G441" s="2"/>
      <c r="H441" s="2"/>
      <c r="I441" s="2"/>
      <c r="J441" s="2"/>
      <c r="K441" s="2"/>
      <c r="L441" s="1"/>
      <c r="M441" s="1"/>
      <c r="N441" s="1"/>
      <c r="O441" s="1"/>
    </row>
    <row r="442" spans="1:15" ht="21" x14ac:dyDescent="0.35">
      <c r="A442" s="1"/>
      <c r="B442" s="2"/>
      <c r="C442" s="2"/>
      <c r="D442" s="2"/>
      <c r="E442" s="2"/>
      <c r="F442" s="2"/>
      <c r="G442" s="2"/>
      <c r="H442" s="2"/>
      <c r="I442" s="2"/>
      <c r="J442" s="2"/>
      <c r="K442" s="2"/>
      <c r="L442" s="1"/>
      <c r="M442" s="1"/>
      <c r="N442" s="1"/>
      <c r="O442" s="1"/>
    </row>
    <row r="443" spans="1:15" ht="21" x14ac:dyDescent="0.35">
      <c r="A443" s="1"/>
      <c r="B443" s="2"/>
      <c r="C443" s="2"/>
      <c r="D443" s="2"/>
      <c r="E443" s="2"/>
      <c r="F443" s="2"/>
      <c r="G443" s="2"/>
      <c r="H443" s="2"/>
      <c r="I443" s="2"/>
      <c r="J443" s="2"/>
      <c r="K443" s="2"/>
      <c r="L443" s="1"/>
      <c r="M443" s="1"/>
      <c r="N443" s="1"/>
      <c r="O443" s="1"/>
    </row>
    <row r="444" spans="1:15" ht="21" x14ac:dyDescent="0.35">
      <c r="A444" s="1"/>
      <c r="B444" s="2"/>
      <c r="C444" s="2"/>
      <c r="D444" s="2"/>
      <c r="E444" s="2"/>
      <c r="F444" s="2"/>
      <c r="G444" s="2"/>
      <c r="H444" s="2"/>
      <c r="I444" s="2"/>
      <c r="J444" s="2"/>
      <c r="K444" s="2"/>
      <c r="L444" s="1"/>
      <c r="M444" s="1"/>
      <c r="N444" s="1"/>
      <c r="O444" s="1"/>
    </row>
    <row r="445" spans="1:15" ht="21" x14ac:dyDescent="0.35">
      <c r="A445" s="1"/>
      <c r="B445" s="2"/>
      <c r="C445" s="2"/>
      <c r="D445" s="2"/>
      <c r="E445" s="2"/>
      <c r="F445" s="2"/>
      <c r="G445" s="2"/>
      <c r="H445" s="2"/>
      <c r="I445" s="2"/>
      <c r="J445" s="2"/>
      <c r="K445" s="2"/>
      <c r="L445" s="1"/>
      <c r="M445" s="1"/>
      <c r="N445" s="1"/>
      <c r="O445" s="1"/>
    </row>
    <row r="446" spans="1:15" ht="21" x14ac:dyDescent="0.35">
      <c r="A446" s="1"/>
      <c r="B446" s="2"/>
      <c r="C446" s="2"/>
      <c r="D446" s="2"/>
      <c r="E446" s="2"/>
      <c r="F446" s="2"/>
      <c r="G446" s="2"/>
      <c r="H446" s="2"/>
      <c r="I446" s="2"/>
      <c r="J446" s="2"/>
      <c r="K446" s="2"/>
      <c r="L446" s="1"/>
      <c r="M446" s="1"/>
      <c r="N446" s="1"/>
      <c r="O446" s="1"/>
    </row>
    <row r="447" spans="1:15" ht="21" x14ac:dyDescent="0.35">
      <c r="A447" s="1"/>
      <c r="B447" s="2"/>
      <c r="C447" s="2"/>
      <c r="D447" s="2"/>
      <c r="E447" s="2"/>
      <c r="F447" s="2"/>
      <c r="G447" s="2"/>
      <c r="H447" s="2"/>
      <c r="I447" s="2"/>
      <c r="J447" s="2"/>
      <c r="K447" s="2"/>
      <c r="L447" s="1"/>
      <c r="M447" s="1"/>
      <c r="N447" s="1"/>
      <c r="O447" s="1"/>
    </row>
    <row r="448" spans="1:15" ht="21" x14ac:dyDescent="0.35">
      <c r="A448" s="1"/>
      <c r="B448" s="2"/>
      <c r="C448" s="2"/>
      <c r="D448" s="2"/>
      <c r="E448" s="2"/>
      <c r="F448" s="2"/>
      <c r="G448" s="2"/>
      <c r="H448" s="2"/>
      <c r="I448" s="2"/>
      <c r="J448" s="2"/>
      <c r="K448" s="2"/>
      <c r="L448" s="1"/>
      <c r="M448" s="1"/>
      <c r="N448" s="1"/>
      <c r="O448" s="1"/>
    </row>
    <row r="449" spans="1:15" ht="21" x14ac:dyDescent="0.35">
      <c r="A449" s="1"/>
      <c r="B449" s="2"/>
      <c r="C449" s="2"/>
      <c r="D449" s="2"/>
      <c r="E449" s="2"/>
      <c r="F449" s="2"/>
      <c r="G449" s="2"/>
      <c r="H449" s="2"/>
      <c r="I449" s="2"/>
      <c r="J449" s="2"/>
      <c r="K449" s="2"/>
      <c r="L449" s="1"/>
      <c r="M449" s="1"/>
      <c r="N449" s="1"/>
      <c r="O449" s="1"/>
    </row>
    <row r="450" spans="1:15" ht="21" x14ac:dyDescent="0.35">
      <c r="A450" s="1"/>
      <c r="B450" s="2"/>
      <c r="C450" s="2"/>
      <c r="D450" s="2"/>
      <c r="E450" s="2"/>
      <c r="F450" s="2"/>
      <c r="G450" s="2"/>
      <c r="H450" s="2"/>
      <c r="I450" s="2"/>
      <c r="J450" s="2"/>
      <c r="K450" s="2"/>
      <c r="L450" s="1"/>
      <c r="M450" s="1"/>
      <c r="N450" s="1"/>
      <c r="O450" s="1"/>
    </row>
    <row r="451" spans="1:15" ht="21" x14ac:dyDescent="0.35">
      <c r="A451" s="1"/>
      <c r="B451" s="2"/>
      <c r="C451" s="2"/>
      <c r="D451" s="2"/>
      <c r="E451" s="2"/>
      <c r="F451" s="2"/>
      <c r="G451" s="2"/>
      <c r="H451" s="2"/>
      <c r="I451" s="2"/>
      <c r="J451" s="2"/>
      <c r="K451" s="2"/>
      <c r="L451" s="1"/>
      <c r="M451" s="1"/>
      <c r="N451" s="1"/>
      <c r="O451" s="1"/>
    </row>
    <row r="452" spans="1:15" ht="21" x14ac:dyDescent="0.35">
      <c r="A452" s="1"/>
      <c r="B452" s="2"/>
      <c r="C452" s="2"/>
      <c r="D452" s="2"/>
      <c r="E452" s="2"/>
      <c r="F452" s="2"/>
      <c r="G452" s="2"/>
      <c r="H452" s="2"/>
      <c r="I452" s="2"/>
      <c r="J452" s="2"/>
      <c r="K452" s="2"/>
      <c r="L452" s="1"/>
      <c r="M452" s="1"/>
      <c r="N452" s="1"/>
      <c r="O452" s="1"/>
    </row>
    <row r="453" spans="1:15" ht="21" x14ac:dyDescent="0.35">
      <c r="A453" s="1"/>
      <c r="B453" s="2"/>
      <c r="C453" s="2"/>
      <c r="D453" s="2"/>
      <c r="E453" s="2"/>
      <c r="F453" s="2"/>
      <c r="G453" s="2"/>
      <c r="H453" s="2"/>
      <c r="I453" s="2"/>
      <c r="J453" s="2"/>
      <c r="K453" s="2"/>
      <c r="L453" s="1"/>
      <c r="M453" s="1"/>
      <c r="N453" s="1"/>
      <c r="O453" s="1"/>
    </row>
    <row r="454" spans="1:15" ht="21" x14ac:dyDescent="0.35">
      <c r="A454" s="1"/>
      <c r="B454" s="2"/>
      <c r="C454" s="2"/>
      <c r="D454" s="2"/>
      <c r="E454" s="2"/>
      <c r="F454" s="2"/>
      <c r="G454" s="2"/>
      <c r="H454" s="2"/>
      <c r="I454" s="2"/>
      <c r="J454" s="2"/>
      <c r="K454" s="2"/>
      <c r="L454" s="1"/>
      <c r="M454" s="1"/>
      <c r="N454" s="1"/>
      <c r="O454" s="1"/>
    </row>
    <row r="455" spans="1:15" ht="21" x14ac:dyDescent="0.35">
      <c r="A455" s="1"/>
      <c r="B455" s="2"/>
      <c r="C455" s="2"/>
      <c r="D455" s="2"/>
      <c r="E455" s="2"/>
      <c r="F455" s="2"/>
      <c r="G455" s="2"/>
      <c r="H455" s="2"/>
      <c r="I455" s="2"/>
      <c r="J455" s="2"/>
      <c r="K455" s="2"/>
      <c r="L455" s="1"/>
      <c r="M455" s="1"/>
      <c r="N455" s="1"/>
      <c r="O455" s="1"/>
    </row>
    <row r="456" spans="1:15" ht="21" x14ac:dyDescent="0.35">
      <c r="A456" s="1"/>
      <c r="B456" s="2"/>
      <c r="C456" s="2"/>
      <c r="D456" s="2"/>
      <c r="E456" s="2"/>
      <c r="F456" s="2"/>
      <c r="G456" s="2"/>
      <c r="H456" s="2"/>
      <c r="I456" s="2"/>
      <c r="J456" s="2"/>
      <c r="K456" s="2"/>
      <c r="L456" s="1"/>
      <c r="M456" s="1"/>
      <c r="N456" s="1"/>
      <c r="O456" s="1"/>
    </row>
    <row r="457" spans="1:15" ht="21" x14ac:dyDescent="0.35">
      <c r="A457" s="1"/>
      <c r="B457" s="2"/>
      <c r="C457" s="2"/>
      <c r="D457" s="2"/>
      <c r="E457" s="2"/>
      <c r="F457" s="2"/>
      <c r="G457" s="2"/>
      <c r="H457" s="2"/>
      <c r="I457" s="2"/>
      <c r="J457" s="2"/>
      <c r="K457" s="2"/>
      <c r="L457" s="1"/>
      <c r="M457" s="1"/>
      <c r="N457" s="1"/>
      <c r="O457" s="1"/>
    </row>
    <row r="458" spans="1:15" ht="21" x14ac:dyDescent="0.35">
      <c r="A458" s="1"/>
      <c r="B458" s="2"/>
      <c r="C458" s="2"/>
      <c r="D458" s="2"/>
      <c r="E458" s="2"/>
      <c r="F458" s="2"/>
      <c r="G458" s="2"/>
      <c r="H458" s="2"/>
      <c r="I458" s="2"/>
      <c r="J458" s="2"/>
      <c r="K458" s="2"/>
      <c r="L458" s="1"/>
      <c r="M458" s="1"/>
      <c r="N458" s="1"/>
      <c r="O458" s="1"/>
    </row>
    <row r="459" spans="1:15" ht="21" x14ac:dyDescent="0.35">
      <c r="A459" s="1"/>
      <c r="B459" s="2"/>
      <c r="C459" s="2"/>
      <c r="D459" s="2"/>
      <c r="E459" s="2"/>
      <c r="F459" s="2"/>
      <c r="G459" s="2"/>
      <c r="H459" s="2"/>
      <c r="I459" s="2"/>
      <c r="J459" s="2"/>
      <c r="K459" s="2"/>
      <c r="L459" s="1"/>
      <c r="M459" s="1"/>
      <c r="N459" s="1"/>
      <c r="O459" s="1"/>
    </row>
    <row r="460" spans="1:15" ht="21" x14ac:dyDescent="0.35">
      <c r="A460" s="1"/>
      <c r="B460" s="2"/>
      <c r="C460" s="2"/>
      <c r="D460" s="2"/>
      <c r="E460" s="2"/>
      <c r="F460" s="2"/>
      <c r="G460" s="2"/>
      <c r="H460" s="2"/>
      <c r="I460" s="2"/>
      <c r="J460" s="2"/>
      <c r="K460" s="2"/>
      <c r="L460" s="1"/>
      <c r="M460" s="1"/>
      <c r="N460" s="1"/>
      <c r="O460" s="1"/>
    </row>
    <row r="461" spans="1:15" ht="21" x14ac:dyDescent="0.35">
      <c r="A461" s="1"/>
      <c r="B461" s="2"/>
      <c r="C461" s="2"/>
      <c r="D461" s="2"/>
      <c r="E461" s="2"/>
      <c r="F461" s="2"/>
      <c r="G461" s="2"/>
      <c r="H461" s="2"/>
      <c r="I461" s="2"/>
      <c r="J461" s="2"/>
      <c r="K461" s="2"/>
      <c r="L461" s="1"/>
      <c r="M461" s="1"/>
      <c r="N461" s="1"/>
      <c r="O461" s="1"/>
    </row>
    <row r="462" spans="1:15" ht="21" x14ac:dyDescent="0.35">
      <c r="A462" s="1"/>
      <c r="B462" s="2"/>
      <c r="C462" s="2"/>
      <c r="D462" s="2"/>
      <c r="E462" s="2"/>
      <c r="F462" s="2"/>
      <c r="G462" s="2"/>
      <c r="H462" s="2"/>
      <c r="I462" s="2"/>
      <c r="J462" s="2"/>
      <c r="K462" s="2"/>
      <c r="L462" s="1"/>
      <c r="M462" s="1"/>
      <c r="N462" s="1"/>
      <c r="O462" s="1"/>
    </row>
    <row r="463" spans="1:15" ht="21" x14ac:dyDescent="0.35">
      <c r="A463" s="1"/>
      <c r="B463" s="2"/>
      <c r="C463" s="2"/>
      <c r="D463" s="2"/>
      <c r="E463" s="2"/>
      <c r="F463" s="2"/>
      <c r="G463" s="2"/>
      <c r="H463" s="2"/>
      <c r="I463" s="2"/>
      <c r="J463" s="2"/>
      <c r="K463" s="2"/>
      <c r="L463" s="1"/>
      <c r="M463" s="1"/>
      <c r="N463" s="1"/>
      <c r="O463" s="1"/>
    </row>
    <row r="464" spans="1:15" ht="21" x14ac:dyDescent="0.35">
      <c r="A464" s="1"/>
      <c r="B464" s="2"/>
      <c r="C464" s="2"/>
      <c r="D464" s="2"/>
      <c r="E464" s="2"/>
      <c r="F464" s="2"/>
      <c r="G464" s="2"/>
      <c r="H464" s="2"/>
      <c r="I464" s="2"/>
      <c r="J464" s="2"/>
      <c r="K464" s="2"/>
      <c r="L464" s="1"/>
      <c r="M464" s="1"/>
      <c r="N464" s="1"/>
      <c r="O464" s="1"/>
    </row>
    <row r="465" spans="1:15" ht="21" x14ac:dyDescent="0.35">
      <c r="A465" s="1"/>
      <c r="B465" s="2"/>
      <c r="C465" s="2"/>
      <c r="D465" s="2"/>
      <c r="E465" s="2"/>
      <c r="F465" s="2"/>
      <c r="G465" s="2"/>
      <c r="H465" s="2"/>
      <c r="I465" s="2"/>
      <c r="J465" s="2"/>
      <c r="K465" s="2"/>
      <c r="L465" s="1"/>
      <c r="M465" s="1"/>
      <c r="N465" s="1"/>
      <c r="O465" s="1"/>
    </row>
    <row r="466" spans="1:15" ht="21" x14ac:dyDescent="0.35">
      <c r="A466" s="1"/>
      <c r="B466" s="2"/>
      <c r="C466" s="2"/>
      <c r="D466" s="2"/>
      <c r="E466" s="2"/>
      <c r="F466" s="2"/>
      <c r="G466" s="2"/>
      <c r="H466" s="2"/>
      <c r="I466" s="2"/>
      <c r="J466" s="2"/>
      <c r="K466" s="2"/>
      <c r="L466" s="1"/>
      <c r="M466" s="1"/>
      <c r="N466" s="1"/>
      <c r="O466" s="1"/>
    </row>
    <row r="467" spans="1:15" ht="21" x14ac:dyDescent="0.35">
      <c r="A467" s="1"/>
      <c r="B467" s="2"/>
      <c r="C467" s="2"/>
      <c r="D467" s="2"/>
      <c r="E467" s="2"/>
      <c r="F467" s="2"/>
      <c r="G467" s="2"/>
      <c r="H467" s="2"/>
      <c r="I467" s="2"/>
      <c r="J467" s="2"/>
      <c r="K467" s="2"/>
      <c r="L467" s="1"/>
      <c r="M467" s="1"/>
      <c r="N467" s="1"/>
      <c r="O467" s="1"/>
    </row>
    <row r="468" spans="1:15" ht="21" x14ac:dyDescent="0.35">
      <c r="A468" s="1"/>
      <c r="B468" s="2"/>
      <c r="C468" s="2"/>
      <c r="D468" s="2"/>
      <c r="E468" s="2"/>
      <c r="F468" s="2"/>
      <c r="G468" s="2"/>
      <c r="H468" s="2"/>
      <c r="I468" s="2"/>
      <c r="J468" s="2"/>
      <c r="K468" s="2"/>
      <c r="L468" s="1"/>
      <c r="M468" s="1"/>
      <c r="N468" s="1"/>
      <c r="O468" s="1"/>
    </row>
    <row r="469" spans="1:15" ht="21" x14ac:dyDescent="0.35">
      <c r="A469" s="1"/>
      <c r="B469" s="2"/>
      <c r="C469" s="2"/>
      <c r="D469" s="2"/>
      <c r="E469" s="2"/>
      <c r="F469" s="2"/>
      <c r="G469" s="2"/>
      <c r="H469" s="2"/>
      <c r="I469" s="2"/>
      <c r="J469" s="2"/>
      <c r="K469" s="2"/>
      <c r="L469" s="1"/>
      <c r="M469" s="1"/>
      <c r="N469" s="1"/>
      <c r="O469" s="1"/>
    </row>
    <row r="470" spans="1:15" ht="21" x14ac:dyDescent="0.35">
      <c r="A470" s="1"/>
      <c r="B470" s="2"/>
      <c r="C470" s="2"/>
      <c r="D470" s="2"/>
      <c r="E470" s="2"/>
      <c r="F470" s="2"/>
      <c r="G470" s="2"/>
      <c r="H470" s="2"/>
      <c r="I470" s="2"/>
      <c r="J470" s="2"/>
      <c r="K470" s="2"/>
      <c r="L470" s="1"/>
      <c r="M470" s="1"/>
      <c r="N470" s="1"/>
      <c r="O470" s="1"/>
    </row>
    <row r="471" spans="1:15" ht="21" x14ac:dyDescent="0.35">
      <c r="A471" s="1"/>
      <c r="B471" s="2"/>
      <c r="C471" s="2"/>
      <c r="D471" s="2"/>
      <c r="E471" s="2"/>
      <c r="F471" s="2"/>
      <c r="G471" s="2"/>
      <c r="H471" s="2"/>
      <c r="I471" s="2"/>
      <c r="J471" s="2"/>
      <c r="K471" s="2"/>
      <c r="L471" s="1"/>
      <c r="M471" s="1"/>
      <c r="N471" s="1"/>
      <c r="O471" s="1"/>
    </row>
    <row r="472" spans="1:15" ht="21" x14ac:dyDescent="0.35">
      <c r="A472" s="1"/>
      <c r="B472" s="2"/>
      <c r="C472" s="2"/>
      <c r="D472" s="2"/>
      <c r="E472" s="2"/>
      <c r="F472" s="2"/>
      <c r="G472" s="2"/>
      <c r="H472" s="2"/>
      <c r="I472" s="2"/>
      <c r="J472" s="2"/>
      <c r="K472" s="2"/>
      <c r="L472" s="1"/>
      <c r="M472" s="1"/>
      <c r="N472" s="1"/>
      <c r="O472" s="1"/>
    </row>
    <row r="473" spans="1:15" ht="21" x14ac:dyDescent="0.35">
      <c r="A473" s="1"/>
      <c r="B473" s="2"/>
      <c r="C473" s="2"/>
      <c r="D473" s="2"/>
      <c r="E473" s="2"/>
      <c r="F473" s="2"/>
      <c r="G473" s="2"/>
      <c r="H473" s="2"/>
      <c r="I473" s="2"/>
      <c r="J473" s="2"/>
      <c r="K473" s="2"/>
      <c r="L473" s="1"/>
      <c r="M473" s="1"/>
      <c r="N473" s="1"/>
      <c r="O473" s="1"/>
    </row>
    <row r="474" spans="1:15" ht="21" x14ac:dyDescent="0.35">
      <c r="A474" s="1"/>
      <c r="B474" s="2"/>
      <c r="C474" s="2"/>
      <c r="D474" s="2"/>
      <c r="E474" s="2"/>
      <c r="F474" s="2"/>
      <c r="G474" s="2"/>
      <c r="H474" s="2"/>
      <c r="I474" s="2"/>
      <c r="J474" s="2"/>
      <c r="K474" s="2"/>
      <c r="L474" s="1"/>
      <c r="M474" s="1"/>
      <c r="N474" s="1"/>
      <c r="O474" s="1"/>
    </row>
    <row r="475" spans="1:15" ht="21" x14ac:dyDescent="0.35">
      <c r="A475" s="1"/>
      <c r="B475" s="2"/>
      <c r="C475" s="2"/>
      <c r="D475" s="2"/>
      <c r="E475" s="2"/>
      <c r="F475" s="2"/>
      <c r="G475" s="2"/>
      <c r="H475" s="2"/>
      <c r="I475" s="2"/>
      <c r="J475" s="2"/>
      <c r="K475" s="2"/>
      <c r="L475" s="1"/>
      <c r="M475" s="1"/>
      <c r="N475" s="1"/>
      <c r="O475" s="1"/>
    </row>
    <row r="476" spans="1:15" ht="21" x14ac:dyDescent="0.35">
      <c r="A476" s="1"/>
      <c r="B476" s="2"/>
      <c r="C476" s="2"/>
      <c r="D476" s="2"/>
      <c r="E476" s="2"/>
      <c r="F476" s="2"/>
      <c r="G476" s="2"/>
      <c r="H476" s="2"/>
      <c r="I476" s="2"/>
      <c r="J476" s="2"/>
      <c r="K476" s="2"/>
      <c r="L476" s="1"/>
      <c r="M476" s="1"/>
      <c r="N476" s="1"/>
      <c r="O476" s="1"/>
    </row>
    <row r="477" spans="1:15" ht="21" x14ac:dyDescent="0.35">
      <c r="A477" s="1"/>
      <c r="B477" s="2"/>
      <c r="C477" s="2"/>
      <c r="D477" s="2"/>
      <c r="E477" s="2"/>
      <c r="F477" s="2"/>
      <c r="G477" s="2"/>
      <c r="H477" s="2"/>
      <c r="I477" s="2"/>
      <c r="J477" s="2"/>
      <c r="K477" s="2"/>
      <c r="L477" s="1"/>
      <c r="M477" s="1"/>
      <c r="N477" s="1"/>
      <c r="O477" s="1"/>
    </row>
    <row r="478" spans="1:15" ht="21" x14ac:dyDescent="0.35">
      <c r="A478" s="1"/>
      <c r="B478" s="2"/>
      <c r="C478" s="2"/>
      <c r="D478" s="2"/>
      <c r="E478" s="2"/>
      <c r="F478" s="2"/>
      <c r="G478" s="2"/>
      <c r="H478" s="2"/>
      <c r="I478" s="2"/>
      <c r="J478" s="2"/>
      <c r="K478" s="2"/>
      <c r="L478" s="1"/>
      <c r="M478" s="1"/>
      <c r="N478" s="1"/>
      <c r="O478" s="1"/>
    </row>
    <row r="479" spans="1:15" ht="21" x14ac:dyDescent="0.35">
      <c r="A479" s="1"/>
      <c r="B479" s="2"/>
      <c r="C479" s="2"/>
      <c r="D479" s="2"/>
      <c r="E479" s="2"/>
      <c r="F479" s="2"/>
      <c r="G479" s="2"/>
      <c r="H479" s="2"/>
      <c r="I479" s="2"/>
      <c r="J479" s="2"/>
      <c r="K479" s="2"/>
      <c r="L479" s="1"/>
      <c r="M479" s="1"/>
      <c r="N479" s="1"/>
      <c r="O479" s="1"/>
    </row>
    <row r="480" spans="1:15" ht="21" x14ac:dyDescent="0.35">
      <c r="A480" s="1"/>
      <c r="B480" s="2"/>
      <c r="C480" s="2"/>
      <c r="D480" s="2"/>
      <c r="E480" s="2"/>
      <c r="F480" s="2"/>
      <c r="G480" s="2"/>
      <c r="H480" s="2"/>
      <c r="I480" s="2"/>
      <c r="J480" s="2"/>
      <c r="K480" s="2"/>
      <c r="L480" s="1"/>
      <c r="M480" s="1"/>
      <c r="N480" s="1"/>
      <c r="O480" s="1"/>
    </row>
    <row r="481" spans="1:15" ht="21" x14ac:dyDescent="0.35">
      <c r="A481" s="1"/>
      <c r="B481" s="2"/>
      <c r="C481" s="2"/>
      <c r="D481" s="2"/>
      <c r="E481" s="2"/>
      <c r="F481" s="2"/>
      <c r="G481" s="2"/>
      <c r="H481" s="2"/>
      <c r="I481" s="2"/>
      <c r="J481" s="2"/>
      <c r="K481" s="2"/>
      <c r="L481" s="1"/>
      <c r="M481" s="1"/>
      <c r="N481" s="1"/>
      <c r="O481" s="1"/>
    </row>
    <row r="482" spans="1:15" ht="21" x14ac:dyDescent="0.35">
      <c r="A482" s="1"/>
      <c r="B482" s="2"/>
      <c r="C482" s="2"/>
      <c r="D482" s="2"/>
      <c r="E482" s="2"/>
      <c r="F482" s="2"/>
      <c r="G482" s="2"/>
      <c r="H482" s="2"/>
      <c r="I482" s="2"/>
      <c r="J482" s="2"/>
      <c r="K482" s="2"/>
      <c r="L482" s="1"/>
      <c r="M482" s="1"/>
      <c r="N482" s="1"/>
      <c r="O482" s="1"/>
    </row>
    <row r="483" spans="1:15" ht="21" x14ac:dyDescent="0.35">
      <c r="A483" s="1"/>
      <c r="B483" s="2"/>
      <c r="C483" s="2"/>
      <c r="D483" s="2"/>
      <c r="E483" s="2"/>
      <c r="F483" s="2"/>
      <c r="G483" s="2"/>
      <c r="H483" s="2"/>
      <c r="I483" s="2"/>
      <c r="J483" s="2"/>
      <c r="K483" s="2"/>
      <c r="L483" s="1"/>
      <c r="M483" s="1"/>
      <c r="N483" s="1"/>
      <c r="O483" s="1"/>
    </row>
    <row r="484" spans="1:15" ht="21" x14ac:dyDescent="0.35">
      <c r="A484" s="1"/>
      <c r="B484" s="2"/>
      <c r="C484" s="2"/>
      <c r="D484" s="2"/>
      <c r="E484" s="2"/>
      <c r="F484" s="2"/>
      <c r="G484" s="2"/>
      <c r="H484" s="2"/>
      <c r="I484" s="2"/>
      <c r="J484" s="2"/>
      <c r="K484" s="2"/>
      <c r="L484" s="1"/>
      <c r="M484" s="1"/>
      <c r="N484" s="1"/>
      <c r="O484" s="1"/>
    </row>
    <row r="485" spans="1:15" ht="21" x14ac:dyDescent="0.35">
      <c r="A485" s="1"/>
      <c r="B485" s="2"/>
      <c r="C485" s="2"/>
      <c r="D485" s="2"/>
      <c r="E485" s="2"/>
      <c r="F485" s="2"/>
      <c r="G485" s="2"/>
      <c r="H485" s="2"/>
      <c r="I485" s="2"/>
      <c r="J485" s="2"/>
      <c r="K485" s="2"/>
      <c r="L485" s="1"/>
      <c r="M485" s="1"/>
      <c r="N485" s="1"/>
      <c r="O485" s="1"/>
    </row>
    <row r="486" spans="1:15" ht="21" x14ac:dyDescent="0.35">
      <c r="A486" s="1"/>
      <c r="B486" s="2"/>
      <c r="C486" s="2"/>
      <c r="D486" s="2"/>
      <c r="E486" s="2"/>
      <c r="F486" s="2"/>
      <c r="G486" s="2"/>
      <c r="H486" s="2"/>
      <c r="I486" s="2"/>
      <c r="J486" s="2"/>
      <c r="K486" s="2"/>
      <c r="L486" s="1"/>
      <c r="M486" s="1"/>
      <c r="N486" s="1"/>
      <c r="O486" s="1"/>
    </row>
    <row r="487" spans="1:15" ht="21" x14ac:dyDescent="0.35">
      <c r="A487" s="1"/>
      <c r="B487" s="2"/>
      <c r="C487" s="2"/>
      <c r="D487" s="2"/>
      <c r="E487" s="2"/>
      <c r="F487" s="2"/>
      <c r="G487" s="2"/>
      <c r="H487" s="2"/>
      <c r="I487" s="2"/>
      <c r="J487" s="2"/>
      <c r="K487" s="2"/>
      <c r="L487" s="1"/>
      <c r="M487" s="1"/>
      <c r="N487" s="1"/>
      <c r="O487" s="1"/>
    </row>
    <row r="488" spans="1:15" ht="21" x14ac:dyDescent="0.35">
      <c r="A488" s="1"/>
      <c r="B488" s="2"/>
      <c r="C488" s="2"/>
      <c r="D488" s="2"/>
      <c r="E488" s="2"/>
      <c r="F488" s="2"/>
      <c r="G488" s="2"/>
      <c r="H488" s="2"/>
      <c r="I488" s="2"/>
      <c r="J488" s="2"/>
      <c r="K488" s="2"/>
      <c r="L488" s="1"/>
      <c r="M488" s="1"/>
      <c r="N488" s="1"/>
      <c r="O488" s="1"/>
    </row>
    <row r="489" spans="1:15" ht="21" x14ac:dyDescent="0.35">
      <c r="A489" s="1"/>
      <c r="B489" s="2"/>
      <c r="C489" s="2"/>
      <c r="D489" s="2"/>
      <c r="E489" s="2"/>
      <c r="F489" s="2"/>
      <c r="G489" s="2"/>
      <c r="H489" s="2"/>
      <c r="I489" s="2"/>
      <c r="J489" s="2"/>
      <c r="K489" s="2"/>
      <c r="L489" s="1"/>
      <c r="M489" s="1"/>
      <c r="N489" s="1"/>
      <c r="O489" s="1"/>
    </row>
    <row r="490" spans="1:15" ht="21" x14ac:dyDescent="0.35">
      <c r="A490" s="1"/>
      <c r="B490" s="2"/>
      <c r="C490" s="2"/>
      <c r="D490" s="2"/>
      <c r="E490" s="2"/>
      <c r="F490" s="2"/>
      <c r="G490" s="2"/>
      <c r="H490" s="2"/>
      <c r="I490" s="2"/>
      <c r="J490" s="2"/>
      <c r="K490" s="2"/>
      <c r="L490" s="1"/>
      <c r="M490" s="1"/>
      <c r="N490" s="1"/>
      <c r="O490" s="1"/>
    </row>
    <row r="491" spans="1:15" ht="21" x14ac:dyDescent="0.35">
      <c r="A491" s="1"/>
      <c r="B491" s="2"/>
      <c r="C491" s="2"/>
      <c r="D491" s="2"/>
      <c r="E491" s="2"/>
      <c r="F491" s="2"/>
      <c r="G491" s="2"/>
      <c r="H491" s="2"/>
      <c r="I491" s="2"/>
      <c r="J491" s="2"/>
      <c r="K491" s="2"/>
      <c r="L491" s="1"/>
      <c r="M491" s="1"/>
      <c r="N491" s="1"/>
      <c r="O491" s="1"/>
    </row>
    <row r="492" spans="1:15" ht="21" x14ac:dyDescent="0.35">
      <c r="A492" s="1"/>
      <c r="B492" s="2"/>
      <c r="C492" s="2"/>
      <c r="D492" s="2"/>
      <c r="E492" s="2"/>
      <c r="F492" s="2"/>
      <c r="G492" s="2"/>
      <c r="H492" s="2"/>
      <c r="I492" s="2"/>
      <c r="J492" s="2"/>
      <c r="K492" s="2"/>
      <c r="L492" s="1"/>
      <c r="M492" s="1"/>
      <c r="N492" s="1"/>
      <c r="O492" s="1"/>
    </row>
    <row r="493" spans="1:15" ht="21" x14ac:dyDescent="0.35">
      <c r="A493" s="1"/>
      <c r="B493" s="2"/>
      <c r="C493" s="2"/>
      <c r="D493" s="2"/>
      <c r="E493" s="2"/>
      <c r="F493" s="2"/>
      <c r="G493" s="2"/>
      <c r="H493" s="2"/>
      <c r="I493" s="2"/>
      <c r="J493" s="2"/>
      <c r="K493" s="2"/>
      <c r="L493" s="1"/>
      <c r="M493" s="1"/>
      <c r="N493" s="1"/>
      <c r="O493" s="1"/>
    </row>
    <row r="494" spans="1:15" ht="21" x14ac:dyDescent="0.35">
      <c r="A494" s="1"/>
      <c r="B494" s="2"/>
      <c r="C494" s="2"/>
      <c r="D494" s="2"/>
      <c r="E494" s="2"/>
      <c r="F494" s="2"/>
      <c r="G494" s="2"/>
      <c r="H494" s="2"/>
      <c r="I494" s="2"/>
      <c r="J494" s="2"/>
      <c r="K494" s="2"/>
      <c r="L494" s="1"/>
      <c r="M494" s="1"/>
      <c r="N494" s="1"/>
      <c r="O494" s="1"/>
    </row>
    <row r="495" spans="1:15" ht="21" x14ac:dyDescent="0.35">
      <c r="A495" s="1"/>
      <c r="B495" s="2"/>
      <c r="C495" s="2"/>
      <c r="D495" s="2"/>
      <c r="E495" s="2"/>
      <c r="F495" s="2"/>
      <c r="G495" s="2"/>
      <c r="H495" s="2"/>
      <c r="I495" s="2"/>
      <c r="J495" s="2"/>
      <c r="K495" s="2"/>
      <c r="L495" s="1"/>
      <c r="M495" s="1"/>
      <c r="N495" s="1"/>
      <c r="O495" s="1"/>
    </row>
    <row r="496" spans="1:15" ht="21" x14ac:dyDescent="0.35">
      <c r="A496" s="1"/>
      <c r="B496" s="2"/>
      <c r="C496" s="2"/>
      <c r="D496" s="2"/>
      <c r="E496" s="2"/>
      <c r="F496" s="2"/>
      <c r="G496" s="2"/>
      <c r="H496" s="2"/>
      <c r="I496" s="2"/>
      <c r="J496" s="2"/>
      <c r="K496" s="2"/>
      <c r="L496" s="1"/>
      <c r="M496" s="1"/>
      <c r="N496" s="1"/>
      <c r="O496" s="1"/>
    </row>
    <row r="497" spans="1:15" ht="21" x14ac:dyDescent="0.35">
      <c r="A497" s="1"/>
      <c r="B497" s="2"/>
      <c r="C497" s="2"/>
      <c r="D497" s="2"/>
      <c r="E497" s="2"/>
      <c r="F497" s="2"/>
      <c r="G497" s="2"/>
      <c r="H497" s="2"/>
      <c r="I497" s="2"/>
      <c r="J497" s="2"/>
      <c r="K497" s="2"/>
      <c r="L497" s="1"/>
      <c r="M497" s="1"/>
      <c r="N497" s="1"/>
      <c r="O497" s="1"/>
    </row>
    <row r="498" spans="1:15" ht="21" x14ac:dyDescent="0.35">
      <c r="A498" s="1"/>
      <c r="B498" s="2"/>
      <c r="C498" s="2"/>
      <c r="D498" s="2"/>
      <c r="E498" s="2"/>
      <c r="F498" s="2"/>
      <c r="G498" s="2"/>
      <c r="H498" s="2"/>
      <c r="I498" s="2"/>
      <c r="J498" s="2"/>
      <c r="K498" s="2"/>
      <c r="L498" s="1"/>
      <c r="M498" s="1"/>
      <c r="N498" s="1"/>
      <c r="O498" s="1"/>
    </row>
    <row r="499" spans="1:15" ht="21" x14ac:dyDescent="0.35">
      <c r="A499" s="1"/>
      <c r="B499" s="2"/>
      <c r="C499" s="2"/>
      <c r="D499" s="2"/>
      <c r="E499" s="2"/>
      <c r="F499" s="2"/>
      <c r="G499" s="2"/>
      <c r="H499" s="2"/>
      <c r="I499" s="2"/>
      <c r="J499" s="2"/>
      <c r="K499" s="2"/>
      <c r="L499" s="1"/>
      <c r="M499" s="1"/>
      <c r="N499" s="1"/>
      <c r="O499" s="1"/>
    </row>
    <row r="500" spans="1:15" ht="21" x14ac:dyDescent="0.35">
      <c r="A500" s="1"/>
      <c r="B500" s="2"/>
      <c r="C500" s="2"/>
      <c r="D500" s="2"/>
      <c r="E500" s="2"/>
      <c r="F500" s="2"/>
      <c r="G500" s="2"/>
      <c r="H500" s="2"/>
      <c r="I500" s="2"/>
      <c r="J500" s="2"/>
      <c r="K500" s="2"/>
      <c r="L500" s="1"/>
      <c r="M500" s="1"/>
      <c r="N500" s="1"/>
      <c r="O500" s="1"/>
    </row>
    <row r="501" spans="1:15" ht="21" x14ac:dyDescent="0.35">
      <c r="A501" s="1"/>
      <c r="B501" s="2"/>
      <c r="C501" s="2"/>
      <c r="D501" s="2"/>
      <c r="E501" s="2"/>
      <c r="F501" s="2"/>
      <c r="G501" s="2"/>
      <c r="H501" s="2"/>
      <c r="I501" s="2"/>
      <c r="J501" s="2"/>
      <c r="K501" s="2"/>
      <c r="L501" s="1"/>
      <c r="M501" s="1"/>
      <c r="N501" s="1"/>
      <c r="O501" s="1"/>
    </row>
    <row r="502" spans="1:15" ht="21" x14ac:dyDescent="0.35">
      <c r="A502" s="1"/>
      <c r="B502" s="2"/>
      <c r="C502" s="2"/>
      <c r="D502" s="2"/>
      <c r="E502" s="2"/>
      <c r="F502" s="2"/>
      <c r="G502" s="2"/>
      <c r="H502" s="2"/>
      <c r="I502" s="2"/>
      <c r="J502" s="2"/>
      <c r="K502" s="2"/>
      <c r="L502" s="1"/>
      <c r="M502" s="1"/>
      <c r="N502" s="1"/>
      <c r="O502" s="1"/>
    </row>
    <row r="503" spans="1:15" ht="21" x14ac:dyDescent="0.35">
      <c r="A503" s="1"/>
      <c r="B503" s="2"/>
      <c r="C503" s="2"/>
      <c r="D503" s="2"/>
      <c r="E503" s="2"/>
      <c r="F503" s="2"/>
      <c r="G503" s="2"/>
      <c r="H503" s="2"/>
      <c r="I503" s="2"/>
      <c r="J503" s="2"/>
      <c r="K503" s="2"/>
      <c r="L503" s="1"/>
      <c r="M503" s="1"/>
      <c r="N503" s="1"/>
      <c r="O503" s="1"/>
    </row>
    <row r="504" spans="1:15" ht="21" x14ac:dyDescent="0.35">
      <c r="A504" s="1"/>
      <c r="B504" s="2"/>
      <c r="C504" s="2"/>
      <c r="D504" s="2"/>
      <c r="E504" s="2"/>
      <c r="F504" s="2"/>
      <c r="G504" s="2"/>
      <c r="H504" s="2"/>
      <c r="I504" s="2"/>
      <c r="J504" s="2"/>
      <c r="K504" s="2"/>
      <c r="L504" s="1"/>
      <c r="M504" s="1"/>
      <c r="N504" s="1"/>
      <c r="O504" s="1"/>
    </row>
    <row r="505" spans="1:15" ht="21" x14ac:dyDescent="0.35">
      <c r="A505" s="1"/>
      <c r="B505" s="2"/>
      <c r="C505" s="2"/>
      <c r="D505" s="2"/>
      <c r="E505" s="2"/>
      <c r="F505" s="2"/>
      <c r="G505" s="2"/>
      <c r="H505" s="2"/>
      <c r="I505" s="2"/>
      <c r="J505" s="2"/>
      <c r="K505" s="2"/>
      <c r="L505" s="1"/>
      <c r="M505" s="1"/>
      <c r="N505" s="1"/>
      <c r="O505" s="1"/>
    </row>
    <row r="506" spans="1:15" ht="21" x14ac:dyDescent="0.35">
      <c r="A506" s="1"/>
      <c r="B506" s="2"/>
      <c r="C506" s="2"/>
      <c r="D506" s="2"/>
      <c r="E506" s="2"/>
      <c r="F506" s="2"/>
      <c r="G506" s="2"/>
      <c r="H506" s="2"/>
      <c r="I506" s="2"/>
      <c r="J506" s="2"/>
      <c r="K506" s="2"/>
      <c r="L506" s="1"/>
      <c r="M506" s="1"/>
      <c r="N506" s="1"/>
      <c r="O506" s="1"/>
    </row>
    <row r="507" spans="1:15" ht="21" x14ac:dyDescent="0.35">
      <c r="A507" s="1"/>
      <c r="B507" s="2"/>
      <c r="C507" s="2"/>
      <c r="D507" s="2"/>
      <c r="E507" s="2"/>
      <c r="F507" s="2"/>
      <c r="G507" s="2"/>
      <c r="H507" s="2"/>
      <c r="I507" s="2"/>
      <c r="J507" s="2"/>
      <c r="K507" s="2"/>
      <c r="L507" s="1"/>
      <c r="M507" s="1"/>
      <c r="N507" s="1"/>
      <c r="O507" s="1"/>
    </row>
    <row r="508" spans="1:15" ht="21" x14ac:dyDescent="0.35">
      <c r="A508" s="1"/>
      <c r="B508" s="2"/>
      <c r="C508" s="2"/>
      <c r="D508" s="2"/>
      <c r="E508" s="2"/>
      <c r="F508" s="2"/>
      <c r="G508" s="2"/>
      <c r="H508" s="2"/>
      <c r="I508" s="2"/>
      <c r="J508" s="2"/>
      <c r="K508" s="2"/>
      <c r="L508" s="1"/>
      <c r="M508" s="1"/>
      <c r="N508" s="1"/>
      <c r="O508" s="1"/>
    </row>
    <row r="509" spans="1:15" ht="21" x14ac:dyDescent="0.35">
      <c r="A509" s="1"/>
      <c r="B509" s="2"/>
      <c r="C509" s="2"/>
      <c r="D509" s="2"/>
      <c r="E509" s="2"/>
      <c r="F509" s="2"/>
      <c r="G509" s="2"/>
      <c r="H509" s="2"/>
      <c r="I509" s="2"/>
      <c r="J509" s="2"/>
      <c r="K509" s="2"/>
      <c r="L509" s="1"/>
      <c r="M509" s="1"/>
      <c r="N509" s="1"/>
      <c r="O509" s="1"/>
    </row>
    <row r="510" spans="1:15" ht="21" x14ac:dyDescent="0.35">
      <c r="A510" s="1"/>
      <c r="B510" s="2"/>
      <c r="C510" s="2"/>
      <c r="D510" s="2"/>
      <c r="E510" s="2"/>
      <c r="F510" s="2"/>
      <c r="G510" s="2"/>
      <c r="H510" s="2"/>
      <c r="I510" s="2"/>
      <c r="J510" s="2"/>
      <c r="K510" s="2"/>
      <c r="L510" s="1"/>
      <c r="M510" s="1"/>
      <c r="N510" s="1"/>
      <c r="O510" s="1"/>
    </row>
    <row r="511" spans="1:15" ht="21" x14ac:dyDescent="0.35">
      <c r="A511" s="1"/>
      <c r="B511" s="2"/>
      <c r="C511" s="2"/>
      <c r="D511" s="2"/>
      <c r="E511" s="2"/>
      <c r="F511" s="2"/>
      <c r="G511" s="2"/>
      <c r="H511" s="2"/>
      <c r="I511" s="2"/>
      <c r="J511" s="2"/>
      <c r="K511" s="2"/>
      <c r="L511" s="1"/>
      <c r="M511" s="1"/>
      <c r="N511" s="1"/>
      <c r="O511" s="1"/>
    </row>
    <row r="512" spans="1:15" ht="21" x14ac:dyDescent="0.35">
      <c r="A512" s="1"/>
      <c r="B512" s="2"/>
      <c r="C512" s="2"/>
      <c r="D512" s="2"/>
      <c r="E512" s="2"/>
      <c r="F512" s="2"/>
      <c r="G512" s="2"/>
      <c r="H512" s="2"/>
      <c r="I512" s="2"/>
      <c r="J512" s="2"/>
      <c r="K512" s="2"/>
      <c r="L512" s="1"/>
      <c r="M512" s="1"/>
      <c r="N512" s="1"/>
      <c r="O512" s="1"/>
    </row>
    <row r="513" spans="1:15" ht="21" x14ac:dyDescent="0.35">
      <c r="A513" s="1"/>
      <c r="B513" s="2"/>
      <c r="C513" s="2"/>
      <c r="D513" s="2"/>
      <c r="E513" s="2"/>
      <c r="F513" s="2"/>
      <c r="G513" s="2"/>
      <c r="H513" s="2"/>
      <c r="I513" s="2"/>
      <c r="J513" s="2"/>
      <c r="K513" s="2"/>
      <c r="L513" s="1"/>
      <c r="M513" s="1"/>
      <c r="N513" s="1"/>
      <c r="O513" s="1"/>
    </row>
    <row r="514" spans="1:15" ht="21" x14ac:dyDescent="0.35">
      <c r="A514" s="1"/>
      <c r="B514" s="2"/>
      <c r="C514" s="2"/>
      <c r="D514" s="2"/>
      <c r="E514" s="2"/>
      <c r="F514" s="2"/>
      <c r="G514" s="2"/>
      <c r="H514" s="2"/>
      <c r="I514" s="2"/>
      <c r="J514" s="2"/>
      <c r="K514" s="2"/>
      <c r="L514" s="1"/>
      <c r="M514" s="1"/>
      <c r="N514" s="1"/>
      <c r="O514" s="1"/>
    </row>
    <row r="515" spans="1:15" ht="21" x14ac:dyDescent="0.35">
      <c r="A515" s="1"/>
      <c r="B515" s="2"/>
      <c r="C515" s="2"/>
      <c r="D515" s="2"/>
      <c r="E515" s="2"/>
      <c r="F515" s="2"/>
      <c r="G515" s="2"/>
      <c r="H515" s="2"/>
      <c r="I515" s="2"/>
      <c r="J515" s="2"/>
      <c r="K515" s="2"/>
      <c r="L515" s="1"/>
      <c r="M515" s="1"/>
      <c r="N515" s="1"/>
      <c r="O515" s="1"/>
    </row>
    <row r="516" spans="1:15" ht="21" x14ac:dyDescent="0.35">
      <c r="A516" s="1"/>
      <c r="B516" s="2"/>
      <c r="C516" s="2"/>
      <c r="D516" s="2"/>
      <c r="E516" s="2"/>
      <c r="F516" s="2"/>
      <c r="G516" s="2"/>
      <c r="H516" s="2"/>
      <c r="I516" s="2"/>
      <c r="J516" s="2"/>
      <c r="K516" s="2"/>
      <c r="L516" s="1"/>
      <c r="M516" s="1"/>
      <c r="N516" s="1"/>
      <c r="O516" s="1"/>
    </row>
    <row r="517" spans="1:15" ht="21" x14ac:dyDescent="0.35">
      <c r="A517" s="1"/>
      <c r="B517" s="2"/>
      <c r="C517" s="2"/>
      <c r="D517" s="2"/>
      <c r="E517" s="2"/>
      <c r="F517" s="2"/>
      <c r="G517" s="2"/>
      <c r="H517" s="2"/>
      <c r="I517" s="2"/>
      <c r="J517" s="2"/>
      <c r="K517" s="2"/>
      <c r="L517" s="1"/>
      <c r="M517" s="1"/>
      <c r="N517" s="1"/>
      <c r="O517" s="1"/>
    </row>
    <row r="518" spans="1:15" ht="21" x14ac:dyDescent="0.35">
      <c r="A518" s="1"/>
      <c r="B518" s="2"/>
      <c r="C518" s="2"/>
      <c r="D518" s="2"/>
      <c r="E518" s="2"/>
      <c r="F518" s="2"/>
      <c r="G518" s="2"/>
      <c r="H518" s="2"/>
      <c r="I518" s="2"/>
      <c r="J518" s="2"/>
      <c r="K518" s="2"/>
      <c r="L518" s="1"/>
      <c r="M518" s="1"/>
      <c r="N518" s="1"/>
      <c r="O518" s="1"/>
    </row>
    <row r="519" spans="1:15" ht="21" x14ac:dyDescent="0.35">
      <c r="A519" s="1"/>
      <c r="B519" s="2"/>
      <c r="C519" s="2"/>
      <c r="D519" s="2"/>
      <c r="E519" s="2"/>
      <c r="F519" s="2"/>
      <c r="G519" s="2"/>
      <c r="H519" s="2"/>
      <c r="I519" s="2"/>
      <c r="J519" s="2"/>
      <c r="K519" s="2"/>
      <c r="L519" s="1"/>
      <c r="M519" s="1"/>
      <c r="N519" s="1"/>
      <c r="O519" s="1"/>
    </row>
    <row r="520" spans="1:15" ht="21" x14ac:dyDescent="0.35">
      <c r="A520" s="1"/>
      <c r="B520" s="2"/>
      <c r="C520" s="2"/>
      <c r="D520" s="2"/>
      <c r="E520" s="2"/>
      <c r="F520" s="2"/>
      <c r="G520" s="2"/>
      <c r="H520" s="2"/>
      <c r="I520" s="2"/>
      <c r="J520" s="2"/>
      <c r="K520" s="2"/>
      <c r="L520" s="1"/>
      <c r="M520" s="1"/>
      <c r="N520" s="1"/>
      <c r="O520" s="1"/>
    </row>
    <row r="521" spans="1:15" ht="21" x14ac:dyDescent="0.35">
      <c r="A521" s="1"/>
      <c r="B521" s="2"/>
      <c r="C521" s="2"/>
      <c r="D521" s="2"/>
      <c r="E521" s="2"/>
      <c r="F521" s="2"/>
      <c r="G521" s="2"/>
      <c r="H521" s="2"/>
      <c r="I521" s="2"/>
      <c r="J521" s="2"/>
      <c r="K521" s="2"/>
      <c r="L521" s="1"/>
      <c r="M521" s="1"/>
      <c r="N521" s="1"/>
      <c r="O521" s="1"/>
    </row>
    <row r="522" spans="1:15" ht="21" x14ac:dyDescent="0.35">
      <c r="A522" s="1"/>
      <c r="B522" s="2"/>
      <c r="C522" s="2"/>
      <c r="D522" s="2"/>
      <c r="E522" s="2"/>
      <c r="F522" s="2"/>
      <c r="G522" s="2"/>
      <c r="H522" s="2"/>
      <c r="I522" s="2"/>
      <c r="J522" s="2"/>
      <c r="K522" s="2"/>
      <c r="L522" s="1"/>
      <c r="M522" s="1"/>
      <c r="N522" s="1"/>
      <c r="O522" s="1"/>
    </row>
    <row r="523" spans="1:15" ht="21" x14ac:dyDescent="0.35">
      <c r="A523" s="1"/>
      <c r="B523" s="2"/>
      <c r="C523" s="2"/>
      <c r="D523" s="2"/>
      <c r="E523" s="2"/>
      <c r="F523" s="2"/>
      <c r="G523" s="2"/>
      <c r="H523" s="2"/>
      <c r="I523" s="2"/>
      <c r="J523" s="2"/>
      <c r="K523" s="2"/>
      <c r="L523" s="1"/>
      <c r="M523" s="1"/>
      <c r="N523" s="1"/>
      <c r="O523" s="1"/>
    </row>
    <row r="524" spans="1:15" ht="21" x14ac:dyDescent="0.35">
      <c r="A524" s="1"/>
      <c r="B524" s="2"/>
      <c r="C524" s="2"/>
      <c r="D524" s="2"/>
      <c r="E524" s="2"/>
      <c r="F524" s="2"/>
      <c r="G524" s="2"/>
      <c r="H524" s="2"/>
      <c r="I524" s="2"/>
      <c r="J524" s="2"/>
      <c r="K524" s="2"/>
      <c r="L524" s="1"/>
      <c r="M524" s="1"/>
      <c r="N524" s="1"/>
      <c r="O524" s="1"/>
    </row>
    <row r="525" spans="1:15" ht="21" x14ac:dyDescent="0.35">
      <c r="A525" s="1"/>
      <c r="B525" s="2"/>
      <c r="C525" s="2"/>
      <c r="D525" s="2"/>
      <c r="E525" s="2"/>
      <c r="F525" s="2"/>
      <c r="G525" s="2"/>
      <c r="H525" s="2"/>
      <c r="I525" s="2"/>
      <c r="J525" s="2"/>
      <c r="K525" s="2"/>
      <c r="L525" s="1"/>
      <c r="M525" s="1"/>
      <c r="N525" s="1"/>
      <c r="O525" s="1"/>
    </row>
    <row r="526" spans="1:15" ht="21" x14ac:dyDescent="0.35">
      <c r="A526" s="1"/>
      <c r="B526" s="2"/>
      <c r="C526" s="2"/>
      <c r="D526" s="2"/>
      <c r="E526" s="2"/>
      <c r="F526" s="2"/>
      <c r="G526" s="2"/>
      <c r="H526" s="2"/>
      <c r="I526" s="2"/>
      <c r="J526" s="2"/>
      <c r="K526" s="2"/>
      <c r="L526" s="1"/>
      <c r="M526" s="1"/>
      <c r="N526" s="1"/>
      <c r="O526" s="1"/>
    </row>
    <row r="527" spans="1:15" ht="21" x14ac:dyDescent="0.35">
      <c r="A527" s="1"/>
      <c r="B527" s="2"/>
      <c r="C527" s="2"/>
      <c r="D527" s="2"/>
      <c r="E527" s="2"/>
      <c r="F527" s="2"/>
      <c r="G527" s="2"/>
      <c r="H527" s="2"/>
      <c r="I527" s="2"/>
      <c r="J527" s="2"/>
      <c r="K527" s="2"/>
      <c r="L527" s="1"/>
      <c r="M527" s="1"/>
      <c r="N527" s="1"/>
      <c r="O527" s="1"/>
    </row>
    <row r="528" spans="1:15" ht="21" x14ac:dyDescent="0.35">
      <c r="A528" s="1"/>
      <c r="B528" s="2"/>
      <c r="C528" s="2"/>
      <c r="D528" s="2"/>
      <c r="E528" s="2"/>
      <c r="F528" s="2"/>
      <c r="G528" s="2"/>
      <c r="H528" s="2"/>
      <c r="I528" s="2"/>
      <c r="J528" s="2"/>
      <c r="K528" s="2"/>
      <c r="L528" s="1"/>
      <c r="M528" s="1"/>
      <c r="N528" s="1"/>
      <c r="O528" s="1"/>
    </row>
    <row r="529" spans="1:15" ht="21" x14ac:dyDescent="0.35">
      <c r="A529" s="1"/>
      <c r="B529" s="2"/>
      <c r="C529" s="2"/>
      <c r="D529" s="2"/>
      <c r="E529" s="2"/>
      <c r="F529" s="2"/>
      <c r="G529" s="2"/>
      <c r="H529" s="2"/>
      <c r="I529" s="2"/>
      <c r="J529" s="2"/>
      <c r="K529" s="2"/>
      <c r="L529" s="1"/>
      <c r="M529" s="1"/>
      <c r="N529" s="1"/>
      <c r="O529" s="1"/>
    </row>
    <row r="530" spans="1:15" ht="21" x14ac:dyDescent="0.35">
      <c r="A530" s="1"/>
      <c r="B530" s="2"/>
      <c r="C530" s="2"/>
      <c r="D530" s="2"/>
      <c r="E530" s="2"/>
      <c r="F530" s="2"/>
      <c r="G530" s="2"/>
      <c r="H530" s="2"/>
      <c r="I530" s="2"/>
      <c r="J530" s="2"/>
      <c r="K530" s="2"/>
      <c r="L530" s="1"/>
      <c r="M530" s="1"/>
      <c r="N530" s="1"/>
      <c r="O530" s="1"/>
    </row>
    <row r="531" spans="1:15" ht="21" x14ac:dyDescent="0.35">
      <c r="A531" s="1"/>
      <c r="B531" s="2"/>
      <c r="C531" s="2"/>
      <c r="D531" s="2"/>
      <c r="E531" s="2"/>
      <c r="F531" s="2"/>
      <c r="G531" s="2"/>
      <c r="H531" s="2"/>
      <c r="I531" s="2"/>
      <c r="J531" s="2"/>
      <c r="K531" s="2"/>
      <c r="L531" s="1"/>
      <c r="M531" s="1"/>
      <c r="N531" s="1"/>
      <c r="O531" s="1"/>
    </row>
    <row r="532" spans="1:15" ht="21" x14ac:dyDescent="0.35">
      <c r="A532" s="1"/>
      <c r="B532" s="2"/>
      <c r="C532" s="2"/>
      <c r="D532" s="2"/>
      <c r="E532" s="2"/>
      <c r="F532" s="2"/>
      <c r="G532" s="2"/>
      <c r="H532" s="2"/>
      <c r="I532" s="2"/>
      <c r="J532" s="2"/>
      <c r="K532" s="2"/>
      <c r="L532" s="1"/>
      <c r="M532" s="1"/>
      <c r="N532" s="1"/>
      <c r="O532" s="1"/>
    </row>
    <row r="533" spans="1:15" ht="21" x14ac:dyDescent="0.35">
      <c r="A533" s="1"/>
      <c r="B533" s="2"/>
      <c r="C533" s="2"/>
      <c r="D533" s="2"/>
      <c r="E533" s="2"/>
      <c r="F533" s="2"/>
      <c r="G533" s="2"/>
      <c r="H533" s="2"/>
      <c r="I533" s="2"/>
      <c r="J533" s="2"/>
      <c r="K533" s="2"/>
      <c r="L533" s="1"/>
      <c r="M533" s="1"/>
      <c r="N533" s="1"/>
      <c r="O533" s="1"/>
    </row>
    <row r="534" spans="1:15" ht="21" x14ac:dyDescent="0.35">
      <c r="A534" s="1"/>
      <c r="B534" s="2"/>
      <c r="C534" s="2"/>
      <c r="D534" s="2"/>
      <c r="E534" s="2"/>
      <c r="F534" s="2"/>
      <c r="G534" s="2"/>
      <c r="H534" s="2"/>
      <c r="I534" s="2"/>
      <c r="J534" s="2"/>
      <c r="K534" s="2"/>
      <c r="L534" s="1"/>
      <c r="M534" s="1"/>
      <c r="N534" s="1"/>
      <c r="O534" s="1"/>
    </row>
    <row r="535" spans="1:15" ht="21" x14ac:dyDescent="0.35">
      <c r="A535" s="1"/>
      <c r="B535" s="2"/>
      <c r="C535" s="2"/>
      <c r="D535" s="2"/>
      <c r="E535" s="2"/>
      <c r="F535" s="2"/>
      <c r="G535" s="2"/>
      <c r="H535" s="2"/>
      <c r="I535" s="2"/>
      <c r="J535" s="2"/>
      <c r="K535" s="2"/>
      <c r="L535" s="1"/>
      <c r="M535" s="1"/>
      <c r="N535" s="1"/>
      <c r="O535" s="1"/>
    </row>
    <row r="536" spans="1:15" ht="21" x14ac:dyDescent="0.35">
      <c r="A536" s="1"/>
      <c r="B536" s="2"/>
      <c r="C536" s="2"/>
      <c r="D536" s="2"/>
      <c r="E536" s="2"/>
      <c r="F536" s="2"/>
      <c r="G536" s="2"/>
      <c r="H536" s="2"/>
      <c r="I536" s="2"/>
      <c r="J536" s="2"/>
      <c r="K536" s="2"/>
      <c r="L536" s="1"/>
      <c r="M536" s="1"/>
      <c r="N536" s="1"/>
      <c r="O536" s="1"/>
    </row>
    <row r="537" spans="1:15" ht="21" x14ac:dyDescent="0.35">
      <c r="A537" s="1"/>
      <c r="B537" s="2"/>
      <c r="C537" s="2"/>
      <c r="D537" s="2"/>
      <c r="E537" s="2"/>
      <c r="F537" s="2"/>
      <c r="G537" s="2"/>
      <c r="H537" s="2"/>
      <c r="I537" s="2"/>
      <c r="J537" s="2"/>
      <c r="K537" s="2"/>
      <c r="L537" s="1"/>
      <c r="M537" s="1"/>
      <c r="N537" s="1"/>
      <c r="O537" s="1"/>
    </row>
    <row r="538" spans="1:15" ht="21" x14ac:dyDescent="0.35">
      <c r="A538" s="1"/>
      <c r="B538" s="2"/>
      <c r="C538" s="2"/>
      <c r="D538" s="2"/>
      <c r="E538" s="2"/>
      <c r="F538" s="2"/>
      <c r="G538" s="2"/>
      <c r="H538" s="2"/>
      <c r="I538" s="2"/>
      <c r="J538" s="2"/>
      <c r="K538" s="2"/>
      <c r="L538" s="1"/>
      <c r="M538" s="1"/>
      <c r="N538" s="1"/>
      <c r="O538" s="1"/>
    </row>
    <row r="539" spans="1:15" ht="21" x14ac:dyDescent="0.35">
      <c r="A539" s="1"/>
      <c r="B539" s="2"/>
      <c r="C539" s="2"/>
      <c r="D539" s="2"/>
      <c r="E539" s="2"/>
      <c r="F539" s="2"/>
      <c r="G539" s="2"/>
      <c r="H539" s="2"/>
      <c r="I539" s="2"/>
      <c r="J539" s="2"/>
      <c r="K539" s="2"/>
      <c r="L539" s="1"/>
      <c r="M539" s="1"/>
      <c r="N539" s="1"/>
      <c r="O539" s="1"/>
    </row>
    <row r="540" spans="1:15" ht="21" x14ac:dyDescent="0.35">
      <c r="A540" s="1"/>
      <c r="B540" s="2"/>
      <c r="C540" s="2"/>
      <c r="D540" s="2"/>
      <c r="E540" s="2"/>
      <c r="F540" s="2"/>
      <c r="G540" s="2"/>
      <c r="H540" s="2"/>
      <c r="I540" s="2"/>
      <c r="J540" s="2"/>
      <c r="K540" s="2"/>
      <c r="L540" s="1"/>
      <c r="M540" s="1"/>
      <c r="N540" s="1"/>
      <c r="O540" s="1"/>
    </row>
    <row r="541" spans="1:15" ht="21" x14ac:dyDescent="0.35">
      <c r="A541" s="1"/>
      <c r="B541" s="2"/>
      <c r="C541" s="2"/>
      <c r="D541" s="2"/>
      <c r="E541" s="2"/>
      <c r="F541" s="2"/>
      <c r="G541" s="2"/>
      <c r="H541" s="2"/>
      <c r="I541" s="2"/>
      <c r="J541" s="2"/>
      <c r="K541" s="2"/>
      <c r="L541" s="1"/>
      <c r="M541" s="1"/>
      <c r="N541" s="1"/>
      <c r="O541" s="1"/>
    </row>
    <row r="542" spans="1:15" ht="21" x14ac:dyDescent="0.35">
      <c r="A542" s="1"/>
      <c r="B542" s="2"/>
      <c r="C542" s="2"/>
      <c r="D542" s="2"/>
      <c r="E542" s="2"/>
      <c r="F542" s="2"/>
      <c r="G542" s="2"/>
      <c r="H542" s="2"/>
      <c r="I542" s="2"/>
      <c r="J542" s="2"/>
      <c r="K542" s="2"/>
      <c r="L542" s="1"/>
      <c r="M542" s="1"/>
      <c r="N542" s="1"/>
      <c r="O542" s="1"/>
    </row>
    <row r="543" spans="1:15" ht="21" x14ac:dyDescent="0.35">
      <c r="A543" s="1"/>
      <c r="B543" s="2"/>
      <c r="C543" s="2"/>
      <c r="D543" s="2"/>
      <c r="E543" s="2"/>
      <c r="F543" s="2"/>
      <c r="G543" s="2"/>
      <c r="H543" s="2"/>
      <c r="I543" s="2"/>
      <c r="J543" s="2"/>
      <c r="K543" s="2"/>
      <c r="L543" s="1"/>
      <c r="M543" s="1"/>
      <c r="N543" s="1"/>
      <c r="O543" s="1"/>
    </row>
    <row r="544" spans="1:15" ht="21" x14ac:dyDescent="0.35">
      <c r="A544" s="1"/>
      <c r="B544" s="2"/>
      <c r="C544" s="2"/>
      <c r="D544" s="2"/>
      <c r="E544" s="2"/>
      <c r="F544" s="2"/>
      <c r="G544" s="2"/>
      <c r="H544" s="2"/>
      <c r="I544" s="2"/>
      <c r="J544" s="2"/>
      <c r="K544" s="2"/>
      <c r="L544" s="1"/>
      <c r="M544" s="1"/>
      <c r="N544" s="1"/>
      <c r="O544" s="1"/>
    </row>
    <row r="545" spans="1:15" ht="21" x14ac:dyDescent="0.35">
      <c r="A545" s="1"/>
      <c r="B545" s="2"/>
      <c r="C545" s="2"/>
      <c r="D545" s="2"/>
      <c r="E545" s="2"/>
      <c r="F545" s="2"/>
      <c r="G545" s="2"/>
      <c r="H545" s="2"/>
      <c r="I545" s="2"/>
      <c r="J545" s="2"/>
      <c r="K545" s="2"/>
      <c r="L545" s="1"/>
      <c r="M545" s="1"/>
      <c r="N545" s="1"/>
      <c r="O545" s="1"/>
    </row>
    <row r="546" spans="1:15" ht="21" x14ac:dyDescent="0.35">
      <c r="A546" s="1"/>
      <c r="B546" s="2"/>
      <c r="C546" s="2"/>
      <c r="D546" s="2"/>
      <c r="E546" s="2"/>
      <c r="F546" s="2"/>
      <c r="G546" s="2"/>
      <c r="H546" s="2"/>
      <c r="I546" s="2"/>
      <c r="J546" s="2"/>
      <c r="K546" s="2"/>
      <c r="L546" s="1"/>
      <c r="M546" s="1"/>
      <c r="N546" s="1"/>
      <c r="O546" s="1"/>
    </row>
    <row r="547" spans="1:15" ht="21" x14ac:dyDescent="0.35">
      <c r="A547" s="1"/>
      <c r="B547" s="2"/>
      <c r="C547" s="2"/>
      <c r="D547" s="2"/>
      <c r="E547" s="2"/>
      <c r="F547" s="2"/>
      <c r="G547" s="2"/>
      <c r="H547" s="2"/>
      <c r="I547" s="2"/>
      <c r="J547" s="2"/>
      <c r="K547" s="2"/>
      <c r="L547" s="1"/>
      <c r="M547" s="1"/>
      <c r="N547" s="1"/>
      <c r="O547" s="1"/>
    </row>
    <row r="548" spans="1:15" ht="21" x14ac:dyDescent="0.35">
      <c r="A548" s="1"/>
      <c r="B548" s="2"/>
      <c r="C548" s="2"/>
      <c r="D548" s="2"/>
      <c r="E548" s="2"/>
      <c r="F548" s="2"/>
      <c r="G548" s="2"/>
      <c r="H548" s="2"/>
      <c r="I548" s="2"/>
      <c r="J548" s="2"/>
      <c r="K548" s="2"/>
      <c r="L548" s="1"/>
      <c r="M548" s="1"/>
      <c r="N548" s="1"/>
      <c r="O548" s="1"/>
    </row>
    <row r="549" spans="1:15" ht="21" x14ac:dyDescent="0.35">
      <c r="A549" s="1"/>
      <c r="B549" s="2"/>
      <c r="C549" s="2"/>
      <c r="D549" s="2"/>
      <c r="E549" s="2"/>
      <c r="F549" s="2"/>
      <c r="G549" s="2"/>
      <c r="H549" s="2"/>
      <c r="I549" s="2"/>
      <c r="J549" s="2"/>
      <c r="K549" s="2"/>
      <c r="L549" s="1"/>
      <c r="M549" s="1"/>
      <c r="N549" s="1"/>
      <c r="O549" s="1"/>
    </row>
    <row r="550" spans="1:15" ht="21" x14ac:dyDescent="0.35">
      <c r="A550" s="1"/>
      <c r="B550" s="2"/>
      <c r="C550" s="2"/>
      <c r="D550" s="2"/>
      <c r="E550" s="2"/>
      <c r="F550" s="2"/>
      <c r="G550" s="2"/>
      <c r="H550" s="2"/>
      <c r="I550" s="2"/>
      <c r="J550" s="2"/>
      <c r="K550" s="2"/>
      <c r="L550" s="1"/>
      <c r="M550" s="1"/>
      <c r="N550" s="1"/>
      <c r="O550" s="1"/>
    </row>
    <row r="551" spans="1:15" ht="21" x14ac:dyDescent="0.35">
      <c r="A551" s="1"/>
      <c r="B551" s="2"/>
      <c r="C551" s="2"/>
      <c r="D551" s="2"/>
      <c r="E551" s="2"/>
      <c r="F551" s="2"/>
      <c r="G551" s="2"/>
      <c r="H551" s="2"/>
      <c r="I551" s="2"/>
      <c r="J551" s="2"/>
      <c r="K551" s="2"/>
      <c r="L551" s="1"/>
      <c r="M551" s="1"/>
      <c r="N551" s="1"/>
      <c r="O551" s="1"/>
    </row>
    <row r="552" spans="1:15" ht="21" x14ac:dyDescent="0.35">
      <c r="A552" s="1"/>
      <c r="B552" s="2"/>
      <c r="C552" s="2"/>
      <c r="D552" s="2"/>
      <c r="E552" s="2"/>
      <c r="F552" s="2"/>
      <c r="G552" s="2"/>
      <c r="H552" s="2"/>
      <c r="I552" s="2"/>
      <c r="J552" s="2"/>
      <c r="K552" s="2"/>
      <c r="L552" s="1"/>
      <c r="M552" s="1"/>
      <c r="N552" s="1"/>
      <c r="O552" s="1"/>
    </row>
    <row r="553" spans="1:15" ht="21" x14ac:dyDescent="0.35">
      <c r="A553" s="1"/>
      <c r="B553" s="2"/>
      <c r="C553" s="2"/>
      <c r="D553" s="2"/>
      <c r="E553" s="2"/>
      <c r="F553" s="2"/>
      <c r="G553" s="2"/>
      <c r="H553" s="2"/>
      <c r="I553" s="2"/>
      <c r="J553" s="2"/>
      <c r="K553" s="2"/>
      <c r="L553" s="1"/>
      <c r="M553" s="1"/>
      <c r="N553" s="1"/>
      <c r="O553" s="1"/>
    </row>
    <row r="554" spans="1:15" ht="21" x14ac:dyDescent="0.35">
      <c r="A554" s="1"/>
      <c r="B554" s="2"/>
      <c r="C554" s="2"/>
      <c r="D554" s="2"/>
      <c r="E554" s="2"/>
      <c r="F554" s="2"/>
      <c r="G554" s="2"/>
      <c r="H554" s="2"/>
      <c r="I554" s="2"/>
      <c r="J554" s="2"/>
      <c r="K554" s="2"/>
      <c r="L554" s="1"/>
      <c r="M554" s="1"/>
      <c r="N554" s="1"/>
      <c r="O554" s="1"/>
    </row>
    <row r="555" spans="1:15" ht="21" x14ac:dyDescent="0.35">
      <c r="A555" s="1"/>
      <c r="B555" s="2"/>
      <c r="C555" s="2"/>
      <c r="D555" s="2"/>
      <c r="E555" s="2"/>
      <c r="F555" s="2"/>
      <c r="G555" s="2"/>
      <c r="H555" s="2"/>
      <c r="I555" s="2"/>
      <c r="J555" s="2"/>
      <c r="K555" s="2"/>
      <c r="L555" s="1"/>
      <c r="M555" s="1"/>
      <c r="N555" s="1"/>
      <c r="O555" s="1"/>
    </row>
    <row r="556" spans="1:15" ht="21" x14ac:dyDescent="0.35">
      <c r="A556" s="1"/>
      <c r="B556" s="2"/>
      <c r="C556" s="2"/>
      <c r="D556" s="2"/>
      <c r="E556" s="2"/>
      <c r="F556" s="2"/>
      <c r="G556" s="2"/>
      <c r="H556" s="2"/>
      <c r="I556" s="2"/>
      <c r="J556" s="2"/>
      <c r="K556" s="2"/>
      <c r="L556" s="1"/>
      <c r="M556" s="1"/>
      <c r="N556" s="1"/>
      <c r="O556" s="1"/>
    </row>
    <row r="557" spans="1:15" ht="21" x14ac:dyDescent="0.35">
      <c r="A557" s="1"/>
      <c r="B557" s="2"/>
      <c r="C557" s="2"/>
      <c r="D557" s="2"/>
      <c r="E557" s="2"/>
      <c r="F557" s="2"/>
      <c r="G557" s="2"/>
      <c r="H557" s="2"/>
      <c r="I557" s="2"/>
      <c r="J557" s="2"/>
      <c r="K557" s="2"/>
      <c r="L557" s="1"/>
      <c r="M557" s="1"/>
      <c r="N557" s="1"/>
      <c r="O557" s="1"/>
    </row>
    <row r="558" spans="1:15" ht="21" x14ac:dyDescent="0.35">
      <c r="A558" s="1"/>
      <c r="B558" s="2"/>
      <c r="C558" s="2"/>
      <c r="D558" s="2"/>
      <c r="E558" s="2"/>
      <c r="F558" s="2"/>
      <c r="G558" s="2"/>
      <c r="H558" s="2"/>
      <c r="I558" s="2"/>
      <c r="J558" s="2"/>
      <c r="K558" s="2"/>
      <c r="L558" s="1"/>
      <c r="M558" s="1"/>
      <c r="N558" s="1"/>
      <c r="O558" s="1"/>
    </row>
    <row r="559" spans="1:15" ht="21" x14ac:dyDescent="0.35">
      <c r="A559" s="1"/>
      <c r="B559" s="2"/>
      <c r="C559" s="2"/>
      <c r="D559" s="2"/>
      <c r="E559" s="2"/>
      <c r="F559" s="2"/>
      <c r="G559" s="2"/>
      <c r="H559" s="2"/>
      <c r="I559" s="2"/>
      <c r="J559" s="2"/>
      <c r="K559" s="2"/>
      <c r="L559" s="1"/>
      <c r="M559" s="1"/>
      <c r="N559" s="1"/>
      <c r="O559" s="1"/>
    </row>
    <row r="560" spans="1:15" ht="21" x14ac:dyDescent="0.35">
      <c r="A560" s="1"/>
      <c r="B560" s="2"/>
      <c r="C560" s="2"/>
      <c r="D560" s="2"/>
      <c r="E560" s="2"/>
      <c r="F560" s="2"/>
      <c r="G560" s="2"/>
      <c r="H560" s="2"/>
      <c r="I560" s="2"/>
      <c r="J560" s="2"/>
      <c r="K560" s="2"/>
      <c r="L560" s="1"/>
      <c r="M560" s="1"/>
      <c r="N560" s="1"/>
      <c r="O560" s="1"/>
    </row>
    <row r="561" spans="1:15" ht="21" x14ac:dyDescent="0.35">
      <c r="A561" s="1"/>
      <c r="B561" s="2"/>
      <c r="C561" s="2"/>
      <c r="D561" s="2"/>
      <c r="E561" s="2"/>
      <c r="F561" s="2"/>
      <c r="G561" s="2"/>
      <c r="H561" s="2"/>
      <c r="I561" s="2"/>
      <c r="J561" s="2"/>
      <c r="K561" s="2"/>
      <c r="L561" s="1"/>
      <c r="M561" s="1"/>
      <c r="N561" s="1"/>
      <c r="O561" s="1"/>
    </row>
    <row r="562" spans="1:15" ht="21" x14ac:dyDescent="0.35">
      <c r="A562" s="1"/>
      <c r="B562" s="2"/>
      <c r="C562" s="2"/>
      <c r="D562" s="2"/>
      <c r="E562" s="2"/>
      <c r="F562" s="2"/>
      <c r="G562" s="2"/>
      <c r="H562" s="2"/>
      <c r="I562" s="2"/>
      <c r="J562" s="2"/>
      <c r="K562" s="2"/>
      <c r="L562" s="1"/>
      <c r="M562" s="1"/>
      <c r="N562" s="1"/>
      <c r="O562" s="1"/>
    </row>
    <row r="563" spans="1:15" ht="21" x14ac:dyDescent="0.35">
      <c r="A563" s="1"/>
      <c r="B563" s="2"/>
      <c r="C563" s="2"/>
      <c r="D563" s="2"/>
      <c r="E563" s="2"/>
      <c r="F563" s="2"/>
      <c r="G563" s="2"/>
      <c r="H563" s="2"/>
      <c r="I563" s="2"/>
      <c r="J563" s="2"/>
      <c r="K563" s="2"/>
      <c r="L563" s="1"/>
      <c r="M563" s="1"/>
      <c r="N563" s="1"/>
      <c r="O563" s="1"/>
    </row>
    <row r="564" spans="1:15" ht="21" x14ac:dyDescent="0.35">
      <c r="A564" s="1"/>
      <c r="B564" s="2"/>
      <c r="C564" s="2"/>
      <c r="D564" s="2"/>
      <c r="E564" s="2"/>
      <c r="F564" s="2"/>
      <c r="G564" s="2"/>
      <c r="H564" s="2"/>
      <c r="I564" s="2"/>
      <c r="J564" s="2"/>
      <c r="K564" s="2"/>
      <c r="L564" s="1"/>
      <c r="M564" s="1"/>
      <c r="N564" s="1"/>
      <c r="O564" s="1"/>
    </row>
    <row r="565" spans="1:15" ht="21" x14ac:dyDescent="0.35">
      <c r="A565" s="1"/>
      <c r="B565" s="2"/>
      <c r="C565" s="2"/>
      <c r="D565" s="2"/>
      <c r="E565" s="2"/>
      <c r="F565" s="2"/>
      <c r="G565" s="2"/>
      <c r="H565" s="2"/>
      <c r="I565" s="2"/>
      <c r="J565" s="2"/>
      <c r="K565" s="2"/>
      <c r="L565" s="1"/>
      <c r="M565" s="1"/>
      <c r="N565" s="1"/>
      <c r="O565" s="1"/>
    </row>
    <row r="566" spans="1:15" ht="21" x14ac:dyDescent="0.35">
      <c r="A566" s="1"/>
      <c r="B566" s="2"/>
      <c r="C566" s="2"/>
      <c r="D566" s="2"/>
      <c r="E566" s="2"/>
      <c r="F566" s="2"/>
      <c r="G566" s="2"/>
      <c r="H566" s="2"/>
      <c r="I566" s="2"/>
      <c r="J566" s="2"/>
      <c r="K566" s="2"/>
      <c r="L566" s="1"/>
      <c r="M566" s="1"/>
      <c r="N566" s="1"/>
      <c r="O566" s="1"/>
    </row>
    <row r="567" spans="1:15" ht="21" x14ac:dyDescent="0.35">
      <c r="A567" s="1"/>
      <c r="B567" s="2"/>
      <c r="C567" s="2"/>
      <c r="D567" s="2"/>
      <c r="E567" s="2"/>
      <c r="F567" s="2"/>
      <c r="G567" s="2"/>
      <c r="H567" s="2"/>
      <c r="I567" s="2"/>
      <c r="J567" s="2"/>
      <c r="K567" s="2"/>
      <c r="L567" s="1"/>
      <c r="M567" s="1"/>
      <c r="N567" s="1"/>
      <c r="O567" s="1"/>
    </row>
    <row r="568" spans="1:15" ht="21" x14ac:dyDescent="0.35">
      <c r="A568" s="1"/>
      <c r="B568" s="2"/>
      <c r="C568" s="2"/>
      <c r="D568" s="2"/>
      <c r="E568" s="2"/>
      <c r="F568" s="2"/>
      <c r="G568" s="2"/>
      <c r="H568" s="2"/>
      <c r="I568" s="2"/>
      <c r="J568" s="2"/>
      <c r="K568" s="2"/>
      <c r="L568" s="1"/>
      <c r="M568" s="1"/>
      <c r="N568" s="1"/>
      <c r="O568" s="1"/>
    </row>
    <row r="569" spans="1:15" ht="21" x14ac:dyDescent="0.35">
      <c r="A569" s="1"/>
      <c r="B569" s="2"/>
      <c r="C569" s="2"/>
      <c r="D569" s="2"/>
      <c r="E569" s="2"/>
      <c r="F569" s="2"/>
      <c r="G569" s="2"/>
      <c r="H569" s="2"/>
      <c r="I569" s="2"/>
      <c r="J569" s="2"/>
      <c r="K569" s="2"/>
      <c r="L569" s="1"/>
      <c r="M569" s="1"/>
      <c r="N569" s="1"/>
      <c r="O569" s="1"/>
    </row>
    <row r="570" spans="1:15" ht="21" x14ac:dyDescent="0.35">
      <c r="A570" s="1"/>
      <c r="B570" s="2"/>
      <c r="C570" s="2"/>
      <c r="D570" s="2"/>
      <c r="E570" s="2"/>
      <c r="F570" s="2"/>
      <c r="G570" s="2"/>
      <c r="H570" s="2"/>
      <c r="I570" s="2"/>
      <c r="J570" s="2"/>
      <c r="K570" s="2"/>
      <c r="L570" s="1"/>
      <c r="M570" s="1"/>
      <c r="N570" s="1"/>
      <c r="O570" s="1"/>
    </row>
    <row r="571" spans="1:15" ht="21" x14ac:dyDescent="0.35">
      <c r="A571" s="1"/>
      <c r="B571" s="2"/>
      <c r="C571" s="2"/>
      <c r="D571" s="2"/>
      <c r="E571" s="2"/>
      <c r="F571" s="2"/>
      <c r="G571" s="2"/>
      <c r="H571" s="2"/>
      <c r="I571" s="2"/>
      <c r="J571" s="2"/>
      <c r="K571" s="2"/>
      <c r="L571" s="1"/>
      <c r="M571" s="1"/>
      <c r="N571" s="1"/>
      <c r="O571" s="1"/>
    </row>
    <row r="572" spans="1:15" ht="21" x14ac:dyDescent="0.35">
      <c r="A572" s="1"/>
      <c r="B572" s="2"/>
      <c r="C572" s="2"/>
      <c r="D572" s="2"/>
      <c r="E572" s="2"/>
      <c r="F572" s="2"/>
      <c r="G572" s="2"/>
      <c r="H572" s="2"/>
      <c r="I572" s="2"/>
      <c r="J572" s="2"/>
      <c r="K572" s="2"/>
      <c r="L572" s="1"/>
      <c r="M572" s="1"/>
      <c r="N572" s="1"/>
      <c r="O572" s="1"/>
    </row>
    <row r="573" spans="1:15" ht="21" x14ac:dyDescent="0.35">
      <c r="A573" s="1"/>
      <c r="B573" s="2"/>
      <c r="C573" s="2"/>
      <c r="D573" s="2"/>
      <c r="E573" s="2"/>
      <c r="F573" s="2"/>
      <c r="G573" s="2"/>
      <c r="H573" s="2"/>
      <c r="I573" s="2"/>
      <c r="J573" s="2"/>
      <c r="K573" s="2"/>
      <c r="L573" s="1"/>
      <c r="M573" s="1"/>
      <c r="N573" s="1"/>
      <c r="O573" s="1"/>
    </row>
    <row r="574" spans="1:15" ht="21" x14ac:dyDescent="0.35">
      <c r="A574" s="1"/>
      <c r="B574" s="2"/>
      <c r="C574" s="2"/>
      <c r="D574" s="2"/>
      <c r="E574" s="2"/>
      <c r="F574" s="2"/>
      <c r="G574" s="2"/>
      <c r="H574" s="2"/>
      <c r="I574" s="2"/>
      <c r="J574" s="2"/>
      <c r="K574" s="2"/>
      <c r="L574" s="1"/>
      <c r="M574" s="1"/>
      <c r="N574" s="1"/>
      <c r="O574" s="1"/>
    </row>
    <row r="575" spans="1:15" ht="21" x14ac:dyDescent="0.35">
      <c r="A575" s="1"/>
      <c r="B575" s="2"/>
      <c r="C575" s="2"/>
      <c r="D575" s="2"/>
      <c r="E575" s="2"/>
      <c r="F575" s="2"/>
      <c r="G575" s="2"/>
      <c r="H575" s="2"/>
      <c r="I575" s="2"/>
      <c r="J575" s="2"/>
      <c r="K575" s="2"/>
      <c r="L575" s="1"/>
      <c r="M575" s="1"/>
      <c r="N575" s="1"/>
      <c r="O575" s="1"/>
    </row>
    <row r="576" spans="1:15" ht="21" x14ac:dyDescent="0.35">
      <c r="A576" s="1"/>
      <c r="B576" s="2"/>
      <c r="C576" s="2"/>
      <c r="D576" s="2"/>
      <c r="E576" s="2"/>
      <c r="F576" s="2"/>
      <c r="G576" s="2"/>
      <c r="H576" s="2"/>
      <c r="I576" s="2"/>
      <c r="J576" s="2"/>
      <c r="K576" s="2"/>
      <c r="L576" s="1"/>
      <c r="M576" s="1"/>
      <c r="N576" s="1"/>
      <c r="O576" s="1"/>
    </row>
    <row r="577" spans="1:15" ht="21" x14ac:dyDescent="0.35">
      <c r="A577" s="1"/>
      <c r="B577" s="2"/>
      <c r="C577" s="2"/>
      <c r="D577" s="2"/>
      <c r="E577" s="2"/>
      <c r="F577" s="2"/>
      <c r="G577" s="2"/>
      <c r="H577" s="2"/>
      <c r="I577" s="2"/>
      <c r="J577" s="2"/>
      <c r="K577" s="2"/>
      <c r="L577" s="1"/>
      <c r="M577" s="1"/>
      <c r="N577" s="1"/>
      <c r="O577" s="1"/>
    </row>
    <row r="578" spans="1:15" ht="21" x14ac:dyDescent="0.35">
      <c r="A578" s="1"/>
      <c r="B578" s="2"/>
      <c r="C578" s="2"/>
      <c r="D578" s="2"/>
      <c r="E578" s="2"/>
      <c r="F578" s="2"/>
      <c r="G578" s="2"/>
      <c r="H578" s="2"/>
      <c r="I578" s="2"/>
      <c r="J578" s="2"/>
      <c r="K578" s="2"/>
      <c r="L578" s="1"/>
      <c r="M578" s="1"/>
      <c r="N578" s="1"/>
      <c r="O578" s="1"/>
    </row>
    <row r="579" spans="1:15" ht="21" x14ac:dyDescent="0.35">
      <c r="A579" s="1"/>
      <c r="B579" s="2"/>
      <c r="C579" s="2"/>
      <c r="D579" s="2"/>
      <c r="E579" s="2"/>
      <c r="F579" s="2"/>
      <c r="G579" s="2"/>
      <c r="H579" s="2"/>
      <c r="I579" s="2"/>
      <c r="J579" s="2"/>
      <c r="K579" s="2"/>
      <c r="L579" s="1"/>
      <c r="M579" s="1"/>
      <c r="N579" s="1"/>
      <c r="O579" s="1"/>
    </row>
    <row r="580" spans="1:15" ht="21" x14ac:dyDescent="0.35">
      <c r="A580" s="1"/>
      <c r="B580" s="2"/>
      <c r="C580" s="2"/>
      <c r="D580" s="2"/>
      <c r="E580" s="2"/>
      <c r="F580" s="2"/>
      <c r="G580" s="2"/>
      <c r="H580" s="2"/>
      <c r="I580" s="2"/>
      <c r="J580" s="2"/>
      <c r="K580" s="2"/>
      <c r="L580" s="1"/>
      <c r="M580" s="1"/>
      <c r="N580" s="1"/>
      <c r="O580" s="1"/>
    </row>
    <row r="581" spans="1:15" ht="21" x14ac:dyDescent="0.35">
      <c r="A581" s="1"/>
      <c r="B581" s="2"/>
      <c r="C581" s="2"/>
      <c r="D581" s="2"/>
      <c r="E581" s="2"/>
      <c r="F581" s="2"/>
      <c r="G581" s="2"/>
      <c r="H581" s="2"/>
      <c r="I581" s="2"/>
      <c r="J581" s="2"/>
      <c r="K581" s="2"/>
      <c r="L581" s="1"/>
      <c r="M581" s="1"/>
      <c r="N581" s="1"/>
      <c r="O581" s="1"/>
    </row>
    <row r="582" spans="1:15" ht="21" x14ac:dyDescent="0.35">
      <c r="A582" s="1"/>
      <c r="B582" s="2"/>
      <c r="C582" s="2"/>
      <c r="D582" s="2"/>
      <c r="E582" s="2"/>
      <c r="F582" s="2"/>
      <c r="G582" s="2"/>
      <c r="H582" s="2"/>
      <c r="I582" s="2"/>
      <c r="J582" s="2"/>
      <c r="K582" s="2"/>
      <c r="L582" s="1"/>
      <c r="M582" s="1"/>
      <c r="N582" s="1"/>
      <c r="O582" s="1"/>
    </row>
    <row r="583" spans="1:15" ht="21" x14ac:dyDescent="0.35">
      <c r="A583" s="1"/>
      <c r="B583" s="2"/>
      <c r="C583" s="2"/>
      <c r="D583" s="2"/>
      <c r="E583" s="2"/>
      <c r="F583" s="2"/>
      <c r="G583" s="2"/>
      <c r="H583" s="2"/>
      <c r="I583" s="2"/>
      <c r="J583" s="2"/>
      <c r="K583" s="2"/>
      <c r="L583" s="1"/>
      <c r="M583" s="1"/>
      <c r="N583" s="1"/>
      <c r="O583" s="1"/>
    </row>
    <row r="584" spans="1:15" ht="21" x14ac:dyDescent="0.35">
      <c r="A584" s="1"/>
      <c r="B584" s="2"/>
      <c r="C584" s="2"/>
      <c r="D584" s="2"/>
      <c r="E584" s="2"/>
      <c r="F584" s="2"/>
      <c r="G584" s="2"/>
      <c r="H584" s="2"/>
      <c r="I584" s="2"/>
      <c r="J584" s="2"/>
      <c r="K584" s="2"/>
      <c r="L584" s="1"/>
      <c r="M584" s="1"/>
      <c r="N584" s="1"/>
      <c r="O584" s="1"/>
    </row>
    <row r="585" spans="1:15" ht="21" x14ac:dyDescent="0.35">
      <c r="A585" s="1"/>
      <c r="B585" s="2"/>
      <c r="C585" s="2"/>
      <c r="D585" s="2"/>
      <c r="E585" s="2"/>
      <c r="F585" s="2"/>
      <c r="G585" s="2"/>
      <c r="H585" s="2"/>
      <c r="I585" s="2"/>
      <c r="J585" s="2"/>
      <c r="K585" s="2"/>
      <c r="L585" s="1"/>
      <c r="M585" s="1"/>
      <c r="N585" s="1"/>
      <c r="O585" s="1"/>
    </row>
    <row r="586" spans="1:15" ht="21" x14ac:dyDescent="0.35">
      <c r="A586" s="1"/>
      <c r="B586" s="2"/>
      <c r="C586" s="2"/>
      <c r="D586" s="2"/>
      <c r="E586" s="2"/>
      <c r="F586" s="2"/>
      <c r="G586" s="2"/>
      <c r="H586" s="2"/>
      <c r="I586" s="2"/>
      <c r="J586" s="2"/>
      <c r="K586" s="2"/>
      <c r="L586" s="1"/>
      <c r="M586" s="1"/>
      <c r="N586" s="1"/>
      <c r="O586" s="1"/>
    </row>
    <row r="587" spans="1:15" ht="21" x14ac:dyDescent="0.35">
      <c r="A587" s="1"/>
      <c r="B587" s="2"/>
      <c r="C587" s="2"/>
      <c r="D587" s="2"/>
      <c r="E587" s="2"/>
      <c r="F587" s="2"/>
      <c r="G587" s="2"/>
      <c r="H587" s="2"/>
      <c r="I587" s="2"/>
      <c r="J587" s="2"/>
      <c r="K587" s="2"/>
      <c r="L587" s="1"/>
      <c r="M587" s="1"/>
      <c r="N587" s="1"/>
      <c r="O587" s="1"/>
    </row>
    <row r="588" spans="1:15" ht="21" x14ac:dyDescent="0.35">
      <c r="A588" s="1"/>
      <c r="B588" s="2"/>
      <c r="C588" s="2"/>
      <c r="D588" s="2"/>
      <c r="E588" s="2"/>
      <c r="F588" s="2"/>
      <c r="G588" s="2"/>
      <c r="H588" s="2"/>
      <c r="I588" s="2"/>
      <c r="J588" s="2"/>
      <c r="K588" s="2"/>
      <c r="L588" s="1"/>
      <c r="M588" s="1"/>
      <c r="N588" s="1"/>
      <c r="O588" s="1"/>
    </row>
    <row r="589" spans="1:15" ht="21" x14ac:dyDescent="0.35">
      <c r="A589" s="1"/>
      <c r="B589" s="2"/>
      <c r="C589" s="2"/>
      <c r="D589" s="2"/>
      <c r="E589" s="2"/>
      <c r="F589" s="2"/>
      <c r="G589" s="2"/>
      <c r="H589" s="2"/>
      <c r="I589" s="2"/>
      <c r="J589" s="2"/>
      <c r="K589" s="2"/>
      <c r="L589" s="1"/>
      <c r="M589" s="1"/>
      <c r="N589" s="1"/>
      <c r="O589" s="1"/>
    </row>
    <row r="590" spans="1:15" ht="21" x14ac:dyDescent="0.35">
      <c r="A590" s="1"/>
      <c r="B590" s="2"/>
      <c r="C590" s="2"/>
      <c r="D590" s="2"/>
      <c r="E590" s="2"/>
      <c r="F590" s="2"/>
      <c r="G590" s="2"/>
      <c r="H590" s="2"/>
      <c r="I590" s="2"/>
      <c r="J590" s="2"/>
      <c r="K590" s="2"/>
      <c r="L590" s="1"/>
      <c r="M590" s="1"/>
      <c r="N590" s="1"/>
      <c r="O590" s="1"/>
    </row>
    <row r="591" spans="1:15" ht="21" x14ac:dyDescent="0.35">
      <c r="A591" s="1"/>
      <c r="B591" s="2"/>
      <c r="C591" s="2"/>
      <c r="D591" s="2"/>
      <c r="E591" s="2"/>
      <c r="F591" s="2"/>
      <c r="G591" s="2"/>
      <c r="H591" s="2"/>
      <c r="I591" s="2"/>
      <c r="J591" s="2"/>
      <c r="K591" s="2"/>
      <c r="L591" s="1"/>
      <c r="M591" s="1"/>
      <c r="N591" s="1"/>
      <c r="O591" s="1"/>
    </row>
    <row r="592" spans="1:15" ht="21" x14ac:dyDescent="0.35">
      <c r="A592" s="1"/>
      <c r="B592" s="2"/>
      <c r="C592" s="2"/>
      <c r="D592" s="2"/>
      <c r="E592" s="2"/>
      <c r="F592" s="2"/>
      <c r="G592" s="2"/>
      <c r="H592" s="2"/>
      <c r="I592" s="2"/>
      <c r="J592" s="2"/>
      <c r="K592" s="2"/>
      <c r="L592" s="1"/>
      <c r="M592" s="1"/>
      <c r="N592" s="1"/>
      <c r="O592" s="1"/>
    </row>
    <row r="593" spans="1:15" ht="21" x14ac:dyDescent="0.35">
      <c r="A593" s="1"/>
      <c r="B593" s="2"/>
      <c r="C593" s="2"/>
      <c r="D593" s="2"/>
      <c r="E593" s="2"/>
      <c r="F593" s="2"/>
      <c r="G593" s="2"/>
      <c r="H593" s="2"/>
      <c r="I593" s="2"/>
      <c r="J593" s="2"/>
      <c r="K593" s="2"/>
      <c r="L593" s="1"/>
      <c r="M593" s="1"/>
      <c r="N593" s="1"/>
      <c r="O593" s="1"/>
    </row>
    <row r="594" spans="1:15" ht="21" x14ac:dyDescent="0.35">
      <c r="A594" s="1"/>
      <c r="B594" s="2"/>
      <c r="C594" s="2"/>
      <c r="D594" s="2"/>
      <c r="E594" s="2"/>
      <c r="F594" s="2"/>
      <c r="G594" s="2"/>
      <c r="H594" s="2"/>
      <c r="I594" s="2"/>
      <c r="J594" s="2"/>
      <c r="K594" s="2"/>
      <c r="L594" s="1"/>
      <c r="M594" s="1"/>
      <c r="N594" s="1"/>
      <c r="O594" s="1"/>
    </row>
    <row r="595" spans="1:15" ht="21" x14ac:dyDescent="0.35">
      <c r="A595" s="1"/>
      <c r="B595" s="2"/>
      <c r="C595" s="2"/>
      <c r="D595" s="2"/>
      <c r="E595" s="2"/>
      <c r="F595" s="2"/>
      <c r="G595" s="2"/>
      <c r="H595" s="2"/>
      <c r="I595" s="2"/>
      <c r="J595" s="2"/>
      <c r="K595" s="2"/>
      <c r="L595" s="1"/>
      <c r="M595" s="1"/>
      <c r="N595" s="1"/>
      <c r="O595" s="1"/>
    </row>
    <row r="596" spans="1:15" ht="21" x14ac:dyDescent="0.35">
      <c r="A596" s="1"/>
      <c r="B596" s="2"/>
      <c r="C596" s="2"/>
      <c r="D596" s="2"/>
      <c r="E596" s="2"/>
      <c r="F596" s="2"/>
      <c r="G596" s="2"/>
      <c r="H596" s="2"/>
      <c r="I596" s="2"/>
      <c r="J596" s="2"/>
      <c r="K596" s="2"/>
      <c r="L596" s="1"/>
      <c r="M596" s="1"/>
      <c r="N596" s="1"/>
      <c r="O596" s="1"/>
    </row>
    <row r="597" spans="1:15" ht="21" x14ac:dyDescent="0.35">
      <c r="A597" s="1"/>
      <c r="B597" s="2"/>
      <c r="C597" s="2"/>
      <c r="D597" s="2"/>
      <c r="E597" s="2"/>
      <c r="F597" s="2"/>
      <c r="G597" s="2"/>
      <c r="H597" s="2"/>
      <c r="I597" s="2"/>
      <c r="J597" s="2"/>
      <c r="K597" s="2"/>
      <c r="L597" s="1"/>
      <c r="M597" s="1"/>
      <c r="N597" s="1"/>
      <c r="O597" s="1"/>
    </row>
    <row r="598" spans="1:15" ht="21" x14ac:dyDescent="0.35">
      <c r="A598" s="1"/>
      <c r="B598" s="2"/>
      <c r="C598" s="2"/>
      <c r="D598" s="2"/>
      <c r="E598" s="2"/>
      <c r="F598" s="2"/>
      <c r="G598" s="2"/>
      <c r="H598" s="2"/>
      <c r="I598" s="2"/>
      <c r="J598" s="2"/>
      <c r="K598" s="2"/>
      <c r="L598" s="1"/>
      <c r="M598" s="1"/>
      <c r="N598" s="1"/>
      <c r="O598" s="1"/>
    </row>
    <row r="599" spans="1:15" ht="21" x14ac:dyDescent="0.35">
      <c r="A599" s="1"/>
      <c r="B599" s="2"/>
      <c r="C599" s="2"/>
      <c r="D599" s="2"/>
      <c r="E599" s="2"/>
      <c r="F599" s="2"/>
      <c r="G599" s="2"/>
      <c r="H599" s="2"/>
      <c r="I599" s="2"/>
      <c r="J599" s="2"/>
      <c r="K599" s="2"/>
      <c r="L599" s="1"/>
      <c r="M599" s="1"/>
      <c r="N599" s="1"/>
      <c r="O599" s="1"/>
    </row>
    <row r="600" spans="1:15" ht="21" x14ac:dyDescent="0.35">
      <c r="A600" s="1"/>
      <c r="B600" s="2"/>
      <c r="C600" s="2"/>
      <c r="D600" s="2"/>
      <c r="E600" s="2"/>
      <c r="F600" s="2"/>
      <c r="G600" s="2"/>
      <c r="H600" s="2"/>
      <c r="I600" s="2"/>
      <c r="J600" s="2"/>
      <c r="K600" s="2"/>
      <c r="L600" s="1"/>
      <c r="M600" s="1"/>
      <c r="N600" s="1"/>
      <c r="O600" s="1"/>
    </row>
    <row r="601" spans="1:15" ht="21" x14ac:dyDescent="0.35">
      <c r="A601" s="1"/>
      <c r="B601" s="2"/>
      <c r="C601" s="2"/>
      <c r="D601" s="2"/>
      <c r="E601" s="2"/>
      <c r="F601" s="2"/>
      <c r="G601" s="2"/>
      <c r="H601" s="2"/>
      <c r="I601" s="2"/>
      <c r="J601" s="2"/>
      <c r="K601" s="2"/>
      <c r="L601" s="1"/>
      <c r="M601" s="1"/>
      <c r="N601" s="1"/>
      <c r="O601" s="1"/>
    </row>
    <row r="602" spans="1:15" ht="21" x14ac:dyDescent="0.35">
      <c r="A602" s="1"/>
      <c r="B602" s="2"/>
      <c r="C602" s="2"/>
      <c r="D602" s="2"/>
      <c r="E602" s="2"/>
      <c r="F602" s="2"/>
      <c r="G602" s="2"/>
      <c r="H602" s="2"/>
      <c r="I602" s="2"/>
      <c r="J602" s="2"/>
      <c r="K602" s="2"/>
      <c r="L602" s="1"/>
      <c r="M602" s="1"/>
      <c r="N602" s="1"/>
      <c r="O602" s="1"/>
    </row>
    <row r="603" spans="1:15" ht="21" x14ac:dyDescent="0.35">
      <c r="A603" s="1"/>
      <c r="B603" s="2"/>
      <c r="C603" s="2"/>
      <c r="D603" s="2"/>
      <c r="E603" s="2"/>
      <c r="F603" s="2"/>
      <c r="G603" s="2"/>
      <c r="H603" s="2"/>
      <c r="I603" s="2"/>
      <c r="J603" s="2"/>
      <c r="K603" s="2"/>
      <c r="L603" s="1"/>
      <c r="M603" s="1"/>
      <c r="N603" s="1"/>
      <c r="O603" s="1"/>
    </row>
    <row r="604" spans="1:15" ht="21" x14ac:dyDescent="0.35">
      <c r="A604" s="1"/>
      <c r="B604" s="2"/>
      <c r="C604" s="2"/>
      <c r="D604" s="2"/>
      <c r="E604" s="2"/>
      <c r="F604" s="2"/>
      <c r="G604" s="2"/>
      <c r="H604" s="2"/>
      <c r="I604" s="2"/>
      <c r="J604" s="2"/>
      <c r="K604" s="2"/>
      <c r="L604" s="1"/>
      <c r="M604" s="1"/>
      <c r="N604" s="1"/>
      <c r="O604" s="1"/>
    </row>
    <row r="605" spans="1:15" ht="21" x14ac:dyDescent="0.35">
      <c r="A605" s="1"/>
      <c r="B605" s="2"/>
      <c r="C605" s="2"/>
      <c r="D605" s="2"/>
      <c r="E605" s="2"/>
      <c r="F605" s="2"/>
      <c r="G605" s="2"/>
      <c r="H605" s="2"/>
      <c r="I605" s="2"/>
      <c r="J605" s="2"/>
      <c r="K605" s="2"/>
      <c r="L605" s="1"/>
      <c r="M605" s="1"/>
      <c r="N605" s="1"/>
      <c r="O605" s="1"/>
    </row>
    <row r="606" spans="1:15" ht="21" x14ac:dyDescent="0.35">
      <c r="A606" s="1"/>
      <c r="B606" s="2"/>
      <c r="C606" s="2"/>
      <c r="D606" s="2"/>
      <c r="E606" s="2"/>
      <c r="F606" s="2"/>
      <c r="G606" s="2"/>
      <c r="H606" s="2"/>
      <c r="I606" s="2"/>
      <c r="J606" s="2"/>
      <c r="K606" s="2"/>
      <c r="L606" s="1"/>
      <c r="M606" s="1"/>
      <c r="N606" s="1"/>
      <c r="O606" s="1"/>
    </row>
    <row r="607" spans="1:15" ht="21" x14ac:dyDescent="0.35">
      <c r="A607" s="1"/>
      <c r="B607" s="2"/>
      <c r="C607" s="2"/>
      <c r="D607" s="2"/>
      <c r="E607" s="2"/>
      <c r="F607" s="2"/>
      <c r="G607" s="2"/>
      <c r="H607" s="2"/>
      <c r="I607" s="2"/>
      <c r="J607" s="2"/>
      <c r="K607" s="2"/>
      <c r="L607" s="1"/>
      <c r="M607" s="1"/>
      <c r="N607" s="1"/>
      <c r="O607" s="1"/>
    </row>
    <row r="608" spans="1:15" ht="21" x14ac:dyDescent="0.35">
      <c r="A608" s="1"/>
      <c r="B608" s="2"/>
      <c r="C608" s="2"/>
      <c r="D608" s="2"/>
      <c r="E608" s="2"/>
      <c r="F608" s="2"/>
      <c r="G608" s="2"/>
      <c r="H608" s="2"/>
      <c r="I608" s="2"/>
      <c r="J608" s="2"/>
      <c r="K608" s="2"/>
      <c r="L608" s="1"/>
      <c r="M608" s="1"/>
      <c r="N608" s="1"/>
      <c r="O608" s="1"/>
    </row>
    <row r="609" spans="1:15" ht="21" x14ac:dyDescent="0.35">
      <c r="A609" s="1"/>
      <c r="B609" s="2"/>
      <c r="C609" s="2"/>
      <c r="D609" s="2"/>
      <c r="E609" s="2"/>
      <c r="F609" s="2"/>
      <c r="G609" s="2"/>
      <c r="H609" s="2"/>
      <c r="I609" s="2"/>
      <c r="J609" s="2"/>
      <c r="K609" s="2"/>
      <c r="L609" s="1"/>
      <c r="M609" s="1"/>
      <c r="N609" s="1"/>
      <c r="O609" s="1"/>
    </row>
    <row r="610" spans="1:15" ht="21" x14ac:dyDescent="0.35">
      <c r="A610" s="1"/>
      <c r="B610" s="2"/>
      <c r="C610" s="2"/>
      <c r="D610" s="2"/>
      <c r="E610" s="2"/>
      <c r="F610" s="2"/>
      <c r="G610" s="2"/>
      <c r="H610" s="2"/>
      <c r="I610" s="2"/>
      <c r="J610" s="2"/>
      <c r="K610" s="2"/>
      <c r="L610" s="1"/>
      <c r="M610" s="1"/>
      <c r="N610" s="1"/>
      <c r="O610" s="1"/>
    </row>
    <row r="611" spans="1:15" ht="21" x14ac:dyDescent="0.35">
      <c r="A611" s="1"/>
      <c r="B611" s="2"/>
      <c r="C611" s="2"/>
      <c r="D611" s="2"/>
      <c r="E611" s="2"/>
      <c r="F611" s="2"/>
      <c r="G611" s="2"/>
      <c r="H611" s="2"/>
      <c r="I611" s="2"/>
      <c r="J611" s="2"/>
      <c r="K611" s="2"/>
      <c r="L611" s="1"/>
      <c r="M611" s="1"/>
      <c r="N611" s="1"/>
      <c r="O611" s="1"/>
    </row>
    <row r="612" spans="1:15" ht="21" x14ac:dyDescent="0.35">
      <c r="A612" s="1"/>
      <c r="B612" s="2"/>
      <c r="C612" s="2"/>
      <c r="D612" s="2"/>
      <c r="E612" s="2"/>
      <c r="F612" s="2"/>
      <c r="G612" s="2"/>
      <c r="H612" s="2"/>
      <c r="I612" s="2"/>
      <c r="J612" s="2"/>
      <c r="K612" s="2"/>
      <c r="L612" s="1"/>
      <c r="M612" s="1"/>
      <c r="N612" s="1"/>
      <c r="O612" s="1"/>
    </row>
    <row r="613" spans="1:15" ht="21" x14ac:dyDescent="0.35">
      <c r="A613" s="1"/>
      <c r="B613" s="2"/>
      <c r="C613" s="2"/>
      <c r="D613" s="2"/>
      <c r="E613" s="2"/>
      <c r="F613" s="2"/>
      <c r="G613" s="2"/>
      <c r="H613" s="2"/>
      <c r="I613" s="2"/>
      <c r="J613" s="2"/>
      <c r="K613" s="2"/>
      <c r="L613" s="1"/>
      <c r="M613" s="1"/>
      <c r="N613" s="1"/>
      <c r="O613" s="1"/>
    </row>
    <row r="614" spans="1:15" ht="21" x14ac:dyDescent="0.35">
      <c r="A614" s="1"/>
      <c r="B614" s="2"/>
      <c r="C614" s="2"/>
      <c r="D614" s="2"/>
      <c r="E614" s="2"/>
      <c r="F614" s="2"/>
      <c r="G614" s="2"/>
      <c r="H614" s="2"/>
      <c r="I614" s="2"/>
      <c r="J614" s="2"/>
      <c r="K614" s="2"/>
      <c r="L614" s="1"/>
      <c r="M614" s="1"/>
      <c r="N614" s="1"/>
      <c r="O614" s="1"/>
    </row>
    <row r="615" spans="1:15" ht="21" x14ac:dyDescent="0.35">
      <c r="A615" s="1"/>
      <c r="B615" s="2"/>
      <c r="C615" s="2"/>
      <c r="D615" s="2"/>
      <c r="E615" s="2"/>
      <c r="F615" s="2"/>
      <c r="G615" s="2"/>
      <c r="H615" s="2"/>
      <c r="I615" s="2"/>
      <c r="J615" s="2"/>
      <c r="K615" s="2"/>
      <c r="L615" s="1"/>
      <c r="M615" s="1"/>
      <c r="N615" s="1"/>
      <c r="O615" s="1"/>
    </row>
    <row r="616" spans="1:15" ht="21" x14ac:dyDescent="0.35">
      <c r="A616" s="1"/>
      <c r="B616" s="2"/>
      <c r="C616" s="2"/>
      <c r="D616" s="2"/>
      <c r="E616" s="2"/>
      <c r="F616" s="2"/>
      <c r="G616" s="2"/>
      <c r="H616" s="2"/>
      <c r="I616" s="2"/>
      <c r="J616" s="2"/>
      <c r="K616" s="2"/>
      <c r="L616" s="1"/>
      <c r="M616" s="1"/>
      <c r="N616" s="1"/>
      <c r="O616" s="1"/>
    </row>
    <row r="617" spans="1:15" ht="21" x14ac:dyDescent="0.35">
      <c r="A617" s="1"/>
      <c r="B617" s="2"/>
      <c r="C617" s="2"/>
      <c r="D617" s="2"/>
      <c r="E617" s="2"/>
      <c r="F617" s="2"/>
      <c r="G617" s="2"/>
      <c r="H617" s="2"/>
      <c r="I617" s="2"/>
      <c r="J617" s="2"/>
      <c r="K617" s="2"/>
      <c r="L617" s="1"/>
      <c r="M617" s="1"/>
      <c r="N617" s="1"/>
      <c r="O617" s="1"/>
    </row>
    <row r="618" spans="1:15" ht="21" x14ac:dyDescent="0.35">
      <c r="A618" s="1"/>
      <c r="B618" s="2"/>
      <c r="C618" s="2"/>
      <c r="D618" s="2"/>
      <c r="E618" s="2"/>
      <c r="F618" s="2"/>
      <c r="G618" s="2"/>
      <c r="H618" s="2"/>
      <c r="I618" s="2"/>
      <c r="J618" s="2"/>
      <c r="K618" s="2"/>
      <c r="L618" s="1"/>
      <c r="M618" s="1"/>
      <c r="N618" s="1"/>
      <c r="O618" s="1"/>
    </row>
    <row r="619" spans="1:15" ht="21" x14ac:dyDescent="0.35">
      <c r="A619" s="1"/>
      <c r="B619" s="2"/>
      <c r="C619" s="2"/>
      <c r="D619" s="2"/>
      <c r="E619" s="2"/>
      <c r="F619" s="2"/>
      <c r="G619" s="2"/>
      <c r="H619" s="2"/>
      <c r="I619" s="2"/>
      <c r="J619" s="2"/>
      <c r="K619" s="2"/>
      <c r="L619" s="1"/>
      <c r="M619" s="1"/>
      <c r="N619" s="1"/>
      <c r="O619" s="1"/>
    </row>
    <row r="620" spans="1:15" ht="21" x14ac:dyDescent="0.35">
      <c r="A620" s="1"/>
      <c r="B620" s="2"/>
      <c r="C620" s="2"/>
      <c r="D620" s="2"/>
      <c r="E620" s="2"/>
      <c r="F620" s="2"/>
      <c r="G620" s="2"/>
      <c r="H620" s="2"/>
      <c r="I620" s="2"/>
      <c r="J620" s="2"/>
      <c r="K620" s="2"/>
      <c r="L620" s="1"/>
      <c r="M620" s="1"/>
      <c r="N620" s="1"/>
      <c r="O620" s="1"/>
    </row>
    <row r="621" spans="1:15" ht="21" x14ac:dyDescent="0.35">
      <c r="A621" s="1"/>
      <c r="B621" s="2"/>
      <c r="C621" s="2"/>
      <c r="D621" s="2"/>
      <c r="E621" s="2"/>
      <c r="F621" s="2"/>
      <c r="G621" s="2"/>
      <c r="H621" s="2"/>
      <c r="I621" s="2"/>
      <c r="J621" s="2"/>
      <c r="K621" s="2"/>
      <c r="L621" s="1"/>
      <c r="M621" s="1"/>
      <c r="N621" s="1"/>
      <c r="O621" s="1"/>
    </row>
    <row r="622" spans="1:15" ht="21" x14ac:dyDescent="0.35">
      <c r="A622" s="1"/>
      <c r="B622" s="2"/>
      <c r="C622" s="2"/>
      <c r="D622" s="2"/>
      <c r="E622" s="2"/>
      <c r="F622" s="2"/>
      <c r="G622" s="2"/>
      <c r="H622" s="2"/>
      <c r="I622" s="2"/>
      <c r="J622" s="2"/>
      <c r="K622" s="2"/>
      <c r="L622" s="1"/>
      <c r="M622" s="1"/>
      <c r="N622" s="1"/>
      <c r="O622" s="1"/>
    </row>
    <row r="623" spans="1:15" ht="21" x14ac:dyDescent="0.35">
      <c r="A623" s="1"/>
      <c r="B623" s="2"/>
      <c r="C623" s="2"/>
      <c r="D623" s="2"/>
      <c r="E623" s="2"/>
      <c r="F623" s="2"/>
      <c r="G623" s="2"/>
      <c r="H623" s="2"/>
      <c r="I623" s="2"/>
      <c r="J623" s="2"/>
      <c r="K623" s="2"/>
      <c r="L623" s="1"/>
      <c r="M623" s="1"/>
      <c r="N623" s="1"/>
      <c r="O623" s="1"/>
    </row>
    <row r="624" spans="1:15" ht="21" x14ac:dyDescent="0.35">
      <c r="A624" s="1"/>
      <c r="B624" s="2"/>
      <c r="C624" s="2"/>
      <c r="D624" s="2"/>
      <c r="E624" s="2"/>
      <c r="F624" s="2"/>
      <c r="G624" s="2"/>
      <c r="H624" s="2"/>
      <c r="I624" s="2"/>
      <c r="J624" s="2"/>
      <c r="K624" s="2"/>
      <c r="L624" s="1"/>
      <c r="M624" s="1"/>
      <c r="N624" s="1"/>
      <c r="O624" s="1"/>
    </row>
    <row r="625" spans="1:15" ht="21" x14ac:dyDescent="0.35">
      <c r="A625" s="1"/>
      <c r="B625" s="2"/>
      <c r="C625" s="2"/>
      <c r="D625" s="2"/>
      <c r="E625" s="2"/>
      <c r="F625" s="2"/>
      <c r="G625" s="2"/>
      <c r="H625" s="2"/>
      <c r="I625" s="2"/>
      <c r="J625" s="2"/>
      <c r="K625" s="2"/>
      <c r="L625" s="1"/>
      <c r="M625" s="1"/>
      <c r="N625" s="1"/>
      <c r="O625" s="1"/>
    </row>
    <row r="626" spans="1:15" ht="21" x14ac:dyDescent="0.35">
      <c r="A626" s="1"/>
      <c r="B626" s="2"/>
      <c r="C626" s="2"/>
      <c r="D626" s="2"/>
      <c r="E626" s="2"/>
      <c r="F626" s="2"/>
      <c r="G626" s="2"/>
      <c r="H626" s="2"/>
      <c r="I626" s="2"/>
      <c r="J626" s="2"/>
      <c r="K626" s="2"/>
      <c r="L626" s="1"/>
      <c r="M626" s="1"/>
      <c r="N626" s="1"/>
      <c r="O626" s="1"/>
    </row>
    <row r="627" spans="1:15" ht="21" x14ac:dyDescent="0.35">
      <c r="A627" s="1"/>
      <c r="B627" s="2"/>
      <c r="C627" s="2"/>
      <c r="D627" s="2"/>
      <c r="E627" s="2"/>
      <c r="F627" s="2"/>
      <c r="G627" s="2"/>
      <c r="H627" s="2"/>
      <c r="I627" s="2"/>
      <c r="J627" s="2"/>
      <c r="K627" s="2"/>
      <c r="L627" s="1"/>
      <c r="M627" s="1"/>
      <c r="N627" s="1"/>
      <c r="O627" s="1"/>
    </row>
    <row r="628" spans="1:15" ht="21" x14ac:dyDescent="0.35">
      <c r="A628" s="1"/>
      <c r="B628" s="2"/>
      <c r="C628" s="2"/>
      <c r="D628" s="2"/>
      <c r="E628" s="2"/>
      <c r="F628" s="2"/>
      <c r="G628" s="2"/>
      <c r="H628" s="2"/>
      <c r="I628" s="2"/>
      <c r="J628" s="2"/>
      <c r="K628" s="2"/>
      <c r="L628" s="1"/>
      <c r="M628" s="1"/>
      <c r="N628" s="1"/>
      <c r="O628" s="1"/>
    </row>
    <row r="629" spans="1:15" ht="21" x14ac:dyDescent="0.35">
      <c r="A629" s="1"/>
      <c r="B629" s="2"/>
      <c r="C629" s="2"/>
      <c r="D629" s="2"/>
      <c r="E629" s="2"/>
      <c r="F629" s="2"/>
      <c r="G629" s="2"/>
      <c r="H629" s="2"/>
      <c r="I629" s="2"/>
      <c r="J629" s="2"/>
      <c r="K629" s="2"/>
      <c r="L629" s="1"/>
      <c r="M629" s="1"/>
      <c r="N629" s="1"/>
      <c r="O629" s="1"/>
    </row>
    <row r="630" spans="1:15" ht="21" x14ac:dyDescent="0.35">
      <c r="A630" s="1"/>
      <c r="B630" s="2"/>
      <c r="C630" s="2"/>
      <c r="D630" s="2"/>
      <c r="E630" s="2"/>
      <c r="F630" s="2"/>
      <c r="G630" s="2"/>
      <c r="H630" s="2"/>
      <c r="I630" s="2"/>
      <c r="J630" s="2"/>
      <c r="K630" s="2"/>
      <c r="L630" s="1"/>
      <c r="M630" s="1"/>
      <c r="N630" s="1"/>
      <c r="O630" s="1"/>
    </row>
    <row r="631" spans="1:15" ht="21" x14ac:dyDescent="0.35">
      <c r="A631" s="1"/>
      <c r="B631" s="2"/>
      <c r="C631" s="2"/>
      <c r="D631" s="2"/>
      <c r="E631" s="2"/>
      <c r="F631" s="2"/>
      <c r="G631" s="2"/>
      <c r="H631" s="2"/>
      <c r="I631" s="2"/>
      <c r="J631" s="2"/>
      <c r="K631" s="2"/>
      <c r="L631" s="1"/>
      <c r="M631" s="1"/>
      <c r="N631" s="1"/>
      <c r="O631" s="1"/>
    </row>
    <row r="632" spans="1:15" ht="21" x14ac:dyDescent="0.35">
      <c r="A632" s="1"/>
      <c r="B632" s="2"/>
      <c r="C632" s="2"/>
      <c r="D632" s="2"/>
      <c r="E632" s="2"/>
      <c r="F632" s="2"/>
      <c r="G632" s="2"/>
      <c r="H632" s="2"/>
      <c r="I632" s="2"/>
      <c r="J632" s="2"/>
      <c r="K632" s="2"/>
      <c r="L632" s="1"/>
      <c r="M632" s="1"/>
      <c r="N632" s="1"/>
      <c r="O632" s="1"/>
    </row>
    <row r="633" spans="1:15" ht="21" x14ac:dyDescent="0.35">
      <c r="A633" s="1"/>
      <c r="B633" s="2"/>
      <c r="C633" s="2"/>
      <c r="D633" s="2"/>
      <c r="E633" s="2"/>
      <c r="F633" s="2"/>
      <c r="G633" s="2"/>
      <c r="H633" s="2"/>
      <c r="I633" s="2"/>
      <c r="J633" s="2"/>
      <c r="K633" s="2"/>
      <c r="L633" s="1"/>
      <c r="M633" s="1"/>
      <c r="N633" s="1"/>
      <c r="O633" s="1"/>
    </row>
    <row r="634" spans="1:15" ht="21" x14ac:dyDescent="0.35">
      <c r="A634" s="1"/>
      <c r="B634" s="2"/>
      <c r="C634" s="2"/>
      <c r="D634" s="2"/>
      <c r="E634" s="2"/>
      <c r="F634" s="2"/>
      <c r="G634" s="2"/>
      <c r="H634" s="2"/>
      <c r="I634" s="2"/>
      <c r="J634" s="2"/>
      <c r="K634" s="2"/>
      <c r="L634" s="1"/>
      <c r="M634" s="1"/>
      <c r="N634" s="1"/>
      <c r="O634" s="1"/>
    </row>
    <row r="635" spans="1:15" ht="21" x14ac:dyDescent="0.35">
      <c r="A635" s="1"/>
      <c r="B635" s="2"/>
      <c r="C635" s="2"/>
      <c r="D635" s="2"/>
      <c r="E635" s="2"/>
      <c r="F635" s="2"/>
      <c r="G635" s="2"/>
      <c r="H635" s="2"/>
      <c r="I635" s="2"/>
      <c r="J635" s="2"/>
      <c r="K635" s="2"/>
      <c r="L635" s="1"/>
      <c r="M635" s="1"/>
      <c r="N635" s="1"/>
      <c r="O635" s="1"/>
    </row>
    <row r="636" spans="1:15" ht="21" x14ac:dyDescent="0.35">
      <c r="A636" s="1"/>
      <c r="B636" s="2"/>
      <c r="C636" s="2"/>
      <c r="D636" s="2"/>
      <c r="E636" s="2"/>
      <c r="F636" s="2"/>
      <c r="G636" s="2"/>
      <c r="H636" s="2"/>
      <c r="I636" s="2"/>
      <c r="J636" s="2"/>
      <c r="K636" s="2"/>
      <c r="L636" s="1"/>
      <c r="M636" s="1"/>
      <c r="N636" s="1"/>
      <c r="O636" s="1"/>
    </row>
    <row r="637" spans="1:15" ht="21" x14ac:dyDescent="0.35">
      <c r="A637" s="1"/>
      <c r="B637" s="2"/>
      <c r="C637" s="2"/>
      <c r="D637" s="2"/>
      <c r="E637" s="2"/>
      <c r="F637" s="2"/>
      <c r="G637" s="2"/>
      <c r="H637" s="2"/>
      <c r="I637" s="2"/>
      <c r="J637" s="2"/>
      <c r="K637" s="2"/>
      <c r="L637" s="1"/>
      <c r="M637" s="1"/>
      <c r="N637" s="1"/>
      <c r="O637" s="1"/>
    </row>
    <row r="638" spans="1:15" ht="21" x14ac:dyDescent="0.35">
      <c r="A638" s="1"/>
      <c r="B638" s="2"/>
      <c r="C638" s="2"/>
      <c r="D638" s="2"/>
      <c r="E638" s="2"/>
      <c r="F638" s="2"/>
      <c r="G638" s="2"/>
      <c r="H638" s="2"/>
      <c r="I638" s="2"/>
      <c r="J638" s="2"/>
      <c r="K638" s="2"/>
      <c r="L638" s="1"/>
      <c r="M638" s="1"/>
      <c r="N638" s="1"/>
      <c r="O638" s="1"/>
    </row>
    <row r="639" spans="1:15" ht="21" x14ac:dyDescent="0.35">
      <c r="A639" s="1"/>
      <c r="B639" s="2"/>
      <c r="C639" s="2"/>
      <c r="D639" s="2"/>
      <c r="E639" s="2"/>
      <c r="F639" s="2"/>
      <c r="G639" s="2"/>
      <c r="H639" s="2"/>
      <c r="I639" s="2"/>
      <c r="J639" s="2"/>
      <c r="K639" s="2"/>
      <c r="L639" s="1"/>
      <c r="M639" s="1"/>
      <c r="N639" s="1"/>
      <c r="O639" s="1"/>
    </row>
    <row r="640" spans="1:15" ht="21" x14ac:dyDescent="0.35">
      <c r="A640" s="1"/>
      <c r="B640" s="2"/>
      <c r="C640" s="2"/>
      <c r="D640" s="2"/>
      <c r="E640" s="2"/>
      <c r="F640" s="2"/>
      <c r="G640" s="2"/>
      <c r="H640" s="2"/>
      <c r="I640" s="2"/>
      <c r="J640" s="2"/>
      <c r="K640" s="2"/>
      <c r="L640" s="1"/>
      <c r="M640" s="1"/>
      <c r="N640" s="1"/>
      <c r="O640" s="1"/>
    </row>
    <row r="641" spans="1:15" ht="21" x14ac:dyDescent="0.35">
      <c r="A641" s="1"/>
      <c r="B641" s="2"/>
      <c r="C641" s="2"/>
      <c r="D641" s="2"/>
      <c r="E641" s="2"/>
      <c r="F641" s="2"/>
      <c r="G641" s="2"/>
      <c r="H641" s="2"/>
      <c r="I641" s="2"/>
      <c r="J641" s="2"/>
      <c r="K641" s="2"/>
      <c r="L641" s="1"/>
      <c r="M641" s="1"/>
      <c r="N641" s="1"/>
      <c r="O641" s="1"/>
    </row>
    <row r="642" spans="1:15" ht="21" x14ac:dyDescent="0.35">
      <c r="A642" s="1"/>
      <c r="B642" s="2"/>
      <c r="C642" s="2"/>
      <c r="D642" s="2"/>
      <c r="E642" s="2"/>
      <c r="F642" s="2"/>
      <c r="G642" s="2"/>
      <c r="H642" s="2"/>
      <c r="I642" s="2"/>
      <c r="J642" s="2"/>
      <c r="K642" s="2"/>
      <c r="L642" s="1"/>
      <c r="M642" s="1"/>
      <c r="N642" s="1"/>
      <c r="O642" s="1"/>
    </row>
    <row r="643" spans="1:15" ht="21" x14ac:dyDescent="0.35">
      <c r="A643" s="1"/>
      <c r="B643" s="2"/>
      <c r="C643" s="2"/>
      <c r="D643" s="2"/>
      <c r="E643" s="2"/>
      <c r="F643" s="2"/>
      <c r="G643" s="2"/>
      <c r="H643" s="2"/>
      <c r="I643" s="2"/>
      <c r="J643" s="2"/>
      <c r="K643" s="2"/>
      <c r="L643" s="1"/>
      <c r="M643" s="1"/>
      <c r="N643" s="1"/>
      <c r="O643" s="1"/>
    </row>
    <row r="644" spans="1:15" ht="21" x14ac:dyDescent="0.35">
      <c r="A644" s="1"/>
      <c r="B644" s="2"/>
      <c r="C644" s="2"/>
      <c r="D644" s="2"/>
      <c r="E644" s="2"/>
      <c r="F644" s="2"/>
      <c r="G644" s="2"/>
      <c r="H644" s="2"/>
      <c r="I644" s="2"/>
      <c r="J644" s="2"/>
      <c r="K644" s="2"/>
      <c r="L644" s="1"/>
      <c r="M644" s="1"/>
      <c r="N644" s="1"/>
      <c r="O644" s="1"/>
    </row>
    <row r="645" spans="1:15" ht="21" x14ac:dyDescent="0.35">
      <c r="A645" s="1"/>
      <c r="B645" s="2"/>
      <c r="C645" s="2"/>
      <c r="D645" s="2"/>
      <c r="E645" s="2"/>
      <c r="F645" s="2"/>
      <c r="G645" s="2"/>
      <c r="H645" s="2"/>
      <c r="I645" s="2"/>
      <c r="J645" s="2"/>
      <c r="K645" s="2"/>
      <c r="L645" s="1"/>
      <c r="M645" s="1"/>
      <c r="N645" s="1"/>
      <c r="O645" s="1"/>
    </row>
    <row r="646" spans="1:15" ht="21" x14ac:dyDescent="0.35">
      <c r="A646" s="1"/>
      <c r="B646" s="2"/>
      <c r="C646" s="2"/>
      <c r="D646" s="2"/>
      <c r="E646" s="2"/>
      <c r="F646" s="2"/>
      <c r="G646" s="2"/>
      <c r="H646" s="2"/>
      <c r="I646" s="2"/>
      <c r="J646" s="2"/>
      <c r="K646" s="2"/>
      <c r="L646" s="1"/>
      <c r="M646" s="1"/>
      <c r="N646" s="1"/>
      <c r="O646" s="1"/>
    </row>
    <row r="647" spans="1:15" ht="21" x14ac:dyDescent="0.35">
      <c r="A647" s="1"/>
      <c r="B647" s="2"/>
      <c r="C647" s="2"/>
      <c r="D647" s="2"/>
      <c r="E647" s="2"/>
      <c r="F647" s="2"/>
      <c r="G647" s="2"/>
      <c r="H647" s="2"/>
      <c r="I647" s="2"/>
      <c r="J647" s="2"/>
      <c r="K647" s="2"/>
      <c r="L647" s="1"/>
      <c r="M647" s="1"/>
      <c r="N647" s="1"/>
      <c r="O647" s="1"/>
    </row>
    <row r="648" spans="1:15" ht="21" x14ac:dyDescent="0.35">
      <c r="A648" s="1"/>
      <c r="B648" s="2"/>
      <c r="C648" s="2"/>
      <c r="D648" s="2"/>
      <c r="E648" s="2"/>
      <c r="F648" s="2"/>
      <c r="G648" s="2"/>
      <c r="H648" s="2"/>
      <c r="I648" s="2"/>
      <c r="J648" s="2"/>
      <c r="K648" s="2"/>
      <c r="L648" s="1"/>
      <c r="M648" s="1"/>
      <c r="N648" s="1"/>
      <c r="O648" s="1"/>
    </row>
    <row r="649" spans="1:15" ht="21" x14ac:dyDescent="0.35">
      <c r="A649" s="1"/>
      <c r="B649" s="2"/>
      <c r="C649" s="2"/>
      <c r="D649" s="2"/>
      <c r="E649" s="2"/>
      <c r="F649" s="2"/>
      <c r="G649" s="2"/>
      <c r="H649" s="2"/>
      <c r="I649" s="2"/>
      <c r="J649" s="2"/>
      <c r="K649" s="2"/>
      <c r="L649" s="1"/>
      <c r="M649" s="1"/>
      <c r="N649" s="1"/>
      <c r="O649" s="1"/>
    </row>
    <row r="650" spans="1:15" ht="21" x14ac:dyDescent="0.35">
      <c r="A650" s="1"/>
      <c r="B650" s="2"/>
      <c r="C650" s="2"/>
      <c r="D650" s="2"/>
      <c r="E650" s="2"/>
      <c r="F650" s="2"/>
      <c r="G650" s="2"/>
      <c r="H650" s="2"/>
      <c r="I650" s="2"/>
      <c r="J650" s="2"/>
      <c r="K650" s="2"/>
      <c r="L650" s="1"/>
      <c r="M650" s="1"/>
      <c r="N650" s="1"/>
      <c r="O650" s="1"/>
    </row>
    <row r="651" spans="1:15" ht="21" x14ac:dyDescent="0.35">
      <c r="A651" s="1"/>
      <c r="B651" s="2"/>
      <c r="C651" s="2"/>
      <c r="D651" s="2"/>
      <c r="E651" s="2"/>
      <c r="F651" s="2"/>
      <c r="G651" s="2"/>
      <c r="H651" s="2"/>
      <c r="I651" s="2"/>
      <c r="J651" s="2"/>
      <c r="K651" s="2"/>
      <c r="L651" s="1"/>
      <c r="M651" s="1"/>
      <c r="N651" s="1"/>
      <c r="O651" s="1"/>
    </row>
    <row r="652" spans="1:15" ht="21" x14ac:dyDescent="0.35">
      <c r="A652" s="1"/>
      <c r="B652" s="2"/>
      <c r="C652" s="2"/>
      <c r="D652" s="2"/>
      <c r="E652" s="2"/>
      <c r="F652" s="2"/>
      <c r="G652" s="2"/>
      <c r="H652" s="2"/>
      <c r="I652" s="2"/>
      <c r="J652" s="2"/>
      <c r="K652" s="2"/>
      <c r="L652" s="1"/>
      <c r="M652" s="1"/>
      <c r="N652" s="1"/>
      <c r="O652" s="1"/>
    </row>
    <row r="653" spans="1:15" ht="21" x14ac:dyDescent="0.35">
      <c r="A653" s="1"/>
      <c r="B653" s="2"/>
      <c r="C653" s="2"/>
      <c r="D653" s="2"/>
      <c r="E653" s="2"/>
      <c r="F653" s="2"/>
      <c r="G653" s="2"/>
      <c r="H653" s="2"/>
      <c r="I653" s="2"/>
      <c r="J653" s="2"/>
      <c r="K653" s="2"/>
      <c r="L653" s="1"/>
      <c r="M653" s="1"/>
      <c r="N653" s="1"/>
      <c r="O653" s="1"/>
    </row>
    <row r="654" spans="1:15" ht="21" x14ac:dyDescent="0.35">
      <c r="A654" s="1"/>
      <c r="B654" s="2"/>
      <c r="C654" s="2"/>
      <c r="D654" s="2"/>
      <c r="E654" s="2"/>
      <c r="F654" s="2"/>
      <c r="G654" s="2"/>
      <c r="H654" s="2"/>
      <c r="I654" s="2"/>
      <c r="J654" s="2"/>
      <c r="K654" s="2"/>
      <c r="L654" s="1"/>
      <c r="M654" s="1"/>
      <c r="N654" s="1"/>
      <c r="O654" s="1"/>
    </row>
    <row r="655" spans="1:15" ht="21" x14ac:dyDescent="0.35">
      <c r="A655" s="1"/>
      <c r="B655" s="2"/>
      <c r="C655" s="2"/>
      <c r="D655" s="2"/>
      <c r="E655" s="2"/>
      <c r="F655" s="2"/>
      <c r="G655" s="2"/>
      <c r="H655" s="2"/>
      <c r="I655" s="2"/>
      <c r="J655" s="2"/>
      <c r="K655" s="2"/>
      <c r="L655" s="1"/>
      <c r="M655" s="1"/>
      <c r="N655" s="1"/>
      <c r="O655" s="1"/>
    </row>
    <row r="656" spans="1:15" ht="21" x14ac:dyDescent="0.35">
      <c r="A656" s="1"/>
      <c r="B656" s="2"/>
      <c r="C656" s="2"/>
      <c r="D656" s="2"/>
      <c r="E656" s="2"/>
      <c r="F656" s="2"/>
      <c r="G656" s="2"/>
      <c r="H656" s="2"/>
      <c r="I656" s="2"/>
      <c r="J656" s="2"/>
      <c r="K656" s="2"/>
      <c r="L656" s="1"/>
      <c r="M656" s="1"/>
      <c r="N656" s="1"/>
      <c r="O656" s="1"/>
    </row>
    <row r="657" spans="1:15" ht="21" x14ac:dyDescent="0.35">
      <c r="A657" s="1"/>
      <c r="B657" s="2"/>
      <c r="C657" s="2"/>
      <c r="D657" s="2"/>
      <c r="E657" s="2"/>
      <c r="F657" s="2"/>
      <c r="G657" s="2"/>
      <c r="H657" s="2"/>
      <c r="I657" s="2"/>
      <c r="J657" s="2"/>
      <c r="K657" s="2"/>
      <c r="L657" s="1"/>
      <c r="M657" s="1"/>
      <c r="N657" s="1"/>
      <c r="O657" s="1"/>
    </row>
    <row r="658" spans="1:15" ht="21" x14ac:dyDescent="0.35">
      <c r="A658" s="1"/>
      <c r="B658" s="2"/>
      <c r="C658" s="2"/>
      <c r="D658" s="2"/>
      <c r="E658" s="2"/>
      <c r="F658" s="2"/>
      <c r="G658" s="2"/>
      <c r="H658" s="2"/>
      <c r="I658" s="2"/>
      <c r="J658" s="2"/>
      <c r="K658" s="2"/>
      <c r="L658" s="1"/>
      <c r="M658" s="1"/>
      <c r="N658" s="1"/>
      <c r="O658" s="1"/>
    </row>
    <row r="659" spans="1:15" ht="21" x14ac:dyDescent="0.35">
      <c r="A659" s="1"/>
      <c r="B659" s="2"/>
      <c r="C659" s="2"/>
      <c r="D659" s="2"/>
      <c r="E659" s="2"/>
      <c r="F659" s="2"/>
      <c r="G659" s="2"/>
      <c r="H659" s="2"/>
      <c r="I659" s="2"/>
      <c r="J659" s="2"/>
      <c r="K659" s="2"/>
      <c r="L659" s="1"/>
      <c r="M659" s="1"/>
      <c r="N659" s="1"/>
      <c r="O659" s="1"/>
    </row>
    <row r="660" spans="1:15" ht="21" x14ac:dyDescent="0.35">
      <c r="A660" s="1"/>
      <c r="B660" s="2"/>
      <c r="C660" s="2"/>
      <c r="D660" s="2"/>
      <c r="E660" s="2"/>
      <c r="F660" s="2"/>
      <c r="G660" s="2"/>
      <c r="H660" s="2"/>
      <c r="I660" s="2"/>
      <c r="J660" s="2"/>
      <c r="K660" s="2"/>
      <c r="L660" s="1"/>
      <c r="M660" s="1"/>
      <c r="N660" s="1"/>
      <c r="O660" s="1"/>
    </row>
    <row r="661" spans="1:15" ht="21" x14ac:dyDescent="0.35">
      <c r="A661" s="1"/>
      <c r="B661" s="2"/>
      <c r="C661" s="2"/>
      <c r="D661" s="2"/>
      <c r="E661" s="2"/>
      <c r="F661" s="2"/>
      <c r="G661" s="2"/>
      <c r="H661" s="2"/>
      <c r="I661" s="2"/>
      <c r="J661" s="2"/>
      <c r="K661" s="2"/>
      <c r="L661" s="1"/>
      <c r="M661" s="1"/>
      <c r="N661" s="1"/>
      <c r="O661" s="1"/>
    </row>
    <row r="662" spans="1:15" ht="21" x14ac:dyDescent="0.35">
      <c r="A662" s="1"/>
      <c r="B662" s="2"/>
      <c r="C662" s="2"/>
      <c r="D662" s="2"/>
      <c r="E662" s="2"/>
      <c r="F662" s="2"/>
      <c r="G662" s="2"/>
      <c r="H662" s="2"/>
      <c r="I662" s="2"/>
      <c r="J662" s="2"/>
      <c r="K662" s="2"/>
      <c r="L662" s="1"/>
      <c r="M662" s="1"/>
      <c r="N662" s="1"/>
      <c r="O662" s="1"/>
    </row>
    <row r="663" spans="1:15" ht="21" x14ac:dyDescent="0.35">
      <c r="A663" s="1"/>
      <c r="B663" s="2"/>
      <c r="C663" s="2"/>
      <c r="D663" s="2"/>
      <c r="E663" s="2"/>
      <c r="F663" s="2"/>
      <c r="G663" s="2"/>
      <c r="H663" s="2"/>
      <c r="I663" s="2"/>
      <c r="J663" s="2"/>
      <c r="K663" s="2"/>
      <c r="L663" s="1"/>
      <c r="M663" s="1"/>
      <c r="N663" s="1"/>
      <c r="O663" s="1"/>
    </row>
    <row r="664" spans="1:15" ht="21" x14ac:dyDescent="0.35">
      <c r="A664" s="1"/>
      <c r="B664" s="2"/>
      <c r="C664" s="2"/>
      <c r="D664" s="2"/>
      <c r="E664" s="2"/>
      <c r="F664" s="2"/>
      <c r="G664" s="2"/>
      <c r="H664" s="2"/>
      <c r="I664" s="2"/>
      <c r="J664" s="2"/>
      <c r="K664" s="2"/>
      <c r="L664" s="1"/>
      <c r="M664" s="1"/>
      <c r="N664" s="1"/>
      <c r="O664" s="1"/>
    </row>
    <row r="665" spans="1:15" ht="21" x14ac:dyDescent="0.35">
      <c r="A665" s="1"/>
      <c r="B665" s="2"/>
      <c r="C665" s="2"/>
      <c r="D665" s="2"/>
      <c r="E665" s="2"/>
      <c r="F665" s="2"/>
      <c r="G665" s="2"/>
      <c r="H665" s="2"/>
      <c r="I665" s="2"/>
      <c r="J665" s="2"/>
      <c r="K665" s="2"/>
      <c r="L665" s="1"/>
      <c r="M665" s="1"/>
      <c r="N665" s="1"/>
      <c r="O665" s="1"/>
    </row>
    <row r="666" spans="1:15" ht="21" x14ac:dyDescent="0.35">
      <c r="A666" s="1"/>
      <c r="B666" s="2"/>
      <c r="C666" s="2"/>
      <c r="D666" s="2"/>
      <c r="E666" s="2"/>
      <c r="F666" s="2"/>
      <c r="G666" s="2"/>
      <c r="H666" s="2"/>
      <c r="I666" s="2"/>
      <c r="J666" s="2"/>
      <c r="K666" s="2"/>
      <c r="L666" s="1"/>
      <c r="M666" s="1"/>
      <c r="N666" s="1"/>
      <c r="O666" s="1"/>
    </row>
    <row r="667" spans="1:15" ht="21" x14ac:dyDescent="0.35">
      <c r="A667" s="1"/>
      <c r="B667" s="2"/>
      <c r="C667" s="2"/>
      <c r="D667" s="2"/>
      <c r="E667" s="2"/>
      <c r="F667" s="2"/>
      <c r="G667" s="2"/>
      <c r="H667" s="2"/>
      <c r="I667" s="2"/>
      <c r="J667" s="2"/>
      <c r="K667" s="2"/>
      <c r="L667" s="1"/>
      <c r="M667" s="1"/>
      <c r="N667" s="1"/>
      <c r="O667" s="1"/>
    </row>
    <row r="668" spans="1:15" ht="21" x14ac:dyDescent="0.35">
      <c r="A668" s="1"/>
      <c r="B668" s="2"/>
      <c r="C668" s="2"/>
      <c r="D668" s="2"/>
      <c r="E668" s="2"/>
      <c r="F668" s="2"/>
      <c r="G668" s="2"/>
      <c r="H668" s="2"/>
      <c r="I668" s="2"/>
      <c r="J668" s="2"/>
      <c r="K668" s="2"/>
      <c r="L668" s="1"/>
      <c r="M668" s="1"/>
      <c r="N668" s="1"/>
      <c r="O668" s="1"/>
    </row>
    <row r="669" spans="1:15" ht="21" x14ac:dyDescent="0.35">
      <c r="A669" s="1"/>
      <c r="B669" s="2"/>
      <c r="C669" s="2"/>
      <c r="D669" s="2"/>
      <c r="E669" s="2"/>
      <c r="F669" s="2"/>
      <c r="G669" s="2"/>
      <c r="H669" s="2"/>
      <c r="I669" s="2"/>
      <c r="J669" s="2"/>
      <c r="K669" s="2"/>
      <c r="L669" s="1"/>
      <c r="M669" s="1"/>
      <c r="N669" s="1"/>
      <c r="O669" s="1"/>
    </row>
    <row r="670" spans="1:15" ht="21" x14ac:dyDescent="0.35">
      <c r="A670" s="1"/>
      <c r="B670" s="2"/>
      <c r="C670" s="2"/>
      <c r="D670" s="2"/>
      <c r="E670" s="2"/>
      <c r="F670" s="2"/>
      <c r="G670" s="2"/>
      <c r="H670" s="2"/>
      <c r="I670" s="2"/>
      <c r="J670" s="2"/>
      <c r="K670" s="2"/>
      <c r="L670" s="1"/>
      <c r="M670" s="1"/>
      <c r="N670" s="1"/>
      <c r="O670" s="1"/>
    </row>
    <row r="671" spans="1:15" ht="21" x14ac:dyDescent="0.35">
      <c r="A671" s="1"/>
      <c r="B671" s="2"/>
      <c r="C671" s="2"/>
      <c r="D671" s="2"/>
      <c r="E671" s="2"/>
      <c r="F671" s="2"/>
      <c r="G671" s="2"/>
      <c r="H671" s="2"/>
      <c r="I671" s="2"/>
      <c r="J671" s="2"/>
      <c r="K671" s="2"/>
      <c r="L671" s="1"/>
      <c r="M671" s="1"/>
      <c r="N671" s="1"/>
      <c r="O671" s="1"/>
    </row>
    <row r="672" spans="1:15" ht="21" x14ac:dyDescent="0.35">
      <c r="A672" s="1"/>
      <c r="B672" s="2"/>
      <c r="C672" s="2"/>
      <c r="D672" s="2"/>
      <c r="E672" s="2"/>
      <c r="F672" s="2"/>
      <c r="G672" s="2"/>
      <c r="H672" s="2"/>
      <c r="I672" s="2"/>
      <c r="J672" s="2"/>
      <c r="K672" s="2"/>
      <c r="L672" s="1"/>
      <c r="M672" s="1"/>
      <c r="N672" s="1"/>
      <c r="O672" s="1"/>
    </row>
    <row r="673" spans="1:15" ht="21" x14ac:dyDescent="0.35">
      <c r="A673" s="1"/>
      <c r="B673" s="2"/>
      <c r="C673" s="2"/>
      <c r="D673" s="2"/>
      <c r="E673" s="2"/>
      <c r="F673" s="2"/>
      <c r="G673" s="2"/>
      <c r="H673" s="2"/>
      <c r="I673" s="2"/>
      <c r="J673" s="2"/>
      <c r="K673" s="2"/>
      <c r="L673" s="1"/>
      <c r="M673" s="1"/>
      <c r="N673" s="1"/>
      <c r="O673" s="1"/>
    </row>
    <row r="674" spans="1:15" ht="21" x14ac:dyDescent="0.35">
      <c r="A674" s="1"/>
      <c r="B674" s="2"/>
      <c r="C674" s="2"/>
      <c r="D674" s="2"/>
      <c r="E674" s="2"/>
      <c r="F674" s="2"/>
      <c r="G674" s="2"/>
      <c r="H674" s="2"/>
      <c r="I674" s="2"/>
      <c r="J674" s="2"/>
      <c r="K674" s="2"/>
      <c r="L674" s="1"/>
      <c r="M674" s="1"/>
      <c r="N674" s="1"/>
      <c r="O674" s="1"/>
    </row>
    <row r="675" spans="1:15" ht="21" x14ac:dyDescent="0.35">
      <c r="A675" s="1"/>
      <c r="B675" s="2"/>
      <c r="C675" s="2"/>
      <c r="D675" s="2"/>
      <c r="E675" s="2"/>
      <c r="F675" s="2"/>
      <c r="G675" s="2"/>
      <c r="H675" s="2"/>
      <c r="I675" s="2"/>
      <c r="J675" s="2"/>
      <c r="K675" s="2"/>
      <c r="L675" s="1"/>
      <c r="M675" s="1"/>
      <c r="N675" s="1"/>
      <c r="O675" s="1"/>
    </row>
    <row r="676" spans="1:15" ht="21" x14ac:dyDescent="0.35">
      <c r="A676" s="1"/>
      <c r="B676" s="2"/>
      <c r="C676" s="2"/>
      <c r="D676" s="2"/>
      <c r="E676" s="2"/>
      <c r="F676" s="2"/>
      <c r="G676" s="2"/>
      <c r="H676" s="2"/>
      <c r="I676" s="2"/>
      <c r="J676" s="2"/>
      <c r="K676" s="2"/>
      <c r="L676" s="1"/>
      <c r="M676" s="1"/>
      <c r="N676" s="1"/>
      <c r="O676" s="1"/>
    </row>
    <row r="677" spans="1:15" ht="21" x14ac:dyDescent="0.35">
      <c r="A677" s="1"/>
      <c r="B677" s="2"/>
      <c r="C677" s="2"/>
      <c r="D677" s="2"/>
      <c r="E677" s="2"/>
      <c r="F677" s="2"/>
      <c r="G677" s="2"/>
      <c r="H677" s="2"/>
      <c r="I677" s="2"/>
      <c r="J677" s="2"/>
      <c r="K677" s="2"/>
      <c r="L677" s="1"/>
      <c r="M677" s="1"/>
      <c r="N677" s="1"/>
      <c r="O677" s="1"/>
    </row>
    <row r="678" spans="1:15" ht="21" x14ac:dyDescent="0.35">
      <c r="A678" s="1"/>
      <c r="B678" s="2"/>
      <c r="C678" s="2"/>
      <c r="D678" s="2"/>
      <c r="E678" s="2"/>
      <c r="F678" s="2"/>
      <c r="G678" s="2"/>
      <c r="H678" s="2"/>
      <c r="I678" s="2"/>
      <c r="J678" s="2"/>
      <c r="K678" s="2"/>
      <c r="L678" s="1"/>
      <c r="M678" s="1"/>
      <c r="N678" s="1"/>
      <c r="O678" s="1"/>
    </row>
    <row r="679" spans="1:15" ht="21" x14ac:dyDescent="0.35">
      <c r="A679" s="1"/>
      <c r="B679" s="2"/>
      <c r="C679" s="2"/>
      <c r="D679" s="2"/>
      <c r="E679" s="2"/>
      <c r="F679" s="2"/>
      <c r="G679" s="2"/>
      <c r="H679" s="2"/>
      <c r="I679" s="2"/>
      <c r="J679" s="2"/>
      <c r="K679" s="2"/>
      <c r="L679" s="1"/>
      <c r="M679" s="1"/>
      <c r="N679" s="1"/>
      <c r="O679" s="1"/>
    </row>
    <row r="680" spans="1:15" ht="21" x14ac:dyDescent="0.35">
      <c r="A680" s="1"/>
      <c r="B680" s="2"/>
      <c r="C680" s="2"/>
      <c r="D680" s="2"/>
      <c r="E680" s="2"/>
      <c r="F680" s="2"/>
      <c r="G680" s="2"/>
      <c r="H680" s="2"/>
      <c r="I680" s="2"/>
      <c r="J680" s="2"/>
      <c r="K680" s="2"/>
      <c r="L680" s="1"/>
      <c r="M680" s="1"/>
      <c r="N680" s="1"/>
      <c r="O680" s="1"/>
    </row>
    <row r="681" spans="1:15" ht="21" x14ac:dyDescent="0.35">
      <c r="A681" s="1"/>
      <c r="B681" s="2"/>
      <c r="C681" s="2"/>
      <c r="D681" s="2"/>
      <c r="E681" s="2"/>
      <c r="F681" s="2"/>
      <c r="G681" s="2"/>
      <c r="H681" s="2"/>
      <c r="I681" s="2"/>
      <c r="J681" s="2"/>
      <c r="K681" s="2"/>
      <c r="L681" s="1"/>
      <c r="M681" s="1"/>
      <c r="N681" s="1"/>
      <c r="O681" s="1"/>
    </row>
    <row r="682" spans="1:15" ht="21" x14ac:dyDescent="0.35">
      <c r="A682" s="1"/>
      <c r="B682" s="2"/>
      <c r="C682" s="2"/>
      <c r="D682" s="2"/>
      <c r="E682" s="2"/>
      <c r="F682" s="2"/>
      <c r="G682" s="2"/>
      <c r="H682" s="2"/>
      <c r="I682" s="2"/>
      <c r="J682" s="2"/>
      <c r="K682" s="2"/>
      <c r="L682" s="1"/>
      <c r="M682" s="1"/>
      <c r="N682" s="1"/>
      <c r="O682" s="1"/>
    </row>
    <row r="683" spans="1:15" ht="21" x14ac:dyDescent="0.35">
      <c r="A683" s="1"/>
      <c r="B683" s="2"/>
      <c r="C683" s="2"/>
      <c r="D683" s="2"/>
      <c r="E683" s="2"/>
      <c r="F683" s="2"/>
      <c r="G683" s="2"/>
      <c r="H683" s="2"/>
      <c r="I683" s="2"/>
      <c r="J683" s="2"/>
      <c r="K683" s="2"/>
      <c r="L683" s="1"/>
      <c r="M683" s="1"/>
      <c r="N683" s="1"/>
      <c r="O683" s="1"/>
    </row>
    <row r="684" spans="1:15" ht="21" x14ac:dyDescent="0.35">
      <c r="A684" s="1"/>
      <c r="B684" s="2"/>
      <c r="C684" s="2"/>
      <c r="D684" s="2"/>
      <c r="E684" s="2"/>
      <c r="F684" s="2"/>
      <c r="G684" s="2"/>
      <c r="H684" s="2"/>
      <c r="I684" s="2"/>
      <c r="J684" s="2"/>
      <c r="K684" s="2"/>
      <c r="L684" s="1"/>
      <c r="M684" s="1"/>
      <c r="N684" s="1"/>
      <c r="O684" s="1"/>
    </row>
    <row r="685" spans="1:15" ht="21" x14ac:dyDescent="0.35">
      <c r="A685" s="1"/>
      <c r="B685" s="2"/>
      <c r="C685" s="2"/>
      <c r="D685" s="2"/>
      <c r="E685" s="2"/>
      <c r="F685" s="2"/>
      <c r="G685" s="2"/>
      <c r="H685" s="2"/>
      <c r="I685" s="2"/>
      <c r="J685" s="2"/>
      <c r="K685" s="2"/>
      <c r="L685" s="1"/>
      <c r="M685" s="1"/>
      <c r="N685" s="1"/>
      <c r="O685" s="1"/>
    </row>
    <row r="686" spans="1:15" ht="21" x14ac:dyDescent="0.35">
      <c r="A686" s="1"/>
      <c r="B686" s="2"/>
      <c r="C686" s="2"/>
      <c r="D686" s="2"/>
      <c r="E686" s="2"/>
      <c r="F686" s="2"/>
      <c r="G686" s="2"/>
      <c r="H686" s="2"/>
      <c r="I686" s="2"/>
      <c r="J686" s="2"/>
      <c r="K686" s="2"/>
      <c r="L686" s="1"/>
      <c r="M686" s="1"/>
      <c r="N686" s="1"/>
      <c r="O686" s="1"/>
    </row>
    <row r="687" spans="1:15" ht="21" x14ac:dyDescent="0.35">
      <c r="A687" s="1"/>
      <c r="B687" s="2"/>
      <c r="C687" s="2"/>
      <c r="D687" s="2"/>
      <c r="E687" s="2"/>
      <c r="F687" s="2"/>
      <c r="G687" s="2"/>
      <c r="H687" s="2"/>
      <c r="I687" s="2"/>
      <c r="J687" s="2"/>
      <c r="K687" s="2"/>
      <c r="L687" s="1"/>
      <c r="M687" s="1"/>
      <c r="N687" s="1"/>
      <c r="O687" s="1"/>
    </row>
    <row r="688" spans="1:15" ht="21" x14ac:dyDescent="0.35">
      <c r="A688" s="1"/>
      <c r="B688" s="2"/>
      <c r="C688" s="2"/>
      <c r="D688" s="2"/>
      <c r="E688" s="2"/>
      <c r="F688" s="2"/>
      <c r="G688" s="2"/>
      <c r="H688" s="2"/>
      <c r="I688" s="2"/>
      <c r="J688" s="2"/>
      <c r="K688" s="2"/>
      <c r="L688" s="1"/>
      <c r="M688" s="1"/>
      <c r="N688" s="1"/>
      <c r="O688" s="1"/>
    </row>
    <row r="689" spans="1:15" ht="21" x14ac:dyDescent="0.35">
      <c r="A689" s="1"/>
      <c r="B689" s="2"/>
      <c r="C689" s="2"/>
      <c r="D689" s="2"/>
      <c r="E689" s="2"/>
      <c r="F689" s="2"/>
      <c r="G689" s="2"/>
      <c r="H689" s="2"/>
      <c r="I689" s="2"/>
      <c r="J689" s="2"/>
      <c r="K689" s="2"/>
      <c r="L689" s="1"/>
      <c r="M689" s="1"/>
      <c r="N689" s="1"/>
      <c r="O689" s="1"/>
    </row>
    <row r="690" spans="1:15" ht="21" x14ac:dyDescent="0.35">
      <c r="A690" s="1"/>
      <c r="B690" s="2"/>
      <c r="C690" s="2"/>
      <c r="D690" s="2"/>
      <c r="E690" s="2"/>
      <c r="F690" s="2"/>
      <c r="G690" s="2"/>
      <c r="H690" s="2"/>
      <c r="I690" s="2"/>
      <c r="J690" s="2"/>
      <c r="K690" s="2"/>
      <c r="L690" s="1"/>
      <c r="M690" s="1"/>
      <c r="N690" s="1"/>
      <c r="O690" s="1"/>
    </row>
    <row r="691" spans="1:15" ht="21" x14ac:dyDescent="0.35">
      <c r="A691" s="1"/>
      <c r="B691" s="2"/>
      <c r="C691" s="2"/>
      <c r="D691" s="2"/>
      <c r="E691" s="2"/>
      <c r="F691" s="2"/>
      <c r="G691" s="2"/>
      <c r="H691" s="2"/>
      <c r="I691" s="2"/>
      <c r="J691" s="2"/>
      <c r="K691" s="2"/>
      <c r="L691" s="1"/>
      <c r="M691" s="1"/>
      <c r="N691" s="1"/>
      <c r="O691" s="1"/>
    </row>
    <row r="692" spans="1:15" ht="21" x14ac:dyDescent="0.35">
      <c r="A692" s="1"/>
      <c r="B692" s="2"/>
      <c r="C692" s="2"/>
      <c r="D692" s="2"/>
      <c r="E692" s="2"/>
      <c r="F692" s="2"/>
      <c r="G692" s="2"/>
      <c r="H692" s="2"/>
      <c r="I692" s="2"/>
      <c r="J692" s="2"/>
      <c r="K692" s="2"/>
      <c r="L692" s="1"/>
      <c r="M692" s="1"/>
      <c r="N692" s="1"/>
      <c r="O692" s="1"/>
    </row>
    <row r="693" spans="1:15" ht="21" x14ac:dyDescent="0.35">
      <c r="A693" s="1"/>
      <c r="B693" s="2"/>
      <c r="C693" s="2"/>
      <c r="D693" s="2"/>
      <c r="E693" s="2"/>
      <c r="F693" s="2"/>
      <c r="G693" s="2"/>
      <c r="H693" s="2"/>
      <c r="I693" s="2"/>
      <c r="J693" s="2"/>
      <c r="K693" s="2"/>
      <c r="L693" s="1"/>
      <c r="M693" s="1"/>
      <c r="N693" s="1"/>
      <c r="O693" s="1"/>
    </row>
    <row r="694" spans="1:15" ht="21" x14ac:dyDescent="0.35">
      <c r="A694" s="1"/>
      <c r="B694" s="2"/>
      <c r="C694" s="2"/>
      <c r="D694" s="2"/>
      <c r="E694" s="2"/>
      <c r="F694" s="2"/>
      <c r="G694" s="2"/>
      <c r="H694" s="2"/>
      <c r="I694" s="2"/>
      <c r="J694" s="2"/>
      <c r="K694" s="2"/>
      <c r="L694" s="1"/>
      <c r="M694" s="1"/>
      <c r="N694" s="1"/>
      <c r="O694" s="1"/>
    </row>
    <row r="695" spans="1:15" ht="21" x14ac:dyDescent="0.35">
      <c r="A695" s="1"/>
      <c r="B695" s="2"/>
      <c r="C695" s="2"/>
      <c r="D695" s="2"/>
      <c r="E695" s="2"/>
      <c r="F695" s="2"/>
      <c r="G695" s="2"/>
      <c r="H695" s="2"/>
      <c r="I695" s="2"/>
      <c r="J695" s="2"/>
      <c r="K695" s="2"/>
      <c r="L695" s="1"/>
      <c r="M695" s="1"/>
      <c r="N695" s="1"/>
      <c r="O695" s="1"/>
    </row>
    <row r="696" spans="1:15" ht="21" x14ac:dyDescent="0.35">
      <c r="A696" s="1"/>
      <c r="B696" s="2"/>
      <c r="C696" s="2"/>
      <c r="D696" s="2"/>
      <c r="E696" s="2"/>
      <c r="F696" s="2"/>
      <c r="G696" s="2"/>
      <c r="H696" s="2"/>
      <c r="I696" s="2"/>
      <c r="J696" s="2"/>
      <c r="K696" s="2"/>
      <c r="L696" s="1"/>
      <c r="M696" s="1"/>
      <c r="N696" s="1"/>
      <c r="O696" s="1"/>
    </row>
    <row r="697" spans="1:15" ht="21" x14ac:dyDescent="0.35">
      <c r="A697" s="1"/>
      <c r="B697" s="2"/>
      <c r="C697" s="2"/>
      <c r="D697" s="2"/>
      <c r="E697" s="2"/>
      <c r="F697" s="2"/>
      <c r="G697" s="2"/>
      <c r="H697" s="2"/>
      <c r="I697" s="2"/>
      <c r="J697" s="2"/>
      <c r="K697" s="2"/>
      <c r="L697" s="1"/>
      <c r="M697" s="1"/>
      <c r="N697" s="1"/>
      <c r="O697" s="1"/>
    </row>
    <row r="698" spans="1:15" ht="21" x14ac:dyDescent="0.35">
      <c r="A698" s="1"/>
      <c r="B698" s="2"/>
      <c r="C698" s="2"/>
      <c r="D698" s="2"/>
      <c r="E698" s="2"/>
      <c r="F698" s="2"/>
      <c r="G698" s="2"/>
      <c r="H698" s="2"/>
      <c r="I698" s="2"/>
      <c r="J698" s="2"/>
      <c r="K698" s="2"/>
      <c r="L698" s="1"/>
      <c r="M698" s="1"/>
      <c r="N698" s="1"/>
      <c r="O698" s="1"/>
    </row>
    <row r="699" spans="1:15" ht="21" x14ac:dyDescent="0.35">
      <c r="A699" s="1"/>
      <c r="B699" s="2"/>
      <c r="C699" s="2"/>
      <c r="D699" s="2"/>
      <c r="E699" s="2"/>
      <c r="F699" s="2"/>
      <c r="G699" s="2"/>
      <c r="H699" s="2"/>
      <c r="I699" s="2"/>
      <c r="J699" s="2"/>
      <c r="K699" s="2"/>
      <c r="L699" s="1"/>
      <c r="M699" s="1"/>
      <c r="N699" s="1"/>
      <c r="O699" s="1"/>
    </row>
    <row r="700" spans="1:15" ht="21" x14ac:dyDescent="0.35">
      <c r="A700" s="1"/>
      <c r="B700" s="2"/>
      <c r="C700" s="2"/>
      <c r="D700" s="2"/>
      <c r="E700" s="2"/>
      <c r="F700" s="2"/>
      <c r="G700" s="2"/>
      <c r="H700" s="2"/>
      <c r="I700" s="2"/>
      <c r="J700" s="2"/>
      <c r="K700" s="2"/>
      <c r="L700" s="1"/>
      <c r="M700" s="1"/>
      <c r="N700" s="1"/>
      <c r="O700" s="1"/>
    </row>
    <row r="701" spans="1:15" ht="21" x14ac:dyDescent="0.35">
      <c r="A701" s="1"/>
      <c r="B701" s="2"/>
      <c r="C701" s="2"/>
      <c r="D701" s="2"/>
      <c r="E701" s="2"/>
      <c r="F701" s="2"/>
      <c r="G701" s="2"/>
      <c r="H701" s="2"/>
      <c r="I701" s="2"/>
      <c r="J701" s="2"/>
      <c r="K701" s="2"/>
      <c r="L701" s="1"/>
      <c r="M701" s="1"/>
      <c r="N701" s="1"/>
      <c r="O701" s="1"/>
    </row>
    <row r="702" spans="1:15" ht="21" x14ac:dyDescent="0.35">
      <c r="A702" s="1"/>
      <c r="B702" s="2"/>
      <c r="C702" s="2"/>
      <c r="D702" s="2"/>
      <c r="E702" s="2"/>
      <c r="F702" s="2"/>
      <c r="G702" s="2"/>
      <c r="H702" s="2"/>
      <c r="I702" s="2"/>
      <c r="J702" s="2"/>
      <c r="K702" s="2"/>
      <c r="L702" s="1"/>
      <c r="M702" s="1"/>
      <c r="N702" s="1"/>
      <c r="O702" s="1"/>
    </row>
    <row r="703" spans="1:15" ht="21" x14ac:dyDescent="0.35">
      <c r="A703" s="1"/>
      <c r="B703" s="2"/>
      <c r="C703" s="2"/>
      <c r="D703" s="2"/>
      <c r="E703" s="2"/>
      <c r="F703" s="2"/>
      <c r="G703" s="2"/>
      <c r="H703" s="2"/>
      <c r="I703" s="2"/>
      <c r="J703" s="2"/>
      <c r="K703" s="2"/>
      <c r="L703" s="1"/>
      <c r="M703" s="1"/>
      <c r="N703" s="1"/>
      <c r="O703" s="1"/>
    </row>
    <row r="704" spans="1:15" ht="21" x14ac:dyDescent="0.35">
      <c r="A704" s="1"/>
      <c r="B704" s="2"/>
      <c r="C704" s="2"/>
      <c r="D704" s="2"/>
      <c r="E704" s="2"/>
      <c r="F704" s="2"/>
      <c r="G704" s="2"/>
      <c r="H704" s="2"/>
      <c r="I704" s="2"/>
      <c r="J704" s="2"/>
      <c r="K704" s="2"/>
      <c r="L704" s="1"/>
      <c r="M704" s="1"/>
      <c r="N704" s="1"/>
      <c r="O704" s="1"/>
    </row>
    <row r="705" spans="1:15" ht="21" x14ac:dyDescent="0.35">
      <c r="A705" s="1"/>
      <c r="B705" s="2"/>
      <c r="C705" s="2"/>
      <c r="D705" s="2"/>
      <c r="E705" s="2"/>
      <c r="F705" s="2"/>
      <c r="G705" s="2"/>
      <c r="H705" s="2"/>
      <c r="I705" s="2"/>
      <c r="J705" s="2"/>
      <c r="K705" s="2"/>
      <c r="L705" s="1"/>
      <c r="M705" s="1"/>
      <c r="N705" s="1"/>
      <c r="O705" s="1"/>
    </row>
    <row r="706" spans="1:15" ht="21" x14ac:dyDescent="0.35">
      <c r="A706" s="1"/>
      <c r="B706" s="2"/>
      <c r="C706" s="2"/>
      <c r="D706" s="2"/>
      <c r="E706" s="2"/>
      <c r="F706" s="2"/>
      <c r="G706" s="2"/>
      <c r="H706" s="2"/>
      <c r="I706" s="2"/>
      <c r="J706" s="2"/>
      <c r="K706" s="2"/>
      <c r="L706" s="1"/>
      <c r="M706" s="1"/>
      <c r="N706" s="1"/>
      <c r="O706" s="1"/>
    </row>
    <row r="707" spans="1:15" ht="21" x14ac:dyDescent="0.35">
      <c r="A707" s="1"/>
      <c r="B707" s="2"/>
      <c r="C707" s="2"/>
      <c r="D707" s="2"/>
      <c r="E707" s="2"/>
      <c r="F707" s="2"/>
      <c r="G707" s="2"/>
      <c r="H707" s="2"/>
      <c r="I707" s="2"/>
      <c r="J707" s="2"/>
      <c r="K707" s="2"/>
      <c r="L707" s="1"/>
      <c r="M707" s="1"/>
      <c r="N707" s="1"/>
      <c r="O707" s="1"/>
    </row>
    <row r="708" spans="1:15" ht="21" x14ac:dyDescent="0.35">
      <c r="A708" s="1"/>
      <c r="B708" s="2"/>
      <c r="C708" s="2"/>
      <c r="D708" s="2"/>
      <c r="E708" s="2"/>
      <c r="F708" s="2"/>
      <c r="G708" s="2"/>
      <c r="H708" s="2"/>
      <c r="I708" s="2"/>
      <c r="J708" s="2"/>
      <c r="K708" s="2"/>
      <c r="L708" s="1"/>
      <c r="M708" s="1"/>
      <c r="N708" s="1"/>
      <c r="O708" s="1"/>
    </row>
    <row r="709" spans="1:15" ht="21" x14ac:dyDescent="0.35">
      <c r="A709" s="1"/>
      <c r="B709" s="2"/>
      <c r="C709" s="2"/>
      <c r="D709" s="2"/>
      <c r="E709" s="2"/>
      <c r="F709" s="2"/>
      <c r="G709" s="2"/>
      <c r="H709" s="2"/>
      <c r="I709" s="2"/>
      <c r="J709" s="2"/>
      <c r="K709" s="2"/>
      <c r="L709" s="1"/>
      <c r="M709" s="1"/>
      <c r="N709" s="1"/>
      <c r="O709" s="1"/>
    </row>
    <row r="710" spans="1:15" ht="21" x14ac:dyDescent="0.35">
      <c r="A710" s="1"/>
      <c r="B710" s="2"/>
      <c r="C710" s="2"/>
      <c r="D710" s="2"/>
      <c r="E710" s="2"/>
      <c r="F710" s="2"/>
      <c r="G710" s="2"/>
      <c r="H710" s="2"/>
      <c r="I710" s="2"/>
      <c r="J710" s="2"/>
      <c r="K710" s="2"/>
      <c r="L710" s="1"/>
      <c r="M710" s="1"/>
      <c r="N710" s="1"/>
      <c r="O710" s="1"/>
    </row>
    <row r="711" spans="1:15" ht="21" x14ac:dyDescent="0.35">
      <c r="A711" s="1"/>
      <c r="B711" s="2"/>
      <c r="C711" s="2"/>
      <c r="D711" s="2"/>
      <c r="E711" s="2"/>
      <c r="F711" s="2"/>
      <c r="G711" s="2"/>
      <c r="H711" s="2"/>
      <c r="I711" s="2"/>
      <c r="J711" s="2"/>
      <c r="K711" s="2"/>
      <c r="L711" s="1"/>
      <c r="M711" s="1"/>
      <c r="N711" s="1"/>
      <c r="O711" s="1"/>
    </row>
    <row r="712" spans="1:15" ht="21" x14ac:dyDescent="0.35">
      <c r="A712" s="1"/>
      <c r="B712" s="2"/>
      <c r="C712" s="2"/>
      <c r="D712" s="2"/>
      <c r="E712" s="2"/>
      <c r="F712" s="2"/>
      <c r="G712" s="2"/>
      <c r="H712" s="2"/>
      <c r="I712" s="2"/>
      <c r="J712" s="2"/>
      <c r="K712" s="2"/>
      <c r="L712" s="1"/>
      <c r="M712" s="1"/>
      <c r="N712" s="1"/>
      <c r="O712" s="1"/>
    </row>
    <row r="713" spans="1:15" ht="21" x14ac:dyDescent="0.35">
      <c r="A713" s="1"/>
      <c r="B713" s="2"/>
      <c r="C713" s="2"/>
      <c r="D713" s="2"/>
      <c r="E713" s="2"/>
      <c r="F713" s="2"/>
      <c r="G713" s="2"/>
      <c r="H713" s="2"/>
      <c r="I713" s="2"/>
      <c r="J713" s="2"/>
      <c r="K713" s="2"/>
      <c r="L713" s="1"/>
      <c r="M713" s="1"/>
      <c r="N713" s="1"/>
      <c r="O713" s="1"/>
    </row>
    <row r="714" spans="1:15" ht="21" x14ac:dyDescent="0.35">
      <c r="A714" s="1"/>
      <c r="B714" s="2"/>
      <c r="C714" s="2"/>
      <c r="D714" s="2"/>
      <c r="E714" s="2"/>
      <c r="F714" s="2"/>
      <c r="G714" s="2"/>
      <c r="H714" s="2"/>
      <c r="I714" s="2"/>
      <c r="J714" s="2"/>
      <c r="K714" s="2"/>
      <c r="L714" s="1"/>
      <c r="M714" s="1"/>
      <c r="N714" s="1"/>
      <c r="O714" s="1"/>
    </row>
    <row r="715" spans="1:15" ht="21" x14ac:dyDescent="0.35">
      <c r="A715" s="1"/>
      <c r="B715" s="2"/>
      <c r="C715" s="2"/>
      <c r="D715" s="2"/>
      <c r="E715" s="2"/>
      <c r="F715" s="2"/>
      <c r="G715" s="2"/>
      <c r="H715" s="2"/>
      <c r="I715" s="2"/>
      <c r="J715" s="2"/>
      <c r="K715" s="2"/>
      <c r="L715" s="1"/>
      <c r="M715" s="1"/>
      <c r="N715" s="1"/>
      <c r="O715" s="1"/>
    </row>
    <row r="716" spans="1:15" ht="21" x14ac:dyDescent="0.35">
      <c r="A716" s="1"/>
      <c r="B716" s="2"/>
      <c r="C716" s="2"/>
      <c r="D716" s="2"/>
      <c r="E716" s="2"/>
      <c r="F716" s="2"/>
      <c r="G716" s="2"/>
      <c r="H716" s="2"/>
      <c r="I716" s="2"/>
      <c r="J716" s="2"/>
      <c r="K716" s="2"/>
      <c r="L716" s="1"/>
      <c r="M716" s="1"/>
      <c r="N716" s="1"/>
      <c r="O716" s="1"/>
    </row>
    <row r="717" spans="1:15" ht="21" x14ac:dyDescent="0.35">
      <c r="A717" s="1"/>
      <c r="B717" s="2"/>
      <c r="C717" s="2"/>
      <c r="D717" s="2"/>
      <c r="E717" s="2"/>
      <c r="F717" s="2"/>
      <c r="G717" s="2"/>
      <c r="H717" s="2"/>
      <c r="I717" s="2"/>
      <c r="J717" s="2"/>
      <c r="K717" s="2"/>
      <c r="L717" s="1"/>
      <c r="M717" s="1"/>
      <c r="N717" s="1"/>
      <c r="O717" s="1"/>
    </row>
    <row r="718" spans="1:15" ht="21" x14ac:dyDescent="0.35">
      <c r="A718" s="1"/>
      <c r="B718" s="2"/>
      <c r="C718" s="2"/>
      <c r="D718" s="2"/>
      <c r="E718" s="2"/>
      <c r="F718" s="2"/>
      <c r="G718" s="2"/>
      <c r="H718" s="2"/>
      <c r="I718" s="2"/>
      <c r="J718" s="2"/>
      <c r="K718" s="2"/>
      <c r="L718" s="1"/>
      <c r="M718" s="1"/>
      <c r="N718" s="1"/>
      <c r="O718" s="1"/>
    </row>
    <row r="719" spans="1:15" ht="21" x14ac:dyDescent="0.35">
      <c r="A719" s="1"/>
      <c r="B719" s="2"/>
      <c r="C719" s="2"/>
      <c r="D719" s="2"/>
      <c r="E719" s="2"/>
      <c r="F719" s="2"/>
      <c r="G719" s="2"/>
      <c r="H719" s="2"/>
      <c r="I719" s="2"/>
      <c r="J719" s="2"/>
      <c r="K719" s="2"/>
      <c r="L719" s="1"/>
      <c r="M719" s="1"/>
      <c r="N719" s="1"/>
      <c r="O719" s="1"/>
    </row>
    <row r="720" spans="1:15" ht="21" x14ac:dyDescent="0.35">
      <c r="A720" s="1"/>
      <c r="B720" s="2"/>
      <c r="C720" s="2"/>
      <c r="D720" s="2"/>
      <c r="E720" s="2"/>
      <c r="F720" s="2"/>
      <c r="G720" s="2"/>
      <c r="H720" s="2"/>
      <c r="I720" s="2"/>
      <c r="J720" s="2"/>
      <c r="K720" s="2"/>
      <c r="L720" s="1"/>
      <c r="M720" s="1"/>
      <c r="N720" s="1"/>
      <c r="O720" s="1"/>
    </row>
    <row r="721" spans="1:15" ht="21" x14ac:dyDescent="0.35">
      <c r="A721" s="1"/>
      <c r="B721" s="2"/>
      <c r="C721" s="2"/>
      <c r="D721" s="2"/>
      <c r="E721" s="2"/>
      <c r="F721" s="2"/>
      <c r="G721" s="2"/>
      <c r="H721" s="2"/>
      <c r="I721" s="2"/>
      <c r="J721" s="2"/>
      <c r="K721" s="2"/>
      <c r="L721" s="1"/>
      <c r="M721" s="1"/>
      <c r="N721" s="1"/>
      <c r="O721" s="1"/>
    </row>
    <row r="722" spans="1:15" ht="21" x14ac:dyDescent="0.35">
      <c r="A722" s="1"/>
      <c r="B722" s="2"/>
      <c r="C722" s="2"/>
      <c r="D722" s="2"/>
      <c r="E722" s="2"/>
      <c r="F722" s="2"/>
      <c r="G722" s="2"/>
      <c r="H722" s="2"/>
      <c r="I722" s="2"/>
      <c r="J722" s="2"/>
      <c r="K722" s="2"/>
      <c r="L722" s="1"/>
      <c r="M722" s="1"/>
      <c r="N722" s="1"/>
      <c r="O722" s="1"/>
    </row>
    <row r="723" spans="1:15" ht="21" x14ac:dyDescent="0.35">
      <c r="A723" s="1"/>
      <c r="B723" s="2"/>
      <c r="C723" s="2"/>
      <c r="D723" s="2"/>
      <c r="E723" s="2"/>
      <c r="F723" s="2"/>
      <c r="G723" s="2"/>
      <c r="H723" s="2"/>
      <c r="I723" s="2"/>
      <c r="J723" s="2"/>
      <c r="K723" s="2"/>
      <c r="L723" s="1"/>
      <c r="M723" s="1"/>
      <c r="N723" s="1"/>
      <c r="O723" s="1"/>
    </row>
    <row r="724" spans="1:15" ht="21" x14ac:dyDescent="0.35">
      <c r="A724" s="1"/>
      <c r="B724" s="2"/>
      <c r="C724" s="2"/>
      <c r="D724" s="2"/>
      <c r="E724" s="2"/>
      <c r="F724" s="2"/>
      <c r="G724" s="2"/>
      <c r="H724" s="2"/>
      <c r="I724" s="2"/>
      <c r="J724" s="2"/>
      <c r="K724" s="2"/>
      <c r="L724" s="1"/>
      <c r="M724" s="1"/>
      <c r="N724" s="1"/>
      <c r="O724" s="1"/>
    </row>
    <row r="725" spans="1:15" ht="21" x14ac:dyDescent="0.35">
      <c r="A725" s="1"/>
      <c r="B725" s="2"/>
      <c r="C725" s="2"/>
      <c r="D725" s="2"/>
      <c r="E725" s="2"/>
      <c r="F725" s="2"/>
      <c r="G725" s="2"/>
      <c r="H725" s="2"/>
      <c r="I725" s="2"/>
      <c r="J725" s="2"/>
      <c r="K725" s="2"/>
      <c r="L725" s="1"/>
      <c r="M725" s="1"/>
      <c r="N725" s="1"/>
      <c r="O725" s="1"/>
    </row>
    <row r="726" spans="1:15" ht="21" x14ac:dyDescent="0.35">
      <c r="A726" s="1"/>
      <c r="B726" s="2"/>
      <c r="C726" s="2"/>
      <c r="D726" s="2"/>
      <c r="E726" s="2"/>
      <c r="F726" s="2"/>
      <c r="G726" s="2"/>
      <c r="H726" s="2"/>
      <c r="I726" s="2"/>
      <c r="J726" s="2"/>
      <c r="K726" s="2"/>
      <c r="L726" s="1"/>
      <c r="M726" s="1"/>
      <c r="N726" s="1"/>
      <c r="O726" s="1"/>
    </row>
    <row r="727" spans="1:15" ht="21" x14ac:dyDescent="0.35">
      <c r="A727" s="1"/>
      <c r="B727" s="2"/>
      <c r="C727" s="2"/>
      <c r="D727" s="2"/>
      <c r="E727" s="2"/>
      <c r="F727" s="2"/>
      <c r="G727" s="2"/>
      <c r="H727" s="2"/>
      <c r="I727" s="2"/>
      <c r="J727" s="2"/>
      <c r="K727" s="2"/>
      <c r="L727" s="1"/>
      <c r="M727" s="1"/>
      <c r="N727" s="1"/>
      <c r="O727" s="1"/>
    </row>
    <row r="728" spans="1:15" ht="21" x14ac:dyDescent="0.35">
      <c r="A728" s="1"/>
      <c r="B728" s="2"/>
      <c r="C728" s="2"/>
      <c r="D728" s="2"/>
      <c r="E728" s="2"/>
      <c r="F728" s="2"/>
      <c r="G728" s="2"/>
      <c r="H728" s="2"/>
      <c r="I728" s="2"/>
      <c r="J728" s="2"/>
      <c r="K728" s="2"/>
      <c r="L728" s="1"/>
      <c r="M728" s="1"/>
      <c r="N728" s="1"/>
      <c r="O728" s="1"/>
    </row>
    <row r="729" spans="1:15" ht="21" x14ac:dyDescent="0.35">
      <c r="A729" s="1"/>
      <c r="B729" s="2"/>
      <c r="C729" s="2"/>
      <c r="D729" s="2"/>
      <c r="E729" s="2"/>
      <c r="F729" s="2"/>
      <c r="G729" s="2"/>
      <c r="H729" s="2"/>
      <c r="I729" s="2"/>
      <c r="J729" s="2"/>
      <c r="K729" s="2"/>
      <c r="L729" s="1"/>
      <c r="M729" s="1"/>
      <c r="N729" s="1"/>
      <c r="O729" s="1"/>
    </row>
    <row r="730" spans="1:15" ht="21" x14ac:dyDescent="0.35">
      <c r="A730" s="1"/>
      <c r="B730" s="2"/>
      <c r="C730" s="2"/>
      <c r="D730" s="2"/>
      <c r="E730" s="2"/>
      <c r="F730" s="2"/>
      <c r="G730" s="2"/>
      <c r="H730" s="2"/>
      <c r="I730" s="2"/>
      <c r="J730" s="2"/>
      <c r="K730" s="2"/>
      <c r="L730" s="1"/>
      <c r="M730" s="1"/>
      <c r="N730" s="1"/>
      <c r="O730" s="1"/>
    </row>
    <row r="731" spans="1:15" ht="21" x14ac:dyDescent="0.35">
      <c r="A731" s="1"/>
      <c r="B731" s="2"/>
      <c r="C731" s="2"/>
      <c r="D731" s="2"/>
      <c r="E731" s="2"/>
      <c r="F731" s="2"/>
      <c r="G731" s="2"/>
      <c r="H731" s="2"/>
      <c r="I731" s="2"/>
      <c r="J731" s="2"/>
      <c r="K731" s="2"/>
      <c r="L731" s="1"/>
      <c r="M731" s="1"/>
      <c r="N731" s="1"/>
      <c r="O731" s="1"/>
    </row>
    <row r="732" spans="1:15" ht="21" x14ac:dyDescent="0.35">
      <c r="A732" s="1"/>
      <c r="B732" s="2"/>
      <c r="C732" s="2"/>
      <c r="D732" s="2"/>
      <c r="E732" s="2"/>
      <c r="F732" s="2"/>
      <c r="G732" s="2"/>
      <c r="H732" s="2"/>
      <c r="I732" s="2"/>
      <c r="J732" s="2"/>
      <c r="K732" s="2"/>
      <c r="L732" s="1"/>
      <c r="M732" s="1"/>
      <c r="N732" s="1"/>
      <c r="O732" s="1"/>
    </row>
    <row r="733" spans="1:15" ht="21" x14ac:dyDescent="0.35">
      <c r="A733" s="1"/>
      <c r="B733" s="2"/>
      <c r="C733" s="2"/>
      <c r="D733" s="2"/>
      <c r="E733" s="2"/>
      <c r="F733" s="2"/>
      <c r="G733" s="2"/>
      <c r="H733" s="2"/>
      <c r="I733" s="2"/>
      <c r="J733" s="2"/>
      <c r="K733" s="2"/>
      <c r="L733" s="1"/>
      <c r="M733" s="1"/>
      <c r="N733" s="1"/>
      <c r="O733" s="1"/>
    </row>
    <row r="734" spans="1:15" ht="21" x14ac:dyDescent="0.35">
      <c r="A734" s="1"/>
      <c r="B734" s="2"/>
      <c r="C734" s="2"/>
      <c r="D734" s="2"/>
      <c r="E734" s="2"/>
      <c r="F734" s="2"/>
      <c r="G734" s="2"/>
      <c r="H734" s="2"/>
      <c r="I734" s="2"/>
      <c r="J734" s="2"/>
      <c r="K734" s="2"/>
      <c r="L734" s="1"/>
      <c r="M734" s="1"/>
      <c r="N734" s="1"/>
      <c r="O734" s="1"/>
    </row>
    <row r="735" spans="1:15" ht="21" x14ac:dyDescent="0.35">
      <c r="A735" s="1"/>
      <c r="B735" s="2"/>
      <c r="C735" s="2"/>
      <c r="D735" s="2"/>
      <c r="E735" s="2"/>
      <c r="F735" s="2"/>
      <c r="G735" s="2"/>
      <c r="H735" s="2"/>
      <c r="I735" s="2"/>
      <c r="J735" s="2"/>
      <c r="K735" s="2"/>
      <c r="L735" s="1"/>
      <c r="M735" s="1"/>
      <c r="N735" s="1"/>
      <c r="O735" s="1"/>
    </row>
    <row r="736" spans="1:15" ht="21" x14ac:dyDescent="0.35">
      <c r="A736" s="1"/>
      <c r="B736" s="2"/>
      <c r="C736" s="2"/>
      <c r="D736" s="2"/>
      <c r="E736" s="2"/>
      <c r="F736" s="2"/>
      <c r="G736" s="2"/>
      <c r="H736" s="2"/>
      <c r="I736" s="2"/>
      <c r="J736" s="2"/>
      <c r="K736" s="2"/>
      <c r="L736" s="1"/>
      <c r="M736" s="1"/>
      <c r="N736" s="1"/>
      <c r="O736" s="1"/>
    </row>
    <row r="737" spans="1:15" ht="21" x14ac:dyDescent="0.35">
      <c r="A737" s="1"/>
      <c r="B737" s="2"/>
      <c r="C737" s="2"/>
      <c r="D737" s="2"/>
      <c r="E737" s="2"/>
      <c r="F737" s="2"/>
      <c r="G737" s="2"/>
      <c r="H737" s="2"/>
      <c r="I737" s="2"/>
      <c r="J737" s="2"/>
      <c r="K737" s="2"/>
      <c r="L737" s="1"/>
      <c r="M737" s="1"/>
      <c r="N737" s="1"/>
      <c r="O737" s="1"/>
    </row>
    <row r="738" spans="1:15" ht="21" x14ac:dyDescent="0.35">
      <c r="A738" s="1"/>
      <c r="B738" s="2"/>
      <c r="C738" s="2"/>
      <c r="D738" s="2"/>
      <c r="E738" s="2"/>
      <c r="F738" s="2"/>
      <c r="G738" s="2"/>
      <c r="H738" s="2"/>
      <c r="I738" s="2"/>
      <c r="J738" s="2"/>
      <c r="K738" s="2"/>
      <c r="L738" s="1"/>
      <c r="M738" s="1"/>
      <c r="N738" s="1"/>
      <c r="O738" s="1"/>
    </row>
    <row r="739" spans="1:15" ht="21" x14ac:dyDescent="0.35">
      <c r="A739" s="1"/>
      <c r="B739" s="2"/>
      <c r="C739" s="2"/>
      <c r="D739" s="2"/>
      <c r="E739" s="2"/>
      <c r="F739" s="2"/>
      <c r="G739" s="2"/>
      <c r="H739" s="2"/>
      <c r="I739" s="2"/>
      <c r="J739" s="2"/>
      <c r="K739" s="2"/>
      <c r="L739" s="1"/>
      <c r="M739" s="1"/>
      <c r="N739" s="1"/>
      <c r="O739" s="1"/>
    </row>
    <row r="740" spans="1:15" ht="21" x14ac:dyDescent="0.35">
      <c r="A740" s="1"/>
      <c r="B740" s="2"/>
      <c r="C740" s="2"/>
      <c r="D740" s="2"/>
      <c r="E740" s="2"/>
      <c r="F740" s="2"/>
      <c r="G740" s="2"/>
      <c r="H740" s="2"/>
      <c r="I740" s="2"/>
      <c r="J740" s="2"/>
      <c r="K740" s="2"/>
      <c r="L740" s="1"/>
      <c r="M740" s="1"/>
      <c r="N740" s="1"/>
      <c r="O740" s="1"/>
    </row>
    <row r="741" spans="1:15" ht="21" x14ac:dyDescent="0.35">
      <c r="A741" s="1"/>
      <c r="B741" s="2"/>
      <c r="C741" s="2"/>
      <c r="D741" s="2"/>
      <c r="E741" s="2"/>
      <c r="F741" s="2"/>
      <c r="G741" s="2"/>
      <c r="H741" s="2"/>
      <c r="I741" s="2"/>
      <c r="J741" s="2"/>
      <c r="K741" s="2"/>
      <c r="L741" s="1"/>
      <c r="M741" s="1"/>
      <c r="N741" s="1"/>
      <c r="O741" s="1"/>
    </row>
    <row r="742" spans="1:15" ht="21" x14ac:dyDescent="0.35">
      <c r="A742" s="1"/>
      <c r="B742" s="2"/>
      <c r="C742" s="2"/>
      <c r="D742" s="2"/>
      <c r="E742" s="2"/>
      <c r="F742" s="2"/>
      <c r="G742" s="2"/>
      <c r="H742" s="2"/>
      <c r="I742" s="2"/>
      <c r="J742" s="2"/>
      <c r="K742" s="2"/>
      <c r="L742" s="1"/>
      <c r="M742" s="1"/>
      <c r="N742" s="1"/>
      <c r="O742" s="1"/>
    </row>
    <row r="743" spans="1:15" ht="21" x14ac:dyDescent="0.35">
      <c r="A743" s="1"/>
      <c r="B743" s="2"/>
      <c r="C743" s="2"/>
      <c r="D743" s="2"/>
      <c r="E743" s="2"/>
      <c r="F743" s="2"/>
      <c r="G743" s="2"/>
      <c r="H743" s="2"/>
      <c r="I743" s="2"/>
      <c r="J743" s="2"/>
      <c r="K743" s="2"/>
      <c r="L743" s="1"/>
      <c r="M743" s="1"/>
      <c r="N743" s="1"/>
      <c r="O743" s="1"/>
    </row>
    <row r="744" spans="1:15" ht="21" x14ac:dyDescent="0.35">
      <c r="A744" s="1"/>
      <c r="B744" s="2"/>
      <c r="C744" s="2"/>
      <c r="D744" s="2"/>
      <c r="E744" s="2"/>
      <c r="F744" s="2"/>
      <c r="G744" s="2"/>
      <c r="H744" s="2"/>
      <c r="I744" s="2"/>
      <c r="J744" s="2"/>
      <c r="K744" s="2"/>
      <c r="L744" s="1"/>
      <c r="M744" s="1"/>
      <c r="N744" s="1"/>
      <c r="O744" s="1"/>
    </row>
    <row r="745" spans="1:15" ht="21" x14ac:dyDescent="0.35">
      <c r="A745" s="1"/>
      <c r="B745" s="2"/>
      <c r="C745" s="2"/>
      <c r="D745" s="2"/>
      <c r="E745" s="2"/>
      <c r="F745" s="2"/>
      <c r="G745" s="2"/>
      <c r="H745" s="2"/>
      <c r="I745" s="2"/>
      <c r="J745" s="2"/>
      <c r="K745" s="2"/>
      <c r="L745" s="1"/>
      <c r="M745" s="1"/>
      <c r="N745" s="1"/>
      <c r="O745" s="1"/>
    </row>
    <row r="746" spans="1:15" ht="21" x14ac:dyDescent="0.35">
      <c r="A746" s="1"/>
      <c r="B746" s="2"/>
      <c r="C746" s="2"/>
      <c r="D746" s="2"/>
      <c r="E746" s="2"/>
      <c r="F746" s="2"/>
      <c r="G746" s="2"/>
      <c r="H746" s="2"/>
      <c r="I746" s="2"/>
      <c r="J746" s="2"/>
      <c r="K746" s="2"/>
      <c r="L746" s="1"/>
      <c r="M746" s="1"/>
      <c r="N746" s="1"/>
      <c r="O746" s="1"/>
    </row>
    <row r="747" spans="1:15" ht="21" x14ac:dyDescent="0.35">
      <c r="A747" s="1"/>
      <c r="B747" s="2"/>
      <c r="C747" s="2"/>
      <c r="D747" s="2"/>
      <c r="E747" s="2"/>
      <c r="F747" s="2"/>
      <c r="G747" s="2"/>
      <c r="H747" s="2"/>
      <c r="I747" s="2"/>
      <c r="J747" s="2"/>
      <c r="K747" s="2"/>
      <c r="L747" s="1"/>
      <c r="M747" s="1"/>
      <c r="N747" s="1"/>
      <c r="O747" s="1"/>
    </row>
    <row r="748" spans="1:15" ht="21" x14ac:dyDescent="0.35">
      <c r="A748" s="1"/>
      <c r="B748" s="2"/>
      <c r="C748" s="2"/>
      <c r="D748" s="2"/>
      <c r="E748" s="2"/>
      <c r="F748" s="2"/>
      <c r="G748" s="2"/>
      <c r="H748" s="2"/>
      <c r="I748" s="2"/>
      <c r="J748" s="2"/>
      <c r="K748" s="2"/>
      <c r="L748" s="1"/>
      <c r="M748" s="1"/>
      <c r="N748" s="1"/>
      <c r="O748" s="1"/>
    </row>
    <row r="749" spans="1:15" ht="21" x14ac:dyDescent="0.35">
      <c r="A749" s="1"/>
      <c r="B749" s="2"/>
      <c r="C749" s="2"/>
      <c r="D749" s="2"/>
      <c r="E749" s="2"/>
      <c r="F749" s="2"/>
      <c r="G749" s="2"/>
      <c r="H749" s="2"/>
      <c r="I749" s="2"/>
      <c r="J749" s="2"/>
      <c r="K749" s="2"/>
      <c r="L749" s="1"/>
      <c r="M749" s="1"/>
      <c r="N749" s="1"/>
      <c r="O749" s="1"/>
    </row>
    <row r="750" spans="1:15" ht="21" x14ac:dyDescent="0.35">
      <c r="A750" s="1"/>
      <c r="B750" s="2"/>
      <c r="C750" s="2"/>
      <c r="D750" s="2"/>
      <c r="E750" s="2"/>
      <c r="F750" s="2"/>
      <c r="G750" s="2"/>
      <c r="H750" s="2"/>
      <c r="I750" s="2"/>
      <c r="J750" s="2"/>
      <c r="K750" s="2"/>
      <c r="L750" s="1"/>
      <c r="M750" s="1"/>
      <c r="N750" s="1"/>
      <c r="O750" s="1"/>
    </row>
    <row r="751" spans="1:15" ht="21" x14ac:dyDescent="0.35">
      <c r="A751" s="1"/>
      <c r="B751" s="2"/>
      <c r="C751" s="2"/>
      <c r="D751" s="2"/>
      <c r="E751" s="2"/>
      <c r="F751" s="2"/>
      <c r="G751" s="2"/>
      <c r="H751" s="2"/>
      <c r="I751" s="2"/>
      <c r="J751" s="2"/>
      <c r="K751" s="2"/>
      <c r="L751" s="1"/>
      <c r="M751" s="1"/>
      <c r="N751" s="1"/>
      <c r="O751" s="1"/>
    </row>
    <row r="752" spans="1:15" ht="21" x14ac:dyDescent="0.35">
      <c r="A752" s="1"/>
      <c r="B752" s="2"/>
      <c r="C752" s="2"/>
      <c r="D752" s="2"/>
      <c r="E752" s="2"/>
      <c r="F752" s="2"/>
      <c r="G752" s="2"/>
      <c r="H752" s="2"/>
      <c r="I752" s="2"/>
      <c r="J752" s="2"/>
      <c r="K752" s="2"/>
      <c r="L752" s="1"/>
      <c r="M752" s="1"/>
      <c r="N752" s="1"/>
      <c r="O752" s="1"/>
    </row>
    <row r="753" spans="1:15" ht="21" x14ac:dyDescent="0.35">
      <c r="A753" s="1"/>
      <c r="B753" s="2"/>
      <c r="C753" s="2"/>
      <c r="D753" s="2"/>
      <c r="E753" s="2"/>
      <c r="F753" s="2"/>
      <c r="G753" s="2"/>
      <c r="H753" s="2"/>
      <c r="I753" s="2"/>
      <c r="J753" s="2"/>
      <c r="K753" s="2"/>
      <c r="L753" s="1"/>
      <c r="M753" s="1"/>
      <c r="N753" s="1"/>
      <c r="O753" s="1"/>
    </row>
    <row r="754" spans="1:15" ht="21" x14ac:dyDescent="0.35">
      <c r="A754" s="1"/>
      <c r="B754" s="2"/>
      <c r="C754" s="2"/>
      <c r="D754" s="2"/>
      <c r="E754" s="2"/>
      <c r="F754" s="2"/>
      <c r="G754" s="2"/>
      <c r="H754" s="2"/>
      <c r="I754" s="2"/>
      <c r="J754" s="2"/>
      <c r="K754" s="2"/>
      <c r="L754" s="1"/>
      <c r="M754" s="1"/>
      <c r="N754" s="1"/>
      <c r="O754" s="1"/>
    </row>
    <row r="755" spans="1:15" ht="21" x14ac:dyDescent="0.35">
      <c r="A755" s="1"/>
      <c r="B755" s="2"/>
      <c r="C755" s="2"/>
      <c r="D755" s="2"/>
      <c r="E755" s="2"/>
      <c r="F755" s="2"/>
      <c r="G755" s="2"/>
      <c r="H755" s="2"/>
      <c r="I755" s="2"/>
      <c r="J755" s="2"/>
      <c r="K755" s="2"/>
      <c r="L755" s="1"/>
      <c r="M755" s="1"/>
      <c r="N755" s="1"/>
      <c r="O755" s="1"/>
    </row>
    <row r="756" spans="1:15" ht="21" x14ac:dyDescent="0.35">
      <c r="A756" s="1"/>
      <c r="B756" s="2"/>
      <c r="C756" s="2"/>
      <c r="D756" s="2"/>
      <c r="E756" s="2"/>
      <c r="F756" s="2"/>
      <c r="G756" s="2"/>
      <c r="H756" s="2"/>
      <c r="I756" s="2"/>
      <c r="J756" s="2"/>
      <c r="K756" s="2"/>
      <c r="L756" s="1"/>
      <c r="M756" s="1"/>
      <c r="N756" s="1"/>
      <c r="O756" s="1"/>
    </row>
    <row r="757" spans="1:15" ht="21" x14ac:dyDescent="0.35">
      <c r="A757" s="1"/>
      <c r="B757" s="2"/>
      <c r="C757" s="2"/>
      <c r="D757" s="2"/>
      <c r="E757" s="2"/>
      <c r="F757" s="2"/>
      <c r="G757" s="2"/>
      <c r="H757" s="2"/>
      <c r="I757" s="2"/>
      <c r="J757" s="2"/>
      <c r="K757" s="2"/>
      <c r="L757" s="1"/>
      <c r="M757" s="1"/>
      <c r="N757" s="1"/>
      <c r="O757" s="1"/>
    </row>
    <row r="758" spans="1:15" ht="21" x14ac:dyDescent="0.35">
      <c r="A758" s="1"/>
      <c r="B758" s="2"/>
      <c r="C758" s="2"/>
      <c r="D758" s="2"/>
      <c r="E758" s="2"/>
      <c r="F758" s="2"/>
      <c r="G758" s="2"/>
      <c r="H758" s="2"/>
      <c r="I758" s="2"/>
      <c r="J758" s="2"/>
      <c r="K758" s="2"/>
      <c r="L758" s="1"/>
      <c r="M758" s="1"/>
      <c r="N758" s="1"/>
      <c r="O758" s="1"/>
    </row>
    <row r="759" spans="1:15" ht="21" x14ac:dyDescent="0.35">
      <c r="A759" s="1"/>
      <c r="B759" s="2"/>
      <c r="C759" s="2"/>
      <c r="D759" s="2"/>
      <c r="E759" s="2"/>
      <c r="F759" s="2"/>
      <c r="G759" s="2"/>
      <c r="H759" s="2"/>
      <c r="I759" s="2"/>
      <c r="J759" s="2"/>
      <c r="K759" s="2"/>
      <c r="L759" s="1"/>
      <c r="M759" s="1"/>
      <c r="N759" s="1"/>
      <c r="O759" s="1"/>
    </row>
    <row r="760" spans="1:15" ht="21" x14ac:dyDescent="0.35">
      <c r="A760" s="1"/>
      <c r="B760" s="2"/>
      <c r="C760" s="2"/>
      <c r="D760" s="2"/>
      <c r="E760" s="2"/>
      <c r="F760" s="2"/>
      <c r="G760" s="2"/>
      <c r="H760" s="2"/>
      <c r="I760" s="2"/>
      <c r="J760" s="2"/>
      <c r="K760" s="2"/>
      <c r="L760" s="1"/>
      <c r="M760" s="1"/>
      <c r="N760" s="1"/>
      <c r="O760" s="1"/>
    </row>
    <row r="761" spans="1:15" ht="21" x14ac:dyDescent="0.35">
      <c r="A761" s="1"/>
      <c r="B761" s="2"/>
      <c r="C761" s="2"/>
      <c r="D761" s="2"/>
      <c r="E761" s="2"/>
      <c r="F761" s="2"/>
      <c r="G761" s="2"/>
      <c r="H761" s="2"/>
      <c r="I761" s="2"/>
      <c r="J761" s="2"/>
      <c r="K761" s="2"/>
      <c r="L761" s="1"/>
      <c r="M761" s="1"/>
      <c r="N761" s="1"/>
      <c r="O761" s="1"/>
    </row>
    <row r="762" spans="1:15" ht="21" x14ac:dyDescent="0.35">
      <c r="A762" s="1"/>
      <c r="B762" s="2"/>
      <c r="C762" s="2"/>
      <c r="D762" s="2"/>
      <c r="E762" s="2"/>
      <c r="F762" s="2"/>
      <c r="G762" s="2"/>
      <c r="H762" s="2"/>
      <c r="I762" s="2"/>
      <c r="J762" s="2"/>
      <c r="K762" s="2"/>
      <c r="L762" s="1"/>
      <c r="M762" s="1"/>
      <c r="N762" s="1"/>
      <c r="O762" s="1"/>
    </row>
    <row r="763" spans="1:15" ht="21" x14ac:dyDescent="0.35">
      <c r="A763" s="1"/>
      <c r="B763" s="2"/>
      <c r="C763" s="2"/>
      <c r="D763" s="2"/>
      <c r="E763" s="2"/>
      <c r="F763" s="2"/>
      <c r="G763" s="2"/>
      <c r="H763" s="2"/>
      <c r="I763" s="2"/>
      <c r="J763" s="2"/>
      <c r="K763" s="2"/>
      <c r="L763" s="1"/>
      <c r="M763" s="1"/>
      <c r="N763" s="1"/>
      <c r="O763" s="1"/>
    </row>
    <row r="764" spans="1:15" ht="21" x14ac:dyDescent="0.35">
      <c r="A764" s="1"/>
      <c r="B764" s="2"/>
      <c r="C764" s="2"/>
      <c r="D764" s="2"/>
      <c r="E764" s="2"/>
      <c r="F764" s="2"/>
      <c r="G764" s="2"/>
      <c r="H764" s="2"/>
      <c r="I764" s="2"/>
      <c r="J764" s="2"/>
      <c r="K764" s="2"/>
      <c r="L764" s="1"/>
      <c r="M764" s="1"/>
      <c r="N764" s="1"/>
      <c r="O764" s="1"/>
    </row>
    <row r="765" spans="1:15" ht="21" x14ac:dyDescent="0.35">
      <c r="A765" s="1"/>
      <c r="B765" s="2"/>
      <c r="C765" s="2"/>
      <c r="D765" s="2"/>
      <c r="E765" s="2"/>
      <c r="F765" s="2"/>
      <c r="G765" s="2"/>
      <c r="H765" s="2"/>
      <c r="I765" s="2"/>
      <c r="J765" s="2"/>
      <c r="K765" s="2"/>
      <c r="L765" s="1"/>
      <c r="M765" s="1"/>
      <c r="N765" s="1"/>
      <c r="O765" s="1"/>
    </row>
    <row r="766" spans="1:15" ht="21" x14ac:dyDescent="0.35">
      <c r="A766" s="1"/>
      <c r="B766" s="2"/>
      <c r="C766" s="2"/>
      <c r="D766" s="2"/>
      <c r="E766" s="2"/>
      <c r="F766" s="2"/>
      <c r="G766" s="2"/>
      <c r="H766" s="2"/>
      <c r="I766" s="2"/>
      <c r="J766" s="2"/>
      <c r="K766" s="2"/>
      <c r="L766" s="1"/>
      <c r="M766" s="1"/>
      <c r="N766" s="1"/>
      <c r="O766" s="1"/>
    </row>
    <row r="767" spans="1:15" ht="21" x14ac:dyDescent="0.35">
      <c r="A767" s="1"/>
      <c r="B767" s="2"/>
      <c r="C767" s="2"/>
      <c r="D767" s="2"/>
      <c r="E767" s="2"/>
      <c r="F767" s="2"/>
      <c r="G767" s="2"/>
      <c r="H767" s="2"/>
      <c r="I767" s="2"/>
      <c r="J767" s="2"/>
      <c r="K767" s="2"/>
      <c r="L767" s="1"/>
      <c r="M767" s="1"/>
      <c r="N767" s="1"/>
      <c r="O767" s="1"/>
    </row>
    <row r="768" spans="1:15" ht="21" x14ac:dyDescent="0.35">
      <c r="A768" s="1"/>
      <c r="B768" s="2"/>
      <c r="C768" s="2"/>
      <c r="D768" s="2"/>
      <c r="E768" s="2"/>
      <c r="F768" s="2"/>
      <c r="G768" s="2"/>
      <c r="H768" s="2"/>
      <c r="I768" s="2"/>
      <c r="J768" s="2"/>
      <c r="K768" s="2"/>
      <c r="L768" s="1"/>
      <c r="M768" s="1"/>
      <c r="N768" s="1"/>
      <c r="O768" s="1"/>
    </row>
    <row r="769" spans="1:15" ht="21" x14ac:dyDescent="0.35">
      <c r="A769" s="1"/>
      <c r="B769" s="2"/>
      <c r="C769" s="2"/>
      <c r="D769" s="2"/>
      <c r="E769" s="2"/>
      <c r="F769" s="2"/>
      <c r="G769" s="2"/>
      <c r="H769" s="2"/>
      <c r="I769" s="2"/>
      <c r="J769" s="2"/>
      <c r="K769" s="2"/>
      <c r="L769" s="1"/>
      <c r="M769" s="1"/>
      <c r="N769" s="1"/>
      <c r="O769" s="1"/>
    </row>
    <row r="770" spans="1:15" ht="21" x14ac:dyDescent="0.35">
      <c r="A770" s="1"/>
      <c r="B770" s="2"/>
      <c r="C770" s="2"/>
      <c r="D770" s="2"/>
      <c r="E770" s="2"/>
      <c r="F770" s="2"/>
      <c r="G770" s="2"/>
      <c r="H770" s="2"/>
      <c r="I770" s="2"/>
      <c r="J770" s="2"/>
      <c r="K770" s="2"/>
      <c r="L770" s="1"/>
      <c r="M770" s="1"/>
      <c r="N770" s="1"/>
      <c r="O770" s="1"/>
    </row>
    <row r="771" spans="1:15" ht="21" x14ac:dyDescent="0.35">
      <c r="A771" s="1"/>
      <c r="B771" s="2"/>
      <c r="C771" s="2"/>
      <c r="D771" s="2"/>
      <c r="E771" s="2"/>
      <c r="F771" s="2"/>
      <c r="G771" s="2"/>
      <c r="H771" s="2"/>
      <c r="I771" s="2"/>
      <c r="J771" s="2"/>
      <c r="K771" s="2"/>
      <c r="L771" s="1"/>
      <c r="M771" s="1"/>
      <c r="N771" s="1"/>
      <c r="O771" s="1"/>
    </row>
    <row r="772" spans="1:15" ht="21" x14ac:dyDescent="0.35">
      <c r="A772" s="1"/>
      <c r="B772" s="2"/>
      <c r="C772" s="2"/>
      <c r="D772" s="2"/>
      <c r="E772" s="2"/>
      <c r="F772" s="2"/>
      <c r="G772" s="2"/>
      <c r="H772" s="2"/>
      <c r="I772" s="2"/>
      <c r="J772" s="2"/>
      <c r="K772" s="2"/>
      <c r="L772" s="1"/>
      <c r="M772" s="1"/>
      <c r="N772" s="1"/>
      <c r="O772" s="1"/>
    </row>
    <row r="773" spans="1:15" ht="21" x14ac:dyDescent="0.35">
      <c r="A773" s="1"/>
      <c r="B773" s="2"/>
      <c r="C773" s="2"/>
      <c r="D773" s="2"/>
      <c r="E773" s="2"/>
      <c r="F773" s="2"/>
      <c r="G773" s="2"/>
      <c r="H773" s="2"/>
      <c r="I773" s="2"/>
      <c r="J773" s="2"/>
      <c r="K773" s="2"/>
      <c r="L773" s="1"/>
      <c r="M773" s="1"/>
      <c r="N773" s="1"/>
      <c r="O773" s="1"/>
    </row>
    <row r="774" spans="1:15" ht="21" x14ac:dyDescent="0.35">
      <c r="A774" s="1"/>
      <c r="B774" s="2"/>
      <c r="C774" s="2"/>
      <c r="D774" s="2"/>
      <c r="E774" s="2"/>
      <c r="F774" s="2"/>
      <c r="G774" s="2"/>
      <c r="H774" s="2"/>
      <c r="I774" s="2"/>
      <c r="J774" s="2"/>
      <c r="K774" s="2"/>
      <c r="L774" s="1"/>
      <c r="M774" s="1"/>
      <c r="N774" s="1"/>
      <c r="O774" s="1"/>
    </row>
    <row r="775" spans="1:15" ht="21" x14ac:dyDescent="0.35">
      <c r="A775" s="1"/>
      <c r="B775" s="2"/>
      <c r="C775" s="2"/>
      <c r="D775" s="2"/>
      <c r="E775" s="2"/>
      <c r="F775" s="2"/>
      <c r="G775" s="2"/>
      <c r="H775" s="2"/>
      <c r="I775" s="2"/>
      <c r="J775" s="2"/>
      <c r="K775" s="2"/>
      <c r="L775" s="1"/>
      <c r="M775" s="1"/>
      <c r="N775" s="1"/>
      <c r="O775" s="1"/>
    </row>
    <row r="776" spans="1:15" ht="21" x14ac:dyDescent="0.35">
      <c r="A776" s="1"/>
      <c r="B776" s="2"/>
      <c r="C776" s="2"/>
      <c r="D776" s="2"/>
      <c r="E776" s="2"/>
      <c r="F776" s="2"/>
      <c r="G776" s="2"/>
      <c r="H776" s="2"/>
      <c r="I776" s="2"/>
      <c r="J776" s="2"/>
      <c r="K776" s="2"/>
      <c r="L776" s="1"/>
      <c r="M776" s="1"/>
      <c r="N776" s="1"/>
      <c r="O776" s="1"/>
    </row>
    <row r="777" spans="1:15" ht="21" x14ac:dyDescent="0.35">
      <c r="A777" s="1"/>
      <c r="B777" s="2"/>
      <c r="C777" s="2"/>
      <c r="D777" s="2"/>
      <c r="E777" s="2"/>
      <c r="F777" s="2"/>
      <c r="G777" s="2"/>
      <c r="H777" s="2"/>
      <c r="I777" s="2"/>
      <c r="J777" s="2"/>
      <c r="K777" s="2"/>
      <c r="L777" s="1"/>
      <c r="M777" s="1"/>
      <c r="N777" s="1"/>
      <c r="O777" s="1"/>
    </row>
    <row r="778" spans="1:15" ht="21" x14ac:dyDescent="0.35">
      <c r="A778" s="1"/>
      <c r="B778" s="2"/>
      <c r="C778" s="2"/>
      <c r="D778" s="2"/>
      <c r="E778" s="2"/>
      <c r="F778" s="2"/>
      <c r="G778" s="2"/>
      <c r="H778" s="2"/>
      <c r="I778" s="2"/>
      <c r="J778" s="2"/>
      <c r="K778" s="2"/>
      <c r="L778" s="1"/>
      <c r="M778" s="1"/>
      <c r="N778" s="1"/>
      <c r="O778" s="1"/>
    </row>
    <row r="779" spans="1:15" ht="21" x14ac:dyDescent="0.35">
      <c r="A779" s="1"/>
      <c r="B779" s="2"/>
      <c r="C779" s="2"/>
      <c r="D779" s="2"/>
      <c r="E779" s="2"/>
      <c r="F779" s="2"/>
      <c r="G779" s="2"/>
      <c r="H779" s="2"/>
      <c r="I779" s="2"/>
      <c r="J779" s="2"/>
      <c r="K779" s="2"/>
      <c r="L779" s="1"/>
      <c r="M779" s="1"/>
      <c r="N779" s="1"/>
      <c r="O779" s="1"/>
    </row>
    <row r="780" spans="1:15" ht="21" x14ac:dyDescent="0.35">
      <c r="A780" s="1"/>
      <c r="B780" s="2"/>
      <c r="C780" s="2"/>
      <c r="D780" s="2"/>
      <c r="E780" s="2"/>
      <c r="F780" s="2"/>
      <c r="G780" s="2"/>
      <c r="H780" s="2"/>
      <c r="I780" s="2"/>
      <c r="J780" s="2"/>
      <c r="K780" s="2"/>
      <c r="L780" s="1"/>
      <c r="M780" s="1"/>
      <c r="N780" s="1"/>
      <c r="O780" s="1"/>
    </row>
    <row r="781" spans="1:15" ht="21" x14ac:dyDescent="0.35">
      <c r="A781" s="1"/>
      <c r="B781" s="2"/>
      <c r="C781" s="2"/>
      <c r="D781" s="2"/>
      <c r="E781" s="2"/>
      <c r="F781" s="2"/>
      <c r="G781" s="2"/>
      <c r="H781" s="2"/>
      <c r="I781" s="2"/>
      <c r="J781" s="2"/>
      <c r="K781" s="2"/>
      <c r="L781" s="1"/>
      <c r="M781" s="1"/>
      <c r="N781" s="1"/>
      <c r="O781" s="1"/>
    </row>
    <row r="782" spans="1:15" ht="21" x14ac:dyDescent="0.35">
      <c r="A782" s="1"/>
      <c r="B782" s="2"/>
      <c r="C782" s="2"/>
      <c r="D782" s="2"/>
      <c r="E782" s="2"/>
      <c r="F782" s="2"/>
      <c r="G782" s="2"/>
      <c r="H782" s="2"/>
      <c r="I782" s="2"/>
      <c r="J782" s="2"/>
      <c r="K782" s="2"/>
      <c r="L782" s="1"/>
      <c r="M782" s="1"/>
      <c r="N782" s="1"/>
      <c r="O782" s="1"/>
    </row>
    <row r="783" spans="1:15" ht="21" x14ac:dyDescent="0.35">
      <c r="A783" s="1"/>
      <c r="B783" s="2"/>
      <c r="C783" s="2"/>
      <c r="D783" s="2"/>
      <c r="E783" s="2"/>
      <c r="F783" s="2"/>
      <c r="G783" s="2"/>
      <c r="H783" s="2"/>
      <c r="I783" s="2"/>
      <c r="J783" s="2"/>
      <c r="K783" s="2"/>
      <c r="L783" s="1"/>
      <c r="M783" s="1"/>
      <c r="N783" s="1"/>
      <c r="O783" s="1"/>
    </row>
    <row r="784" spans="1:15" ht="21" x14ac:dyDescent="0.35">
      <c r="A784" s="1"/>
      <c r="B784" s="2"/>
      <c r="C784" s="2"/>
      <c r="D784" s="2"/>
      <c r="E784" s="2"/>
      <c r="F784" s="2"/>
      <c r="G784" s="2"/>
      <c r="H784" s="2"/>
      <c r="I784" s="2"/>
      <c r="J784" s="2"/>
      <c r="K784" s="2"/>
      <c r="L784" s="1"/>
      <c r="M784" s="1"/>
      <c r="N784" s="1"/>
      <c r="O784" s="1"/>
    </row>
    <row r="785" spans="1:15" ht="21" x14ac:dyDescent="0.35">
      <c r="A785" s="1"/>
      <c r="B785" s="2"/>
      <c r="C785" s="2"/>
      <c r="D785" s="2"/>
      <c r="E785" s="2"/>
      <c r="F785" s="2"/>
      <c r="G785" s="2"/>
      <c r="H785" s="2"/>
      <c r="I785" s="2"/>
      <c r="J785" s="2"/>
      <c r="K785" s="2"/>
      <c r="L785" s="1"/>
      <c r="M785" s="1"/>
      <c r="N785" s="1"/>
      <c r="O785" s="1"/>
    </row>
    <row r="786" spans="1:15" ht="21" x14ac:dyDescent="0.35">
      <c r="A786" s="1"/>
      <c r="B786" s="2"/>
      <c r="C786" s="2"/>
      <c r="D786" s="2"/>
      <c r="E786" s="2"/>
      <c r="F786" s="2"/>
      <c r="G786" s="2"/>
      <c r="H786" s="2"/>
      <c r="I786" s="2"/>
      <c r="J786" s="2"/>
      <c r="K786" s="2"/>
      <c r="L786" s="1"/>
      <c r="M786" s="1"/>
      <c r="N786" s="1"/>
      <c r="O786" s="1"/>
    </row>
    <row r="787" spans="1:15" ht="21" x14ac:dyDescent="0.35">
      <c r="A787" s="1"/>
      <c r="B787" s="2"/>
      <c r="C787" s="2"/>
      <c r="D787" s="2"/>
      <c r="E787" s="2"/>
      <c r="F787" s="2"/>
      <c r="G787" s="2"/>
      <c r="H787" s="2"/>
      <c r="I787" s="2"/>
      <c r="J787" s="2"/>
      <c r="K787" s="2"/>
      <c r="L787" s="1"/>
      <c r="M787" s="1"/>
      <c r="N787" s="1"/>
      <c r="O787" s="1"/>
    </row>
    <row r="788" spans="1:15" ht="21" x14ac:dyDescent="0.35">
      <c r="A788" s="1"/>
      <c r="B788" s="2"/>
      <c r="C788" s="2"/>
      <c r="D788" s="2"/>
      <c r="E788" s="2"/>
      <c r="F788" s="2"/>
      <c r="G788" s="2"/>
      <c r="H788" s="2"/>
      <c r="I788" s="2"/>
      <c r="J788" s="2"/>
      <c r="K788" s="2"/>
      <c r="L788" s="1"/>
      <c r="M788" s="1"/>
      <c r="N788" s="1"/>
      <c r="O788" s="1"/>
    </row>
    <row r="789" spans="1:15" ht="21" x14ac:dyDescent="0.35">
      <c r="A789" s="1"/>
      <c r="B789" s="2"/>
      <c r="C789" s="2"/>
      <c r="D789" s="2"/>
      <c r="E789" s="2"/>
      <c r="F789" s="2"/>
      <c r="G789" s="2"/>
      <c r="H789" s="2"/>
      <c r="I789" s="2"/>
      <c r="J789" s="2"/>
      <c r="K789" s="2"/>
      <c r="L789" s="1"/>
      <c r="M789" s="1"/>
      <c r="N789" s="1"/>
      <c r="O789" s="1"/>
    </row>
    <row r="790" spans="1:15" ht="21" x14ac:dyDescent="0.35">
      <c r="A790" s="1"/>
      <c r="B790" s="2"/>
      <c r="C790" s="2"/>
      <c r="D790" s="2"/>
      <c r="E790" s="2"/>
      <c r="F790" s="2"/>
      <c r="G790" s="2"/>
      <c r="H790" s="2"/>
      <c r="I790" s="2"/>
      <c r="J790" s="2"/>
      <c r="K790" s="2"/>
      <c r="L790" s="1"/>
      <c r="M790" s="1"/>
      <c r="N790" s="1"/>
      <c r="O790" s="1"/>
    </row>
    <row r="791" spans="1:15" ht="21" x14ac:dyDescent="0.35">
      <c r="A791" s="1"/>
      <c r="B791" s="2"/>
      <c r="C791" s="2"/>
      <c r="D791" s="2"/>
      <c r="E791" s="2"/>
      <c r="F791" s="2"/>
      <c r="G791" s="2"/>
      <c r="H791" s="2"/>
      <c r="I791" s="2"/>
      <c r="J791" s="2"/>
      <c r="K791" s="2"/>
      <c r="L791" s="1"/>
      <c r="M791" s="1"/>
      <c r="N791" s="1"/>
      <c r="O791" s="1"/>
    </row>
    <row r="792" spans="1:15" ht="21" x14ac:dyDescent="0.35">
      <c r="A792" s="1"/>
      <c r="B792" s="2"/>
      <c r="C792" s="2"/>
      <c r="D792" s="2"/>
      <c r="E792" s="2"/>
      <c r="F792" s="2"/>
      <c r="G792" s="2"/>
      <c r="H792" s="2"/>
      <c r="I792" s="2"/>
      <c r="J792" s="2"/>
      <c r="K792" s="2"/>
      <c r="L792" s="1"/>
      <c r="M792" s="1"/>
      <c r="N792" s="1"/>
      <c r="O792" s="1"/>
    </row>
    <row r="793" spans="1:15" ht="21" x14ac:dyDescent="0.35">
      <c r="A793" s="1"/>
      <c r="B793" s="2"/>
      <c r="C793" s="2"/>
      <c r="D793" s="2"/>
      <c r="E793" s="2"/>
      <c r="F793" s="2"/>
      <c r="G793" s="2"/>
      <c r="H793" s="2"/>
      <c r="I793" s="2"/>
      <c r="J793" s="2"/>
      <c r="K793" s="2"/>
      <c r="L793" s="1"/>
      <c r="M793" s="1"/>
      <c r="N793" s="1"/>
      <c r="O793" s="1"/>
    </row>
    <row r="794" spans="1:15" ht="21" x14ac:dyDescent="0.35">
      <c r="A794" s="1"/>
      <c r="B794" s="2"/>
      <c r="C794" s="2"/>
      <c r="D794" s="2"/>
      <c r="E794" s="2"/>
      <c r="F794" s="2"/>
      <c r="G794" s="2"/>
      <c r="H794" s="2"/>
      <c r="I794" s="2"/>
      <c r="J794" s="2"/>
      <c r="K794" s="2"/>
      <c r="L794" s="1"/>
      <c r="M794" s="1"/>
      <c r="N794" s="1"/>
      <c r="O794" s="1"/>
    </row>
    <row r="795" spans="1:15" ht="21" x14ac:dyDescent="0.35">
      <c r="A795" s="1"/>
      <c r="B795" s="2"/>
      <c r="C795" s="2"/>
      <c r="D795" s="2"/>
      <c r="E795" s="2"/>
      <c r="F795" s="2"/>
      <c r="G795" s="2"/>
      <c r="H795" s="2"/>
      <c r="I795" s="2"/>
      <c r="J795" s="2"/>
      <c r="K795" s="2"/>
      <c r="L795" s="1"/>
      <c r="M795" s="1"/>
      <c r="N795" s="1"/>
      <c r="O795" s="1"/>
    </row>
    <row r="796" spans="1:15" ht="21" x14ac:dyDescent="0.35">
      <c r="A796" s="1"/>
      <c r="B796" s="2"/>
      <c r="C796" s="2"/>
      <c r="D796" s="2"/>
      <c r="E796" s="2"/>
      <c r="F796" s="2"/>
      <c r="G796" s="2"/>
      <c r="H796" s="2"/>
      <c r="I796" s="2"/>
      <c r="J796" s="2"/>
      <c r="K796" s="2"/>
      <c r="L796" s="1"/>
      <c r="M796" s="1"/>
      <c r="N796" s="1"/>
      <c r="O796" s="1"/>
    </row>
    <row r="797" spans="1:15" ht="21" x14ac:dyDescent="0.35">
      <c r="A797" s="1"/>
      <c r="B797" s="2"/>
      <c r="C797" s="2"/>
      <c r="D797" s="2"/>
      <c r="E797" s="2"/>
      <c r="F797" s="2"/>
      <c r="G797" s="2"/>
      <c r="H797" s="2"/>
      <c r="I797" s="2"/>
      <c r="J797" s="2"/>
      <c r="K797" s="2"/>
      <c r="L797" s="1"/>
      <c r="M797" s="1"/>
      <c r="N797" s="1"/>
      <c r="O797" s="1"/>
    </row>
    <row r="798" spans="1:15" ht="21" x14ac:dyDescent="0.35">
      <c r="A798" s="1"/>
      <c r="B798" s="2"/>
      <c r="C798" s="2"/>
      <c r="D798" s="2"/>
      <c r="E798" s="2"/>
      <c r="F798" s="2"/>
      <c r="G798" s="2"/>
      <c r="H798" s="2"/>
      <c r="I798" s="2"/>
      <c r="J798" s="2"/>
      <c r="K798" s="2"/>
      <c r="L798" s="1"/>
      <c r="M798" s="1"/>
      <c r="N798" s="1"/>
      <c r="O798" s="1"/>
    </row>
    <row r="799" spans="1:15" ht="21" x14ac:dyDescent="0.35">
      <c r="A799" s="1"/>
      <c r="B799" s="2"/>
      <c r="C799" s="2"/>
      <c r="D799" s="2"/>
      <c r="E799" s="2"/>
      <c r="F799" s="2"/>
      <c r="G799" s="2"/>
      <c r="H799" s="2"/>
      <c r="I799" s="2"/>
      <c r="J799" s="2"/>
      <c r="K799" s="2"/>
      <c r="L799" s="1"/>
      <c r="M799" s="1"/>
      <c r="N799" s="1"/>
      <c r="O799" s="1"/>
    </row>
    <row r="800" spans="1:15" ht="21" x14ac:dyDescent="0.35">
      <c r="A800" s="1"/>
      <c r="B800" s="2"/>
      <c r="C800" s="2"/>
      <c r="D800" s="2"/>
      <c r="E800" s="2"/>
      <c r="F800" s="2"/>
      <c r="G800" s="2"/>
      <c r="H800" s="2"/>
      <c r="I800" s="2"/>
      <c r="J800" s="2"/>
      <c r="K800" s="2"/>
      <c r="L800" s="1"/>
      <c r="M800" s="1"/>
      <c r="N800" s="1"/>
      <c r="O800" s="1"/>
    </row>
    <row r="801" spans="1:15" ht="21" x14ac:dyDescent="0.35">
      <c r="A801" s="1"/>
      <c r="B801" s="2"/>
      <c r="C801" s="2"/>
      <c r="D801" s="2"/>
      <c r="E801" s="2"/>
      <c r="F801" s="2"/>
      <c r="G801" s="2"/>
      <c r="H801" s="2"/>
      <c r="I801" s="2"/>
      <c r="J801" s="2"/>
      <c r="K801" s="2"/>
      <c r="L801" s="1"/>
      <c r="M801" s="1"/>
      <c r="N801" s="1"/>
      <c r="O801" s="1"/>
    </row>
    <row r="802" spans="1:15" ht="21" x14ac:dyDescent="0.35">
      <c r="A802" s="1"/>
      <c r="B802" s="2"/>
      <c r="C802" s="2"/>
      <c r="D802" s="2"/>
      <c r="E802" s="2"/>
      <c r="F802" s="2"/>
      <c r="G802" s="2"/>
      <c r="H802" s="2"/>
      <c r="I802" s="2"/>
      <c r="J802" s="2"/>
      <c r="K802" s="2"/>
      <c r="L802" s="1"/>
      <c r="M802" s="1"/>
      <c r="N802" s="1"/>
      <c r="O802" s="1"/>
    </row>
    <row r="803" spans="1:15" ht="21" x14ac:dyDescent="0.35">
      <c r="A803" s="1"/>
      <c r="B803" s="2"/>
      <c r="C803" s="2"/>
      <c r="D803" s="2"/>
      <c r="E803" s="2"/>
      <c r="F803" s="2"/>
      <c r="G803" s="2"/>
      <c r="H803" s="2"/>
      <c r="I803" s="2"/>
      <c r="J803" s="2"/>
      <c r="K803" s="2"/>
      <c r="L803" s="1"/>
      <c r="M803" s="1"/>
      <c r="N803" s="1"/>
      <c r="O803" s="1"/>
    </row>
    <row r="804" spans="1:15" ht="21" x14ac:dyDescent="0.35">
      <c r="A804" s="1"/>
      <c r="B804" s="2"/>
      <c r="C804" s="2"/>
      <c r="D804" s="2"/>
      <c r="E804" s="2"/>
      <c r="F804" s="2"/>
      <c r="G804" s="2"/>
      <c r="H804" s="2"/>
      <c r="I804" s="2"/>
      <c r="J804" s="2"/>
      <c r="K804" s="2"/>
      <c r="L804" s="1"/>
      <c r="M804" s="1"/>
      <c r="N804" s="1"/>
      <c r="O804" s="1"/>
    </row>
    <row r="805" spans="1:15" ht="21" x14ac:dyDescent="0.35">
      <c r="A805" s="1"/>
      <c r="B805" s="2"/>
      <c r="C805" s="2"/>
      <c r="D805" s="2"/>
      <c r="E805" s="2"/>
      <c r="F805" s="2"/>
      <c r="G805" s="2"/>
      <c r="H805" s="2"/>
      <c r="I805" s="2"/>
      <c r="J805" s="2"/>
      <c r="K805" s="2"/>
      <c r="L805" s="1"/>
      <c r="M805" s="1"/>
      <c r="N805" s="1"/>
      <c r="O805" s="1"/>
    </row>
    <row r="806" spans="1:15" ht="21" x14ac:dyDescent="0.35">
      <c r="A806" s="1"/>
      <c r="B806" s="2"/>
      <c r="C806" s="2"/>
      <c r="D806" s="2"/>
      <c r="E806" s="2"/>
      <c r="F806" s="2"/>
      <c r="G806" s="2"/>
      <c r="H806" s="2"/>
      <c r="I806" s="2"/>
      <c r="J806" s="2"/>
      <c r="K806" s="2"/>
      <c r="L806" s="1"/>
      <c r="M806" s="1"/>
      <c r="N806" s="1"/>
      <c r="O806" s="1"/>
    </row>
    <row r="807" spans="1:15" ht="21" x14ac:dyDescent="0.35">
      <c r="A807" s="1"/>
      <c r="B807" s="2"/>
      <c r="C807" s="2"/>
      <c r="D807" s="2"/>
      <c r="E807" s="2"/>
      <c r="F807" s="2"/>
      <c r="G807" s="2"/>
      <c r="H807" s="2"/>
      <c r="I807" s="2"/>
      <c r="J807" s="2"/>
      <c r="K807" s="2"/>
      <c r="L807" s="1"/>
      <c r="M807" s="1"/>
      <c r="N807" s="1"/>
      <c r="O807" s="1"/>
    </row>
    <row r="808" spans="1:15" ht="21" x14ac:dyDescent="0.35">
      <c r="A808" s="1"/>
      <c r="B808" s="2"/>
      <c r="C808" s="2"/>
      <c r="D808" s="2"/>
      <c r="E808" s="2"/>
      <c r="F808" s="2"/>
      <c r="G808" s="2"/>
      <c r="H808" s="2"/>
      <c r="I808" s="2"/>
      <c r="J808" s="2"/>
      <c r="K808" s="2"/>
      <c r="L808" s="1"/>
      <c r="M808" s="1"/>
      <c r="N808" s="1"/>
      <c r="O808" s="1"/>
    </row>
    <row r="809" spans="1:15" ht="21" x14ac:dyDescent="0.35">
      <c r="A809" s="1"/>
      <c r="B809" s="2"/>
      <c r="C809" s="2"/>
      <c r="D809" s="2"/>
      <c r="E809" s="2"/>
      <c r="F809" s="2"/>
      <c r="G809" s="2"/>
      <c r="H809" s="2"/>
      <c r="I809" s="2"/>
      <c r="J809" s="2"/>
      <c r="K809" s="2"/>
      <c r="L809" s="1"/>
      <c r="M809" s="1"/>
      <c r="N809" s="1"/>
      <c r="O809" s="1"/>
    </row>
    <row r="810" spans="1:15" ht="21" x14ac:dyDescent="0.35">
      <c r="A810" s="1"/>
      <c r="B810" s="2"/>
      <c r="C810" s="2"/>
      <c r="D810" s="2"/>
      <c r="E810" s="2"/>
      <c r="F810" s="2"/>
      <c r="G810" s="2"/>
      <c r="H810" s="2"/>
      <c r="I810" s="2"/>
      <c r="J810" s="2"/>
      <c r="K810" s="2"/>
      <c r="L810" s="1"/>
      <c r="M810" s="1"/>
      <c r="N810" s="1"/>
      <c r="O810" s="1"/>
    </row>
    <row r="811" spans="1:15" ht="21" x14ac:dyDescent="0.35">
      <c r="A811" s="1"/>
      <c r="B811" s="2"/>
      <c r="C811" s="2"/>
      <c r="D811" s="2"/>
      <c r="E811" s="2"/>
      <c r="F811" s="2"/>
      <c r="G811" s="2"/>
      <c r="H811" s="2"/>
      <c r="I811" s="2"/>
      <c r="J811" s="2"/>
      <c r="K811" s="2"/>
      <c r="L811" s="1"/>
      <c r="M811" s="1"/>
      <c r="N811" s="1"/>
      <c r="O811" s="1"/>
    </row>
    <row r="812" spans="1:15" ht="21" x14ac:dyDescent="0.35">
      <c r="A812" s="1"/>
      <c r="B812" s="2"/>
      <c r="C812" s="2"/>
      <c r="D812" s="2"/>
      <c r="E812" s="2"/>
      <c r="F812" s="2"/>
      <c r="G812" s="2"/>
      <c r="H812" s="2"/>
      <c r="I812" s="2"/>
      <c r="J812" s="2"/>
      <c r="K812" s="2"/>
      <c r="L812" s="1"/>
      <c r="M812" s="1"/>
      <c r="N812" s="1"/>
      <c r="O812" s="1"/>
    </row>
    <row r="813" spans="1:15" ht="21" x14ac:dyDescent="0.35">
      <c r="A813" s="1"/>
      <c r="B813" s="2"/>
      <c r="C813" s="2"/>
      <c r="D813" s="2"/>
      <c r="E813" s="2"/>
      <c r="F813" s="2"/>
      <c r="G813" s="2"/>
      <c r="H813" s="2"/>
      <c r="I813" s="2"/>
      <c r="J813" s="2"/>
      <c r="K813" s="2"/>
      <c r="L813" s="1"/>
      <c r="M813" s="1"/>
      <c r="N813" s="1"/>
      <c r="O813" s="1"/>
    </row>
    <row r="814" spans="1:15" ht="21" x14ac:dyDescent="0.35">
      <c r="A814" s="1"/>
      <c r="B814" s="2"/>
      <c r="C814" s="2"/>
      <c r="D814" s="2"/>
      <c r="E814" s="2"/>
      <c r="F814" s="2"/>
      <c r="G814" s="2"/>
      <c r="H814" s="2"/>
      <c r="I814" s="2"/>
      <c r="J814" s="2"/>
      <c r="K814" s="2"/>
      <c r="L814" s="1"/>
      <c r="M814" s="1"/>
      <c r="N814" s="1"/>
      <c r="O814" s="1"/>
    </row>
    <row r="815" spans="1:15" ht="21" x14ac:dyDescent="0.35">
      <c r="A815" s="1"/>
      <c r="B815" s="2"/>
      <c r="C815" s="2"/>
      <c r="D815" s="2"/>
      <c r="E815" s="2"/>
      <c r="F815" s="2"/>
      <c r="G815" s="2"/>
      <c r="H815" s="2"/>
      <c r="I815" s="2"/>
      <c r="J815" s="2"/>
      <c r="K815" s="2"/>
      <c r="L815" s="1"/>
      <c r="M815" s="1"/>
      <c r="N815" s="1"/>
      <c r="O815" s="1"/>
    </row>
    <row r="816" spans="1:15" ht="21" x14ac:dyDescent="0.35">
      <c r="A816" s="1"/>
      <c r="B816" s="2"/>
      <c r="C816" s="2"/>
      <c r="D816" s="2"/>
      <c r="E816" s="2"/>
      <c r="F816" s="2"/>
      <c r="G816" s="2"/>
      <c r="H816" s="2"/>
      <c r="I816" s="2"/>
      <c r="J816" s="2"/>
      <c r="K816" s="2"/>
      <c r="L816" s="1"/>
      <c r="M816" s="1"/>
      <c r="N816" s="1"/>
      <c r="O816" s="1"/>
    </row>
    <row r="817" spans="1:15" ht="21" x14ac:dyDescent="0.35">
      <c r="A817" s="1"/>
      <c r="B817" s="2"/>
      <c r="C817" s="2"/>
      <c r="D817" s="2"/>
      <c r="E817" s="2"/>
      <c r="F817" s="2"/>
      <c r="G817" s="2"/>
      <c r="H817" s="2"/>
      <c r="I817" s="2"/>
      <c r="J817" s="2"/>
      <c r="K817" s="2"/>
      <c r="L817" s="1"/>
      <c r="M817" s="1"/>
      <c r="N817" s="1"/>
      <c r="O817" s="1"/>
    </row>
    <row r="818" spans="1:15" ht="21" x14ac:dyDescent="0.35">
      <c r="A818" s="1"/>
      <c r="B818" s="2"/>
      <c r="C818" s="2"/>
      <c r="D818" s="2"/>
      <c r="E818" s="2"/>
      <c r="F818" s="2"/>
      <c r="G818" s="2"/>
      <c r="H818" s="2"/>
      <c r="I818" s="2"/>
      <c r="J818" s="2"/>
      <c r="K818" s="2"/>
      <c r="L818" s="1"/>
      <c r="M818" s="1"/>
      <c r="N818" s="1"/>
      <c r="O818" s="1"/>
    </row>
    <row r="819" spans="1:15" ht="21" x14ac:dyDescent="0.35">
      <c r="A819" s="1"/>
      <c r="B819" s="2"/>
      <c r="C819" s="2"/>
      <c r="D819" s="2"/>
      <c r="E819" s="2"/>
      <c r="F819" s="2"/>
      <c r="G819" s="2"/>
      <c r="H819" s="2"/>
      <c r="I819" s="2"/>
      <c r="J819" s="2"/>
      <c r="K819" s="2"/>
      <c r="L819" s="1"/>
      <c r="M819" s="1"/>
      <c r="N819" s="1"/>
      <c r="O819" s="1"/>
    </row>
    <row r="820" spans="1:15" ht="21" x14ac:dyDescent="0.35">
      <c r="A820" s="1"/>
      <c r="B820" s="2"/>
      <c r="C820" s="2"/>
      <c r="D820" s="2"/>
      <c r="E820" s="2"/>
      <c r="F820" s="2"/>
      <c r="G820" s="2"/>
      <c r="H820" s="2"/>
      <c r="I820" s="2"/>
      <c r="J820" s="2"/>
      <c r="K820" s="2"/>
      <c r="L820" s="1"/>
      <c r="M820" s="1"/>
      <c r="N820" s="1"/>
      <c r="O820" s="1"/>
    </row>
    <row r="821" spans="1:15" ht="21" x14ac:dyDescent="0.35">
      <c r="A821" s="1"/>
      <c r="B821" s="2"/>
      <c r="C821" s="2"/>
      <c r="D821" s="2"/>
      <c r="E821" s="2"/>
      <c r="F821" s="2"/>
      <c r="G821" s="2"/>
      <c r="H821" s="2"/>
      <c r="I821" s="2"/>
      <c r="J821" s="2"/>
      <c r="K821" s="2"/>
      <c r="L821" s="1"/>
      <c r="M821" s="1"/>
      <c r="N821" s="1"/>
      <c r="O821" s="1"/>
    </row>
    <row r="822" spans="1:15" ht="21" x14ac:dyDescent="0.35">
      <c r="A822" s="1"/>
      <c r="B822" s="2"/>
      <c r="C822" s="2"/>
      <c r="D822" s="2"/>
      <c r="E822" s="2"/>
      <c r="F822" s="2"/>
      <c r="G822" s="2"/>
      <c r="H822" s="2"/>
      <c r="I822" s="2"/>
      <c r="J822" s="2"/>
      <c r="K822" s="2"/>
      <c r="L822" s="1"/>
      <c r="M822" s="1"/>
      <c r="N822" s="1"/>
      <c r="O822" s="1"/>
    </row>
    <row r="823" spans="1:15" ht="21" x14ac:dyDescent="0.35">
      <c r="A823" s="1"/>
      <c r="B823" s="2"/>
      <c r="C823" s="2"/>
      <c r="D823" s="2"/>
      <c r="E823" s="2"/>
      <c r="F823" s="2"/>
      <c r="G823" s="2"/>
      <c r="H823" s="2"/>
      <c r="I823" s="2"/>
      <c r="J823" s="2"/>
      <c r="K823" s="2"/>
      <c r="L823" s="1"/>
      <c r="M823" s="1"/>
      <c r="N823" s="1"/>
      <c r="O823" s="1"/>
    </row>
    <row r="824" spans="1:15" ht="21" x14ac:dyDescent="0.35">
      <c r="A824" s="1"/>
      <c r="B824" s="2"/>
      <c r="C824" s="2"/>
      <c r="D824" s="2"/>
      <c r="E824" s="2"/>
      <c r="F824" s="2"/>
      <c r="G824" s="2"/>
      <c r="H824" s="2"/>
      <c r="I824" s="2"/>
      <c r="J824" s="2"/>
      <c r="K824" s="2"/>
      <c r="L824" s="1"/>
      <c r="M824" s="1"/>
      <c r="N824" s="1"/>
      <c r="O824" s="1"/>
    </row>
    <row r="825" spans="1:15" ht="21" x14ac:dyDescent="0.35">
      <c r="A825" s="1"/>
      <c r="B825" s="2"/>
      <c r="C825" s="2"/>
      <c r="D825" s="2"/>
      <c r="E825" s="2"/>
      <c r="F825" s="2"/>
      <c r="G825" s="2"/>
      <c r="H825" s="2"/>
      <c r="I825" s="2"/>
      <c r="J825" s="2"/>
      <c r="K825" s="2"/>
      <c r="L825" s="1"/>
      <c r="M825" s="1"/>
      <c r="N825" s="1"/>
      <c r="O825" s="1"/>
    </row>
    <row r="826" spans="1:15" ht="21" x14ac:dyDescent="0.35">
      <c r="A826" s="1"/>
      <c r="B826" s="2"/>
      <c r="C826" s="2"/>
      <c r="D826" s="2"/>
      <c r="E826" s="2"/>
      <c r="F826" s="2"/>
      <c r="G826" s="2"/>
      <c r="H826" s="2"/>
      <c r="I826" s="2"/>
      <c r="J826" s="2"/>
      <c r="K826" s="2"/>
      <c r="L826" s="1"/>
      <c r="M826" s="1"/>
      <c r="N826" s="1"/>
      <c r="O826" s="1"/>
    </row>
    <row r="827" spans="1:15" ht="21" x14ac:dyDescent="0.35">
      <c r="A827" s="1"/>
      <c r="B827" s="2"/>
      <c r="C827" s="2"/>
      <c r="D827" s="2"/>
      <c r="E827" s="2"/>
      <c r="F827" s="2"/>
      <c r="G827" s="2"/>
      <c r="H827" s="2"/>
      <c r="I827" s="2"/>
      <c r="J827" s="2"/>
      <c r="K827" s="2"/>
      <c r="L827" s="1"/>
      <c r="M827" s="1"/>
      <c r="N827" s="1"/>
      <c r="O827" s="1"/>
    </row>
    <row r="828" spans="1:15" ht="21" x14ac:dyDescent="0.35">
      <c r="A828" s="1"/>
      <c r="B828" s="2"/>
      <c r="C828" s="2"/>
      <c r="D828" s="2"/>
      <c r="E828" s="2"/>
      <c r="F828" s="2"/>
      <c r="G828" s="2"/>
      <c r="H828" s="2"/>
      <c r="I828" s="2"/>
      <c r="J828" s="2"/>
      <c r="K828" s="2"/>
      <c r="L828" s="1"/>
      <c r="M828" s="1"/>
      <c r="N828" s="1"/>
      <c r="O828" s="1"/>
    </row>
    <row r="829" spans="1:15" ht="21" x14ac:dyDescent="0.35">
      <c r="A829" s="1"/>
      <c r="B829" s="2"/>
      <c r="C829" s="2"/>
      <c r="D829" s="2"/>
      <c r="E829" s="2"/>
      <c r="F829" s="2"/>
      <c r="G829" s="2"/>
      <c r="H829" s="2"/>
      <c r="I829" s="2"/>
      <c r="J829" s="2"/>
      <c r="K829" s="2"/>
      <c r="L829" s="1"/>
      <c r="M829" s="1"/>
      <c r="N829" s="1"/>
      <c r="O829" s="1"/>
    </row>
    <row r="830" spans="1:15" ht="21" x14ac:dyDescent="0.35">
      <c r="A830" s="1"/>
      <c r="B830" s="2"/>
      <c r="C830" s="2"/>
      <c r="D830" s="2"/>
      <c r="E830" s="2"/>
      <c r="F830" s="2"/>
      <c r="G830" s="2"/>
      <c r="H830" s="2"/>
      <c r="I830" s="2"/>
      <c r="J830" s="2"/>
      <c r="K830" s="2"/>
      <c r="L830" s="1"/>
      <c r="M830" s="1"/>
      <c r="N830" s="1"/>
      <c r="O830" s="1"/>
    </row>
    <row r="831" spans="1:15" ht="21" x14ac:dyDescent="0.35">
      <c r="A831" s="1"/>
      <c r="B831" s="2"/>
      <c r="C831" s="2"/>
      <c r="D831" s="2"/>
      <c r="E831" s="2"/>
      <c r="F831" s="2"/>
      <c r="G831" s="2"/>
      <c r="H831" s="2"/>
      <c r="I831" s="2"/>
      <c r="J831" s="2"/>
      <c r="K831" s="2"/>
      <c r="L831" s="1"/>
      <c r="M831" s="1"/>
      <c r="N831" s="1"/>
      <c r="O831" s="1"/>
    </row>
    <row r="832" spans="1:15" ht="21" x14ac:dyDescent="0.35">
      <c r="A832" s="1"/>
      <c r="B832" s="2"/>
      <c r="C832" s="2"/>
      <c r="D832" s="2"/>
      <c r="E832" s="2"/>
      <c r="F832" s="2"/>
      <c r="G832" s="2"/>
      <c r="H832" s="2"/>
      <c r="I832" s="2"/>
      <c r="J832" s="2"/>
      <c r="K832" s="2"/>
      <c r="L832" s="1"/>
      <c r="M832" s="1"/>
      <c r="N832" s="1"/>
      <c r="O832" s="1"/>
    </row>
    <row r="833" spans="1:15" ht="21" x14ac:dyDescent="0.35">
      <c r="A833" s="1"/>
      <c r="B833" s="2"/>
      <c r="C833" s="2"/>
      <c r="D833" s="2"/>
      <c r="E833" s="2"/>
      <c r="F833" s="2"/>
      <c r="G833" s="2"/>
      <c r="H833" s="2"/>
      <c r="I833" s="2"/>
      <c r="J833" s="2"/>
      <c r="K833" s="2"/>
      <c r="L833" s="1"/>
      <c r="M833" s="1"/>
      <c r="N833" s="1"/>
      <c r="O833" s="1"/>
    </row>
    <row r="834" spans="1:15" ht="21" x14ac:dyDescent="0.35">
      <c r="A834" s="1"/>
      <c r="B834" s="2"/>
      <c r="C834" s="2"/>
      <c r="D834" s="2"/>
      <c r="E834" s="2"/>
      <c r="F834" s="2"/>
      <c r="G834" s="2"/>
      <c r="H834" s="2"/>
      <c r="I834" s="2"/>
      <c r="J834" s="2"/>
      <c r="K834" s="2"/>
      <c r="L834" s="1"/>
      <c r="M834" s="1"/>
      <c r="N834" s="1"/>
      <c r="O834" s="1"/>
    </row>
    <row r="835" spans="1:15" ht="21" x14ac:dyDescent="0.35">
      <c r="A835" s="1"/>
      <c r="B835" s="2"/>
      <c r="C835" s="2"/>
      <c r="D835" s="2"/>
      <c r="E835" s="2"/>
      <c r="F835" s="2"/>
      <c r="G835" s="2"/>
      <c r="H835" s="2"/>
      <c r="I835" s="2"/>
      <c r="J835" s="2"/>
      <c r="K835" s="2"/>
      <c r="L835" s="1"/>
      <c r="M835" s="1"/>
      <c r="N835" s="1"/>
      <c r="O835" s="1"/>
    </row>
    <row r="836" spans="1:15" ht="21" x14ac:dyDescent="0.35">
      <c r="A836" s="1"/>
      <c r="B836" s="2"/>
      <c r="C836" s="2"/>
      <c r="D836" s="2"/>
      <c r="E836" s="2"/>
      <c r="F836" s="2"/>
      <c r="G836" s="2"/>
      <c r="H836" s="2"/>
      <c r="I836" s="2"/>
      <c r="J836" s="2"/>
      <c r="K836" s="2"/>
      <c r="L836" s="1"/>
      <c r="M836" s="1"/>
      <c r="N836" s="1"/>
      <c r="O836" s="1"/>
    </row>
    <row r="837" spans="1:15" ht="21" x14ac:dyDescent="0.35">
      <c r="A837" s="1"/>
      <c r="B837" s="2"/>
      <c r="C837" s="2"/>
      <c r="D837" s="2"/>
      <c r="E837" s="2"/>
      <c r="F837" s="2"/>
      <c r="G837" s="2"/>
      <c r="H837" s="2"/>
      <c r="I837" s="2"/>
      <c r="J837" s="2"/>
      <c r="K837" s="2"/>
      <c r="L837" s="1"/>
      <c r="M837" s="1"/>
      <c r="N837" s="1"/>
      <c r="O837" s="1"/>
    </row>
    <row r="838" spans="1:15" ht="21" x14ac:dyDescent="0.35">
      <c r="A838" s="1"/>
      <c r="B838" s="2"/>
      <c r="C838" s="2"/>
      <c r="D838" s="2"/>
      <c r="E838" s="2"/>
      <c r="F838" s="2"/>
      <c r="G838" s="2"/>
      <c r="H838" s="2"/>
      <c r="I838" s="2"/>
      <c r="J838" s="2"/>
      <c r="K838" s="2"/>
      <c r="L838" s="1"/>
      <c r="M838" s="1"/>
      <c r="N838" s="1"/>
      <c r="O838" s="1"/>
    </row>
    <row r="839" spans="1:15" ht="21" x14ac:dyDescent="0.35">
      <c r="A839" s="1"/>
      <c r="B839" s="2"/>
      <c r="C839" s="2"/>
      <c r="D839" s="2"/>
      <c r="E839" s="2"/>
      <c r="F839" s="2"/>
      <c r="G839" s="2"/>
      <c r="H839" s="2"/>
      <c r="I839" s="2"/>
      <c r="J839" s="2"/>
      <c r="K839" s="2"/>
      <c r="L839" s="1"/>
      <c r="M839" s="1"/>
      <c r="N839" s="1"/>
      <c r="O839" s="1"/>
    </row>
    <row r="840" spans="1:15" ht="21" x14ac:dyDescent="0.35">
      <c r="A840" s="1"/>
      <c r="B840" s="2"/>
      <c r="C840" s="2"/>
      <c r="D840" s="2"/>
      <c r="E840" s="2"/>
      <c r="F840" s="2"/>
      <c r="G840" s="2"/>
      <c r="H840" s="2"/>
      <c r="I840" s="2"/>
      <c r="J840" s="2"/>
      <c r="K840" s="2"/>
      <c r="L840" s="1"/>
      <c r="M840" s="1"/>
      <c r="N840" s="1"/>
      <c r="O840" s="1"/>
    </row>
    <row r="841" spans="1:15" ht="21" x14ac:dyDescent="0.35">
      <c r="A841" s="1"/>
      <c r="B841" s="2"/>
      <c r="C841" s="2"/>
      <c r="D841" s="2"/>
      <c r="E841" s="2"/>
      <c r="F841" s="2"/>
      <c r="G841" s="2"/>
      <c r="H841" s="2"/>
      <c r="I841" s="2"/>
      <c r="J841" s="2"/>
      <c r="K841" s="2"/>
      <c r="L841" s="1"/>
      <c r="M841" s="1"/>
      <c r="N841" s="1"/>
      <c r="O841" s="1"/>
    </row>
    <row r="842" spans="1:15" ht="21" x14ac:dyDescent="0.35">
      <c r="A842" s="1"/>
      <c r="B842" s="2"/>
      <c r="C842" s="2"/>
      <c r="D842" s="2"/>
      <c r="E842" s="2"/>
      <c r="F842" s="2"/>
      <c r="G842" s="2"/>
      <c r="H842" s="2"/>
      <c r="I842" s="2"/>
      <c r="J842" s="2"/>
      <c r="K842" s="2"/>
      <c r="L842" s="1"/>
      <c r="M842" s="1"/>
      <c r="N842" s="1"/>
      <c r="O842" s="1"/>
    </row>
    <row r="843" spans="1:15" ht="21" x14ac:dyDescent="0.35">
      <c r="A843" s="1"/>
      <c r="B843" s="2"/>
      <c r="C843" s="2"/>
      <c r="D843" s="2"/>
      <c r="E843" s="2"/>
      <c r="F843" s="2"/>
      <c r="G843" s="2"/>
      <c r="H843" s="2"/>
      <c r="I843" s="2"/>
      <c r="J843" s="2"/>
      <c r="K843" s="2"/>
      <c r="L843" s="1"/>
      <c r="M843" s="1"/>
      <c r="N843" s="1"/>
      <c r="O843" s="1"/>
    </row>
    <row r="844" spans="1:15" ht="21" x14ac:dyDescent="0.35">
      <c r="A844" s="1"/>
      <c r="B844" s="2"/>
      <c r="C844" s="2"/>
      <c r="D844" s="2"/>
      <c r="E844" s="2"/>
      <c r="F844" s="2"/>
      <c r="G844" s="2"/>
      <c r="H844" s="2"/>
      <c r="I844" s="2"/>
      <c r="J844" s="2"/>
      <c r="K844" s="2"/>
      <c r="L844" s="1"/>
      <c r="M844" s="1"/>
      <c r="N844" s="1"/>
      <c r="O844" s="1"/>
    </row>
    <row r="845" spans="1:15" ht="21" x14ac:dyDescent="0.35">
      <c r="A845" s="1"/>
      <c r="B845" s="2"/>
      <c r="C845" s="2"/>
      <c r="D845" s="2"/>
      <c r="E845" s="2"/>
      <c r="F845" s="2"/>
      <c r="G845" s="2"/>
      <c r="H845" s="2"/>
      <c r="I845" s="2"/>
      <c r="J845" s="2"/>
      <c r="K845" s="2"/>
      <c r="L845" s="1"/>
      <c r="M845" s="1"/>
      <c r="N845" s="1"/>
      <c r="O845" s="1"/>
    </row>
    <row r="846" spans="1:15" ht="21" x14ac:dyDescent="0.35">
      <c r="A846" s="1"/>
      <c r="B846" s="2"/>
      <c r="C846" s="2"/>
      <c r="D846" s="2"/>
      <c r="E846" s="2"/>
      <c r="F846" s="2"/>
      <c r="G846" s="2"/>
      <c r="H846" s="2"/>
      <c r="I846" s="2"/>
      <c r="J846" s="2"/>
      <c r="K846" s="2"/>
      <c r="L846" s="1"/>
      <c r="M846" s="1"/>
      <c r="N846" s="1"/>
      <c r="O846" s="1"/>
    </row>
    <row r="847" spans="1:15" ht="21" x14ac:dyDescent="0.35">
      <c r="A847" s="1"/>
      <c r="B847" s="2"/>
      <c r="C847" s="2"/>
      <c r="D847" s="2"/>
      <c r="E847" s="2"/>
      <c r="F847" s="2"/>
      <c r="G847" s="2"/>
      <c r="H847" s="2"/>
      <c r="I847" s="2"/>
      <c r="J847" s="2"/>
      <c r="K847" s="2"/>
      <c r="L847" s="1"/>
      <c r="M847" s="1"/>
      <c r="N847" s="1"/>
      <c r="O847" s="1"/>
    </row>
    <row r="848" spans="1:15" ht="21" x14ac:dyDescent="0.35">
      <c r="A848" s="1"/>
      <c r="B848" s="2"/>
      <c r="C848" s="2"/>
      <c r="D848" s="2"/>
      <c r="E848" s="2"/>
      <c r="F848" s="2"/>
      <c r="G848" s="2"/>
      <c r="H848" s="2"/>
      <c r="I848" s="2"/>
      <c r="J848" s="2"/>
      <c r="K848" s="2"/>
      <c r="L848" s="1"/>
      <c r="M848" s="1"/>
      <c r="N848" s="1"/>
      <c r="O848" s="1"/>
    </row>
    <row r="849" spans="1:15" ht="21" x14ac:dyDescent="0.35">
      <c r="A849" s="1"/>
      <c r="B849" s="2"/>
      <c r="C849" s="2"/>
      <c r="D849" s="2"/>
      <c r="E849" s="2"/>
      <c r="F849" s="2"/>
      <c r="G849" s="2"/>
      <c r="H849" s="2"/>
      <c r="I849" s="2"/>
      <c r="J849" s="2"/>
      <c r="K849" s="2"/>
      <c r="L849" s="1"/>
      <c r="M849" s="1"/>
      <c r="N849" s="1"/>
      <c r="O849" s="1"/>
    </row>
    <row r="850" spans="1:15" ht="21" x14ac:dyDescent="0.35">
      <c r="A850" s="1"/>
      <c r="B850" s="2"/>
      <c r="C850" s="2"/>
      <c r="D850" s="2"/>
      <c r="E850" s="2"/>
      <c r="F850" s="2"/>
      <c r="G850" s="2"/>
      <c r="H850" s="2"/>
      <c r="I850" s="2"/>
      <c r="J850" s="2"/>
      <c r="K850" s="2"/>
      <c r="L850" s="1"/>
      <c r="M850" s="1"/>
      <c r="N850" s="1"/>
      <c r="O850" s="1"/>
    </row>
    <row r="851" spans="1:15" ht="21" x14ac:dyDescent="0.35">
      <c r="A851" s="1"/>
      <c r="B851" s="2"/>
      <c r="C851" s="2"/>
      <c r="D851" s="2"/>
      <c r="E851" s="2"/>
      <c r="F851" s="2"/>
      <c r="G851" s="2"/>
      <c r="H851" s="2"/>
      <c r="I851" s="2"/>
      <c r="J851" s="2"/>
      <c r="K851" s="2"/>
      <c r="L851" s="1"/>
      <c r="M851" s="1"/>
      <c r="N851" s="1"/>
      <c r="O851" s="1"/>
    </row>
    <row r="852" spans="1:15" ht="21" x14ac:dyDescent="0.35">
      <c r="A852" s="1"/>
      <c r="B852" s="2"/>
      <c r="C852" s="2"/>
      <c r="D852" s="2"/>
      <c r="E852" s="2"/>
      <c r="F852" s="2"/>
      <c r="G852" s="2"/>
      <c r="H852" s="2"/>
      <c r="I852" s="2"/>
      <c r="J852" s="2"/>
      <c r="K852" s="2"/>
      <c r="L852" s="1"/>
      <c r="M852" s="1"/>
      <c r="N852" s="1"/>
      <c r="O852" s="1"/>
    </row>
    <row r="853" spans="1:15" ht="21" x14ac:dyDescent="0.35">
      <c r="A853" s="1"/>
      <c r="B853" s="2"/>
      <c r="C853" s="2"/>
      <c r="D853" s="2"/>
      <c r="E853" s="2"/>
      <c r="F853" s="2"/>
      <c r="G853" s="2"/>
      <c r="H853" s="2"/>
      <c r="I853" s="2"/>
      <c r="J853" s="2"/>
      <c r="K853" s="2"/>
      <c r="L853" s="1"/>
      <c r="M853" s="1"/>
      <c r="N853" s="1"/>
      <c r="O853" s="1"/>
    </row>
    <row r="854" spans="1:15" ht="21" x14ac:dyDescent="0.35">
      <c r="A854" s="1"/>
      <c r="B854" s="2"/>
      <c r="C854" s="2"/>
      <c r="D854" s="2"/>
      <c r="E854" s="2"/>
      <c r="F854" s="2"/>
      <c r="G854" s="2"/>
      <c r="H854" s="2"/>
      <c r="I854" s="2"/>
      <c r="J854" s="2"/>
      <c r="K854" s="2"/>
      <c r="L854" s="1"/>
      <c r="M854" s="1"/>
      <c r="N854" s="1"/>
      <c r="O854" s="1"/>
    </row>
    <row r="855" spans="1:15" ht="21" x14ac:dyDescent="0.35">
      <c r="A855" s="1"/>
      <c r="B855" s="2"/>
      <c r="C855" s="2"/>
      <c r="D855" s="2"/>
      <c r="E855" s="2"/>
      <c r="F855" s="2"/>
      <c r="G855" s="2"/>
      <c r="H855" s="2"/>
      <c r="I855" s="2"/>
      <c r="J855" s="2"/>
      <c r="K855" s="2"/>
      <c r="L855" s="1"/>
      <c r="M855" s="1"/>
      <c r="N855" s="1"/>
      <c r="O855" s="1"/>
    </row>
    <row r="856" spans="1:15" ht="21" x14ac:dyDescent="0.35">
      <c r="A856" s="1"/>
      <c r="B856" s="2"/>
      <c r="C856" s="2"/>
      <c r="D856" s="2"/>
      <c r="E856" s="2"/>
      <c r="F856" s="2"/>
      <c r="G856" s="2"/>
      <c r="H856" s="2"/>
      <c r="I856" s="2"/>
      <c r="J856" s="2"/>
      <c r="K856" s="2"/>
      <c r="L856" s="1"/>
      <c r="M856" s="1"/>
      <c r="N856" s="1"/>
      <c r="O856" s="1"/>
    </row>
    <row r="857" spans="1:15" ht="21" x14ac:dyDescent="0.35">
      <c r="A857" s="1"/>
      <c r="B857" s="2"/>
      <c r="C857" s="2"/>
      <c r="D857" s="2"/>
      <c r="E857" s="2"/>
      <c r="F857" s="2"/>
      <c r="G857" s="2"/>
      <c r="H857" s="2"/>
      <c r="I857" s="2"/>
      <c r="J857" s="2"/>
      <c r="K857" s="2"/>
      <c r="L857" s="1"/>
      <c r="M857" s="1"/>
      <c r="N857" s="1"/>
      <c r="O857" s="1"/>
    </row>
    <row r="858" spans="1:15" ht="21" x14ac:dyDescent="0.35">
      <c r="A858" s="1"/>
      <c r="B858" s="2"/>
      <c r="C858" s="2"/>
      <c r="D858" s="2"/>
      <c r="E858" s="2"/>
      <c r="F858" s="2"/>
      <c r="G858" s="2"/>
      <c r="H858" s="2"/>
      <c r="I858" s="2"/>
      <c r="J858" s="2"/>
      <c r="K858" s="2"/>
      <c r="L858" s="1"/>
      <c r="M858" s="1"/>
      <c r="N858" s="1"/>
      <c r="O858" s="1"/>
    </row>
    <row r="859" spans="1:15" ht="21" x14ac:dyDescent="0.35">
      <c r="A859" s="1"/>
      <c r="B859" s="2"/>
      <c r="C859" s="2"/>
      <c r="D859" s="2"/>
      <c r="E859" s="2"/>
      <c r="F859" s="2"/>
      <c r="G859" s="2"/>
      <c r="H859" s="2"/>
      <c r="I859" s="2"/>
      <c r="J859" s="2"/>
      <c r="K859" s="2"/>
      <c r="L859" s="1"/>
      <c r="M859" s="1"/>
      <c r="N859" s="1"/>
      <c r="O859" s="1"/>
    </row>
    <row r="860" spans="1:15" ht="21" x14ac:dyDescent="0.35">
      <c r="A860" s="1"/>
      <c r="B860" s="2"/>
      <c r="C860" s="2"/>
      <c r="D860" s="2"/>
      <c r="E860" s="2"/>
      <c r="F860" s="2"/>
      <c r="G860" s="2"/>
      <c r="H860" s="2"/>
      <c r="I860" s="2"/>
      <c r="J860" s="2"/>
      <c r="K860" s="2"/>
      <c r="L860" s="1"/>
      <c r="M860" s="1"/>
      <c r="N860" s="1"/>
      <c r="O860" s="1"/>
    </row>
    <row r="861" spans="1:15" ht="21" x14ac:dyDescent="0.35">
      <c r="A861" s="1"/>
      <c r="B861" s="2"/>
      <c r="C861" s="2"/>
      <c r="D861" s="2"/>
      <c r="E861" s="2"/>
      <c r="F861" s="2"/>
      <c r="G861" s="2"/>
      <c r="H861" s="2"/>
      <c r="I861" s="2"/>
      <c r="J861" s="2"/>
      <c r="K861" s="2"/>
      <c r="L861" s="1"/>
      <c r="M861" s="1"/>
      <c r="N861" s="1"/>
      <c r="O861" s="1"/>
    </row>
    <row r="862" spans="1:15" ht="21" x14ac:dyDescent="0.35">
      <c r="A862" s="1"/>
      <c r="B862" s="2"/>
      <c r="C862" s="2"/>
      <c r="D862" s="2"/>
      <c r="E862" s="2"/>
      <c r="F862" s="2"/>
      <c r="G862" s="2"/>
      <c r="H862" s="2"/>
      <c r="I862" s="2"/>
      <c r="J862" s="2"/>
      <c r="K862" s="2"/>
      <c r="L862" s="1"/>
      <c r="M862" s="1"/>
      <c r="N862" s="1"/>
      <c r="O862" s="1"/>
    </row>
    <row r="863" spans="1:15" ht="21" x14ac:dyDescent="0.35">
      <c r="A863" s="1"/>
      <c r="B863" s="2"/>
      <c r="C863" s="2"/>
      <c r="D863" s="2"/>
      <c r="E863" s="2"/>
      <c r="F863" s="2"/>
      <c r="G863" s="2"/>
      <c r="H863" s="2"/>
      <c r="I863" s="2"/>
      <c r="J863" s="2"/>
      <c r="K863" s="2"/>
      <c r="L863" s="1"/>
      <c r="M863" s="1"/>
      <c r="N863" s="1"/>
      <c r="O863" s="1"/>
    </row>
    <row r="864" spans="1:15" ht="21" x14ac:dyDescent="0.35">
      <c r="A864" s="1"/>
      <c r="B864" s="2"/>
      <c r="C864" s="2"/>
      <c r="D864" s="2"/>
      <c r="E864" s="2"/>
      <c r="F864" s="2"/>
      <c r="G864" s="2"/>
      <c r="H864" s="2"/>
      <c r="I864" s="2"/>
      <c r="J864" s="2"/>
      <c r="K864" s="2"/>
      <c r="L864" s="1"/>
      <c r="M864" s="1"/>
      <c r="N864" s="1"/>
      <c r="O864" s="1"/>
    </row>
    <row r="865" spans="1:15" ht="21" x14ac:dyDescent="0.35">
      <c r="A865" s="1"/>
      <c r="B865" s="2"/>
      <c r="C865" s="2"/>
      <c r="D865" s="2"/>
      <c r="E865" s="2"/>
      <c r="F865" s="2"/>
      <c r="G865" s="2"/>
      <c r="H865" s="2"/>
      <c r="I865" s="2"/>
      <c r="J865" s="2"/>
      <c r="K865" s="2"/>
      <c r="L865" s="1"/>
      <c r="M865" s="1"/>
      <c r="N865" s="1"/>
      <c r="O865" s="1"/>
    </row>
    <row r="866" spans="1:15" ht="21" x14ac:dyDescent="0.35">
      <c r="A866" s="1"/>
      <c r="B866" s="2"/>
      <c r="C866" s="2"/>
      <c r="D866" s="2"/>
      <c r="E866" s="2"/>
      <c r="F866" s="2"/>
      <c r="G866" s="2"/>
      <c r="H866" s="2"/>
      <c r="I866" s="2"/>
      <c r="J866" s="2"/>
      <c r="K866" s="2"/>
      <c r="L866" s="1"/>
      <c r="M866" s="1"/>
      <c r="N866" s="1"/>
      <c r="O866" s="1"/>
    </row>
    <row r="867" spans="1:15" ht="21" x14ac:dyDescent="0.35">
      <c r="A867" s="1"/>
      <c r="B867" s="2"/>
      <c r="C867" s="2"/>
      <c r="D867" s="2"/>
      <c r="E867" s="2"/>
      <c r="F867" s="2"/>
      <c r="G867" s="2"/>
      <c r="H867" s="2"/>
      <c r="I867" s="2"/>
      <c r="J867" s="2"/>
      <c r="K867" s="2"/>
      <c r="L867" s="1"/>
      <c r="M867" s="1"/>
      <c r="N867" s="1"/>
      <c r="O867" s="1"/>
    </row>
    <row r="868" spans="1:15" ht="21" x14ac:dyDescent="0.35">
      <c r="A868" s="1"/>
      <c r="B868" s="2"/>
      <c r="C868" s="2"/>
      <c r="D868" s="2"/>
      <c r="E868" s="2"/>
      <c r="F868" s="2"/>
      <c r="G868" s="2"/>
      <c r="H868" s="2"/>
      <c r="I868" s="2"/>
      <c r="J868" s="2"/>
      <c r="K868" s="2"/>
      <c r="L868" s="1"/>
      <c r="M868" s="1"/>
      <c r="N868" s="1"/>
      <c r="O868" s="1"/>
    </row>
    <row r="869" spans="1:15" ht="21" x14ac:dyDescent="0.35">
      <c r="A869" s="1"/>
      <c r="B869" s="2"/>
      <c r="C869" s="2"/>
      <c r="D869" s="2"/>
      <c r="E869" s="2"/>
      <c r="F869" s="2"/>
      <c r="G869" s="2"/>
      <c r="H869" s="2"/>
      <c r="I869" s="2"/>
      <c r="J869" s="2"/>
      <c r="K869" s="2"/>
      <c r="L869" s="1"/>
      <c r="M869" s="1"/>
      <c r="N869" s="1"/>
      <c r="O869" s="1"/>
    </row>
    <row r="870" spans="1:15" ht="21" x14ac:dyDescent="0.35">
      <c r="A870" s="1"/>
      <c r="B870" s="2"/>
      <c r="C870" s="2"/>
      <c r="D870" s="2"/>
      <c r="E870" s="2"/>
      <c r="F870" s="2"/>
      <c r="G870" s="2"/>
      <c r="H870" s="2"/>
      <c r="I870" s="2"/>
      <c r="J870" s="2"/>
      <c r="K870" s="2"/>
      <c r="L870" s="1"/>
      <c r="M870" s="1"/>
      <c r="N870" s="1"/>
      <c r="O870" s="1"/>
    </row>
    <row r="871" spans="1:15" ht="21" x14ac:dyDescent="0.35">
      <c r="A871" s="1"/>
      <c r="B871" s="2"/>
      <c r="C871" s="2"/>
      <c r="D871" s="2"/>
      <c r="E871" s="2"/>
      <c r="F871" s="2"/>
      <c r="G871" s="2"/>
      <c r="H871" s="2"/>
      <c r="I871" s="2"/>
      <c r="J871" s="2"/>
      <c r="K871" s="2"/>
      <c r="L871" s="1"/>
      <c r="M871" s="1"/>
      <c r="N871" s="1"/>
      <c r="O871" s="1"/>
    </row>
    <row r="872" spans="1:15" ht="21" x14ac:dyDescent="0.35">
      <c r="A872" s="1"/>
      <c r="B872" s="2"/>
      <c r="C872" s="2"/>
      <c r="D872" s="2"/>
      <c r="E872" s="2"/>
      <c r="F872" s="2"/>
      <c r="G872" s="2"/>
      <c r="H872" s="2"/>
      <c r="I872" s="2"/>
      <c r="J872" s="2"/>
      <c r="K872" s="2"/>
      <c r="L872" s="1"/>
      <c r="M872" s="1"/>
      <c r="N872" s="1"/>
      <c r="O872" s="1"/>
    </row>
    <row r="873" spans="1:15" ht="21" x14ac:dyDescent="0.35">
      <c r="A873" s="1"/>
      <c r="B873" s="2"/>
      <c r="C873" s="2"/>
      <c r="D873" s="2"/>
      <c r="E873" s="2"/>
      <c r="F873" s="2"/>
      <c r="G873" s="2"/>
      <c r="H873" s="2"/>
      <c r="I873" s="2"/>
      <c r="J873" s="2"/>
      <c r="K873" s="2"/>
      <c r="L873" s="1"/>
      <c r="M873" s="1"/>
      <c r="N873" s="1"/>
      <c r="O873" s="1"/>
    </row>
    <row r="874" spans="1:15" ht="21" x14ac:dyDescent="0.35">
      <c r="A874" s="1"/>
      <c r="B874" s="2"/>
      <c r="C874" s="2"/>
      <c r="D874" s="2"/>
      <c r="E874" s="2"/>
      <c r="F874" s="2"/>
      <c r="G874" s="2"/>
      <c r="H874" s="2"/>
      <c r="I874" s="2"/>
      <c r="J874" s="2"/>
      <c r="K874" s="2"/>
      <c r="L874" s="1"/>
      <c r="M874" s="1"/>
      <c r="N874" s="1"/>
      <c r="O874" s="1"/>
    </row>
    <row r="875" spans="1:15" ht="21" x14ac:dyDescent="0.35">
      <c r="A875" s="1"/>
      <c r="B875" s="2"/>
      <c r="C875" s="2"/>
      <c r="D875" s="2"/>
      <c r="E875" s="2"/>
      <c r="F875" s="2"/>
      <c r="G875" s="2"/>
      <c r="H875" s="2"/>
      <c r="I875" s="2"/>
      <c r="J875" s="2"/>
      <c r="K875" s="2"/>
      <c r="L875" s="1"/>
      <c r="M875" s="1"/>
      <c r="N875" s="1"/>
      <c r="O875" s="1"/>
    </row>
    <row r="876" spans="1:15" ht="21" x14ac:dyDescent="0.35">
      <c r="A876" s="1"/>
      <c r="B876" s="2"/>
      <c r="C876" s="2"/>
      <c r="D876" s="2"/>
      <c r="E876" s="2"/>
      <c r="F876" s="2"/>
      <c r="G876" s="2"/>
      <c r="H876" s="2"/>
      <c r="I876" s="2"/>
      <c r="J876" s="2"/>
      <c r="K876" s="2"/>
      <c r="L876" s="1"/>
      <c r="M876" s="1"/>
      <c r="N876" s="1"/>
      <c r="O876" s="1"/>
    </row>
    <row r="877" spans="1:15" ht="21" x14ac:dyDescent="0.35">
      <c r="A877" s="1"/>
      <c r="B877" s="2"/>
      <c r="C877" s="2"/>
      <c r="D877" s="2"/>
      <c r="E877" s="2"/>
      <c r="F877" s="2"/>
      <c r="G877" s="2"/>
      <c r="H877" s="2"/>
      <c r="I877" s="2"/>
      <c r="J877" s="2"/>
      <c r="K877" s="2"/>
      <c r="L877" s="1"/>
      <c r="M877" s="1"/>
      <c r="N877" s="1"/>
      <c r="O877" s="1"/>
    </row>
    <row r="878" spans="1:15" ht="21" x14ac:dyDescent="0.35">
      <c r="A878" s="1"/>
      <c r="B878" s="2"/>
      <c r="C878" s="2"/>
      <c r="D878" s="2"/>
      <c r="E878" s="2"/>
      <c r="F878" s="2"/>
      <c r="G878" s="2"/>
      <c r="H878" s="2"/>
      <c r="I878" s="2"/>
      <c r="J878" s="2"/>
      <c r="K878" s="2"/>
      <c r="L878" s="1"/>
      <c r="M878" s="1"/>
      <c r="N878" s="1"/>
      <c r="O878" s="1"/>
    </row>
    <row r="879" spans="1:15" ht="21" x14ac:dyDescent="0.35">
      <c r="A879" s="1"/>
      <c r="B879" s="2"/>
      <c r="C879" s="2"/>
      <c r="D879" s="2"/>
      <c r="E879" s="2"/>
      <c r="F879" s="2"/>
      <c r="G879" s="2"/>
      <c r="H879" s="2"/>
      <c r="I879" s="2"/>
      <c r="J879" s="2"/>
      <c r="K879" s="2"/>
      <c r="L879" s="1"/>
      <c r="M879" s="1"/>
      <c r="N879" s="1"/>
      <c r="O879" s="1"/>
    </row>
    <row r="880" spans="1:15" ht="21" x14ac:dyDescent="0.35">
      <c r="A880" s="1"/>
      <c r="B880" s="2"/>
      <c r="C880" s="2"/>
      <c r="D880" s="2"/>
      <c r="E880" s="2"/>
      <c r="F880" s="2"/>
      <c r="G880" s="2"/>
      <c r="H880" s="2"/>
      <c r="I880" s="2"/>
      <c r="J880" s="2"/>
      <c r="K880" s="2"/>
      <c r="L880" s="1"/>
      <c r="M880" s="1"/>
      <c r="N880" s="1"/>
      <c r="O880" s="1"/>
    </row>
    <row r="881" spans="1:15" ht="21" x14ac:dyDescent="0.35">
      <c r="A881" s="1"/>
      <c r="B881" s="2"/>
      <c r="C881" s="2"/>
      <c r="D881" s="2"/>
      <c r="E881" s="2"/>
      <c r="F881" s="2"/>
      <c r="G881" s="2"/>
      <c r="H881" s="2"/>
      <c r="I881" s="2"/>
      <c r="J881" s="2"/>
      <c r="K881" s="2"/>
      <c r="L881" s="1"/>
      <c r="M881" s="1"/>
      <c r="N881" s="1"/>
      <c r="O881" s="1"/>
    </row>
    <row r="882" spans="1:15" ht="21" x14ac:dyDescent="0.35">
      <c r="A882" s="1"/>
      <c r="B882" s="2"/>
      <c r="C882" s="2"/>
      <c r="D882" s="2"/>
      <c r="E882" s="2"/>
      <c r="F882" s="2"/>
      <c r="G882" s="2"/>
      <c r="H882" s="2"/>
      <c r="I882" s="2"/>
      <c r="J882" s="2"/>
      <c r="K882" s="2"/>
      <c r="L882" s="1"/>
      <c r="M882" s="1"/>
      <c r="N882" s="1"/>
      <c r="O882" s="1"/>
    </row>
    <row r="883" spans="1:15" ht="21" x14ac:dyDescent="0.35">
      <c r="A883" s="1"/>
      <c r="B883" s="2"/>
      <c r="C883" s="2"/>
      <c r="D883" s="2"/>
      <c r="E883" s="2"/>
      <c r="F883" s="2"/>
      <c r="G883" s="2"/>
      <c r="H883" s="2"/>
      <c r="I883" s="2"/>
      <c r="J883" s="2"/>
      <c r="K883" s="2"/>
      <c r="L883" s="1"/>
      <c r="M883" s="1"/>
      <c r="N883" s="1"/>
      <c r="O883" s="1"/>
    </row>
    <row r="884" spans="1:15" ht="21" x14ac:dyDescent="0.35">
      <c r="A884" s="1"/>
      <c r="B884" s="2"/>
      <c r="C884" s="2"/>
      <c r="D884" s="2"/>
      <c r="E884" s="2"/>
      <c r="F884" s="2"/>
      <c r="G884" s="2"/>
      <c r="H884" s="2"/>
      <c r="I884" s="2"/>
      <c r="J884" s="2"/>
      <c r="K884" s="2"/>
      <c r="L884" s="1"/>
      <c r="M884" s="1"/>
      <c r="N884" s="1"/>
      <c r="O884" s="1"/>
    </row>
    <row r="885" spans="1:15" ht="21" x14ac:dyDescent="0.35">
      <c r="A885" s="1"/>
      <c r="B885" s="2"/>
      <c r="C885" s="2"/>
      <c r="D885" s="2"/>
      <c r="E885" s="2"/>
      <c r="F885" s="2"/>
      <c r="G885" s="2"/>
      <c r="H885" s="2"/>
      <c r="I885" s="2"/>
      <c r="J885" s="2"/>
      <c r="K885" s="2"/>
      <c r="L885" s="1"/>
      <c r="M885" s="1"/>
      <c r="N885" s="1"/>
      <c r="O885" s="1"/>
    </row>
    <row r="886" spans="1:15" ht="21" x14ac:dyDescent="0.35">
      <c r="A886" s="1"/>
      <c r="B886" s="2"/>
      <c r="C886" s="2"/>
      <c r="D886" s="2"/>
      <c r="E886" s="2"/>
      <c r="F886" s="2"/>
      <c r="G886" s="2"/>
      <c r="H886" s="2"/>
      <c r="I886" s="2"/>
      <c r="J886" s="2"/>
      <c r="K886" s="2"/>
      <c r="L886" s="1"/>
      <c r="M886" s="1"/>
      <c r="N886" s="1"/>
      <c r="O886" s="1"/>
    </row>
    <row r="887" spans="1:15" ht="21" x14ac:dyDescent="0.35">
      <c r="A887" s="1"/>
      <c r="B887" s="2"/>
      <c r="C887" s="2"/>
      <c r="D887" s="2"/>
      <c r="E887" s="2"/>
      <c r="F887" s="2"/>
      <c r="G887" s="2"/>
      <c r="H887" s="2"/>
      <c r="I887" s="2"/>
      <c r="J887" s="2"/>
      <c r="K887" s="2"/>
      <c r="L887" s="1"/>
      <c r="M887" s="1"/>
      <c r="N887" s="1"/>
      <c r="O887" s="1"/>
    </row>
    <row r="888" spans="1:15" ht="21" x14ac:dyDescent="0.35">
      <c r="A888" s="1"/>
      <c r="B888" s="2"/>
      <c r="C888" s="2"/>
      <c r="D888" s="2"/>
      <c r="E888" s="2"/>
      <c r="F888" s="2"/>
      <c r="G888" s="2"/>
      <c r="H888" s="2"/>
      <c r="I888" s="2"/>
      <c r="J888" s="2"/>
      <c r="K888" s="2"/>
      <c r="L888" s="1"/>
      <c r="M888" s="1"/>
      <c r="N888" s="1"/>
      <c r="O888" s="1"/>
    </row>
    <row r="889" spans="1:15" ht="21" x14ac:dyDescent="0.35">
      <c r="A889" s="1"/>
      <c r="B889" s="2"/>
      <c r="C889" s="2"/>
      <c r="D889" s="2"/>
      <c r="E889" s="2"/>
      <c r="F889" s="2"/>
      <c r="G889" s="2"/>
      <c r="H889" s="2"/>
      <c r="I889" s="2"/>
      <c r="J889" s="2"/>
      <c r="K889" s="2"/>
      <c r="L889" s="1"/>
      <c r="M889" s="1"/>
      <c r="N889" s="1"/>
      <c r="O889" s="1"/>
    </row>
    <row r="890" spans="1:15" ht="21" x14ac:dyDescent="0.35">
      <c r="A890" s="1"/>
      <c r="B890" s="2"/>
      <c r="C890" s="2"/>
      <c r="D890" s="2"/>
      <c r="E890" s="2"/>
      <c r="F890" s="2"/>
      <c r="G890" s="2"/>
      <c r="H890" s="2"/>
      <c r="I890" s="2"/>
      <c r="J890" s="2"/>
      <c r="K890" s="2"/>
      <c r="L890" s="1"/>
      <c r="M890" s="1"/>
      <c r="N890" s="1"/>
      <c r="O890" s="1"/>
    </row>
    <row r="891" spans="1:15" ht="21" x14ac:dyDescent="0.35">
      <c r="A891" s="1"/>
      <c r="B891" s="2"/>
      <c r="C891" s="2"/>
      <c r="D891" s="2"/>
      <c r="E891" s="2"/>
      <c r="F891" s="2"/>
      <c r="G891" s="2"/>
      <c r="H891" s="2"/>
      <c r="I891" s="2"/>
      <c r="J891" s="2"/>
      <c r="K891" s="2"/>
      <c r="L891" s="1"/>
      <c r="M891" s="1"/>
      <c r="N891" s="1"/>
      <c r="O891" s="1"/>
    </row>
    <row r="892" spans="1:15" ht="21" x14ac:dyDescent="0.35">
      <c r="A892" s="1"/>
      <c r="B892" s="2"/>
      <c r="C892" s="2"/>
      <c r="D892" s="2"/>
      <c r="E892" s="2"/>
      <c r="F892" s="2"/>
      <c r="G892" s="2"/>
      <c r="H892" s="2"/>
      <c r="I892" s="2"/>
      <c r="J892" s="2"/>
      <c r="K892" s="2"/>
      <c r="L892" s="1"/>
      <c r="M892" s="1"/>
      <c r="N892" s="1"/>
      <c r="O892" s="1"/>
    </row>
    <row r="893" spans="1:15" ht="21" x14ac:dyDescent="0.35">
      <c r="A893" s="1"/>
      <c r="B893" s="2"/>
      <c r="C893" s="2"/>
      <c r="D893" s="2"/>
      <c r="E893" s="2"/>
      <c r="F893" s="2"/>
      <c r="G893" s="2"/>
      <c r="H893" s="2"/>
      <c r="I893" s="2"/>
      <c r="J893" s="2"/>
      <c r="K893" s="2"/>
      <c r="L893" s="1"/>
      <c r="M893" s="1"/>
      <c r="N893" s="1"/>
      <c r="O893" s="1"/>
    </row>
    <row r="894" spans="1:15" ht="21" x14ac:dyDescent="0.35">
      <c r="A894" s="1"/>
      <c r="B894" s="2"/>
      <c r="C894" s="2"/>
      <c r="D894" s="2"/>
      <c r="E894" s="2"/>
      <c r="F894" s="2"/>
      <c r="G894" s="2"/>
      <c r="H894" s="2"/>
      <c r="I894" s="2"/>
      <c r="J894" s="2"/>
      <c r="K894" s="2"/>
      <c r="L894" s="1"/>
      <c r="M894" s="1"/>
      <c r="N894" s="1"/>
      <c r="O894" s="1"/>
    </row>
    <row r="895" spans="1:15" ht="21" x14ac:dyDescent="0.35">
      <c r="A895" s="1"/>
      <c r="B895" s="2"/>
      <c r="C895" s="2"/>
      <c r="D895" s="2"/>
      <c r="E895" s="2"/>
      <c r="F895" s="2"/>
      <c r="G895" s="2"/>
      <c r="H895" s="2"/>
      <c r="I895" s="2"/>
      <c r="J895" s="2"/>
      <c r="K895" s="2"/>
      <c r="L895" s="1"/>
      <c r="M895" s="1"/>
      <c r="N895" s="1"/>
      <c r="O895" s="1"/>
    </row>
    <row r="896" spans="1:15" ht="21" x14ac:dyDescent="0.35">
      <c r="A896" s="1"/>
      <c r="B896" s="2"/>
      <c r="C896" s="2"/>
      <c r="D896" s="2"/>
      <c r="E896" s="2"/>
      <c r="F896" s="2"/>
      <c r="G896" s="2"/>
      <c r="H896" s="2"/>
      <c r="I896" s="2"/>
      <c r="J896" s="2"/>
      <c r="K896" s="2"/>
      <c r="L896" s="1"/>
      <c r="M896" s="1"/>
      <c r="N896" s="1"/>
      <c r="O896" s="1"/>
    </row>
    <row r="897" spans="1:15" ht="21" x14ac:dyDescent="0.35">
      <c r="A897" s="1"/>
      <c r="B897" s="2"/>
      <c r="C897" s="2"/>
      <c r="D897" s="2"/>
      <c r="E897" s="2"/>
      <c r="F897" s="2"/>
      <c r="G897" s="2"/>
      <c r="H897" s="2"/>
      <c r="I897" s="2"/>
      <c r="J897" s="2"/>
      <c r="K897" s="2"/>
      <c r="L897" s="1"/>
      <c r="M897" s="1"/>
      <c r="N897" s="1"/>
      <c r="O897" s="1"/>
    </row>
    <row r="898" spans="1:15" ht="21" x14ac:dyDescent="0.35">
      <c r="A898" s="1"/>
      <c r="B898" s="2"/>
      <c r="C898" s="2"/>
      <c r="D898" s="2"/>
      <c r="E898" s="2"/>
      <c r="F898" s="2"/>
      <c r="G898" s="2"/>
      <c r="H898" s="2"/>
      <c r="I898" s="2"/>
      <c r="J898" s="2"/>
      <c r="K898" s="2"/>
      <c r="L898" s="1"/>
      <c r="M898" s="1"/>
      <c r="N898" s="1"/>
      <c r="O898" s="1"/>
    </row>
    <row r="899" spans="1:15" ht="21" x14ac:dyDescent="0.35">
      <c r="A899" s="1"/>
      <c r="B899" s="2"/>
      <c r="C899" s="2"/>
      <c r="D899" s="2"/>
      <c r="E899" s="2"/>
      <c r="F899" s="2"/>
      <c r="G899" s="2"/>
      <c r="H899" s="2"/>
      <c r="I899" s="2"/>
      <c r="J899" s="2"/>
      <c r="K899" s="2"/>
      <c r="L899" s="1"/>
      <c r="M899" s="1"/>
      <c r="N899" s="1"/>
      <c r="O899" s="1"/>
    </row>
    <row r="900" spans="1:15" ht="21" x14ac:dyDescent="0.35">
      <c r="A900" s="1"/>
      <c r="B900" s="2"/>
      <c r="C900" s="2"/>
      <c r="D900" s="2"/>
      <c r="E900" s="2"/>
      <c r="F900" s="2"/>
      <c r="G900" s="2"/>
      <c r="H900" s="2"/>
      <c r="I900" s="2"/>
      <c r="J900" s="2"/>
      <c r="K900" s="2"/>
      <c r="L900" s="1"/>
      <c r="M900" s="1"/>
      <c r="N900" s="1"/>
      <c r="O900" s="1"/>
    </row>
    <row r="901" spans="1:15" ht="21" x14ac:dyDescent="0.35">
      <c r="A901" s="1"/>
      <c r="B901" s="2"/>
      <c r="C901" s="2"/>
      <c r="D901" s="2"/>
      <c r="E901" s="2"/>
      <c r="F901" s="2"/>
      <c r="G901" s="2"/>
      <c r="H901" s="2"/>
      <c r="I901" s="2"/>
      <c r="J901" s="2"/>
      <c r="K901" s="2"/>
      <c r="L901" s="1"/>
      <c r="M901" s="1"/>
      <c r="N901" s="1"/>
      <c r="O901" s="1"/>
    </row>
    <row r="902" spans="1:15" ht="21" x14ac:dyDescent="0.35">
      <c r="A902" s="1"/>
      <c r="B902" s="2"/>
      <c r="C902" s="2"/>
      <c r="D902" s="2"/>
      <c r="E902" s="2"/>
      <c r="F902" s="2"/>
      <c r="G902" s="2"/>
      <c r="H902" s="2"/>
      <c r="I902" s="2"/>
      <c r="J902" s="2"/>
      <c r="K902" s="2"/>
      <c r="L902" s="1"/>
      <c r="M902" s="1"/>
      <c r="N902" s="1"/>
      <c r="O902" s="1"/>
    </row>
    <row r="903" spans="1:15" ht="21" x14ac:dyDescent="0.35">
      <c r="A903" s="1"/>
      <c r="B903" s="2"/>
      <c r="C903" s="2"/>
      <c r="D903" s="2"/>
      <c r="E903" s="2"/>
      <c r="F903" s="2"/>
      <c r="G903" s="2"/>
      <c r="H903" s="2"/>
      <c r="I903" s="2"/>
      <c r="J903" s="2"/>
      <c r="K903" s="2"/>
      <c r="L903" s="1"/>
      <c r="M903" s="1"/>
      <c r="N903" s="1"/>
      <c r="O903" s="1"/>
    </row>
    <row r="904" spans="1:15" ht="21" x14ac:dyDescent="0.35">
      <c r="A904" s="1"/>
      <c r="B904" s="2"/>
      <c r="C904" s="2"/>
      <c r="D904" s="2"/>
      <c r="E904" s="2"/>
      <c r="F904" s="2"/>
      <c r="G904" s="2"/>
      <c r="H904" s="2"/>
      <c r="I904" s="2"/>
      <c r="J904" s="2"/>
      <c r="K904" s="2"/>
      <c r="L904" s="1"/>
      <c r="M904" s="1"/>
      <c r="N904" s="1"/>
      <c r="O904" s="1"/>
    </row>
    <row r="905" spans="1:15" ht="21" x14ac:dyDescent="0.35">
      <c r="A905" s="1"/>
      <c r="B905" s="2"/>
      <c r="C905" s="2"/>
      <c r="D905" s="2"/>
      <c r="E905" s="2"/>
      <c r="F905" s="2"/>
      <c r="G905" s="2"/>
      <c r="H905" s="2"/>
      <c r="I905" s="2"/>
      <c r="J905" s="2"/>
      <c r="K905" s="2"/>
      <c r="L905" s="1"/>
      <c r="M905" s="1"/>
      <c r="N905" s="1"/>
      <c r="O905" s="1"/>
    </row>
    <row r="906" spans="1:15" ht="21" x14ac:dyDescent="0.35">
      <c r="A906" s="1"/>
      <c r="B906" s="2"/>
      <c r="C906" s="2"/>
      <c r="D906" s="2"/>
      <c r="E906" s="2"/>
      <c r="F906" s="2"/>
      <c r="G906" s="2"/>
      <c r="H906" s="2"/>
      <c r="I906" s="2"/>
      <c r="J906" s="2"/>
      <c r="K906" s="2"/>
      <c r="L906" s="1"/>
      <c r="M906" s="1"/>
      <c r="N906" s="1"/>
      <c r="O906" s="1"/>
    </row>
    <row r="907" spans="1:15" ht="21" x14ac:dyDescent="0.35">
      <c r="A907" s="1"/>
      <c r="B907" s="2"/>
      <c r="C907" s="2"/>
      <c r="D907" s="2"/>
      <c r="E907" s="2"/>
      <c r="F907" s="2"/>
      <c r="G907" s="2"/>
      <c r="H907" s="2"/>
      <c r="I907" s="2"/>
      <c r="J907" s="2"/>
      <c r="K907" s="2"/>
      <c r="L907" s="1"/>
      <c r="M907" s="1"/>
      <c r="N907" s="1"/>
      <c r="O907" s="1"/>
    </row>
    <row r="908" spans="1:15" ht="21" x14ac:dyDescent="0.35">
      <c r="A908" s="1"/>
      <c r="B908" s="2"/>
      <c r="C908" s="2"/>
      <c r="D908" s="2"/>
      <c r="E908" s="2"/>
      <c r="F908" s="2"/>
      <c r="G908" s="2"/>
      <c r="H908" s="2"/>
      <c r="I908" s="2"/>
      <c r="J908" s="2"/>
      <c r="K908" s="2"/>
      <c r="L908" s="1"/>
      <c r="M908" s="1"/>
      <c r="N908" s="1"/>
      <c r="O908" s="1"/>
    </row>
    <row r="909" spans="1:15" ht="21" x14ac:dyDescent="0.35">
      <c r="A909" s="1"/>
      <c r="B909" s="2"/>
      <c r="C909" s="2"/>
      <c r="D909" s="2"/>
      <c r="E909" s="2"/>
      <c r="F909" s="2"/>
      <c r="G909" s="2"/>
      <c r="H909" s="2"/>
      <c r="I909" s="2"/>
      <c r="J909" s="2"/>
      <c r="K909" s="2"/>
      <c r="L909" s="1"/>
      <c r="M909" s="1"/>
      <c r="N909" s="1"/>
      <c r="O909" s="1"/>
    </row>
    <row r="910" spans="1:15" ht="21" x14ac:dyDescent="0.35">
      <c r="A910" s="1"/>
      <c r="B910" s="2"/>
      <c r="C910" s="2"/>
      <c r="D910" s="2"/>
      <c r="E910" s="2"/>
      <c r="F910" s="2"/>
      <c r="G910" s="2"/>
      <c r="H910" s="2"/>
      <c r="I910" s="2"/>
      <c r="J910" s="2"/>
      <c r="K910" s="2"/>
      <c r="L910" s="1"/>
      <c r="M910" s="1"/>
      <c r="N910" s="1"/>
      <c r="O910" s="1"/>
    </row>
    <row r="911" spans="1:15" ht="21" x14ac:dyDescent="0.35">
      <c r="A911" s="1"/>
      <c r="B911" s="2"/>
      <c r="C911" s="2"/>
      <c r="D911" s="2"/>
      <c r="E911" s="2"/>
      <c r="F911" s="2"/>
      <c r="G911" s="2"/>
      <c r="H911" s="2"/>
      <c r="I911" s="2"/>
      <c r="J911" s="2"/>
      <c r="K911" s="2"/>
      <c r="L911" s="1"/>
      <c r="M911" s="1"/>
      <c r="N911" s="1"/>
      <c r="O911" s="1"/>
    </row>
    <row r="912" spans="1:15" ht="21" x14ac:dyDescent="0.35">
      <c r="A912" s="1"/>
      <c r="B912" s="2"/>
      <c r="C912" s="2"/>
      <c r="D912" s="2"/>
      <c r="E912" s="2"/>
      <c r="F912" s="2"/>
      <c r="G912" s="2"/>
      <c r="H912" s="2"/>
      <c r="I912" s="2"/>
      <c r="J912" s="2"/>
      <c r="K912" s="2"/>
      <c r="L912" s="1"/>
      <c r="M912" s="1"/>
      <c r="N912" s="1"/>
      <c r="O912" s="1"/>
    </row>
    <row r="913" spans="1:15" ht="21" x14ac:dyDescent="0.35">
      <c r="A913" s="1"/>
      <c r="B913" s="2"/>
      <c r="C913" s="2"/>
      <c r="D913" s="2"/>
      <c r="E913" s="2"/>
      <c r="F913" s="2"/>
      <c r="G913" s="2"/>
      <c r="H913" s="2"/>
      <c r="I913" s="2"/>
      <c r="J913" s="2"/>
      <c r="K913" s="2"/>
      <c r="L913" s="1"/>
      <c r="M913" s="1"/>
      <c r="N913" s="1"/>
      <c r="O913" s="1"/>
    </row>
    <row r="914" spans="1:15" ht="21" x14ac:dyDescent="0.35">
      <c r="A914" s="1"/>
      <c r="B914" s="2"/>
      <c r="C914" s="2"/>
      <c r="D914" s="2"/>
      <c r="E914" s="2"/>
      <c r="F914" s="2"/>
      <c r="G914" s="2"/>
      <c r="H914" s="2"/>
      <c r="I914" s="2"/>
      <c r="J914" s="2"/>
      <c r="K914" s="2"/>
      <c r="L914" s="1"/>
      <c r="M914" s="1"/>
      <c r="N914" s="1"/>
      <c r="O914" s="1"/>
    </row>
    <row r="915" spans="1:15" ht="21" x14ac:dyDescent="0.35">
      <c r="A915" s="1"/>
      <c r="B915" s="2"/>
      <c r="C915" s="2"/>
      <c r="D915" s="2"/>
      <c r="E915" s="2"/>
      <c r="F915" s="2"/>
      <c r="G915" s="2"/>
      <c r="H915" s="2"/>
      <c r="I915" s="2"/>
      <c r="J915" s="2"/>
      <c r="K915" s="2"/>
      <c r="L915" s="1"/>
      <c r="M915" s="1"/>
      <c r="N915" s="1"/>
      <c r="O915" s="1"/>
    </row>
    <row r="916" spans="1:15" ht="21" x14ac:dyDescent="0.35">
      <c r="A916" s="1"/>
      <c r="B916" s="2"/>
      <c r="C916" s="2"/>
      <c r="D916" s="2"/>
      <c r="E916" s="2"/>
      <c r="F916" s="2"/>
      <c r="G916" s="2"/>
      <c r="H916" s="2"/>
      <c r="I916" s="2"/>
      <c r="J916" s="2"/>
      <c r="K916" s="2"/>
      <c r="L916" s="1"/>
      <c r="M916" s="1"/>
      <c r="N916" s="1"/>
      <c r="O916" s="1"/>
    </row>
    <row r="917" spans="1:15" ht="21" x14ac:dyDescent="0.35">
      <c r="A917" s="1"/>
      <c r="B917" s="2"/>
      <c r="C917" s="2"/>
      <c r="D917" s="2"/>
      <c r="E917" s="2"/>
      <c r="F917" s="2"/>
      <c r="G917" s="2"/>
      <c r="H917" s="2"/>
      <c r="I917" s="2"/>
      <c r="J917" s="2"/>
      <c r="K917" s="2"/>
      <c r="L917" s="1"/>
      <c r="M917" s="1"/>
      <c r="N917" s="1"/>
      <c r="O917" s="1"/>
    </row>
    <row r="918" spans="1:15" ht="21" x14ac:dyDescent="0.35">
      <c r="A918" s="1"/>
      <c r="B918" s="2"/>
      <c r="C918" s="2"/>
      <c r="D918" s="2"/>
      <c r="E918" s="2"/>
      <c r="F918" s="2"/>
      <c r="G918" s="2"/>
      <c r="H918" s="2"/>
      <c r="I918" s="2"/>
      <c r="J918" s="2"/>
      <c r="K918" s="2"/>
      <c r="L918" s="1"/>
      <c r="M918" s="1"/>
      <c r="N918" s="1"/>
      <c r="O918" s="1"/>
    </row>
    <row r="919" spans="1:15" ht="21" x14ac:dyDescent="0.35">
      <c r="A919" s="1"/>
      <c r="B919" s="2"/>
      <c r="C919" s="2"/>
      <c r="D919" s="2"/>
      <c r="E919" s="2"/>
      <c r="F919" s="2"/>
      <c r="G919" s="2"/>
      <c r="H919" s="2"/>
      <c r="I919" s="2"/>
      <c r="J919" s="2"/>
      <c r="K919" s="2"/>
      <c r="L919" s="1"/>
      <c r="M919" s="1"/>
      <c r="N919" s="1"/>
      <c r="O919" s="1"/>
    </row>
    <row r="920" spans="1:15" ht="21" x14ac:dyDescent="0.35">
      <c r="A920" s="1"/>
      <c r="B920" s="2"/>
      <c r="C920" s="2"/>
      <c r="D920" s="2"/>
      <c r="E920" s="2"/>
      <c r="F920" s="2"/>
      <c r="G920" s="2"/>
      <c r="H920" s="2"/>
      <c r="I920" s="2"/>
      <c r="J920" s="2"/>
      <c r="K920" s="2"/>
      <c r="L920" s="1"/>
      <c r="M920" s="1"/>
      <c r="N920" s="1"/>
      <c r="O920" s="1"/>
    </row>
    <row r="921" spans="1:15" ht="21" x14ac:dyDescent="0.35">
      <c r="A921" s="1"/>
      <c r="B921" s="2"/>
      <c r="C921" s="2"/>
      <c r="D921" s="2"/>
      <c r="E921" s="2"/>
      <c r="F921" s="2"/>
      <c r="G921" s="2"/>
      <c r="H921" s="2"/>
      <c r="I921" s="2"/>
      <c r="J921" s="2"/>
      <c r="K921" s="2"/>
      <c r="L921" s="1"/>
      <c r="M921" s="1"/>
      <c r="N921" s="1"/>
      <c r="O921" s="1"/>
    </row>
    <row r="922" spans="1:15" ht="21" x14ac:dyDescent="0.35">
      <c r="A922" s="1"/>
      <c r="B922" s="2"/>
      <c r="C922" s="2"/>
      <c r="D922" s="2"/>
      <c r="E922" s="2"/>
      <c r="F922" s="2"/>
      <c r="G922" s="2"/>
      <c r="H922" s="2"/>
      <c r="I922" s="2"/>
      <c r="J922" s="2"/>
      <c r="K922" s="2"/>
      <c r="L922" s="1"/>
      <c r="M922" s="1"/>
      <c r="N922" s="1"/>
      <c r="O922" s="1"/>
    </row>
    <row r="923" spans="1:15" ht="21" x14ac:dyDescent="0.35">
      <c r="A923" s="1"/>
      <c r="B923" s="2"/>
      <c r="C923" s="2"/>
      <c r="D923" s="2"/>
      <c r="E923" s="2"/>
      <c r="F923" s="2"/>
      <c r="G923" s="2"/>
      <c r="H923" s="2"/>
      <c r="I923" s="2"/>
      <c r="J923" s="2"/>
      <c r="K923" s="2"/>
      <c r="L923" s="1"/>
      <c r="M923" s="1"/>
      <c r="N923" s="1"/>
      <c r="O923" s="1"/>
    </row>
    <row r="924" spans="1:15" ht="21" x14ac:dyDescent="0.35">
      <c r="A924" s="1"/>
      <c r="B924" s="2"/>
      <c r="C924" s="2"/>
      <c r="D924" s="2"/>
      <c r="E924" s="2"/>
      <c r="F924" s="2"/>
      <c r="G924" s="2"/>
      <c r="H924" s="2"/>
      <c r="I924" s="2"/>
      <c r="J924" s="2"/>
      <c r="K924" s="2"/>
      <c r="L924" s="1"/>
      <c r="M924" s="1"/>
      <c r="N924" s="1"/>
      <c r="O924" s="1"/>
    </row>
    <row r="925" spans="1:15" ht="21" x14ac:dyDescent="0.35">
      <c r="A925" s="1"/>
      <c r="B925" s="2"/>
      <c r="C925" s="2"/>
      <c r="D925" s="2"/>
      <c r="E925" s="2"/>
      <c r="F925" s="2"/>
      <c r="G925" s="2"/>
      <c r="H925" s="2"/>
      <c r="I925" s="2"/>
      <c r="J925" s="2"/>
      <c r="K925" s="2"/>
      <c r="L925" s="1"/>
      <c r="M925" s="1"/>
      <c r="N925" s="1"/>
      <c r="O925" s="1"/>
    </row>
    <row r="926" spans="1:15" ht="21" x14ac:dyDescent="0.35">
      <c r="A926" s="1"/>
      <c r="B926" s="2"/>
      <c r="C926" s="2"/>
      <c r="D926" s="2"/>
      <c r="E926" s="2"/>
      <c r="F926" s="2"/>
      <c r="G926" s="2"/>
      <c r="H926" s="2"/>
      <c r="I926" s="2"/>
      <c r="J926" s="2"/>
      <c r="K926" s="2"/>
      <c r="L926" s="1"/>
      <c r="M926" s="1"/>
      <c r="N926" s="1"/>
      <c r="O926" s="1"/>
    </row>
    <row r="927" spans="1:15" ht="21" x14ac:dyDescent="0.35">
      <c r="A927" s="1"/>
      <c r="B927" s="2"/>
      <c r="C927" s="2"/>
      <c r="D927" s="2"/>
      <c r="E927" s="2"/>
      <c r="F927" s="2"/>
      <c r="G927" s="2"/>
      <c r="H927" s="2"/>
      <c r="I927" s="2"/>
      <c r="J927" s="2"/>
      <c r="K927" s="2"/>
      <c r="L927" s="1"/>
      <c r="M927" s="1"/>
      <c r="N927" s="1"/>
      <c r="O927" s="1"/>
    </row>
    <row r="928" spans="1:15" ht="21" x14ac:dyDescent="0.35">
      <c r="A928" s="1"/>
      <c r="B928" s="2"/>
      <c r="C928" s="2"/>
      <c r="D928" s="2"/>
      <c r="E928" s="2"/>
      <c r="F928" s="2"/>
      <c r="G928" s="2"/>
      <c r="H928" s="2"/>
      <c r="I928" s="2"/>
      <c r="J928" s="2"/>
      <c r="K928" s="2"/>
      <c r="L928" s="1"/>
      <c r="M928" s="1"/>
      <c r="N928" s="1"/>
      <c r="O928" s="1"/>
    </row>
    <row r="929" spans="1:15" ht="21" x14ac:dyDescent="0.35">
      <c r="A929" s="1"/>
      <c r="B929" s="2"/>
      <c r="C929" s="2"/>
      <c r="D929" s="2"/>
      <c r="E929" s="2"/>
      <c r="F929" s="2"/>
      <c r="G929" s="2"/>
      <c r="H929" s="2"/>
      <c r="I929" s="2"/>
      <c r="J929" s="2"/>
      <c r="K929" s="2"/>
      <c r="L929" s="1"/>
      <c r="M929" s="1"/>
      <c r="N929" s="1"/>
      <c r="O929" s="1"/>
    </row>
    <row r="930" spans="1:15" ht="21" x14ac:dyDescent="0.35">
      <c r="A930" s="1"/>
      <c r="B930" s="2"/>
      <c r="C930" s="2"/>
      <c r="D930" s="2"/>
      <c r="E930" s="2"/>
      <c r="F930" s="2"/>
      <c r="G930" s="2"/>
      <c r="H930" s="2"/>
      <c r="I930" s="2"/>
      <c r="J930" s="2"/>
      <c r="K930" s="2"/>
      <c r="L930" s="1"/>
      <c r="M930" s="1"/>
      <c r="N930" s="1"/>
      <c r="O930" s="1"/>
    </row>
    <row r="931" spans="1:15" ht="21" x14ac:dyDescent="0.35">
      <c r="A931" s="1"/>
      <c r="B931" s="2"/>
      <c r="C931" s="2"/>
      <c r="D931" s="2"/>
      <c r="E931" s="2"/>
      <c r="F931" s="2"/>
      <c r="G931" s="2"/>
      <c r="H931" s="2"/>
      <c r="I931" s="2"/>
      <c r="J931" s="2"/>
      <c r="K931" s="2"/>
      <c r="L931" s="1"/>
      <c r="M931" s="1"/>
      <c r="N931" s="1"/>
      <c r="O931" s="1"/>
    </row>
    <row r="932" spans="1:15" ht="21" x14ac:dyDescent="0.35">
      <c r="A932" s="1"/>
      <c r="B932" s="2"/>
      <c r="C932" s="2"/>
      <c r="D932" s="2"/>
      <c r="E932" s="2"/>
      <c r="F932" s="2"/>
      <c r="G932" s="2"/>
      <c r="H932" s="2"/>
      <c r="I932" s="2"/>
      <c r="J932" s="2"/>
      <c r="K932" s="2"/>
      <c r="L932" s="1"/>
      <c r="M932" s="1"/>
      <c r="N932" s="1"/>
      <c r="O932" s="1"/>
    </row>
    <row r="933" spans="1:15" ht="21" x14ac:dyDescent="0.35">
      <c r="A933" s="1"/>
      <c r="B933" s="2"/>
      <c r="C933" s="2"/>
      <c r="D933" s="2"/>
      <c r="E933" s="2"/>
      <c r="F933" s="2"/>
      <c r="G933" s="2"/>
      <c r="H933" s="2"/>
      <c r="I933" s="2"/>
      <c r="J933" s="2"/>
      <c r="K933" s="2"/>
      <c r="L933" s="1"/>
      <c r="M933" s="1"/>
      <c r="N933" s="1"/>
      <c r="O933" s="1"/>
    </row>
    <row r="934" spans="1:15" ht="21" x14ac:dyDescent="0.35">
      <c r="A934" s="1"/>
      <c r="B934" s="2"/>
      <c r="C934" s="2"/>
      <c r="D934" s="2"/>
      <c r="E934" s="2"/>
      <c r="F934" s="2"/>
      <c r="G934" s="2"/>
      <c r="H934" s="2"/>
      <c r="I934" s="2"/>
      <c r="J934" s="2"/>
      <c r="K934" s="2"/>
      <c r="L934" s="1"/>
      <c r="M934" s="1"/>
      <c r="N934" s="1"/>
      <c r="O934" s="1"/>
    </row>
    <row r="935" spans="1:15" ht="21" x14ac:dyDescent="0.35">
      <c r="A935" s="1"/>
      <c r="B935" s="2"/>
      <c r="C935" s="2"/>
      <c r="D935" s="2"/>
      <c r="E935" s="2"/>
      <c r="F935" s="2"/>
      <c r="G935" s="2"/>
      <c r="H935" s="2"/>
      <c r="I935" s="2"/>
      <c r="J935" s="2"/>
      <c r="K935" s="2"/>
      <c r="L935" s="1"/>
      <c r="M935" s="1"/>
      <c r="N935" s="1"/>
      <c r="O935" s="1"/>
    </row>
    <row r="936" spans="1:15" ht="21" x14ac:dyDescent="0.35">
      <c r="A936" s="1"/>
      <c r="B936" s="2"/>
      <c r="C936" s="2"/>
      <c r="D936" s="2"/>
      <c r="E936" s="2"/>
      <c r="F936" s="2"/>
      <c r="G936" s="2"/>
      <c r="H936" s="2"/>
      <c r="I936" s="2"/>
      <c r="J936" s="2"/>
      <c r="K936" s="2"/>
      <c r="L936" s="1"/>
      <c r="M936" s="1"/>
      <c r="N936" s="1"/>
      <c r="O936" s="1"/>
    </row>
    <row r="937" spans="1:15" ht="21" x14ac:dyDescent="0.35">
      <c r="A937" s="1"/>
      <c r="B937" s="2"/>
      <c r="C937" s="2"/>
      <c r="D937" s="2"/>
      <c r="E937" s="2"/>
      <c r="F937" s="2"/>
      <c r="G937" s="2"/>
      <c r="H937" s="2"/>
      <c r="I937" s="2"/>
      <c r="J937" s="2"/>
      <c r="K937" s="2"/>
      <c r="L937" s="1"/>
      <c r="M937" s="1"/>
      <c r="N937" s="1"/>
      <c r="O937" s="1"/>
    </row>
    <row r="938" spans="1:15" ht="21" x14ac:dyDescent="0.35">
      <c r="A938" s="1"/>
      <c r="B938" s="2"/>
      <c r="C938" s="2"/>
      <c r="D938" s="2"/>
      <c r="E938" s="2"/>
      <c r="F938" s="2"/>
      <c r="G938" s="2"/>
      <c r="H938" s="2"/>
      <c r="I938" s="2"/>
      <c r="J938" s="2"/>
      <c r="K938" s="2"/>
      <c r="L938" s="1"/>
      <c r="M938" s="1"/>
      <c r="N938" s="1"/>
      <c r="O938" s="1"/>
    </row>
    <row r="939" spans="1:15" ht="21" x14ac:dyDescent="0.35">
      <c r="A939" s="1"/>
      <c r="B939" s="2"/>
      <c r="C939" s="2"/>
      <c r="D939" s="2"/>
      <c r="E939" s="2"/>
      <c r="F939" s="2"/>
      <c r="G939" s="2"/>
      <c r="H939" s="2"/>
      <c r="I939" s="2"/>
      <c r="J939" s="2"/>
      <c r="K939" s="2"/>
      <c r="L939" s="1"/>
      <c r="M939" s="1"/>
      <c r="N939" s="1"/>
      <c r="O939" s="1"/>
    </row>
    <row r="940" spans="1:15" ht="21" x14ac:dyDescent="0.35">
      <c r="A940" s="1"/>
      <c r="B940" s="2"/>
      <c r="C940" s="2"/>
      <c r="D940" s="2"/>
      <c r="E940" s="2"/>
      <c r="F940" s="2"/>
      <c r="G940" s="2"/>
      <c r="H940" s="2"/>
      <c r="I940" s="2"/>
      <c r="J940" s="2"/>
      <c r="K940" s="2"/>
      <c r="L940" s="1"/>
      <c r="M940" s="1"/>
      <c r="N940" s="1"/>
      <c r="O940" s="1"/>
    </row>
    <row r="941" spans="1:15" ht="21" x14ac:dyDescent="0.35">
      <c r="A941" s="1"/>
      <c r="B941" s="2"/>
      <c r="C941" s="2"/>
      <c r="D941" s="2"/>
      <c r="E941" s="2"/>
      <c r="F941" s="2"/>
      <c r="G941" s="2"/>
      <c r="H941" s="2"/>
      <c r="I941" s="2"/>
      <c r="J941" s="2"/>
      <c r="K941" s="2"/>
      <c r="L941" s="1"/>
      <c r="M941" s="1"/>
      <c r="N941" s="1"/>
      <c r="O941" s="1"/>
    </row>
    <row r="942" spans="1:15" ht="21" x14ac:dyDescent="0.35">
      <c r="A942" s="1"/>
      <c r="B942" s="2"/>
      <c r="C942" s="2"/>
      <c r="D942" s="2"/>
      <c r="E942" s="2"/>
      <c r="F942" s="2"/>
      <c r="G942" s="2"/>
      <c r="H942" s="2"/>
      <c r="I942" s="2"/>
      <c r="J942" s="2"/>
      <c r="K942" s="2"/>
      <c r="L942" s="1"/>
      <c r="M942" s="1"/>
      <c r="N942" s="1"/>
      <c r="O942" s="1"/>
    </row>
    <row r="943" spans="1:15" ht="21" x14ac:dyDescent="0.35">
      <c r="A943" s="1"/>
      <c r="B943" s="2"/>
      <c r="C943" s="2"/>
      <c r="D943" s="2"/>
      <c r="E943" s="2"/>
      <c r="F943" s="2"/>
      <c r="G943" s="2"/>
      <c r="H943" s="2"/>
      <c r="I943" s="2"/>
      <c r="J943" s="2"/>
      <c r="K943" s="2"/>
      <c r="L943" s="1"/>
      <c r="M943" s="1"/>
      <c r="N943" s="1"/>
      <c r="O943" s="1"/>
    </row>
    <row r="944" spans="1:15" ht="21" x14ac:dyDescent="0.35">
      <c r="A944" s="1"/>
      <c r="B944" s="2"/>
      <c r="C944" s="2"/>
      <c r="D944" s="2"/>
      <c r="E944" s="2"/>
      <c r="F944" s="2"/>
      <c r="G944" s="2"/>
      <c r="H944" s="2"/>
      <c r="I944" s="2"/>
      <c r="J944" s="2"/>
      <c r="K944" s="2"/>
      <c r="L944" s="1"/>
      <c r="M944" s="1"/>
      <c r="N944" s="1"/>
      <c r="O944" s="1"/>
    </row>
    <row r="945" spans="1:15" ht="21" x14ac:dyDescent="0.35">
      <c r="A945" s="1"/>
      <c r="B945" s="2"/>
      <c r="C945" s="2"/>
      <c r="D945" s="2"/>
      <c r="E945" s="2"/>
      <c r="F945" s="2"/>
      <c r="G945" s="2"/>
      <c r="H945" s="2"/>
      <c r="I945" s="2"/>
      <c r="J945" s="2"/>
      <c r="K945" s="2"/>
      <c r="L945" s="1"/>
      <c r="M945" s="1"/>
      <c r="N945" s="1"/>
      <c r="O945" s="1"/>
    </row>
    <row r="946" spans="1:15" ht="21" x14ac:dyDescent="0.35">
      <c r="A946" s="1"/>
      <c r="B946" s="2"/>
      <c r="C946" s="2"/>
      <c r="D946" s="2"/>
      <c r="E946" s="2"/>
      <c r="F946" s="2"/>
      <c r="G946" s="2"/>
      <c r="H946" s="2"/>
      <c r="I946" s="2"/>
      <c r="J946" s="2"/>
      <c r="K946" s="2"/>
      <c r="L946" s="1"/>
      <c r="M946" s="1"/>
      <c r="N946" s="1"/>
      <c r="O946" s="1"/>
    </row>
    <row r="947" spans="1:15" ht="21" x14ac:dyDescent="0.35">
      <c r="A947" s="1"/>
      <c r="B947" s="2"/>
      <c r="C947" s="2"/>
      <c r="D947" s="2"/>
      <c r="E947" s="2"/>
      <c r="F947" s="2"/>
      <c r="G947" s="2"/>
      <c r="H947" s="2"/>
      <c r="I947" s="2"/>
      <c r="J947" s="2"/>
      <c r="K947" s="2"/>
      <c r="L947" s="1"/>
      <c r="M947" s="1"/>
      <c r="N947" s="1"/>
      <c r="O947" s="1"/>
    </row>
    <row r="948" spans="1:15" ht="21" x14ac:dyDescent="0.35">
      <c r="A948" s="1"/>
      <c r="B948" s="2"/>
      <c r="C948" s="2"/>
      <c r="D948" s="2"/>
      <c r="E948" s="2"/>
      <c r="F948" s="2"/>
      <c r="G948" s="2"/>
      <c r="H948" s="2"/>
      <c r="I948" s="2"/>
      <c r="J948" s="2"/>
      <c r="K948" s="2"/>
      <c r="L948" s="1"/>
      <c r="M948" s="1"/>
      <c r="N948" s="1"/>
      <c r="O948" s="1"/>
    </row>
    <row r="949" spans="1:15" ht="21" x14ac:dyDescent="0.35">
      <c r="A949" s="1"/>
      <c r="B949" s="2"/>
      <c r="C949" s="2"/>
      <c r="D949" s="2"/>
      <c r="E949" s="2"/>
      <c r="F949" s="2"/>
      <c r="G949" s="2"/>
      <c r="H949" s="2"/>
      <c r="I949" s="2"/>
      <c r="J949" s="2"/>
      <c r="K949" s="2"/>
      <c r="L949" s="1"/>
      <c r="M949" s="1"/>
      <c r="N949" s="1"/>
      <c r="O949" s="1"/>
    </row>
    <row r="950" spans="1:15" ht="21" x14ac:dyDescent="0.35">
      <c r="A950" s="1"/>
      <c r="B950" s="2"/>
      <c r="C950" s="2"/>
      <c r="D950" s="2"/>
      <c r="E950" s="2"/>
      <c r="F950" s="2"/>
      <c r="G950" s="2"/>
      <c r="H950" s="2"/>
      <c r="I950" s="2"/>
      <c r="J950" s="2"/>
      <c r="K950" s="2"/>
      <c r="L950" s="1"/>
      <c r="M950" s="1"/>
      <c r="N950" s="1"/>
      <c r="O950" s="1"/>
    </row>
    <row r="951" spans="1:15" ht="21" x14ac:dyDescent="0.35">
      <c r="A951" s="1"/>
      <c r="B951" s="2"/>
      <c r="C951" s="2"/>
      <c r="D951" s="2"/>
      <c r="E951" s="2"/>
      <c r="F951" s="2"/>
      <c r="G951" s="2"/>
      <c r="H951" s="2"/>
      <c r="I951" s="2"/>
      <c r="J951" s="2"/>
      <c r="K951" s="2"/>
      <c r="L951" s="1"/>
      <c r="M951" s="1"/>
      <c r="N951" s="1"/>
      <c r="O951" s="1"/>
    </row>
    <row r="952" spans="1:15" ht="21" x14ac:dyDescent="0.35">
      <c r="A952" s="1"/>
      <c r="B952" s="2"/>
      <c r="C952" s="2"/>
      <c r="D952" s="2"/>
      <c r="E952" s="2"/>
      <c r="F952" s="2"/>
      <c r="G952" s="2"/>
      <c r="H952" s="2"/>
      <c r="I952" s="2"/>
      <c r="J952" s="2"/>
      <c r="K952" s="2"/>
      <c r="L952" s="1"/>
      <c r="M952" s="1"/>
      <c r="N952" s="1"/>
      <c r="O952" s="1"/>
    </row>
    <row r="953" spans="1:15" ht="21" x14ac:dyDescent="0.35">
      <c r="A953" s="1"/>
      <c r="B953" s="2"/>
      <c r="C953" s="2"/>
      <c r="D953" s="2"/>
      <c r="E953" s="2"/>
      <c r="F953" s="2"/>
      <c r="G953" s="2"/>
      <c r="H953" s="2"/>
      <c r="I953" s="2"/>
      <c r="J953" s="2"/>
      <c r="K953" s="2"/>
      <c r="L953" s="1"/>
      <c r="M953" s="1"/>
      <c r="N953" s="1"/>
      <c r="O953" s="1"/>
    </row>
    <row r="954" spans="1:15" ht="21" x14ac:dyDescent="0.35">
      <c r="A954" s="1"/>
      <c r="B954" s="2"/>
      <c r="C954" s="2"/>
      <c r="D954" s="2"/>
      <c r="E954" s="2"/>
      <c r="F954" s="2"/>
      <c r="G954" s="2"/>
      <c r="H954" s="2"/>
      <c r="I954" s="2"/>
      <c r="J954" s="2"/>
      <c r="K954" s="2"/>
      <c r="L954" s="1"/>
      <c r="M954" s="1"/>
      <c r="N954" s="1"/>
      <c r="O954" s="1"/>
    </row>
    <row r="955" spans="1:15" ht="21" x14ac:dyDescent="0.35">
      <c r="A955" s="1"/>
      <c r="B955" s="2"/>
      <c r="C955" s="2"/>
      <c r="D955" s="2"/>
      <c r="E955" s="2"/>
      <c r="F955" s="2"/>
      <c r="G955" s="2"/>
      <c r="H955" s="2"/>
      <c r="I955" s="2"/>
      <c r="J955" s="2"/>
      <c r="K955" s="2"/>
      <c r="L955" s="1"/>
      <c r="M955" s="1"/>
      <c r="N955" s="1"/>
      <c r="O955" s="1"/>
    </row>
    <row r="956" spans="1:15" ht="21" x14ac:dyDescent="0.35">
      <c r="A956" s="1"/>
      <c r="B956" s="2"/>
      <c r="C956" s="2"/>
      <c r="D956" s="2"/>
      <c r="E956" s="2"/>
      <c r="F956" s="2"/>
      <c r="G956" s="2"/>
      <c r="H956" s="2"/>
      <c r="I956" s="2"/>
      <c r="J956" s="2"/>
      <c r="K956" s="2"/>
      <c r="L956" s="1"/>
      <c r="M956" s="1"/>
      <c r="N956" s="1"/>
      <c r="O956" s="1"/>
    </row>
    <row r="957" spans="1:15" ht="21" x14ac:dyDescent="0.35">
      <c r="A957" s="1"/>
      <c r="B957" s="2"/>
      <c r="C957" s="2"/>
      <c r="D957" s="2"/>
      <c r="E957" s="2"/>
      <c r="F957" s="2"/>
      <c r="G957" s="2"/>
      <c r="H957" s="2"/>
      <c r="I957" s="2"/>
      <c r="J957" s="2"/>
      <c r="K957" s="2"/>
      <c r="L957" s="1"/>
      <c r="M957" s="1"/>
      <c r="N957" s="1"/>
      <c r="O957" s="1"/>
    </row>
    <row r="958" spans="1:15" ht="21" x14ac:dyDescent="0.35">
      <c r="A958" s="1"/>
      <c r="B958" s="2"/>
      <c r="C958" s="2"/>
      <c r="D958" s="2"/>
      <c r="E958" s="2"/>
      <c r="F958" s="2"/>
      <c r="G958" s="2"/>
      <c r="H958" s="2"/>
      <c r="I958" s="2"/>
      <c r="J958" s="2"/>
      <c r="K958" s="2"/>
      <c r="L958" s="1"/>
      <c r="M958" s="1"/>
      <c r="N958" s="1"/>
      <c r="O958" s="1"/>
    </row>
    <row r="959" spans="1:15" ht="21" x14ac:dyDescent="0.35">
      <c r="A959" s="1"/>
      <c r="B959" s="2"/>
      <c r="C959" s="2"/>
      <c r="D959" s="2"/>
      <c r="E959" s="2"/>
      <c r="F959" s="2"/>
      <c r="G959" s="2"/>
      <c r="H959" s="2"/>
      <c r="I959" s="2"/>
      <c r="J959" s="2"/>
      <c r="K959" s="2"/>
      <c r="L959" s="1"/>
      <c r="M959" s="1"/>
      <c r="N959" s="1"/>
      <c r="O959" s="1"/>
    </row>
    <row r="960" spans="1:15" ht="21" x14ac:dyDescent="0.35">
      <c r="A960" s="1"/>
      <c r="B960" s="2"/>
      <c r="C960" s="2"/>
      <c r="D960" s="2"/>
      <c r="E960" s="2"/>
      <c r="F960" s="2"/>
      <c r="G960" s="2"/>
      <c r="H960" s="2"/>
      <c r="I960" s="2"/>
      <c r="J960" s="2"/>
      <c r="K960" s="2"/>
      <c r="L960" s="1"/>
      <c r="M960" s="1"/>
      <c r="N960" s="1"/>
      <c r="O960" s="1"/>
    </row>
    <row r="961" spans="1:15" ht="21" x14ac:dyDescent="0.35">
      <c r="A961" s="1"/>
      <c r="B961" s="2"/>
      <c r="C961" s="2"/>
      <c r="D961" s="2"/>
      <c r="E961" s="2"/>
      <c r="F961" s="2"/>
      <c r="G961" s="2"/>
      <c r="H961" s="2"/>
      <c r="I961" s="2"/>
      <c r="J961" s="2"/>
      <c r="K961" s="2"/>
      <c r="L961" s="1"/>
      <c r="M961" s="1"/>
      <c r="N961" s="1"/>
      <c r="O961" s="1"/>
    </row>
    <row r="962" spans="1:15" ht="21" x14ac:dyDescent="0.35">
      <c r="A962" s="1"/>
      <c r="B962" s="2"/>
      <c r="C962" s="2"/>
      <c r="D962" s="2"/>
      <c r="E962" s="2"/>
      <c r="F962" s="2"/>
      <c r="G962" s="2"/>
      <c r="H962" s="2"/>
      <c r="I962" s="2"/>
      <c r="J962" s="2"/>
      <c r="K962" s="2"/>
      <c r="L962" s="1"/>
      <c r="M962" s="1"/>
      <c r="N962" s="1"/>
      <c r="O962" s="1"/>
    </row>
    <row r="963" spans="1:15" ht="21" x14ac:dyDescent="0.35">
      <c r="A963" s="1"/>
      <c r="B963" s="2"/>
      <c r="C963" s="2"/>
      <c r="D963" s="2"/>
      <c r="E963" s="2"/>
      <c r="F963" s="2"/>
      <c r="G963" s="2"/>
      <c r="H963" s="2"/>
      <c r="I963" s="2"/>
      <c r="J963" s="2"/>
      <c r="K963" s="2"/>
      <c r="L963" s="1"/>
      <c r="M963" s="1"/>
      <c r="N963" s="1"/>
      <c r="O963" s="1"/>
    </row>
    <row r="964" spans="1:15" ht="21" x14ac:dyDescent="0.35">
      <c r="A964" s="1"/>
      <c r="B964" s="2"/>
      <c r="C964" s="2"/>
      <c r="D964" s="2"/>
      <c r="E964" s="2"/>
      <c r="F964" s="2"/>
      <c r="G964" s="2"/>
      <c r="H964" s="2"/>
      <c r="I964" s="2"/>
      <c r="J964" s="2"/>
      <c r="K964" s="2"/>
      <c r="L964" s="1"/>
      <c r="M964" s="1"/>
      <c r="N964" s="1"/>
      <c r="O964" s="1"/>
    </row>
    <row r="965" spans="1:15" ht="21" x14ac:dyDescent="0.35">
      <c r="A965" s="1"/>
      <c r="B965" s="2"/>
      <c r="C965" s="2"/>
      <c r="D965" s="2"/>
      <c r="E965" s="2"/>
      <c r="F965" s="2"/>
      <c r="G965" s="2"/>
      <c r="H965" s="2"/>
      <c r="I965" s="2"/>
      <c r="J965" s="2"/>
      <c r="K965" s="2"/>
      <c r="L965" s="1"/>
      <c r="M965" s="1"/>
      <c r="N965" s="1"/>
      <c r="O965" s="1"/>
    </row>
    <row r="966" spans="1:15" ht="21" x14ac:dyDescent="0.35">
      <c r="A966" s="1"/>
      <c r="B966" s="2"/>
      <c r="C966" s="2"/>
      <c r="D966" s="2"/>
      <c r="E966" s="2"/>
      <c r="F966" s="2"/>
      <c r="G966" s="2"/>
      <c r="H966" s="2"/>
      <c r="I966" s="2"/>
      <c r="J966" s="2"/>
      <c r="K966" s="2"/>
      <c r="L966" s="1"/>
      <c r="M966" s="1"/>
      <c r="N966" s="1"/>
      <c r="O966" s="1"/>
    </row>
    <row r="967" spans="1:15" ht="21" x14ac:dyDescent="0.35">
      <c r="A967" s="1"/>
      <c r="B967" s="2"/>
      <c r="C967" s="2"/>
      <c r="D967" s="2"/>
      <c r="E967" s="2"/>
      <c r="F967" s="2"/>
      <c r="G967" s="2"/>
      <c r="H967" s="2"/>
      <c r="I967" s="2"/>
      <c r="J967" s="2"/>
      <c r="K967" s="2"/>
      <c r="L967" s="1"/>
      <c r="M967" s="1"/>
      <c r="N967" s="1"/>
      <c r="O967" s="1"/>
    </row>
    <row r="968" spans="1:15" ht="21" x14ac:dyDescent="0.35">
      <c r="A968" s="1"/>
      <c r="B968" s="2"/>
      <c r="C968" s="2"/>
      <c r="D968" s="2"/>
      <c r="E968" s="2"/>
      <c r="F968" s="2"/>
      <c r="G968" s="2"/>
      <c r="H968" s="2"/>
      <c r="I968" s="2"/>
      <c r="J968" s="2"/>
      <c r="K968" s="2"/>
      <c r="L968" s="1"/>
      <c r="M968" s="1"/>
      <c r="N968" s="1"/>
      <c r="O968" s="1"/>
    </row>
    <row r="969" spans="1:15" ht="21" x14ac:dyDescent="0.35">
      <c r="A969" s="1"/>
      <c r="B969" s="2"/>
      <c r="C969" s="2"/>
      <c r="D969" s="2"/>
      <c r="E969" s="2"/>
      <c r="F969" s="2"/>
      <c r="G969" s="2"/>
      <c r="H969" s="2"/>
      <c r="I969" s="2"/>
      <c r="J969" s="2"/>
      <c r="K969" s="2"/>
      <c r="L969" s="1"/>
      <c r="M969" s="1"/>
      <c r="N969" s="1"/>
      <c r="O969" s="1"/>
    </row>
    <row r="970" spans="1:15" ht="21" x14ac:dyDescent="0.35">
      <c r="A970" s="1"/>
      <c r="B970" s="2"/>
      <c r="C970" s="2"/>
      <c r="D970" s="2"/>
      <c r="E970" s="2"/>
      <c r="F970" s="2"/>
      <c r="G970" s="2"/>
      <c r="H970" s="2"/>
      <c r="I970" s="2"/>
      <c r="J970" s="2"/>
      <c r="K970" s="2"/>
      <c r="L970" s="1"/>
      <c r="M970" s="1"/>
      <c r="N970" s="1"/>
      <c r="O970" s="1"/>
    </row>
    <row r="971" spans="1:15" ht="21" x14ac:dyDescent="0.35">
      <c r="A971" s="1"/>
      <c r="B971" s="2"/>
      <c r="C971" s="2"/>
      <c r="D971" s="2"/>
      <c r="E971" s="2"/>
      <c r="F971" s="2"/>
      <c r="G971" s="2"/>
      <c r="H971" s="2"/>
      <c r="I971" s="2"/>
      <c r="J971" s="2"/>
      <c r="K971" s="2"/>
      <c r="L971" s="1"/>
      <c r="M971" s="1"/>
      <c r="N971" s="1"/>
      <c r="O971" s="1"/>
    </row>
    <row r="972" spans="1:15" ht="21" x14ac:dyDescent="0.35">
      <c r="A972" s="1"/>
      <c r="B972" s="2"/>
      <c r="C972" s="2"/>
      <c r="D972" s="2"/>
      <c r="E972" s="2"/>
      <c r="F972" s="2"/>
      <c r="G972" s="2"/>
      <c r="H972" s="2"/>
      <c r="I972" s="2"/>
      <c r="J972" s="2"/>
      <c r="K972" s="2"/>
      <c r="L972" s="1"/>
      <c r="M972" s="1"/>
      <c r="N972" s="1"/>
      <c r="O972" s="1"/>
    </row>
    <row r="973" spans="1:15" ht="21" x14ac:dyDescent="0.35">
      <c r="A973" s="1"/>
      <c r="B973" s="2"/>
      <c r="C973" s="2"/>
      <c r="D973" s="2"/>
      <c r="E973" s="2"/>
      <c r="F973" s="2"/>
      <c r="G973" s="2"/>
      <c r="H973" s="2"/>
      <c r="I973" s="2"/>
      <c r="J973" s="2"/>
      <c r="K973" s="2"/>
      <c r="L973" s="1"/>
      <c r="M973" s="1"/>
      <c r="N973" s="1"/>
      <c r="O973" s="1"/>
    </row>
    <row r="974" spans="1:15" ht="21" x14ac:dyDescent="0.35">
      <c r="A974" s="1"/>
      <c r="B974" s="2"/>
      <c r="C974" s="2"/>
      <c r="D974" s="2"/>
      <c r="E974" s="2"/>
      <c r="F974" s="2"/>
      <c r="G974" s="2"/>
      <c r="H974" s="2"/>
      <c r="I974" s="2"/>
      <c r="J974" s="2"/>
      <c r="K974" s="2"/>
      <c r="L974" s="1"/>
      <c r="M974" s="1"/>
      <c r="N974" s="1"/>
      <c r="O974" s="1"/>
    </row>
    <row r="975" spans="1:15" ht="21" x14ac:dyDescent="0.35">
      <c r="A975" s="1"/>
      <c r="B975" s="2"/>
      <c r="C975" s="2"/>
      <c r="D975" s="2"/>
      <c r="E975" s="2"/>
      <c r="F975" s="2"/>
      <c r="G975" s="2"/>
      <c r="H975" s="2"/>
      <c r="I975" s="2"/>
      <c r="J975" s="2"/>
      <c r="K975" s="2"/>
      <c r="L975" s="1"/>
      <c r="M975" s="1"/>
      <c r="N975" s="1"/>
      <c r="O975" s="1"/>
    </row>
    <row r="976" spans="1:15" ht="21" x14ac:dyDescent="0.35">
      <c r="A976" s="1"/>
      <c r="B976" s="2"/>
      <c r="C976" s="2"/>
      <c r="D976" s="2"/>
      <c r="E976" s="2"/>
      <c r="F976" s="2"/>
      <c r="G976" s="2"/>
      <c r="H976" s="2"/>
      <c r="I976" s="2"/>
      <c r="J976" s="2"/>
      <c r="K976" s="2"/>
      <c r="L976" s="1"/>
      <c r="M976" s="1"/>
      <c r="N976" s="1"/>
      <c r="O976" s="1"/>
    </row>
    <row r="977" spans="1:15" ht="21" x14ac:dyDescent="0.35">
      <c r="A977" s="1"/>
      <c r="B977" s="2"/>
      <c r="C977" s="2"/>
      <c r="D977" s="2"/>
      <c r="E977" s="2"/>
      <c r="F977" s="2"/>
      <c r="G977" s="2"/>
      <c r="H977" s="2"/>
      <c r="I977" s="2"/>
      <c r="J977" s="2"/>
      <c r="K977" s="2"/>
      <c r="L977" s="1"/>
      <c r="M977" s="1"/>
      <c r="N977" s="1"/>
      <c r="O977" s="1"/>
    </row>
    <row r="978" spans="1:15" ht="21" x14ac:dyDescent="0.35">
      <c r="A978" s="1"/>
      <c r="B978" s="2"/>
      <c r="C978" s="2"/>
      <c r="D978" s="2"/>
      <c r="E978" s="2"/>
      <c r="F978" s="2"/>
      <c r="G978" s="2"/>
      <c r="H978" s="2"/>
      <c r="I978" s="2"/>
      <c r="J978" s="2"/>
      <c r="K978" s="2"/>
      <c r="L978" s="1"/>
      <c r="M978" s="1"/>
      <c r="N978" s="1"/>
      <c r="O978" s="1"/>
    </row>
    <row r="979" spans="1:15" ht="21" x14ac:dyDescent="0.35">
      <c r="A979" s="1"/>
      <c r="B979" s="2"/>
      <c r="C979" s="2"/>
      <c r="D979" s="2"/>
      <c r="E979" s="2"/>
      <c r="F979" s="2"/>
      <c r="G979" s="2"/>
      <c r="H979" s="2"/>
      <c r="I979" s="2"/>
      <c r="J979" s="2"/>
      <c r="K979" s="2"/>
      <c r="L979" s="1"/>
      <c r="M979" s="1"/>
      <c r="N979" s="1"/>
      <c r="O979" s="1"/>
    </row>
    <row r="980" spans="1:15" ht="21" x14ac:dyDescent="0.35">
      <c r="A980" s="1"/>
      <c r="B980" s="2"/>
      <c r="C980" s="2"/>
      <c r="D980" s="2"/>
      <c r="E980" s="2"/>
      <c r="F980" s="2"/>
      <c r="G980" s="2"/>
      <c r="H980" s="2"/>
      <c r="I980" s="2"/>
      <c r="J980" s="2"/>
      <c r="K980" s="2"/>
      <c r="L980" s="1"/>
      <c r="M980" s="1"/>
      <c r="N980" s="1"/>
      <c r="O980" s="1"/>
    </row>
    <row r="981" spans="1:15" ht="21" x14ac:dyDescent="0.35">
      <c r="A981" s="1"/>
      <c r="B981" s="2"/>
      <c r="C981" s="2"/>
      <c r="D981" s="2"/>
      <c r="E981" s="2"/>
      <c r="F981" s="2"/>
      <c r="G981" s="2"/>
      <c r="H981" s="2"/>
      <c r="I981" s="2"/>
      <c r="J981" s="2"/>
      <c r="K981" s="2"/>
      <c r="L981" s="1"/>
      <c r="M981" s="1"/>
      <c r="N981" s="1"/>
      <c r="O981" s="1"/>
    </row>
    <row r="982" spans="1:15" ht="21" x14ac:dyDescent="0.35">
      <c r="A982" s="1"/>
      <c r="B982" s="2"/>
      <c r="C982" s="2"/>
      <c r="D982" s="2"/>
      <c r="E982" s="2"/>
      <c r="F982" s="2"/>
      <c r="G982" s="2"/>
      <c r="H982" s="2"/>
      <c r="I982" s="2"/>
      <c r="J982" s="2"/>
      <c r="K982" s="2"/>
      <c r="L982" s="1"/>
      <c r="M982" s="1"/>
      <c r="N982" s="1"/>
      <c r="O982" s="1"/>
    </row>
    <row r="983" spans="1:15" ht="21" x14ac:dyDescent="0.35">
      <c r="A983" s="1"/>
      <c r="B983" s="2"/>
      <c r="C983" s="2"/>
      <c r="D983" s="2"/>
      <c r="E983" s="2"/>
      <c r="F983" s="2"/>
      <c r="G983" s="2"/>
      <c r="H983" s="2"/>
      <c r="I983" s="2"/>
      <c r="J983" s="2"/>
      <c r="K983" s="2"/>
      <c r="L983" s="1"/>
      <c r="M983" s="1"/>
      <c r="N983" s="1"/>
      <c r="O983" s="1"/>
    </row>
    <row r="984" spans="1:15" ht="21" x14ac:dyDescent="0.35">
      <c r="A984" s="1"/>
      <c r="B984" s="2"/>
      <c r="C984" s="2"/>
      <c r="D984" s="2"/>
      <c r="E984" s="2"/>
      <c r="F984" s="2"/>
      <c r="G984" s="2"/>
      <c r="H984" s="2"/>
      <c r="I984" s="2"/>
      <c r="J984" s="2"/>
      <c r="K984" s="2"/>
      <c r="L984" s="1"/>
      <c r="M984" s="1"/>
      <c r="N984" s="1"/>
      <c r="O984" s="1"/>
    </row>
    <row r="985" spans="1:15" ht="21" x14ac:dyDescent="0.35">
      <c r="A985" s="1"/>
      <c r="B985" s="2"/>
      <c r="C985" s="2"/>
      <c r="D985" s="2"/>
      <c r="E985" s="2"/>
      <c r="F985" s="2"/>
      <c r="G985" s="2"/>
      <c r="H985" s="2"/>
      <c r="I985" s="2"/>
      <c r="J985" s="2"/>
      <c r="K985" s="2"/>
      <c r="L985" s="1"/>
      <c r="M985" s="1"/>
      <c r="N985" s="1"/>
      <c r="O985" s="1"/>
    </row>
    <row r="986" spans="1:15" ht="21" x14ac:dyDescent="0.35">
      <c r="A986" s="1"/>
      <c r="B986" s="2"/>
      <c r="C986" s="2"/>
      <c r="D986" s="2"/>
      <c r="E986" s="2"/>
      <c r="F986" s="2"/>
      <c r="G986" s="2"/>
      <c r="H986" s="2"/>
      <c r="I986" s="2"/>
      <c r="J986" s="2"/>
      <c r="K986" s="2"/>
      <c r="L986" s="1"/>
      <c r="M986" s="1"/>
      <c r="N986" s="1"/>
      <c r="O986" s="1"/>
    </row>
    <row r="987" spans="1:15" ht="21" x14ac:dyDescent="0.35">
      <c r="A987" s="1"/>
      <c r="B987" s="2"/>
      <c r="C987" s="2"/>
      <c r="D987" s="2"/>
      <c r="E987" s="2"/>
      <c r="F987" s="2"/>
      <c r="G987" s="2"/>
      <c r="H987" s="2"/>
      <c r="I987" s="2"/>
      <c r="J987" s="2"/>
      <c r="K987" s="2"/>
      <c r="L987" s="1"/>
      <c r="M987" s="1"/>
      <c r="N987" s="1"/>
      <c r="O987" s="1"/>
    </row>
    <row r="988" spans="1:15" ht="21" x14ac:dyDescent="0.35">
      <c r="A988" s="1"/>
      <c r="B988" s="2"/>
      <c r="C988" s="2"/>
      <c r="D988" s="2"/>
      <c r="E988" s="2"/>
      <c r="F988" s="2"/>
      <c r="G988" s="2"/>
      <c r="H988" s="2"/>
      <c r="I988" s="2"/>
      <c r="J988" s="2"/>
      <c r="K988" s="2"/>
      <c r="L988" s="1"/>
      <c r="M988" s="1"/>
      <c r="N988" s="1"/>
      <c r="O988" s="1"/>
    </row>
    <row r="989" spans="1:15" ht="21" x14ac:dyDescent="0.35">
      <c r="A989" s="1"/>
      <c r="B989" s="2"/>
      <c r="C989" s="2"/>
      <c r="D989" s="2"/>
      <c r="E989" s="2"/>
      <c r="F989" s="2"/>
      <c r="G989" s="2"/>
      <c r="H989" s="2"/>
      <c r="I989" s="2"/>
      <c r="J989" s="2"/>
      <c r="K989" s="2"/>
      <c r="L989" s="1"/>
      <c r="M989" s="1"/>
      <c r="N989" s="1"/>
      <c r="O989" s="1"/>
    </row>
    <row r="990" spans="1:15" ht="21" x14ac:dyDescent="0.35">
      <c r="A990" s="1"/>
      <c r="B990" s="2"/>
      <c r="C990" s="2"/>
      <c r="D990" s="2"/>
      <c r="E990" s="2"/>
      <c r="F990" s="2"/>
      <c r="G990" s="2"/>
      <c r="H990" s="2"/>
      <c r="I990" s="2"/>
      <c r="J990" s="2"/>
      <c r="K990" s="2"/>
      <c r="L990" s="1"/>
      <c r="M990" s="1"/>
      <c r="N990" s="1"/>
      <c r="O990" s="1"/>
    </row>
    <row r="991" spans="1:15" ht="21" x14ac:dyDescent="0.35">
      <c r="A991" s="1"/>
      <c r="B991" s="2"/>
      <c r="C991" s="2"/>
      <c r="D991" s="2"/>
      <c r="E991" s="2"/>
      <c r="F991" s="2"/>
      <c r="G991" s="2"/>
      <c r="H991" s="2"/>
      <c r="I991" s="2"/>
      <c r="J991" s="2"/>
      <c r="K991" s="2"/>
      <c r="L991" s="1"/>
      <c r="M991" s="1"/>
      <c r="N991" s="1"/>
      <c r="O991" s="1"/>
    </row>
    <row r="992" spans="1:15" ht="21" x14ac:dyDescent="0.35">
      <c r="A992" s="1"/>
      <c r="B992" s="2"/>
      <c r="C992" s="2"/>
      <c r="D992" s="2"/>
      <c r="E992" s="2"/>
      <c r="F992" s="2"/>
      <c r="G992" s="2"/>
      <c r="H992" s="2"/>
      <c r="I992" s="2"/>
      <c r="J992" s="2"/>
      <c r="K992" s="2"/>
      <c r="L992" s="1"/>
      <c r="M992" s="1"/>
      <c r="N992" s="1"/>
      <c r="O992" s="1"/>
    </row>
    <row r="993" spans="1:15" ht="21" x14ac:dyDescent="0.35">
      <c r="A993" s="1"/>
      <c r="B993" s="2"/>
      <c r="C993" s="2"/>
      <c r="D993" s="2"/>
      <c r="E993" s="2"/>
      <c r="F993" s="2"/>
      <c r="G993" s="2"/>
      <c r="H993" s="2"/>
      <c r="I993" s="2"/>
      <c r="J993" s="2"/>
      <c r="K993" s="2"/>
      <c r="L993" s="1"/>
      <c r="M993" s="1"/>
      <c r="N993" s="1"/>
      <c r="O993" s="1"/>
    </row>
    <row r="994" spans="1:15" ht="21" x14ac:dyDescent="0.35">
      <c r="A994" s="1"/>
      <c r="B994" s="2"/>
      <c r="C994" s="2"/>
      <c r="D994" s="2"/>
      <c r="E994" s="2"/>
      <c r="F994" s="2"/>
      <c r="G994" s="2"/>
      <c r="H994" s="2"/>
      <c r="I994" s="2"/>
      <c r="J994" s="2"/>
      <c r="K994" s="2"/>
      <c r="L994" s="1"/>
      <c r="M994" s="1"/>
      <c r="N994" s="1"/>
      <c r="O994" s="1"/>
    </row>
    <row r="995" spans="1:15" ht="21" x14ac:dyDescent="0.35">
      <c r="A995" s="1"/>
      <c r="B995" s="2"/>
      <c r="C995" s="2"/>
      <c r="D995" s="2"/>
      <c r="E995" s="2"/>
      <c r="F995" s="2"/>
      <c r="G995" s="2"/>
      <c r="H995" s="2"/>
      <c r="I995" s="2"/>
      <c r="J995" s="2"/>
      <c r="K995" s="2"/>
      <c r="L995" s="1"/>
      <c r="M995" s="1"/>
      <c r="N995" s="1"/>
      <c r="O995" s="1"/>
    </row>
    <row r="996" spans="1:15" ht="21" x14ac:dyDescent="0.35">
      <c r="A996" s="1"/>
      <c r="B996" s="2"/>
      <c r="C996" s="2"/>
      <c r="D996" s="2"/>
      <c r="E996" s="2"/>
      <c r="F996" s="2"/>
      <c r="G996" s="2"/>
      <c r="H996" s="2"/>
      <c r="I996" s="2"/>
      <c r="J996" s="2"/>
      <c r="K996" s="2"/>
      <c r="L996" s="1"/>
      <c r="M996" s="1"/>
      <c r="N996" s="1"/>
      <c r="O996" s="1"/>
    </row>
    <row r="997" spans="1:15" ht="21" x14ac:dyDescent="0.35">
      <c r="A997" s="1"/>
      <c r="B997" s="2"/>
      <c r="C997" s="2"/>
      <c r="D997" s="2"/>
      <c r="E997" s="2"/>
      <c r="F997" s="2"/>
      <c r="G997" s="2"/>
      <c r="H997" s="2"/>
      <c r="I997" s="2"/>
      <c r="J997" s="2"/>
      <c r="K997" s="2"/>
      <c r="L997" s="1"/>
      <c r="M997" s="1"/>
      <c r="N997" s="1"/>
      <c r="O997" s="1"/>
    </row>
    <row r="998" spans="1:15" ht="21" x14ac:dyDescent="0.35">
      <c r="A998" s="1"/>
      <c r="B998" s="2"/>
      <c r="C998" s="2"/>
      <c r="D998" s="2"/>
      <c r="E998" s="2"/>
      <c r="F998" s="2"/>
      <c r="G998" s="2"/>
      <c r="H998" s="2"/>
      <c r="I998" s="2"/>
      <c r="J998" s="2"/>
      <c r="K998" s="2"/>
      <c r="L998" s="1"/>
      <c r="M998" s="1"/>
      <c r="N998" s="1"/>
      <c r="O998" s="1"/>
    </row>
    <row r="999" spans="1:15" ht="21" x14ac:dyDescent="0.35">
      <c r="A999" s="1"/>
      <c r="B999" s="2"/>
      <c r="C999" s="2"/>
      <c r="D999" s="2"/>
      <c r="E999" s="2"/>
      <c r="F999" s="2"/>
      <c r="G999" s="2"/>
      <c r="H999" s="2"/>
      <c r="I999" s="2"/>
      <c r="J999" s="2"/>
      <c r="K999" s="2"/>
      <c r="L999" s="1"/>
      <c r="M999" s="1"/>
      <c r="N999" s="1"/>
      <c r="O999" s="1"/>
    </row>
    <row r="1000" spans="1:15" ht="21" x14ac:dyDescent="0.35">
      <c r="A1000" s="1"/>
      <c r="B1000" s="2"/>
      <c r="C1000" s="2"/>
      <c r="D1000" s="2"/>
      <c r="E1000" s="2"/>
      <c r="F1000" s="2"/>
      <c r="G1000" s="2"/>
      <c r="H1000" s="2"/>
      <c r="I1000" s="2"/>
      <c r="J1000" s="2"/>
      <c r="K1000" s="2"/>
      <c r="L1000" s="1"/>
      <c r="M1000" s="1"/>
      <c r="N1000" s="1"/>
      <c r="O1000" s="1"/>
    </row>
  </sheetData>
  <mergeCells count="13">
    <mergeCell ref="K2:N3"/>
    <mergeCell ref="O2:O5"/>
    <mergeCell ref="A1:A5"/>
    <mergeCell ref="B1:O1"/>
    <mergeCell ref="B2:B4"/>
    <mergeCell ref="C2:C4"/>
    <mergeCell ref="D2:D4"/>
    <mergeCell ref="E2:E4"/>
    <mergeCell ref="F2:F4"/>
    <mergeCell ref="G2:G4"/>
    <mergeCell ref="H2:H4"/>
    <mergeCell ref="I2:I4"/>
    <mergeCell ref="J2:J4"/>
  </mergeCells>
  <pageMargins left="0.55118110236220474" right="0.31496062992125984" top="0.55118110236220474" bottom="0.35433070866141736" header="0.31496062992125984" footer="0.31496062992125984"/>
  <pageSetup paperSize="9" scale="91" orientation="portrait" r:id="rId1"/>
  <rowBreaks count="1" manualBreakCount="1">
    <brk id="45"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outlinePr summaryBelow="0" summaryRight="0"/>
  </sheetPr>
  <dimension ref="A1:L999"/>
  <sheetViews>
    <sheetView view="pageBreakPreview" zoomScale="172" zoomScaleNormal="100" zoomScaleSheetLayoutView="100" workbookViewId="0">
      <pane xSplit="1" ySplit="4" topLeftCell="B38" activePane="bottomRight" state="frozen"/>
      <selection pane="topRight" activeCell="B1" sqref="B1"/>
      <selection pane="bottomLeft" activeCell="A5" sqref="A5"/>
      <selection pane="bottomRight" activeCell="G4" sqref="G4"/>
    </sheetView>
  </sheetViews>
  <sheetFormatPr baseColWidth="10" defaultColWidth="14.5" defaultRowHeight="15.75" customHeight="1" x14ac:dyDescent="0.3"/>
  <cols>
    <col min="1" max="1" width="3.83203125" style="406" customWidth="1"/>
    <col min="2" max="2" width="15.33203125" style="159" customWidth="1"/>
    <col min="3" max="3" width="11" style="159" customWidth="1"/>
    <col min="4" max="4" width="14.5" style="159" customWidth="1"/>
    <col min="5" max="5" width="10.1640625" style="159" customWidth="1"/>
    <col min="6" max="6" width="15.5" style="405" customWidth="1"/>
    <col min="7" max="7" width="2" style="405" customWidth="1"/>
    <col min="8" max="8" width="5.33203125" style="405" customWidth="1"/>
    <col min="9" max="12" width="5.33203125" style="159" customWidth="1"/>
    <col min="13" max="16384" width="14.5" style="159"/>
  </cols>
  <sheetData>
    <row r="1" spans="1:12" ht="21" customHeight="1" x14ac:dyDescent="0.3">
      <c r="A1" s="596" t="s">
        <v>1</v>
      </c>
      <c r="B1" s="598" t="s">
        <v>113</v>
      </c>
      <c r="C1" s="598"/>
      <c r="D1" s="598"/>
      <c r="E1" s="598"/>
      <c r="F1" s="598"/>
      <c r="G1" s="598"/>
      <c r="H1" s="598"/>
      <c r="I1" s="598"/>
      <c r="J1" s="598"/>
      <c r="K1" s="598"/>
      <c r="L1" s="598"/>
    </row>
    <row r="2" spans="1:12" ht="91.5" customHeight="1" x14ac:dyDescent="0.3">
      <c r="A2" s="597"/>
      <c r="B2" s="601" t="str">
        <f>ข้อมูล!B45</f>
        <v>1. สามารถคัดสรรสื่อที่ต้องการอ่านเพื่อหาข้อมูลสารสนเทศได้ สร้างความเข้าใจและประยุกต์ใช้ความรู้จากการอ่านได้</v>
      </c>
      <c r="C2" s="602" t="str">
        <f>ข้อมูล!B46</f>
        <v>2. สามารถจับประเด็นสำคัญและประเด็นสนับสนุน</v>
      </c>
      <c r="D2" s="601" t="str">
        <f>ข้อมูล!B47</f>
        <v>3. สามารถวิเคราะห์ วิจารณ์  ความน่าเชื่อถือ ลำดับความเป็นไปได้ของเรื่องที่อ่านได้</v>
      </c>
      <c r="E2" s="602" t="str">
        <f>ข้อมูล!B48</f>
        <v>4. สามารถสรุปคุณค่า แนวคิด  ที่ได้จากการอ่าน</v>
      </c>
      <c r="F2" s="601" t="str">
        <f>ข้อมูล!B49</f>
        <v>5.สามารถสรุป อภิปราย ขยายความ แสดงความคิดเห็น โต้แย้ง สนับสนุน โน้มน้าวโดยเขียนสื่อสารในรูปแบบต่างๆ</v>
      </c>
      <c r="G2" s="603" t="s">
        <v>326</v>
      </c>
      <c r="H2" s="599" t="s">
        <v>109</v>
      </c>
      <c r="I2" s="599"/>
      <c r="J2" s="599"/>
      <c r="K2" s="599"/>
      <c r="L2" s="600" t="s">
        <v>75</v>
      </c>
    </row>
    <row r="3" spans="1:12" ht="15" customHeight="1" x14ac:dyDescent="0.3">
      <c r="A3" s="597"/>
      <c r="B3" s="601"/>
      <c r="C3" s="602"/>
      <c r="D3" s="601"/>
      <c r="E3" s="602"/>
      <c r="F3" s="601"/>
      <c r="G3" s="603"/>
      <c r="H3" s="176" t="s">
        <v>110</v>
      </c>
      <c r="I3" s="176" t="s">
        <v>111</v>
      </c>
      <c r="J3" s="176" t="s">
        <v>103</v>
      </c>
      <c r="K3" s="176" t="s">
        <v>104</v>
      </c>
      <c r="L3" s="600"/>
    </row>
    <row r="4" spans="1:12" ht="15" customHeight="1" x14ac:dyDescent="0.3">
      <c r="A4" s="597"/>
      <c r="B4" s="392">
        <f>ข้อมูล!A45</f>
        <v>3</v>
      </c>
      <c r="C4" s="392">
        <f>ข้อมูล!A46</f>
        <v>3</v>
      </c>
      <c r="D4" s="392">
        <f>ข้อมูล!A47</f>
        <v>3</v>
      </c>
      <c r="E4" s="392">
        <f>ข้อมูล!A48</f>
        <v>3</v>
      </c>
      <c r="F4" s="392">
        <f>ข้อมูล!A49</f>
        <v>3</v>
      </c>
      <c r="G4" s="393">
        <f>AVERAGE(B4:F4)</f>
        <v>3</v>
      </c>
      <c r="H4" s="177">
        <v>3</v>
      </c>
      <c r="I4" s="177">
        <v>2</v>
      </c>
      <c r="J4" s="177">
        <v>1</v>
      </c>
      <c r="K4" s="177">
        <v>0</v>
      </c>
      <c r="L4" s="600"/>
    </row>
    <row r="5" spans="1:12" s="401" customFormat="1" ht="16.5" customHeight="1" x14ac:dyDescent="0.35">
      <c r="A5" s="394">
        <f>IF(COUNTA(ข้อมูล!C3),ข้อมูล!C3," ")</f>
        <v>1</v>
      </c>
      <c r="B5" s="395" t="str">
        <f>IF(COUNTA(ข้อมูล!N3),ข้อมูล!N3," ")</f>
        <v xml:space="preserve"> </v>
      </c>
      <c r="C5" s="396" t="str">
        <f>IF(COUNTA(ข้อมูล!O3),ข้อมูล!O3," ")</f>
        <v xml:space="preserve"> </v>
      </c>
      <c r="D5" s="396" t="str">
        <f>IF(COUNTA(ข้อมูล!P3),ข้อมูล!P3," ")</f>
        <v xml:space="preserve"> </v>
      </c>
      <c r="E5" s="397" t="str">
        <f>IF(COUNTA(ข้อมูล!Q3),ข้อมูล!Q3," ")</f>
        <v xml:space="preserve"> </v>
      </c>
      <c r="F5" s="398" t="str">
        <f>IF(COUNTA(ข้อมูล!R3),ข้อมูล!R3," ")</f>
        <v xml:space="preserve"> </v>
      </c>
      <c r="G5" s="399" t="e">
        <f t="shared" ref="G5:G44" si="0">AVERAGE(B5:F5)</f>
        <v>#DIV/0!</v>
      </c>
      <c r="H5" s="400" t="str">
        <f>IF(COUNTA(ข้อมูล!N3:R3),IF(G5&lt;1," ",IF(G5&lt;1.5," ",IF(G5&lt;2.5," ",IF(G5&gt;=2.5,"/"))))," ")</f>
        <v xml:space="preserve"> </v>
      </c>
      <c r="I5" s="400" t="str">
        <f>IF(COUNTA(ข้อมูล!N3:R3),IF(G5&lt;1," ",IF(G5&lt;1.5," ",IF(G5&lt;2.5,"/ ",IF(G5&gt;=2.5,""))))," ")</f>
        <v xml:space="preserve"> </v>
      </c>
      <c r="J5" s="400" t="str">
        <f>IF(COUNTA(ข้อมูล!N3:R3),IF(G5&lt;1," ",IF(G5&lt;1.5,"/ ",IF(G5&lt;2.5," ",IF(G5&gt;=2.5,""))))," ")</f>
        <v xml:space="preserve"> </v>
      </c>
      <c r="K5" s="400" t="str">
        <f>IF(COUNTA(ข้อมูล!N3:R3),IF(G5&lt;1,"/ ",IF(G5&lt;1.5," ",IF(G5&lt;2.5," ",IF(G5&gt;=2.5,""))))," ")</f>
        <v xml:space="preserve"> </v>
      </c>
      <c r="L5" s="178"/>
    </row>
    <row r="6" spans="1:12" s="401" customFormat="1" ht="16.5" customHeight="1" x14ac:dyDescent="0.35">
      <c r="A6" s="394">
        <f>IF(COUNTA(ข้อมูล!C4),ข้อมูล!C4," ")</f>
        <v>2</v>
      </c>
      <c r="B6" s="395" t="str">
        <f>IF(COUNTA(ข้อมูล!N4),ข้อมูล!N4," ")</f>
        <v xml:space="preserve"> </v>
      </c>
      <c r="C6" s="396" t="str">
        <f>IF(COUNTA(ข้อมูล!O4),ข้อมูล!O4," ")</f>
        <v xml:space="preserve"> </v>
      </c>
      <c r="D6" s="396" t="str">
        <f>IF(COUNTA(ข้อมูล!P4),ข้อมูล!P4," ")</f>
        <v xml:space="preserve"> </v>
      </c>
      <c r="E6" s="397" t="str">
        <f>IF(COUNTA(ข้อมูล!Q4),ข้อมูล!Q4," ")</f>
        <v xml:space="preserve"> </v>
      </c>
      <c r="F6" s="398" t="str">
        <f>IF(COUNTA(ข้อมูล!R4),ข้อมูล!R4," ")</f>
        <v xml:space="preserve"> </v>
      </c>
      <c r="G6" s="399" t="e">
        <f t="shared" si="0"/>
        <v>#DIV/0!</v>
      </c>
      <c r="H6" s="400" t="str">
        <f>IF(COUNTA(ข้อมูล!N4:R4),IF(G6&lt;1," ",IF(G6&lt;1.5," ",IF(G6&lt;2.5," ",IF(G6&gt;=2.5,"/"))))," ")</f>
        <v xml:space="preserve"> </v>
      </c>
      <c r="I6" s="400" t="str">
        <f>IF(COUNTA(ข้อมูล!N4:R4),IF(G6&lt;1," ",IF(G6&lt;1.5," ",IF(G6&lt;2.5,"/ ",IF(G6&gt;=2.5,""))))," ")</f>
        <v xml:space="preserve"> </v>
      </c>
      <c r="J6" s="400" t="str">
        <f>IF(COUNTA(ข้อมูล!N4:R4),IF(G6&lt;1," ",IF(G6&lt;1.5,"/ ",IF(G6&lt;2.5," ",IF(G6&gt;=2.5,""))))," ")</f>
        <v xml:space="preserve"> </v>
      </c>
      <c r="K6" s="400" t="str">
        <f>IF(COUNTA(ข้อมูล!N4:R4),IF(G6&lt;1,"/ ",IF(G6&lt;1.5," ",IF(G6&lt;2.5," ",IF(G6&gt;=2.5,""))))," ")</f>
        <v xml:space="preserve"> </v>
      </c>
      <c r="L6" s="175"/>
    </row>
    <row r="7" spans="1:12" s="401" customFormat="1" ht="16.5" customHeight="1" x14ac:dyDescent="0.35">
      <c r="A7" s="394">
        <f>IF(COUNTA(ข้อมูล!C5),ข้อมูล!C5," ")</f>
        <v>3</v>
      </c>
      <c r="B7" s="395" t="str">
        <f>IF(COUNTA(ข้อมูล!N5),ข้อมูล!N5," ")</f>
        <v xml:space="preserve"> </v>
      </c>
      <c r="C7" s="396" t="str">
        <f>IF(COUNTA(ข้อมูล!O5),ข้อมูล!O5," ")</f>
        <v xml:space="preserve"> </v>
      </c>
      <c r="D7" s="396" t="str">
        <f>IF(COUNTA(ข้อมูล!P5),ข้อมูล!P5," ")</f>
        <v xml:space="preserve"> </v>
      </c>
      <c r="E7" s="397" t="str">
        <f>IF(COUNTA(ข้อมูล!Q5),ข้อมูล!Q5," ")</f>
        <v xml:space="preserve"> </v>
      </c>
      <c r="F7" s="398" t="str">
        <f>IF(COUNTA(ข้อมูล!R5),ข้อมูล!R5," ")</f>
        <v xml:space="preserve"> </v>
      </c>
      <c r="G7" s="399" t="e">
        <f t="shared" si="0"/>
        <v>#DIV/0!</v>
      </c>
      <c r="H7" s="400" t="str">
        <f>IF(COUNTA(ข้อมูล!N5:R5),IF(G7&lt;1," ",IF(G7&lt;1.5," ",IF(G7&lt;2.5," ",IF(G7&gt;=2.5,"/"))))," ")</f>
        <v xml:space="preserve"> </v>
      </c>
      <c r="I7" s="400" t="str">
        <f>IF(COUNTA(ข้อมูล!N5:R5),IF(G7&lt;1," ",IF(G7&lt;1.5," ",IF(G7&lt;2.5,"/ ",IF(G7&gt;=2.5,""))))," ")</f>
        <v xml:space="preserve"> </v>
      </c>
      <c r="J7" s="400" t="str">
        <f>IF(COUNTA(ข้อมูล!N5:R5),IF(G7&lt;1," ",IF(G7&lt;1.5,"/ ",IF(G7&lt;2.5," ",IF(G7&gt;=2.5,""))))," ")</f>
        <v xml:space="preserve"> </v>
      </c>
      <c r="K7" s="400" t="str">
        <f>IF(COUNTA(ข้อมูล!N5:R5),IF(G7&lt;1,"/ ",IF(G7&lt;1.5," ",IF(G7&lt;2.5," ",IF(G7&gt;=2.5,""))))," ")</f>
        <v xml:space="preserve"> </v>
      </c>
      <c r="L7" s="175"/>
    </row>
    <row r="8" spans="1:12" s="401" customFormat="1" ht="16.5" customHeight="1" x14ac:dyDescent="0.35">
      <c r="A8" s="394">
        <f>IF(COUNTA(ข้อมูล!C6),ข้อมูล!C6," ")</f>
        <v>4</v>
      </c>
      <c r="B8" s="395" t="str">
        <f>IF(COUNTA(ข้อมูล!N6),ข้อมูล!N6," ")</f>
        <v xml:space="preserve"> </v>
      </c>
      <c r="C8" s="396" t="str">
        <f>IF(COUNTA(ข้อมูล!O6),ข้อมูล!O6," ")</f>
        <v xml:space="preserve"> </v>
      </c>
      <c r="D8" s="396" t="str">
        <f>IF(COUNTA(ข้อมูล!P6),ข้อมูล!P6," ")</f>
        <v xml:space="preserve"> </v>
      </c>
      <c r="E8" s="397" t="str">
        <f>IF(COUNTA(ข้อมูล!Q6),ข้อมูล!Q6," ")</f>
        <v xml:space="preserve"> </v>
      </c>
      <c r="F8" s="398" t="str">
        <f>IF(COUNTA(ข้อมูล!R6),ข้อมูล!R6," ")</f>
        <v xml:space="preserve"> </v>
      </c>
      <c r="G8" s="399" t="e">
        <f t="shared" si="0"/>
        <v>#DIV/0!</v>
      </c>
      <c r="H8" s="400" t="str">
        <f>IF(COUNTA(ข้อมูล!N6:R6),IF(G8&lt;1," ",IF(G8&lt;1.5," ",IF(G8&lt;2.5," ",IF(G8&gt;=2.5,"/"))))," ")</f>
        <v xml:space="preserve"> </v>
      </c>
      <c r="I8" s="400" t="str">
        <f>IF(COUNTA(ข้อมูล!N6:R6),IF(G8&lt;1," ",IF(G8&lt;1.5," ",IF(G8&lt;2.5,"/ ",IF(G8&gt;=2.5,""))))," ")</f>
        <v xml:space="preserve"> </v>
      </c>
      <c r="J8" s="400" t="str">
        <f>IF(COUNTA(ข้อมูล!N6:R6),IF(G8&lt;1," ",IF(G8&lt;1.5,"/ ",IF(G8&lt;2.5," ",IF(G8&gt;=2.5,""))))," ")</f>
        <v xml:space="preserve"> </v>
      </c>
      <c r="K8" s="400" t="str">
        <f>IF(COUNTA(ข้อมูล!N6:R6),IF(G8&lt;1,"/ ",IF(G8&lt;1.5," ",IF(G8&lt;2.5," ",IF(G8&gt;=2.5,""))))," ")</f>
        <v xml:space="preserve"> </v>
      </c>
      <c r="L8" s="175"/>
    </row>
    <row r="9" spans="1:12" s="401" customFormat="1" ht="16.5" customHeight="1" x14ac:dyDescent="0.35">
      <c r="A9" s="394">
        <f>IF(COUNTA(ข้อมูล!C7),ข้อมูล!C7," ")</f>
        <v>5</v>
      </c>
      <c r="B9" s="395" t="str">
        <f>IF(COUNTA(ข้อมูล!N7),ข้อมูล!N7," ")</f>
        <v xml:space="preserve"> </v>
      </c>
      <c r="C9" s="396" t="str">
        <f>IF(COUNTA(ข้อมูล!O7),ข้อมูล!O7," ")</f>
        <v xml:space="preserve"> </v>
      </c>
      <c r="D9" s="396" t="str">
        <f>IF(COUNTA(ข้อมูล!P7),ข้อมูล!P7," ")</f>
        <v xml:space="preserve"> </v>
      </c>
      <c r="E9" s="397" t="str">
        <f>IF(COUNTA(ข้อมูล!Q7),ข้อมูล!Q7," ")</f>
        <v xml:space="preserve"> </v>
      </c>
      <c r="F9" s="398" t="str">
        <f>IF(COUNTA(ข้อมูล!R7),ข้อมูล!R7," ")</f>
        <v xml:space="preserve"> </v>
      </c>
      <c r="G9" s="399" t="e">
        <f t="shared" si="0"/>
        <v>#DIV/0!</v>
      </c>
      <c r="H9" s="400" t="str">
        <f>IF(COUNTA(ข้อมูล!N7:R7),IF(G9&lt;1," ",IF(G9&lt;1.5," ",IF(G9&lt;2.5," ",IF(G9&gt;=2.5,"/"))))," ")</f>
        <v xml:space="preserve"> </v>
      </c>
      <c r="I9" s="400" t="str">
        <f>IF(COUNTA(ข้อมูล!N7:R7),IF(G9&lt;1," ",IF(G9&lt;1.5," ",IF(G9&lt;2.5,"/ ",IF(G9&gt;=2.5,""))))," ")</f>
        <v xml:space="preserve"> </v>
      </c>
      <c r="J9" s="400" t="str">
        <f>IF(COUNTA(ข้อมูล!N7:R7),IF(G9&lt;1," ",IF(G9&lt;1.5,"/ ",IF(G9&lt;2.5," ",IF(G9&gt;=2.5,""))))," ")</f>
        <v xml:space="preserve"> </v>
      </c>
      <c r="K9" s="400" t="str">
        <f>IF(COUNTA(ข้อมูล!N7:R7),IF(G9&lt;1,"/ ",IF(G9&lt;1.5," ",IF(G9&lt;2.5," ",IF(G9&gt;=2.5,""))))," ")</f>
        <v xml:space="preserve"> </v>
      </c>
      <c r="L9" s="175"/>
    </row>
    <row r="10" spans="1:12" s="401" customFormat="1" ht="16.5" customHeight="1" x14ac:dyDescent="0.35">
      <c r="A10" s="394">
        <f>IF(COUNTA(ข้อมูล!C8),ข้อมูล!C8," ")</f>
        <v>6</v>
      </c>
      <c r="B10" s="395" t="str">
        <f>IF(COUNTA(ข้อมูล!N8),ข้อมูล!N8," ")</f>
        <v xml:space="preserve"> </v>
      </c>
      <c r="C10" s="396" t="str">
        <f>IF(COUNTA(ข้อมูล!O8),ข้อมูล!O8," ")</f>
        <v xml:space="preserve"> </v>
      </c>
      <c r="D10" s="396" t="str">
        <f>IF(COUNTA(ข้อมูล!P8),ข้อมูล!P8," ")</f>
        <v xml:space="preserve"> </v>
      </c>
      <c r="E10" s="397" t="str">
        <f>IF(COUNTA(ข้อมูล!Q8),ข้อมูล!Q8," ")</f>
        <v xml:space="preserve"> </v>
      </c>
      <c r="F10" s="398" t="str">
        <f>IF(COUNTA(ข้อมูล!R8),ข้อมูล!R8," ")</f>
        <v xml:space="preserve"> </v>
      </c>
      <c r="G10" s="399" t="e">
        <f t="shared" si="0"/>
        <v>#DIV/0!</v>
      </c>
      <c r="H10" s="400" t="str">
        <f>IF(COUNTA(ข้อมูล!N8:R8),IF(G10&lt;1," ",IF(G10&lt;1.5," ",IF(G10&lt;2.5," ",IF(G10&gt;=2.5,"/"))))," ")</f>
        <v xml:space="preserve"> </v>
      </c>
      <c r="I10" s="400" t="str">
        <f>IF(COUNTA(ข้อมูล!N8:R8),IF(G10&lt;1," ",IF(G10&lt;1.5," ",IF(G10&lt;2.5,"/ ",IF(G10&gt;=2.5,""))))," ")</f>
        <v xml:space="preserve"> </v>
      </c>
      <c r="J10" s="400" t="str">
        <f>IF(COUNTA(ข้อมูล!N8:R8),IF(G10&lt;1," ",IF(G10&lt;1.5,"/ ",IF(G10&lt;2.5," ",IF(G10&gt;=2.5,""))))," ")</f>
        <v xml:space="preserve"> </v>
      </c>
      <c r="K10" s="400" t="str">
        <f>IF(COUNTA(ข้อมูล!N8:R8),IF(G10&lt;1,"/ ",IF(G10&lt;1.5," ",IF(G10&lt;2.5," ",IF(G10&gt;=2.5,""))))," ")</f>
        <v xml:space="preserve"> </v>
      </c>
      <c r="L10" s="175"/>
    </row>
    <row r="11" spans="1:12" s="401" customFormat="1" ht="16.5" customHeight="1" x14ac:dyDescent="0.35">
      <c r="A11" s="394">
        <f>IF(COUNTA(ข้อมูล!C9),ข้อมูล!C9," ")</f>
        <v>7</v>
      </c>
      <c r="B11" s="395" t="str">
        <f>IF(COUNTA(ข้อมูล!N9),ข้อมูล!N9," ")</f>
        <v xml:space="preserve"> </v>
      </c>
      <c r="C11" s="396" t="str">
        <f>IF(COUNTA(ข้อมูล!O9),ข้อมูล!O9," ")</f>
        <v xml:space="preserve"> </v>
      </c>
      <c r="D11" s="396" t="str">
        <f>IF(COUNTA(ข้อมูล!P9),ข้อมูล!P9," ")</f>
        <v xml:space="preserve"> </v>
      </c>
      <c r="E11" s="397" t="str">
        <f>IF(COUNTA(ข้อมูล!Q9),ข้อมูล!Q9," ")</f>
        <v xml:space="preserve"> </v>
      </c>
      <c r="F11" s="398" t="str">
        <f>IF(COUNTA(ข้อมูล!R9),ข้อมูล!R9," ")</f>
        <v xml:space="preserve"> </v>
      </c>
      <c r="G11" s="399" t="e">
        <f t="shared" si="0"/>
        <v>#DIV/0!</v>
      </c>
      <c r="H11" s="400" t="str">
        <f>IF(COUNTA(ข้อมูล!N9:R9),IF(G11&lt;1," ",IF(G11&lt;1.5," ",IF(G11&lt;2.5," ",IF(G11&gt;=2.5,"/"))))," ")</f>
        <v xml:space="preserve"> </v>
      </c>
      <c r="I11" s="400" t="str">
        <f>IF(COUNTA(ข้อมูล!N9:R9),IF(G11&lt;1," ",IF(G11&lt;1.5," ",IF(G11&lt;2.5,"/ ",IF(G11&gt;=2.5,""))))," ")</f>
        <v xml:space="preserve"> </v>
      </c>
      <c r="J11" s="400" t="str">
        <f>IF(COUNTA(ข้อมูล!N9:R9),IF(G11&lt;1," ",IF(G11&lt;1.5,"/ ",IF(G11&lt;2.5," ",IF(G11&gt;=2.5,""))))," ")</f>
        <v xml:space="preserve"> </v>
      </c>
      <c r="K11" s="400" t="str">
        <f>IF(COUNTA(ข้อมูล!N9:R9),IF(G11&lt;1,"/ ",IF(G11&lt;1.5," ",IF(G11&lt;2.5," ",IF(G11&gt;=2.5,""))))," ")</f>
        <v xml:space="preserve"> </v>
      </c>
      <c r="L11" s="175"/>
    </row>
    <row r="12" spans="1:12" s="401" customFormat="1" ht="16.5" customHeight="1" x14ac:dyDescent="0.35">
      <c r="A12" s="394">
        <f>IF(COUNTA(ข้อมูล!C10),ข้อมูล!C10," ")</f>
        <v>8</v>
      </c>
      <c r="B12" s="395" t="str">
        <f>IF(COUNTA(ข้อมูล!N10),ข้อมูล!N10," ")</f>
        <v xml:space="preserve"> </v>
      </c>
      <c r="C12" s="396" t="str">
        <f>IF(COUNTA(ข้อมูล!O10),ข้อมูล!O10," ")</f>
        <v xml:space="preserve"> </v>
      </c>
      <c r="D12" s="396" t="str">
        <f>IF(COUNTA(ข้อมูล!P10),ข้อมูล!P10," ")</f>
        <v xml:space="preserve"> </v>
      </c>
      <c r="E12" s="397" t="str">
        <f>IF(COUNTA(ข้อมูล!Q10),ข้อมูล!Q10," ")</f>
        <v xml:space="preserve"> </v>
      </c>
      <c r="F12" s="398" t="str">
        <f>IF(COUNTA(ข้อมูล!R10),ข้อมูล!R10," ")</f>
        <v xml:space="preserve"> </v>
      </c>
      <c r="G12" s="399" t="e">
        <f t="shared" si="0"/>
        <v>#DIV/0!</v>
      </c>
      <c r="H12" s="400" t="str">
        <f>IF(COUNTA(ข้อมูล!N10:R10),IF(G12&lt;1," ",IF(G12&lt;1.5," ",IF(G12&lt;2.5," ",IF(G12&gt;=2.5,"/"))))," ")</f>
        <v xml:space="preserve"> </v>
      </c>
      <c r="I12" s="400" t="str">
        <f>IF(COUNTA(ข้อมูล!N10:R10),IF(G12&lt;1," ",IF(G12&lt;1.5," ",IF(G12&lt;2.5,"/ ",IF(G12&gt;=2.5,""))))," ")</f>
        <v xml:space="preserve"> </v>
      </c>
      <c r="J12" s="400" t="str">
        <f>IF(COUNTA(ข้อมูล!N10:R10),IF(G12&lt;1," ",IF(G12&lt;1.5,"/ ",IF(G12&lt;2.5," ",IF(G12&gt;=2.5,""))))," ")</f>
        <v xml:space="preserve"> </v>
      </c>
      <c r="K12" s="400" t="str">
        <f>IF(COUNTA(ข้อมูล!N10:R10),IF(G12&lt;1,"/ ",IF(G12&lt;1.5," ",IF(G12&lt;2.5," ",IF(G12&gt;=2.5,""))))," ")</f>
        <v xml:space="preserve"> </v>
      </c>
      <c r="L12" s="175"/>
    </row>
    <row r="13" spans="1:12" s="401" customFormat="1" ht="16.5" customHeight="1" x14ac:dyDescent="0.35">
      <c r="A13" s="394">
        <f>IF(COUNTA(ข้อมูล!C11),ข้อมูล!C11," ")</f>
        <v>9</v>
      </c>
      <c r="B13" s="395" t="str">
        <f>IF(COUNTA(ข้อมูล!N11),ข้อมูล!N11," ")</f>
        <v xml:space="preserve"> </v>
      </c>
      <c r="C13" s="396" t="str">
        <f>IF(COUNTA(ข้อมูล!O11),ข้อมูล!O11," ")</f>
        <v xml:space="preserve"> </v>
      </c>
      <c r="D13" s="396" t="str">
        <f>IF(COUNTA(ข้อมูล!P11),ข้อมูล!P11," ")</f>
        <v xml:space="preserve"> </v>
      </c>
      <c r="E13" s="397" t="str">
        <f>IF(COUNTA(ข้อมูล!Q11),ข้อมูล!Q11," ")</f>
        <v xml:space="preserve"> </v>
      </c>
      <c r="F13" s="398" t="str">
        <f>IF(COUNTA(ข้อมูล!R11),ข้อมูล!R11," ")</f>
        <v xml:space="preserve"> </v>
      </c>
      <c r="G13" s="399" t="e">
        <f t="shared" si="0"/>
        <v>#DIV/0!</v>
      </c>
      <c r="H13" s="400" t="str">
        <f>IF(COUNTA(ข้อมูล!N11:R11),IF(G13&lt;1," ",IF(G13&lt;1.5," ",IF(G13&lt;2.5," ",IF(G13&gt;=2.5,"/"))))," ")</f>
        <v xml:space="preserve"> </v>
      </c>
      <c r="I13" s="400" t="str">
        <f>IF(COUNTA(ข้อมูล!N11:R11),IF(G13&lt;1," ",IF(G13&lt;1.5," ",IF(G13&lt;2.5,"/ ",IF(G13&gt;=2.5,""))))," ")</f>
        <v xml:space="preserve"> </v>
      </c>
      <c r="J13" s="400" t="str">
        <f>IF(COUNTA(ข้อมูล!N11:R11),IF(G13&lt;1," ",IF(G13&lt;1.5,"/ ",IF(G13&lt;2.5," ",IF(G13&gt;=2.5,""))))," ")</f>
        <v xml:space="preserve"> </v>
      </c>
      <c r="K13" s="400" t="str">
        <f>IF(COUNTA(ข้อมูล!N11:R11),IF(G13&lt;1,"/ ",IF(G13&lt;1.5," ",IF(G13&lt;2.5," ",IF(G13&gt;=2.5,""))))," ")</f>
        <v xml:space="preserve"> </v>
      </c>
      <c r="L13" s="175"/>
    </row>
    <row r="14" spans="1:12" s="401" customFormat="1" ht="16.5" customHeight="1" x14ac:dyDescent="0.35">
      <c r="A14" s="394">
        <f>IF(COUNTA(ข้อมูล!C12),ข้อมูล!C12," ")</f>
        <v>10</v>
      </c>
      <c r="B14" s="395" t="str">
        <f>IF(COUNTA(ข้อมูล!N12),ข้อมูล!N12," ")</f>
        <v xml:space="preserve"> </v>
      </c>
      <c r="C14" s="396" t="str">
        <f>IF(COUNTA(ข้อมูล!O12),ข้อมูล!O12," ")</f>
        <v xml:space="preserve"> </v>
      </c>
      <c r="D14" s="396" t="str">
        <f>IF(COUNTA(ข้อมูล!P12),ข้อมูล!P12," ")</f>
        <v xml:space="preserve"> </v>
      </c>
      <c r="E14" s="397" t="str">
        <f>IF(COUNTA(ข้อมูล!Q12),ข้อมูล!Q12," ")</f>
        <v xml:space="preserve"> </v>
      </c>
      <c r="F14" s="398" t="str">
        <f>IF(COUNTA(ข้อมูล!R12),ข้อมูล!R12," ")</f>
        <v xml:space="preserve"> </v>
      </c>
      <c r="G14" s="399" t="e">
        <f t="shared" si="0"/>
        <v>#DIV/0!</v>
      </c>
      <c r="H14" s="400" t="str">
        <f>IF(COUNTA(ข้อมูล!N12:R12),IF(G14&lt;1," ",IF(G14&lt;1.5," ",IF(G14&lt;2.5," ",IF(G14&gt;=2.5,"/"))))," ")</f>
        <v xml:space="preserve"> </v>
      </c>
      <c r="I14" s="400" t="str">
        <f>IF(COUNTA(ข้อมูล!N12:R12),IF(G14&lt;1," ",IF(G14&lt;1.5," ",IF(G14&lt;2.5,"/ ",IF(G14&gt;=2.5,""))))," ")</f>
        <v xml:space="preserve"> </v>
      </c>
      <c r="J14" s="400" t="str">
        <f>IF(COUNTA(ข้อมูล!N12:R12),IF(G14&lt;1," ",IF(G14&lt;1.5,"/ ",IF(G14&lt;2.5," ",IF(G14&gt;=2.5,""))))," ")</f>
        <v xml:space="preserve"> </v>
      </c>
      <c r="K14" s="400" t="str">
        <f>IF(COUNTA(ข้อมูล!N12:R12),IF(G14&lt;1,"/ ",IF(G14&lt;1.5," ",IF(G14&lt;2.5," ",IF(G14&gt;=2.5,""))))," ")</f>
        <v xml:space="preserve"> </v>
      </c>
      <c r="L14" s="175"/>
    </row>
    <row r="15" spans="1:12" s="401" customFormat="1" ht="16.5" customHeight="1" x14ac:dyDescent="0.35">
      <c r="A15" s="394">
        <f>IF(COUNTA(ข้อมูล!C13),ข้อมูล!C13," ")</f>
        <v>11</v>
      </c>
      <c r="B15" s="395" t="str">
        <f>IF(COUNTA(ข้อมูล!N13),ข้อมูล!N13," ")</f>
        <v xml:space="preserve"> </v>
      </c>
      <c r="C15" s="396" t="str">
        <f>IF(COUNTA(ข้อมูล!O13),ข้อมูล!O13," ")</f>
        <v xml:space="preserve"> </v>
      </c>
      <c r="D15" s="396" t="str">
        <f>IF(COUNTA(ข้อมูล!P13),ข้อมูล!P13," ")</f>
        <v xml:space="preserve"> </v>
      </c>
      <c r="E15" s="397" t="str">
        <f>IF(COUNTA(ข้อมูล!Q13),ข้อมูล!Q13," ")</f>
        <v xml:space="preserve"> </v>
      </c>
      <c r="F15" s="398" t="str">
        <f>IF(COUNTA(ข้อมูล!R13),ข้อมูล!R13," ")</f>
        <v xml:space="preserve"> </v>
      </c>
      <c r="G15" s="399" t="e">
        <f t="shared" si="0"/>
        <v>#DIV/0!</v>
      </c>
      <c r="H15" s="400" t="str">
        <f>IF(COUNTA(ข้อมูล!N13:R13),IF(G15&lt;1," ",IF(G15&lt;1.5," ",IF(G15&lt;2.5," ",IF(G15&gt;=2.5,"/"))))," ")</f>
        <v xml:space="preserve"> </v>
      </c>
      <c r="I15" s="400" t="str">
        <f>IF(COUNTA(ข้อมูล!N13:R13),IF(G15&lt;1," ",IF(G15&lt;1.5," ",IF(G15&lt;2.5,"/ ",IF(G15&gt;=2.5,""))))," ")</f>
        <v xml:space="preserve"> </v>
      </c>
      <c r="J15" s="400" t="str">
        <f>IF(COUNTA(ข้อมูล!N13:R13),IF(G15&lt;1," ",IF(G15&lt;1.5,"/ ",IF(G15&lt;2.5," ",IF(G15&gt;=2.5,""))))," ")</f>
        <v xml:space="preserve"> </v>
      </c>
      <c r="K15" s="400" t="str">
        <f>IF(COUNTA(ข้อมูล!N13:R13),IF(G15&lt;1,"/ ",IF(G15&lt;1.5," ",IF(G15&lt;2.5," ",IF(G15&gt;=2.5,""))))," ")</f>
        <v xml:space="preserve"> </v>
      </c>
      <c r="L15" s="175"/>
    </row>
    <row r="16" spans="1:12" s="401" customFormat="1" ht="16.5" customHeight="1" x14ac:dyDescent="0.35">
      <c r="A16" s="394">
        <f>IF(COUNTA(ข้อมูล!C14),ข้อมูล!C14," ")</f>
        <v>12</v>
      </c>
      <c r="B16" s="395" t="str">
        <f>IF(COUNTA(ข้อมูล!N14),ข้อมูล!N14," ")</f>
        <v xml:space="preserve"> </v>
      </c>
      <c r="C16" s="396" t="str">
        <f>IF(COUNTA(ข้อมูล!O14),ข้อมูล!O14," ")</f>
        <v xml:space="preserve"> </v>
      </c>
      <c r="D16" s="396" t="str">
        <f>IF(COUNTA(ข้อมูล!P14),ข้อมูล!P14," ")</f>
        <v xml:space="preserve"> </v>
      </c>
      <c r="E16" s="397" t="str">
        <f>IF(COUNTA(ข้อมูล!Q14),ข้อมูล!Q14," ")</f>
        <v xml:space="preserve"> </v>
      </c>
      <c r="F16" s="398" t="str">
        <f>IF(COUNTA(ข้อมูล!R14),ข้อมูล!R14," ")</f>
        <v xml:space="preserve"> </v>
      </c>
      <c r="G16" s="399" t="e">
        <f t="shared" si="0"/>
        <v>#DIV/0!</v>
      </c>
      <c r="H16" s="400" t="str">
        <f>IF(COUNTA(ข้อมูล!N14:R14),IF(G16&lt;1," ",IF(G16&lt;1.5," ",IF(G16&lt;2.5," ",IF(G16&gt;=2.5,"/"))))," ")</f>
        <v xml:space="preserve"> </v>
      </c>
      <c r="I16" s="400" t="str">
        <f>IF(COUNTA(ข้อมูล!N14:R14),IF(G16&lt;1," ",IF(G16&lt;1.5," ",IF(G16&lt;2.5,"/ ",IF(G16&gt;=2.5,""))))," ")</f>
        <v xml:space="preserve"> </v>
      </c>
      <c r="J16" s="400" t="str">
        <f>IF(COUNTA(ข้อมูล!N14:R14),IF(G16&lt;1," ",IF(G16&lt;1.5,"/ ",IF(G16&lt;2.5," ",IF(G16&gt;=2.5,""))))," ")</f>
        <v xml:space="preserve"> </v>
      </c>
      <c r="K16" s="400" t="str">
        <f>IF(COUNTA(ข้อมูล!N14:R14),IF(G16&lt;1,"/ ",IF(G16&lt;1.5," ",IF(G16&lt;2.5," ",IF(G16&gt;=2.5,""))))," ")</f>
        <v xml:space="preserve"> </v>
      </c>
      <c r="L16" s="175"/>
    </row>
    <row r="17" spans="1:12" s="401" customFormat="1" ht="16.5" customHeight="1" x14ac:dyDescent="0.35">
      <c r="A17" s="394">
        <f>IF(COUNTA(ข้อมูล!C15),ข้อมูล!C15," ")</f>
        <v>13</v>
      </c>
      <c r="B17" s="395" t="str">
        <f>IF(COUNTA(ข้อมูล!N15),ข้อมูล!N15," ")</f>
        <v xml:space="preserve"> </v>
      </c>
      <c r="C17" s="396" t="str">
        <f>IF(COUNTA(ข้อมูล!O15),ข้อมูล!O15," ")</f>
        <v xml:space="preserve"> </v>
      </c>
      <c r="D17" s="396" t="str">
        <f>IF(COUNTA(ข้อมูล!P15),ข้อมูล!P15," ")</f>
        <v xml:space="preserve"> </v>
      </c>
      <c r="E17" s="397" t="str">
        <f>IF(COUNTA(ข้อมูล!Q15),ข้อมูล!Q15," ")</f>
        <v xml:space="preserve"> </v>
      </c>
      <c r="F17" s="398" t="str">
        <f>IF(COUNTA(ข้อมูล!R15),ข้อมูล!R15," ")</f>
        <v xml:space="preserve"> </v>
      </c>
      <c r="G17" s="399" t="e">
        <f t="shared" si="0"/>
        <v>#DIV/0!</v>
      </c>
      <c r="H17" s="400" t="str">
        <f>IF(COUNTA(ข้อมูล!N15:R15),IF(G17&lt;1," ",IF(G17&lt;1.5," ",IF(G17&lt;2.5," ",IF(G17&gt;=2.5,"/"))))," ")</f>
        <v xml:space="preserve"> </v>
      </c>
      <c r="I17" s="400" t="str">
        <f>IF(COUNTA(ข้อมูล!N15:R15),IF(G17&lt;1," ",IF(G17&lt;1.5," ",IF(G17&lt;2.5,"/ ",IF(G17&gt;=2.5,""))))," ")</f>
        <v xml:space="preserve"> </v>
      </c>
      <c r="J17" s="400" t="str">
        <f>IF(COUNTA(ข้อมูล!N15:R15),IF(G17&lt;1," ",IF(G17&lt;1.5,"/ ",IF(G17&lt;2.5," ",IF(G17&gt;=2.5,""))))," ")</f>
        <v xml:space="preserve"> </v>
      </c>
      <c r="K17" s="400" t="str">
        <f>IF(COUNTA(ข้อมูล!N15:R15),IF(G17&lt;1,"/ ",IF(G17&lt;1.5," ",IF(G17&lt;2.5," ",IF(G17&gt;=2.5,""))))," ")</f>
        <v xml:space="preserve"> </v>
      </c>
      <c r="L17" s="175"/>
    </row>
    <row r="18" spans="1:12" s="401" customFormat="1" ht="16.5" customHeight="1" x14ac:dyDescent="0.35">
      <c r="A18" s="394">
        <f>IF(COUNTA(ข้อมูล!C16),ข้อมูล!C16," ")</f>
        <v>14</v>
      </c>
      <c r="B18" s="395" t="str">
        <f>IF(COUNTA(ข้อมูล!N16),ข้อมูล!N16," ")</f>
        <v xml:space="preserve"> </v>
      </c>
      <c r="C18" s="396" t="str">
        <f>IF(COUNTA(ข้อมูล!O16),ข้อมูล!O16," ")</f>
        <v xml:space="preserve"> </v>
      </c>
      <c r="D18" s="396" t="str">
        <f>IF(COUNTA(ข้อมูล!P16),ข้อมูล!P16," ")</f>
        <v xml:space="preserve"> </v>
      </c>
      <c r="E18" s="397" t="str">
        <f>IF(COUNTA(ข้อมูล!Q16),ข้อมูล!Q16," ")</f>
        <v xml:space="preserve"> </v>
      </c>
      <c r="F18" s="398" t="str">
        <f>IF(COUNTA(ข้อมูล!R16),ข้อมูล!R16," ")</f>
        <v xml:space="preserve"> </v>
      </c>
      <c r="G18" s="399" t="e">
        <f t="shared" si="0"/>
        <v>#DIV/0!</v>
      </c>
      <c r="H18" s="400" t="str">
        <f>IF(COUNTA(ข้อมูล!N16:R16),IF(G18&lt;1," ",IF(G18&lt;1.5," ",IF(G18&lt;2.5," ",IF(G18&gt;=2.5,"/"))))," ")</f>
        <v xml:space="preserve"> </v>
      </c>
      <c r="I18" s="400" t="str">
        <f>IF(COUNTA(ข้อมูล!N16:R16),IF(G18&lt;1," ",IF(G18&lt;1.5," ",IF(G18&lt;2.5,"/ ",IF(G18&gt;=2.5,""))))," ")</f>
        <v xml:space="preserve"> </v>
      </c>
      <c r="J18" s="400" t="str">
        <f>IF(COUNTA(ข้อมูล!N16:R16),IF(G18&lt;1," ",IF(G18&lt;1.5,"/ ",IF(G18&lt;2.5," ",IF(G18&gt;=2.5,""))))," ")</f>
        <v xml:space="preserve"> </v>
      </c>
      <c r="K18" s="400" t="str">
        <f>IF(COUNTA(ข้อมูล!N16:R16),IF(G18&lt;1,"/ ",IF(G18&lt;1.5," ",IF(G18&lt;2.5," ",IF(G18&gt;=2.5,""))))," ")</f>
        <v xml:space="preserve"> </v>
      </c>
      <c r="L18" s="175"/>
    </row>
    <row r="19" spans="1:12" s="401" customFormat="1" ht="16.5" customHeight="1" x14ac:dyDescent="0.35">
      <c r="A19" s="394">
        <f>IF(COUNTA(ข้อมูล!C17),ข้อมูล!C17," ")</f>
        <v>15</v>
      </c>
      <c r="B19" s="395" t="str">
        <f>IF(COUNTA(ข้อมูล!N17),ข้อมูล!N17," ")</f>
        <v xml:space="preserve"> </v>
      </c>
      <c r="C19" s="396" t="str">
        <f>IF(COUNTA(ข้อมูล!O17),ข้อมูล!O17," ")</f>
        <v xml:space="preserve"> </v>
      </c>
      <c r="D19" s="396" t="str">
        <f>IF(COUNTA(ข้อมูล!P17),ข้อมูล!P17," ")</f>
        <v xml:space="preserve"> </v>
      </c>
      <c r="E19" s="397" t="str">
        <f>IF(COUNTA(ข้อมูล!Q17),ข้อมูล!Q17," ")</f>
        <v xml:space="preserve"> </v>
      </c>
      <c r="F19" s="398" t="str">
        <f>IF(COUNTA(ข้อมูล!R17),ข้อมูล!R17," ")</f>
        <v xml:space="preserve"> </v>
      </c>
      <c r="G19" s="399" t="e">
        <f t="shared" si="0"/>
        <v>#DIV/0!</v>
      </c>
      <c r="H19" s="400" t="str">
        <f>IF(COUNTA(ข้อมูล!N17:R17),IF(G19&lt;1," ",IF(G19&lt;1.5," ",IF(G19&lt;2.5," ",IF(G19&gt;=2.5,"/"))))," ")</f>
        <v xml:space="preserve"> </v>
      </c>
      <c r="I19" s="400" t="str">
        <f>IF(COUNTA(ข้อมูล!N17:R17),IF(G19&lt;1," ",IF(G19&lt;1.5," ",IF(G19&lt;2.5,"/ ",IF(G19&gt;=2.5,""))))," ")</f>
        <v xml:space="preserve"> </v>
      </c>
      <c r="J19" s="400" t="str">
        <f>IF(COUNTA(ข้อมูล!N17:R17),IF(G19&lt;1," ",IF(G19&lt;1.5,"/ ",IF(G19&lt;2.5," ",IF(G19&gt;=2.5,""))))," ")</f>
        <v xml:space="preserve"> </v>
      </c>
      <c r="K19" s="400" t="str">
        <f>IF(COUNTA(ข้อมูล!N17:R17),IF(G19&lt;1,"/ ",IF(G19&lt;1.5," ",IF(G19&lt;2.5," ",IF(G19&gt;=2.5,""))))," ")</f>
        <v xml:space="preserve"> </v>
      </c>
      <c r="L19" s="175"/>
    </row>
    <row r="20" spans="1:12" s="401" customFormat="1" ht="16.5" customHeight="1" x14ac:dyDescent="0.35">
      <c r="A20" s="394">
        <f>IF(COUNTA(ข้อมูล!C18),ข้อมูล!C18," ")</f>
        <v>16</v>
      </c>
      <c r="B20" s="395" t="str">
        <f>IF(COUNTA(ข้อมูล!N18),ข้อมูล!N18," ")</f>
        <v xml:space="preserve"> </v>
      </c>
      <c r="C20" s="396" t="str">
        <f>IF(COUNTA(ข้อมูล!O18),ข้อมูล!O18," ")</f>
        <v xml:space="preserve"> </v>
      </c>
      <c r="D20" s="396" t="str">
        <f>IF(COUNTA(ข้อมูล!P18),ข้อมูล!P18," ")</f>
        <v xml:space="preserve"> </v>
      </c>
      <c r="E20" s="397" t="str">
        <f>IF(COUNTA(ข้อมูล!Q18),ข้อมูล!Q18," ")</f>
        <v xml:space="preserve"> </v>
      </c>
      <c r="F20" s="398" t="str">
        <f>IF(COUNTA(ข้อมูล!R18),ข้อมูล!R18," ")</f>
        <v xml:space="preserve"> </v>
      </c>
      <c r="G20" s="399" t="e">
        <f t="shared" si="0"/>
        <v>#DIV/0!</v>
      </c>
      <c r="H20" s="400" t="str">
        <f>IF(COUNTA(ข้อมูล!N18:R18),IF(G20&lt;1," ",IF(G20&lt;1.5," ",IF(G20&lt;2.5," ",IF(G20&gt;=2.5,"/"))))," ")</f>
        <v xml:space="preserve"> </v>
      </c>
      <c r="I20" s="400" t="str">
        <f>IF(COUNTA(ข้อมูล!N18:R18),IF(G20&lt;1," ",IF(G20&lt;1.5," ",IF(G20&lt;2.5,"/ ",IF(G20&gt;=2.5,""))))," ")</f>
        <v xml:space="preserve"> </v>
      </c>
      <c r="J20" s="400" t="str">
        <f>IF(COUNTA(ข้อมูล!N18:R18),IF(G20&lt;1," ",IF(G20&lt;1.5,"/ ",IF(G20&lt;2.5," ",IF(G20&gt;=2.5,""))))," ")</f>
        <v xml:space="preserve"> </v>
      </c>
      <c r="K20" s="400" t="str">
        <f>IF(COUNTA(ข้อมูล!N18:R18),IF(G20&lt;1,"/ ",IF(G20&lt;1.5," ",IF(G20&lt;2.5," ",IF(G20&gt;=2.5,""))))," ")</f>
        <v xml:space="preserve"> </v>
      </c>
      <c r="L20" s="175"/>
    </row>
    <row r="21" spans="1:12" s="401" customFormat="1" ht="16.5" customHeight="1" x14ac:dyDescent="0.35">
      <c r="A21" s="394">
        <f>IF(COUNTA(ข้อมูล!C19),ข้อมูล!C19," ")</f>
        <v>17</v>
      </c>
      <c r="B21" s="395" t="str">
        <f>IF(COUNTA(ข้อมูล!N19),ข้อมูล!N19," ")</f>
        <v xml:space="preserve"> </v>
      </c>
      <c r="C21" s="396" t="str">
        <f>IF(COUNTA(ข้อมูล!O19),ข้อมูล!O19," ")</f>
        <v xml:space="preserve"> </v>
      </c>
      <c r="D21" s="396" t="str">
        <f>IF(COUNTA(ข้อมูล!P19),ข้อมูล!P19," ")</f>
        <v xml:space="preserve"> </v>
      </c>
      <c r="E21" s="397" t="str">
        <f>IF(COUNTA(ข้อมูล!Q19),ข้อมูล!Q19," ")</f>
        <v xml:space="preserve"> </v>
      </c>
      <c r="F21" s="398" t="str">
        <f>IF(COUNTA(ข้อมูล!R19),ข้อมูล!R19," ")</f>
        <v xml:space="preserve"> </v>
      </c>
      <c r="G21" s="399" t="e">
        <f t="shared" si="0"/>
        <v>#DIV/0!</v>
      </c>
      <c r="H21" s="400" t="str">
        <f>IF(COUNTA(ข้อมูล!N19:R19),IF(G21&lt;1," ",IF(G21&lt;1.5," ",IF(G21&lt;2.5," ",IF(G21&gt;=2.5,"/"))))," ")</f>
        <v xml:space="preserve"> </v>
      </c>
      <c r="I21" s="400" t="str">
        <f>IF(COUNTA(ข้อมูล!N19:R19),IF(G21&lt;1," ",IF(G21&lt;1.5," ",IF(G21&lt;2.5,"/ ",IF(G21&gt;=2.5,""))))," ")</f>
        <v xml:space="preserve"> </v>
      </c>
      <c r="J21" s="400" t="str">
        <f>IF(COUNTA(ข้อมูล!N19:R19),IF(G21&lt;1," ",IF(G21&lt;1.5,"/ ",IF(G21&lt;2.5," ",IF(G21&gt;=2.5,""))))," ")</f>
        <v xml:space="preserve"> </v>
      </c>
      <c r="K21" s="400" t="str">
        <f>IF(COUNTA(ข้อมูล!N19:R19),IF(G21&lt;1,"/ ",IF(G21&lt;1.5," ",IF(G21&lt;2.5," ",IF(G21&gt;=2.5,""))))," ")</f>
        <v xml:space="preserve"> </v>
      </c>
      <c r="L21" s="175"/>
    </row>
    <row r="22" spans="1:12" s="401" customFormat="1" ht="16.5" customHeight="1" x14ac:dyDescent="0.35">
      <c r="A22" s="394">
        <f>IF(COUNTA(ข้อมูล!C20),ข้อมูล!C20," ")</f>
        <v>18</v>
      </c>
      <c r="B22" s="395" t="str">
        <f>IF(COUNTA(ข้อมูล!N20),ข้อมูล!N20," ")</f>
        <v xml:space="preserve"> </v>
      </c>
      <c r="C22" s="396" t="str">
        <f>IF(COUNTA(ข้อมูล!O20),ข้อมูล!O20," ")</f>
        <v xml:space="preserve"> </v>
      </c>
      <c r="D22" s="396" t="str">
        <f>IF(COUNTA(ข้อมูล!P20),ข้อมูล!P20," ")</f>
        <v xml:space="preserve"> </v>
      </c>
      <c r="E22" s="397" t="str">
        <f>IF(COUNTA(ข้อมูล!Q20),ข้อมูล!Q20," ")</f>
        <v xml:space="preserve"> </v>
      </c>
      <c r="F22" s="398" t="str">
        <f>IF(COUNTA(ข้อมูล!R20),ข้อมูล!R20," ")</f>
        <v xml:space="preserve"> </v>
      </c>
      <c r="G22" s="399" t="e">
        <f t="shared" si="0"/>
        <v>#DIV/0!</v>
      </c>
      <c r="H22" s="400" t="str">
        <f>IF(COUNTA(ข้อมูล!N20:R20),IF(G22&lt;1," ",IF(G22&lt;1.5," ",IF(G22&lt;2.5," ",IF(G22&gt;=2.5,"/"))))," ")</f>
        <v xml:space="preserve"> </v>
      </c>
      <c r="I22" s="400" t="str">
        <f>IF(COUNTA(ข้อมูล!N20:R20),IF(G22&lt;1," ",IF(G22&lt;1.5," ",IF(G22&lt;2.5,"/ ",IF(G22&gt;=2.5,""))))," ")</f>
        <v xml:space="preserve"> </v>
      </c>
      <c r="J22" s="400" t="str">
        <f>IF(COUNTA(ข้อมูล!N20:R20),IF(G22&lt;1," ",IF(G22&lt;1.5,"/ ",IF(G22&lt;2.5," ",IF(G22&gt;=2.5,""))))," ")</f>
        <v xml:space="preserve"> </v>
      </c>
      <c r="K22" s="400" t="str">
        <f>IF(COUNTA(ข้อมูล!N20:R20),IF(G22&lt;1,"/ ",IF(G22&lt;1.5," ",IF(G22&lt;2.5," ",IF(G22&gt;=2.5,""))))," ")</f>
        <v xml:space="preserve"> </v>
      </c>
      <c r="L22" s="175"/>
    </row>
    <row r="23" spans="1:12" s="401" customFormat="1" ht="16.5" customHeight="1" x14ac:dyDescent="0.35">
      <c r="A23" s="394">
        <f>IF(COUNTA(ข้อมูล!C21),ข้อมูล!C21," ")</f>
        <v>19</v>
      </c>
      <c r="B23" s="395" t="str">
        <f>IF(COUNTA(ข้อมูล!N21),ข้อมูล!N21," ")</f>
        <v xml:space="preserve"> </v>
      </c>
      <c r="C23" s="396" t="str">
        <f>IF(COUNTA(ข้อมูล!O21),ข้อมูล!O21," ")</f>
        <v xml:space="preserve"> </v>
      </c>
      <c r="D23" s="396" t="str">
        <f>IF(COUNTA(ข้อมูล!P21),ข้อมูล!P21," ")</f>
        <v xml:space="preserve"> </v>
      </c>
      <c r="E23" s="397" t="str">
        <f>IF(COUNTA(ข้อมูล!Q21),ข้อมูล!Q21," ")</f>
        <v xml:space="preserve"> </v>
      </c>
      <c r="F23" s="398" t="str">
        <f>IF(COUNTA(ข้อมูล!R21),ข้อมูล!R21," ")</f>
        <v xml:space="preserve"> </v>
      </c>
      <c r="G23" s="399" t="e">
        <f t="shared" si="0"/>
        <v>#DIV/0!</v>
      </c>
      <c r="H23" s="400" t="str">
        <f>IF(COUNTA(ข้อมูล!N21:R21),IF(G23&lt;1," ",IF(G23&lt;1.5," ",IF(G23&lt;2.5," ",IF(G23&gt;=2.5,"/"))))," ")</f>
        <v xml:space="preserve"> </v>
      </c>
      <c r="I23" s="400" t="str">
        <f>IF(COUNTA(ข้อมูล!N21:R21),IF(G23&lt;1," ",IF(G23&lt;1.5," ",IF(G23&lt;2.5,"/ ",IF(G23&gt;=2.5,""))))," ")</f>
        <v xml:space="preserve"> </v>
      </c>
      <c r="J23" s="400" t="str">
        <f>IF(COUNTA(ข้อมูล!N21:R21),IF(G23&lt;1," ",IF(G23&lt;1.5,"/ ",IF(G23&lt;2.5," ",IF(G23&gt;=2.5,""))))," ")</f>
        <v xml:space="preserve"> </v>
      </c>
      <c r="K23" s="400" t="str">
        <f>IF(COUNTA(ข้อมูล!N21:R21),IF(G23&lt;1,"/ ",IF(G23&lt;1.5," ",IF(G23&lt;2.5," ",IF(G23&gt;=2.5,""))))," ")</f>
        <v xml:space="preserve"> </v>
      </c>
      <c r="L23" s="175"/>
    </row>
    <row r="24" spans="1:12" s="401" customFormat="1" ht="16.5" customHeight="1" x14ac:dyDescent="0.35">
      <c r="A24" s="394">
        <f>IF(COUNTA(ข้อมูล!C22),ข้อมูล!C22," ")</f>
        <v>20</v>
      </c>
      <c r="B24" s="395" t="str">
        <f>IF(COUNTA(ข้อมูล!N22),ข้อมูล!N22," ")</f>
        <v xml:space="preserve"> </v>
      </c>
      <c r="C24" s="396" t="str">
        <f>IF(COUNTA(ข้อมูล!O22),ข้อมูล!O22," ")</f>
        <v xml:space="preserve"> </v>
      </c>
      <c r="D24" s="396" t="str">
        <f>IF(COUNTA(ข้อมูล!P22),ข้อมูล!P22," ")</f>
        <v xml:space="preserve"> </v>
      </c>
      <c r="E24" s="397" t="str">
        <f>IF(COUNTA(ข้อมูล!Q22),ข้อมูล!Q22," ")</f>
        <v xml:space="preserve"> </v>
      </c>
      <c r="F24" s="398" t="str">
        <f>IF(COUNTA(ข้อมูล!R22),ข้อมูล!R22," ")</f>
        <v xml:space="preserve"> </v>
      </c>
      <c r="G24" s="399" t="e">
        <f t="shared" si="0"/>
        <v>#DIV/0!</v>
      </c>
      <c r="H24" s="400" t="str">
        <f>IF(COUNTA(ข้อมูล!N22:R22),IF(G24&lt;1," ",IF(G24&lt;1.5," ",IF(G24&lt;2.5," ",IF(G24&gt;=2.5,"/"))))," ")</f>
        <v xml:space="preserve"> </v>
      </c>
      <c r="I24" s="400" t="str">
        <f>IF(COUNTA(ข้อมูล!N22:R22),IF(G24&lt;1," ",IF(G24&lt;1.5," ",IF(G24&lt;2.5,"/ ",IF(G24&gt;=2.5,""))))," ")</f>
        <v xml:space="preserve"> </v>
      </c>
      <c r="J24" s="400" t="str">
        <f>IF(COUNTA(ข้อมูล!N22:R22),IF(G24&lt;1," ",IF(G24&lt;1.5,"/ ",IF(G24&lt;2.5," ",IF(G24&gt;=2.5,""))))," ")</f>
        <v xml:space="preserve"> </v>
      </c>
      <c r="K24" s="400" t="str">
        <f>IF(COUNTA(ข้อมูล!N22:R22),IF(G24&lt;1,"/ ",IF(G24&lt;1.5," ",IF(G24&lt;2.5," ",IF(G24&gt;=2.5,""))))," ")</f>
        <v xml:space="preserve"> </v>
      </c>
      <c r="L24" s="175"/>
    </row>
    <row r="25" spans="1:12" s="401" customFormat="1" ht="16.5" customHeight="1" x14ac:dyDescent="0.35">
      <c r="A25" s="394">
        <f>IF(COUNTA(ข้อมูล!C23),ข้อมูล!C23," ")</f>
        <v>21</v>
      </c>
      <c r="B25" s="395" t="str">
        <f>IF(COUNTA(ข้อมูล!N23),ข้อมูล!N23," ")</f>
        <v xml:space="preserve"> </v>
      </c>
      <c r="C25" s="396" t="str">
        <f>IF(COUNTA(ข้อมูล!O23),ข้อมูล!O23," ")</f>
        <v xml:space="preserve"> </v>
      </c>
      <c r="D25" s="396" t="str">
        <f>IF(COUNTA(ข้อมูล!P23),ข้อมูล!P23," ")</f>
        <v xml:space="preserve"> </v>
      </c>
      <c r="E25" s="397" t="str">
        <f>IF(COUNTA(ข้อมูล!Q23),ข้อมูล!Q23," ")</f>
        <v xml:space="preserve"> </v>
      </c>
      <c r="F25" s="398" t="str">
        <f>IF(COUNTA(ข้อมูล!R23),ข้อมูล!R23," ")</f>
        <v xml:space="preserve"> </v>
      </c>
      <c r="G25" s="399" t="e">
        <f t="shared" si="0"/>
        <v>#DIV/0!</v>
      </c>
      <c r="H25" s="400" t="str">
        <f>IF(COUNTA(ข้อมูล!N23:R23),IF(G25&lt;1," ",IF(G25&lt;1.5," ",IF(G25&lt;2.5," ",IF(G25&gt;=2.5,"/"))))," ")</f>
        <v xml:space="preserve"> </v>
      </c>
      <c r="I25" s="400" t="str">
        <f>IF(COUNTA(ข้อมูล!N23:R23),IF(G25&lt;1," ",IF(G25&lt;1.5," ",IF(G25&lt;2.5,"/ ",IF(G25&gt;=2.5,""))))," ")</f>
        <v xml:space="preserve"> </v>
      </c>
      <c r="J25" s="400" t="str">
        <f>IF(COUNTA(ข้อมูล!N23:R23),IF(G25&lt;1," ",IF(G25&lt;1.5,"/ ",IF(G25&lt;2.5," ",IF(G25&gt;=2.5,""))))," ")</f>
        <v xml:space="preserve"> </v>
      </c>
      <c r="K25" s="400" t="str">
        <f>IF(COUNTA(ข้อมูล!N23:R23),IF(G25&lt;1,"/ ",IF(G25&lt;1.5," ",IF(G25&lt;2.5," ",IF(G25&gt;=2.5,""))))," ")</f>
        <v xml:space="preserve"> </v>
      </c>
      <c r="L25" s="175"/>
    </row>
    <row r="26" spans="1:12" s="401" customFormat="1" ht="16.5" customHeight="1" x14ac:dyDescent="0.35">
      <c r="A26" s="394">
        <f>IF(COUNTA(ข้อมูล!C24),ข้อมูล!C24," ")</f>
        <v>22</v>
      </c>
      <c r="B26" s="395" t="str">
        <f>IF(COUNTA(ข้อมูล!N24),ข้อมูล!N24," ")</f>
        <v xml:space="preserve"> </v>
      </c>
      <c r="C26" s="396" t="str">
        <f>IF(COUNTA(ข้อมูล!O24),ข้อมูล!O24," ")</f>
        <v xml:space="preserve"> </v>
      </c>
      <c r="D26" s="396" t="str">
        <f>IF(COUNTA(ข้อมูล!P24),ข้อมูล!P24," ")</f>
        <v xml:space="preserve"> </v>
      </c>
      <c r="E26" s="397" t="str">
        <f>IF(COUNTA(ข้อมูล!Q24),ข้อมูล!Q24," ")</f>
        <v xml:space="preserve"> </v>
      </c>
      <c r="F26" s="398" t="str">
        <f>IF(COUNTA(ข้อมูล!R24),ข้อมูล!R24," ")</f>
        <v xml:space="preserve"> </v>
      </c>
      <c r="G26" s="399" t="e">
        <f t="shared" si="0"/>
        <v>#DIV/0!</v>
      </c>
      <c r="H26" s="400" t="str">
        <f>IF(COUNTA(ข้อมูล!N24:R24),IF(G26&lt;1," ",IF(G26&lt;1.5," ",IF(G26&lt;2.5," ",IF(G26&gt;=2.5,"/"))))," ")</f>
        <v xml:space="preserve"> </v>
      </c>
      <c r="I26" s="400" t="str">
        <f>IF(COUNTA(ข้อมูล!N24:R24),IF(G26&lt;1," ",IF(G26&lt;1.5," ",IF(G26&lt;2.5,"/ ",IF(G26&gt;=2.5,""))))," ")</f>
        <v xml:space="preserve"> </v>
      </c>
      <c r="J26" s="400" t="str">
        <f>IF(COUNTA(ข้อมูล!N24:R24),IF(G26&lt;1," ",IF(G26&lt;1.5,"/ ",IF(G26&lt;2.5," ",IF(G26&gt;=2.5,""))))," ")</f>
        <v xml:space="preserve"> </v>
      </c>
      <c r="K26" s="400" t="str">
        <f>IF(COUNTA(ข้อมูล!N24:R24),IF(G26&lt;1,"/ ",IF(G26&lt;1.5," ",IF(G26&lt;2.5," ",IF(G26&gt;=2.5,""))))," ")</f>
        <v xml:space="preserve"> </v>
      </c>
      <c r="L26" s="175"/>
    </row>
    <row r="27" spans="1:12" s="401" customFormat="1" ht="16.5" customHeight="1" x14ac:dyDescent="0.35">
      <c r="A27" s="394">
        <f>IF(COUNTA(ข้อมูล!C25),ข้อมูล!C25," ")</f>
        <v>23</v>
      </c>
      <c r="B27" s="395" t="str">
        <f>IF(COUNTA(ข้อมูล!N25),ข้อมูล!N25," ")</f>
        <v xml:space="preserve"> </v>
      </c>
      <c r="C27" s="396" t="str">
        <f>IF(COUNTA(ข้อมูล!O25),ข้อมูล!O25," ")</f>
        <v xml:space="preserve"> </v>
      </c>
      <c r="D27" s="396" t="str">
        <f>IF(COUNTA(ข้อมูล!P25),ข้อมูล!P25," ")</f>
        <v xml:space="preserve"> </v>
      </c>
      <c r="E27" s="397" t="str">
        <f>IF(COUNTA(ข้อมูล!Q25),ข้อมูล!Q25," ")</f>
        <v xml:space="preserve"> </v>
      </c>
      <c r="F27" s="398" t="str">
        <f>IF(COUNTA(ข้อมูล!R25),ข้อมูล!R25," ")</f>
        <v xml:space="preserve"> </v>
      </c>
      <c r="G27" s="399" t="e">
        <f t="shared" si="0"/>
        <v>#DIV/0!</v>
      </c>
      <c r="H27" s="400" t="str">
        <f>IF(COUNTA(ข้อมูล!N25:R25),IF(G27&lt;1," ",IF(G27&lt;1.5," ",IF(G27&lt;2.5," ",IF(G27&gt;=2.5,"/"))))," ")</f>
        <v xml:space="preserve"> </v>
      </c>
      <c r="I27" s="400" t="str">
        <f>IF(COUNTA(ข้อมูล!N25:R25),IF(G27&lt;1," ",IF(G27&lt;1.5," ",IF(G27&lt;2.5,"/ ",IF(G27&gt;=2.5,""))))," ")</f>
        <v xml:space="preserve"> </v>
      </c>
      <c r="J27" s="400" t="str">
        <f>IF(COUNTA(ข้อมูล!N25:R25),IF(G27&lt;1," ",IF(G27&lt;1.5,"/ ",IF(G27&lt;2.5," ",IF(G27&gt;=2.5,""))))," ")</f>
        <v xml:space="preserve"> </v>
      </c>
      <c r="K27" s="400" t="str">
        <f>IF(COUNTA(ข้อมูล!N25:R25),IF(G27&lt;1,"/ ",IF(G27&lt;1.5," ",IF(G27&lt;2.5," ",IF(G27&gt;=2.5,""))))," ")</f>
        <v xml:space="preserve"> </v>
      </c>
      <c r="L27" s="175"/>
    </row>
    <row r="28" spans="1:12" s="401" customFormat="1" ht="16.5" customHeight="1" x14ac:dyDescent="0.35">
      <c r="A28" s="394">
        <f>IF(COUNTA(ข้อมูล!C26),ข้อมูล!C26," ")</f>
        <v>24</v>
      </c>
      <c r="B28" s="395" t="str">
        <f>IF(COUNTA(ข้อมูล!N26),ข้อมูล!N26," ")</f>
        <v xml:space="preserve"> </v>
      </c>
      <c r="C28" s="396" t="str">
        <f>IF(COUNTA(ข้อมูล!O26),ข้อมูล!O26," ")</f>
        <v xml:space="preserve"> </v>
      </c>
      <c r="D28" s="396" t="str">
        <f>IF(COUNTA(ข้อมูล!P26),ข้อมูล!P26," ")</f>
        <v xml:space="preserve"> </v>
      </c>
      <c r="E28" s="397" t="str">
        <f>IF(COUNTA(ข้อมูล!Q26),ข้อมูล!Q26," ")</f>
        <v xml:space="preserve"> </v>
      </c>
      <c r="F28" s="398" t="str">
        <f>IF(COUNTA(ข้อมูล!R26),ข้อมูล!R26," ")</f>
        <v xml:space="preserve"> </v>
      </c>
      <c r="G28" s="399" t="e">
        <f t="shared" si="0"/>
        <v>#DIV/0!</v>
      </c>
      <c r="H28" s="400" t="str">
        <f>IF(COUNTA(ข้อมูล!N26:R26),IF(G28&lt;1," ",IF(G28&lt;1.5," ",IF(G28&lt;2.5," ",IF(G28&gt;=2.5,"/"))))," ")</f>
        <v xml:space="preserve"> </v>
      </c>
      <c r="I28" s="400" t="str">
        <f>IF(COUNTA(ข้อมูล!N26:R26),IF(G28&lt;1," ",IF(G28&lt;1.5," ",IF(G28&lt;2.5,"/ ",IF(G28&gt;=2.5,""))))," ")</f>
        <v xml:space="preserve"> </v>
      </c>
      <c r="J28" s="400" t="str">
        <f>IF(COUNTA(ข้อมูล!N26:R26),IF(G28&lt;1," ",IF(G28&lt;1.5,"/ ",IF(G28&lt;2.5," ",IF(G28&gt;=2.5,""))))," ")</f>
        <v xml:space="preserve"> </v>
      </c>
      <c r="K28" s="400" t="str">
        <f>IF(COUNTA(ข้อมูล!N26:R26),IF(G28&lt;1,"/ ",IF(G28&lt;1.5," ",IF(G28&lt;2.5," ",IF(G28&gt;=2.5,""))))," ")</f>
        <v xml:space="preserve"> </v>
      </c>
      <c r="L28" s="175"/>
    </row>
    <row r="29" spans="1:12" s="401" customFormat="1" ht="16.5" customHeight="1" x14ac:dyDescent="0.35">
      <c r="A29" s="394">
        <f>IF(COUNTA(ข้อมูล!C27),ข้อมูล!C27," ")</f>
        <v>25</v>
      </c>
      <c r="B29" s="395" t="str">
        <f>IF(COUNTA(ข้อมูล!N27),ข้อมูล!N27," ")</f>
        <v xml:space="preserve"> </v>
      </c>
      <c r="C29" s="396" t="str">
        <f>IF(COUNTA(ข้อมูล!O27),ข้อมูล!O27," ")</f>
        <v xml:space="preserve"> </v>
      </c>
      <c r="D29" s="396" t="str">
        <f>IF(COUNTA(ข้อมูล!P27),ข้อมูล!P27," ")</f>
        <v xml:space="preserve"> </v>
      </c>
      <c r="E29" s="397" t="str">
        <f>IF(COUNTA(ข้อมูล!Q27),ข้อมูล!Q27," ")</f>
        <v xml:space="preserve"> </v>
      </c>
      <c r="F29" s="398" t="str">
        <f>IF(COUNTA(ข้อมูล!R27),ข้อมูล!R27," ")</f>
        <v xml:space="preserve"> </v>
      </c>
      <c r="G29" s="399" t="e">
        <f t="shared" si="0"/>
        <v>#DIV/0!</v>
      </c>
      <c r="H29" s="400" t="str">
        <f>IF(COUNTA(ข้อมูล!N27:R27),IF(G29&lt;1," ",IF(G29&lt;1.5," ",IF(G29&lt;2.5," ",IF(G29&gt;=2.5,"/"))))," ")</f>
        <v xml:space="preserve"> </v>
      </c>
      <c r="I29" s="400" t="str">
        <f>IF(COUNTA(ข้อมูล!N27:R27),IF(G29&lt;1," ",IF(G29&lt;1.5," ",IF(G29&lt;2.5,"/ ",IF(G29&gt;=2.5,""))))," ")</f>
        <v xml:space="preserve"> </v>
      </c>
      <c r="J29" s="400" t="str">
        <f>IF(COUNTA(ข้อมูล!N27:R27),IF(G29&lt;1," ",IF(G29&lt;1.5,"/ ",IF(G29&lt;2.5," ",IF(G29&gt;=2.5,""))))," ")</f>
        <v xml:space="preserve"> </v>
      </c>
      <c r="K29" s="400" t="str">
        <f>IF(COUNTA(ข้อมูล!N27:R27),IF(G29&lt;1,"/ ",IF(G29&lt;1.5," ",IF(G29&lt;2.5," ",IF(G29&gt;=2.5,""))))," ")</f>
        <v xml:space="preserve"> </v>
      </c>
      <c r="L29" s="175"/>
    </row>
    <row r="30" spans="1:12" s="401" customFormat="1" ht="16.5" customHeight="1" x14ac:dyDescent="0.35">
      <c r="A30" s="394">
        <f>IF(COUNTA(ข้อมูล!C28),ข้อมูล!C28," ")</f>
        <v>26</v>
      </c>
      <c r="B30" s="395" t="str">
        <f>IF(COUNTA(ข้อมูล!N28),ข้อมูล!N28," ")</f>
        <v xml:space="preserve"> </v>
      </c>
      <c r="C30" s="396" t="str">
        <f>IF(COUNTA(ข้อมูล!O28),ข้อมูล!O28," ")</f>
        <v xml:space="preserve"> </v>
      </c>
      <c r="D30" s="396" t="str">
        <f>IF(COUNTA(ข้อมูล!P28),ข้อมูล!P28," ")</f>
        <v xml:space="preserve"> </v>
      </c>
      <c r="E30" s="397" t="str">
        <f>IF(COUNTA(ข้อมูล!Q28),ข้อมูล!Q28," ")</f>
        <v xml:space="preserve"> </v>
      </c>
      <c r="F30" s="398" t="str">
        <f>IF(COUNTA(ข้อมูล!R28),ข้อมูล!R28," ")</f>
        <v xml:space="preserve"> </v>
      </c>
      <c r="G30" s="399" t="e">
        <f t="shared" si="0"/>
        <v>#DIV/0!</v>
      </c>
      <c r="H30" s="400" t="str">
        <f>IF(COUNTA(ข้อมูล!N28:R28),IF(G30&lt;1," ",IF(G30&lt;1.5," ",IF(G30&lt;2.5," ",IF(G30&gt;=2.5,"/"))))," ")</f>
        <v xml:space="preserve"> </v>
      </c>
      <c r="I30" s="400" t="str">
        <f>IF(COUNTA(ข้อมูล!N28:R28),IF(G30&lt;1," ",IF(G30&lt;1.5," ",IF(G30&lt;2.5,"/ ",IF(G30&gt;=2.5,""))))," ")</f>
        <v xml:space="preserve"> </v>
      </c>
      <c r="J30" s="400" t="str">
        <f>IF(COUNTA(ข้อมูล!N28:R28),IF(G30&lt;1," ",IF(G30&lt;1.5,"/ ",IF(G30&lt;2.5," ",IF(G30&gt;=2.5,""))))," ")</f>
        <v xml:space="preserve"> </v>
      </c>
      <c r="K30" s="400" t="str">
        <f>IF(COUNTA(ข้อมูล!N28:R28),IF(G30&lt;1,"/ ",IF(G30&lt;1.5," ",IF(G30&lt;2.5," ",IF(G30&gt;=2.5,""))))," ")</f>
        <v xml:space="preserve"> </v>
      </c>
      <c r="L30" s="175"/>
    </row>
    <row r="31" spans="1:12" s="401" customFormat="1" ht="16.5" customHeight="1" x14ac:dyDescent="0.35">
      <c r="A31" s="394">
        <f>IF(COUNTA(ข้อมูล!C29),ข้อมูล!C29," ")</f>
        <v>27</v>
      </c>
      <c r="B31" s="395" t="str">
        <f>IF(COUNTA(ข้อมูล!N29),ข้อมูล!N29," ")</f>
        <v xml:space="preserve"> </v>
      </c>
      <c r="C31" s="396" t="str">
        <f>IF(COUNTA(ข้อมูล!O29),ข้อมูล!O29," ")</f>
        <v xml:space="preserve"> </v>
      </c>
      <c r="D31" s="396" t="str">
        <f>IF(COUNTA(ข้อมูล!P29),ข้อมูล!P29," ")</f>
        <v xml:space="preserve"> </v>
      </c>
      <c r="E31" s="397" t="str">
        <f>IF(COUNTA(ข้อมูล!Q29),ข้อมูล!Q29," ")</f>
        <v xml:space="preserve"> </v>
      </c>
      <c r="F31" s="398" t="str">
        <f>IF(COUNTA(ข้อมูล!R29),ข้อมูล!R29," ")</f>
        <v xml:space="preserve"> </v>
      </c>
      <c r="G31" s="399" t="e">
        <f t="shared" si="0"/>
        <v>#DIV/0!</v>
      </c>
      <c r="H31" s="400" t="str">
        <f>IF(COUNTA(ข้อมูล!N29:R29),IF(G31&lt;1," ",IF(G31&lt;1.5," ",IF(G31&lt;2.5," ",IF(G31&gt;=2.5,"/"))))," ")</f>
        <v xml:space="preserve"> </v>
      </c>
      <c r="I31" s="400" t="str">
        <f>IF(COUNTA(ข้อมูล!N29:R29),IF(G31&lt;1," ",IF(G31&lt;1.5," ",IF(G31&lt;2.5,"/ ",IF(G31&gt;=2.5,""))))," ")</f>
        <v xml:space="preserve"> </v>
      </c>
      <c r="J31" s="400" t="str">
        <f>IF(COUNTA(ข้อมูล!N29:R29),IF(G31&lt;1," ",IF(G31&lt;1.5,"/ ",IF(G31&lt;2.5," ",IF(G31&gt;=2.5,""))))," ")</f>
        <v xml:space="preserve"> </v>
      </c>
      <c r="K31" s="400" t="str">
        <f>IF(COUNTA(ข้อมูล!N29:R29),IF(G31&lt;1,"/ ",IF(G31&lt;1.5," ",IF(G31&lt;2.5," ",IF(G31&gt;=2.5,""))))," ")</f>
        <v xml:space="preserve"> </v>
      </c>
      <c r="L31" s="175"/>
    </row>
    <row r="32" spans="1:12" s="401" customFormat="1" ht="16.5" customHeight="1" x14ac:dyDescent="0.35">
      <c r="A32" s="394">
        <f>IF(COUNTA(ข้อมูล!C30),ข้อมูล!C30," ")</f>
        <v>28</v>
      </c>
      <c r="B32" s="395" t="str">
        <f>IF(COUNTA(ข้อมูล!N30),ข้อมูล!N30," ")</f>
        <v xml:space="preserve"> </v>
      </c>
      <c r="C32" s="396" t="str">
        <f>IF(COUNTA(ข้อมูล!O30),ข้อมูล!O30," ")</f>
        <v xml:space="preserve"> </v>
      </c>
      <c r="D32" s="396" t="str">
        <f>IF(COUNTA(ข้อมูล!P30),ข้อมูล!P30," ")</f>
        <v xml:space="preserve"> </v>
      </c>
      <c r="E32" s="397" t="str">
        <f>IF(COUNTA(ข้อมูล!Q30),ข้อมูล!Q30," ")</f>
        <v xml:space="preserve"> </v>
      </c>
      <c r="F32" s="398" t="str">
        <f>IF(COUNTA(ข้อมูล!R30),ข้อมูล!R30," ")</f>
        <v xml:space="preserve"> </v>
      </c>
      <c r="G32" s="399" t="e">
        <f t="shared" si="0"/>
        <v>#DIV/0!</v>
      </c>
      <c r="H32" s="400" t="str">
        <f>IF(COUNTA(ข้อมูล!N30:R30),IF(G32&lt;1," ",IF(G32&lt;1.5," ",IF(G32&lt;2.5," ",IF(G32&gt;=2.5,"/"))))," ")</f>
        <v xml:space="preserve"> </v>
      </c>
      <c r="I32" s="400" t="str">
        <f>IF(COUNTA(ข้อมูล!N30:R30),IF(G32&lt;1," ",IF(G32&lt;1.5," ",IF(G32&lt;2.5,"/ ",IF(G32&gt;=2.5,""))))," ")</f>
        <v xml:space="preserve"> </v>
      </c>
      <c r="J32" s="400" t="str">
        <f>IF(COUNTA(ข้อมูล!N30:R30),IF(G32&lt;1," ",IF(G32&lt;1.5,"/ ",IF(G32&lt;2.5," ",IF(G32&gt;=2.5,""))))," ")</f>
        <v xml:space="preserve"> </v>
      </c>
      <c r="K32" s="400" t="str">
        <f>IF(COUNTA(ข้อมูล!N30:R30),IF(G32&lt;1,"/ ",IF(G32&lt;1.5," ",IF(G32&lt;2.5," ",IF(G32&gt;=2.5,""))))," ")</f>
        <v xml:space="preserve"> </v>
      </c>
      <c r="L32" s="175"/>
    </row>
    <row r="33" spans="1:12" s="401" customFormat="1" ht="16.5" customHeight="1" x14ac:dyDescent="0.35">
      <c r="A33" s="394">
        <f>IF(COUNTA(ข้อมูล!C31),ข้อมูล!C31," ")</f>
        <v>29</v>
      </c>
      <c r="B33" s="395" t="str">
        <f>IF(COUNTA(ข้อมูล!N31),ข้อมูล!N31," ")</f>
        <v xml:space="preserve"> </v>
      </c>
      <c r="C33" s="396" t="str">
        <f>IF(COUNTA(ข้อมูล!O31),ข้อมูล!O31," ")</f>
        <v xml:space="preserve"> </v>
      </c>
      <c r="D33" s="396" t="str">
        <f>IF(COUNTA(ข้อมูล!P31),ข้อมูล!P31," ")</f>
        <v xml:space="preserve"> </v>
      </c>
      <c r="E33" s="397" t="str">
        <f>IF(COUNTA(ข้อมูล!Q31),ข้อมูล!Q31," ")</f>
        <v xml:space="preserve"> </v>
      </c>
      <c r="F33" s="398" t="str">
        <f>IF(COUNTA(ข้อมูล!R31),ข้อมูล!R31," ")</f>
        <v xml:space="preserve"> </v>
      </c>
      <c r="G33" s="399" t="e">
        <f t="shared" si="0"/>
        <v>#DIV/0!</v>
      </c>
      <c r="H33" s="400" t="str">
        <f>IF(COUNTA(ข้อมูล!N31:R31),IF(G33&lt;1," ",IF(G33&lt;1.5," ",IF(G33&lt;2.5," ",IF(G33&gt;=2.5,"/"))))," ")</f>
        <v xml:space="preserve"> </v>
      </c>
      <c r="I33" s="400" t="str">
        <f>IF(COUNTA(ข้อมูล!N31:R31),IF(G33&lt;1," ",IF(G33&lt;1.5," ",IF(G33&lt;2.5,"/ ",IF(G33&gt;=2.5,""))))," ")</f>
        <v xml:space="preserve"> </v>
      </c>
      <c r="J33" s="400" t="str">
        <f>IF(COUNTA(ข้อมูล!N31:R31),IF(G33&lt;1," ",IF(G33&lt;1.5,"/ ",IF(G33&lt;2.5," ",IF(G33&gt;=2.5,""))))," ")</f>
        <v xml:space="preserve"> </v>
      </c>
      <c r="K33" s="400" t="str">
        <f>IF(COUNTA(ข้อมูล!N31:R31),IF(G33&lt;1,"/ ",IF(G33&lt;1.5," ",IF(G33&lt;2.5," ",IF(G33&gt;=2.5,""))))," ")</f>
        <v xml:space="preserve"> </v>
      </c>
      <c r="L33" s="175"/>
    </row>
    <row r="34" spans="1:12" s="401" customFormat="1" ht="16.5" customHeight="1" x14ac:dyDescent="0.35">
      <c r="A34" s="394">
        <f>IF(COUNTA(ข้อมูล!C32),ข้อมูล!C32," ")</f>
        <v>30</v>
      </c>
      <c r="B34" s="395" t="str">
        <f>IF(COUNTA(ข้อมูล!N32),ข้อมูล!N32," ")</f>
        <v xml:space="preserve"> </v>
      </c>
      <c r="C34" s="396" t="str">
        <f>IF(COUNTA(ข้อมูล!O32),ข้อมูล!O32," ")</f>
        <v xml:space="preserve"> </v>
      </c>
      <c r="D34" s="396" t="str">
        <f>IF(COUNTA(ข้อมูล!P32),ข้อมูล!P32," ")</f>
        <v xml:space="preserve"> </v>
      </c>
      <c r="E34" s="397" t="str">
        <f>IF(COUNTA(ข้อมูล!Q32),ข้อมูล!Q32," ")</f>
        <v xml:space="preserve"> </v>
      </c>
      <c r="F34" s="398" t="str">
        <f>IF(COUNTA(ข้อมูล!R32),ข้อมูล!R32," ")</f>
        <v xml:space="preserve"> </v>
      </c>
      <c r="G34" s="399" t="e">
        <f t="shared" si="0"/>
        <v>#DIV/0!</v>
      </c>
      <c r="H34" s="400" t="str">
        <f>IF(COUNTA(ข้อมูล!N32:R32),IF(G34&lt;1," ",IF(G34&lt;1.5," ",IF(G34&lt;2.5," ",IF(G34&gt;=2.5,"/"))))," ")</f>
        <v xml:space="preserve"> </v>
      </c>
      <c r="I34" s="400" t="str">
        <f>IF(COUNTA(ข้อมูล!N32:R32),IF(G34&lt;1," ",IF(G34&lt;1.5," ",IF(G34&lt;2.5,"/ ",IF(G34&gt;=2.5,""))))," ")</f>
        <v xml:space="preserve"> </v>
      </c>
      <c r="J34" s="400" t="str">
        <f>IF(COUNTA(ข้อมูล!N32:R32),IF(G34&lt;1," ",IF(G34&lt;1.5,"/ ",IF(G34&lt;2.5," ",IF(G34&gt;=2.5,""))))," ")</f>
        <v xml:space="preserve"> </v>
      </c>
      <c r="K34" s="400" t="str">
        <f>IF(COUNTA(ข้อมูล!N32:R32),IF(G34&lt;1,"/ ",IF(G34&lt;1.5," ",IF(G34&lt;2.5," ",IF(G34&gt;=2.5,""))))," ")</f>
        <v xml:space="preserve"> </v>
      </c>
      <c r="L34" s="175"/>
    </row>
    <row r="35" spans="1:12" s="401" customFormat="1" ht="16.5" customHeight="1" x14ac:dyDescent="0.35">
      <c r="A35" s="394">
        <f>IF(COUNTA(ข้อมูล!C33),ข้อมูล!C33," ")</f>
        <v>31</v>
      </c>
      <c r="B35" s="395" t="str">
        <f>IF(COUNTA(ข้อมูล!N33),ข้อมูล!N33," ")</f>
        <v xml:space="preserve"> </v>
      </c>
      <c r="C35" s="396" t="str">
        <f>IF(COUNTA(ข้อมูล!O33),ข้อมูล!O33," ")</f>
        <v xml:space="preserve"> </v>
      </c>
      <c r="D35" s="396" t="str">
        <f>IF(COUNTA(ข้อมูล!P33),ข้อมูล!P33," ")</f>
        <v xml:space="preserve"> </v>
      </c>
      <c r="E35" s="397" t="str">
        <f>IF(COUNTA(ข้อมูล!Q33),ข้อมูล!Q33," ")</f>
        <v xml:space="preserve"> </v>
      </c>
      <c r="F35" s="398" t="str">
        <f>IF(COUNTA(ข้อมูล!R33),ข้อมูล!R33," ")</f>
        <v xml:space="preserve"> </v>
      </c>
      <c r="G35" s="399" t="e">
        <f t="shared" si="0"/>
        <v>#DIV/0!</v>
      </c>
      <c r="H35" s="400" t="str">
        <f>IF(COUNTA(ข้อมูล!N33:R33),IF(G35&lt;1," ",IF(G35&lt;1.5," ",IF(G35&lt;2.5," ",IF(G35&gt;=2.5,"/"))))," ")</f>
        <v xml:space="preserve"> </v>
      </c>
      <c r="I35" s="400" t="str">
        <f>IF(COUNTA(ข้อมูล!N33:R33),IF(G35&lt;1," ",IF(G35&lt;1.5," ",IF(G35&lt;2.5,"/ ",IF(G35&gt;=2.5,""))))," ")</f>
        <v xml:space="preserve"> </v>
      </c>
      <c r="J35" s="400" t="str">
        <f>IF(COUNTA(ข้อมูล!N33:R33),IF(G35&lt;1," ",IF(G35&lt;1.5,"/ ",IF(G35&lt;2.5," ",IF(G35&gt;=2.5,""))))," ")</f>
        <v xml:space="preserve"> </v>
      </c>
      <c r="K35" s="400" t="str">
        <f>IF(COUNTA(ข้อมูล!N33:R33),IF(G35&lt;1,"/ ",IF(G35&lt;1.5," ",IF(G35&lt;2.5," ",IF(G35&gt;=2.5,""))))," ")</f>
        <v xml:space="preserve"> </v>
      </c>
      <c r="L35" s="175"/>
    </row>
    <row r="36" spans="1:12" s="401" customFormat="1" ht="16.5" customHeight="1" x14ac:dyDescent="0.35">
      <c r="A36" s="394">
        <f>IF(COUNTA(ข้อมูล!C34),ข้อมูล!C34," ")</f>
        <v>32</v>
      </c>
      <c r="B36" s="395" t="str">
        <f>IF(COUNTA(ข้อมูล!N34),ข้อมูล!N34," ")</f>
        <v xml:space="preserve"> </v>
      </c>
      <c r="C36" s="396" t="str">
        <f>IF(COUNTA(ข้อมูล!O34),ข้อมูล!O34," ")</f>
        <v xml:space="preserve"> </v>
      </c>
      <c r="D36" s="396" t="str">
        <f>IF(COUNTA(ข้อมูล!P34),ข้อมูล!P34," ")</f>
        <v xml:space="preserve"> </v>
      </c>
      <c r="E36" s="397" t="str">
        <f>IF(COUNTA(ข้อมูล!Q34),ข้อมูล!Q34," ")</f>
        <v xml:space="preserve"> </v>
      </c>
      <c r="F36" s="398" t="str">
        <f>IF(COUNTA(ข้อมูล!R34),ข้อมูล!R34," ")</f>
        <v xml:space="preserve"> </v>
      </c>
      <c r="G36" s="399" t="e">
        <f t="shared" si="0"/>
        <v>#DIV/0!</v>
      </c>
      <c r="H36" s="400" t="str">
        <f>IF(COUNTA(ข้อมูล!N34:R34),IF(G36&lt;1," ",IF(G36&lt;1.5," ",IF(G36&lt;2.5," ",IF(G36&gt;=2.5,"/"))))," ")</f>
        <v xml:space="preserve"> </v>
      </c>
      <c r="I36" s="400" t="str">
        <f>IF(COUNTA(ข้อมูล!N34:R34),IF(G36&lt;1," ",IF(G36&lt;1.5," ",IF(G36&lt;2.5,"/ ",IF(G36&gt;=2.5,""))))," ")</f>
        <v xml:space="preserve"> </v>
      </c>
      <c r="J36" s="400" t="str">
        <f>IF(COUNTA(ข้อมูล!N34:R34),IF(G36&lt;1," ",IF(G36&lt;1.5,"/ ",IF(G36&lt;2.5," ",IF(G36&gt;=2.5,""))))," ")</f>
        <v xml:space="preserve"> </v>
      </c>
      <c r="K36" s="400" t="str">
        <f>IF(COUNTA(ข้อมูล!N34:R34),IF(G36&lt;1,"/ ",IF(G36&lt;1.5," ",IF(G36&lt;2.5," ",IF(G36&gt;=2.5,""))))," ")</f>
        <v xml:space="preserve"> </v>
      </c>
      <c r="L36" s="175"/>
    </row>
    <row r="37" spans="1:12" ht="16.5" customHeight="1" x14ac:dyDescent="0.35">
      <c r="A37" s="394">
        <f>IF(COUNTA(ข้อมูล!C35),ข้อมูล!C35," ")</f>
        <v>33</v>
      </c>
      <c r="B37" s="395" t="str">
        <f>IF(COUNTA(ข้อมูล!N35),ข้อมูล!N35," ")</f>
        <v xml:space="preserve"> </v>
      </c>
      <c r="C37" s="396" t="str">
        <f>IF(COUNTA(ข้อมูล!O35),ข้อมูล!O35," ")</f>
        <v xml:space="preserve"> </v>
      </c>
      <c r="D37" s="396" t="str">
        <f>IF(COUNTA(ข้อมูล!P35),ข้อมูล!P35," ")</f>
        <v xml:space="preserve"> </v>
      </c>
      <c r="E37" s="397" t="str">
        <f>IF(COUNTA(ข้อมูล!Q35),ข้อมูล!Q35," ")</f>
        <v xml:space="preserve"> </v>
      </c>
      <c r="F37" s="398" t="str">
        <f>IF(COUNTA(ข้อมูล!R35),ข้อมูล!R35," ")</f>
        <v xml:space="preserve"> </v>
      </c>
      <c r="G37" s="399" t="e">
        <f t="shared" si="0"/>
        <v>#DIV/0!</v>
      </c>
      <c r="H37" s="400" t="str">
        <f>IF(COUNTA(ข้อมูล!N35:R35),IF(G37&lt;1," ",IF(G37&lt;1.5," ",IF(G37&lt;2.5," ",IF(G37&gt;=2.5,"/"))))," ")</f>
        <v xml:space="preserve"> </v>
      </c>
      <c r="I37" s="400" t="str">
        <f>IF(COUNTA(ข้อมูล!N35:R35),IF(G37&lt;1," ",IF(G37&lt;1.5," ",IF(G37&lt;2.5,"/ ",IF(G37&gt;=2.5,""))))," ")</f>
        <v xml:space="preserve"> </v>
      </c>
      <c r="J37" s="400" t="str">
        <f>IF(COUNTA(ข้อมูล!N35:R35),IF(G37&lt;1," ",IF(G37&lt;1.5,"/ ",IF(G37&lt;2.5," ",IF(G37&gt;=2.5,""))))," ")</f>
        <v xml:space="preserve"> </v>
      </c>
      <c r="K37" s="400" t="str">
        <f>IF(COUNTA(ข้อมูล!N35:R35),IF(G37&lt;1,"/ ",IF(G37&lt;1.5," ",IF(G37&lt;2.5," ",IF(G37&gt;=2.5,""))))," ")</f>
        <v xml:space="preserve"> </v>
      </c>
      <c r="L37" s="175"/>
    </row>
    <row r="38" spans="1:12" ht="16.5" customHeight="1" x14ac:dyDescent="0.35">
      <c r="A38" s="394">
        <f>IF(COUNTA(ข้อมูล!C36),ข้อมูล!C36," ")</f>
        <v>34</v>
      </c>
      <c r="B38" s="395" t="str">
        <f>IF(COUNTA(ข้อมูล!N36),ข้อมูล!N36," ")</f>
        <v xml:space="preserve"> </v>
      </c>
      <c r="C38" s="396" t="str">
        <f>IF(COUNTA(ข้อมูล!O36),ข้อมูล!O36," ")</f>
        <v xml:space="preserve"> </v>
      </c>
      <c r="D38" s="396" t="str">
        <f>IF(COUNTA(ข้อมูล!P36),ข้อมูล!P36," ")</f>
        <v xml:space="preserve"> </v>
      </c>
      <c r="E38" s="397" t="str">
        <f>IF(COUNTA(ข้อมูล!Q36),ข้อมูล!Q36," ")</f>
        <v xml:space="preserve"> </v>
      </c>
      <c r="F38" s="398" t="str">
        <f>IF(COUNTA(ข้อมูล!R36),ข้อมูล!R36," ")</f>
        <v xml:space="preserve"> </v>
      </c>
      <c r="G38" s="399" t="e">
        <f t="shared" si="0"/>
        <v>#DIV/0!</v>
      </c>
      <c r="H38" s="400" t="str">
        <f>IF(COUNTA(ข้อมูล!N36:R36),IF(G38&lt;1," ",IF(G38&lt;1.5," ",IF(G38&lt;2.5," ",IF(G38&gt;=2.5,"/"))))," ")</f>
        <v xml:space="preserve"> </v>
      </c>
      <c r="I38" s="400" t="str">
        <f>IF(COUNTA(ข้อมูล!N36:R36),IF(G38&lt;1," ",IF(G38&lt;1.5," ",IF(G38&lt;2.5,"/ ",IF(G38&gt;=2.5,""))))," ")</f>
        <v xml:space="preserve"> </v>
      </c>
      <c r="J38" s="400" t="str">
        <f>IF(COUNTA(ข้อมูล!N36:R36),IF(G38&lt;1," ",IF(G38&lt;1.5,"/ ",IF(G38&lt;2.5," ",IF(G38&gt;=2.5,""))))," ")</f>
        <v xml:space="preserve"> </v>
      </c>
      <c r="K38" s="400" t="str">
        <f>IF(COUNTA(ข้อมูล!N36:R36),IF(G38&lt;1,"/ ",IF(G38&lt;1.5," ",IF(G38&lt;2.5," ",IF(G38&gt;=2.5,""))))," ")</f>
        <v xml:space="preserve"> </v>
      </c>
      <c r="L38" s="175"/>
    </row>
    <row r="39" spans="1:12" ht="16.5" customHeight="1" x14ac:dyDescent="0.35">
      <c r="A39" s="394">
        <f>IF(COUNTA(ข้อมูล!C37),ข้อมูล!C37," ")</f>
        <v>35</v>
      </c>
      <c r="B39" s="395" t="str">
        <f>IF(COUNTA(ข้อมูล!N37),ข้อมูล!N37," ")</f>
        <v xml:space="preserve"> </v>
      </c>
      <c r="C39" s="396" t="str">
        <f>IF(COUNTA(ข้อมูล!O37),ข้อมูล!O37," ")</f>
        <v xml:space="preserve"> </v>
      </c>
      <c r="D39" s="396" t="str">
        <f>IF(COUNTA(ข้อมูล!P37),ข้อมูล!P37," ")</f>
        <v xml:space="preserve"> </v>
      </c>
      <c r="E39" s="397" t="str">
        <f>IF(COUNTA(ข้อมูล!Q37),ข้อมูล!Q37," ")</f>
        <v xml:space="preserve"> </v>
      </c>
      <c r="F39" s="398" t="str">
        <f>IF(COUNTA(ข้อมูล!R37),ข้อมูล!R37," ")</f>
        <v xml:space="preserve"> </v>
      </c>
      <c r="G39" s="399" t="e">
        <f t="shared" si="0"/>
        <v>#DIV/0!</v>
      </c>
      <c r="H39" s="400" t="str">
        <f>IF(COUNTA(ข้อมูล!N37:R37),IF(G39&lt;1," ",IF(G39&lt;1.5," ",IF(G39&lt;2.5," ",IF(G39&gt;=2.5,"/"))))," ")</f>
        <v xml:space="preserve"> </v>
      </c>
      <c r="I39" s="400" t="str">
        <f>IF(COUNTA(ข้อมูล!N37:R37),IF(G39&lt;1," ",IF(G39&lt;1.5," ",IF(G39&lt;2.5,"/ ",IF(G39&gt;=2.5,""))))," ")</f>
        <v xml:space="preserve"> </v>
      </c>
      <c r="J39" s="400" t="str">
        <f>IF(COUNTA(ข้อมูล!N37:R37),IF(G39&lt;1," ",IF(G39&lt;1.5,"/ ",IF(G39&lt;2.5," ",IF(G39&gt;=2.5,""))))," ")</f>
        <v xml:space="preserve"> </v>
      </c>
      <c r="K39" s="400" t="str">
        <f>IF(COUNTA(ข้อมูล!N37:R37),IF(G39&lt;1,"/ ",IF(G39&lt;1.5," ",IF(G39&lt;2.5," ",IF(G39&gt;=2.5,""))))," ")</f>
        <v xml:space="preserve"> </v>
      </c>
      <c r="L39" s="175"/>
    </row>
    <row r="40" spans="1:12" ht="16.5" customHeight="1" x14ac:dyDescent="0.35">
      <c r="A40" s="394">
        <f>IF(COUNTA(ข้อมูล!C38),ข้อมูล!C38," ")</f>
        <v>36</v>
      </c>
      <c r="B40" s="395" t="str">
        <f>IF(COUNTA(ข้อมูล!N38),ข้อมูล!N38," ")</f>
        <v xml:space="preserve"> </v>
      </c>
      <c r="C40" s="396" t="str">
        <f>IF(COUNTA(ข้อมูล!O38),ข้อมูล!O38," ")</f>
        <v xml:space="preserve"> </v>
      </c>
      <c r="D40" s="396" t="str">
        <f>IF(COUNTA(ข้อมูล!P38),ข้อมูล!P38," ")</f>
        <v xml:space="preserve"> </v>
      </c>
      <c r="E40" s="397" t="str">
        <f>IF(COUNTA(ข้อมูล!Q38),ข้อมูล!Q38," ")</f>
        <v xml:space="preserve"> </v>
      </c>
      <c r="F40" s="398" t="str">
        <f>IF(COUNTA(ข้อมูล!R38),ข้อมูล!R38," ")</f>
        <v xml:space="preserve"> </v>
      </c>
      <c r="G40" s="399" t="e">
        <f t="shared" si="0"/>
        <v>#DIV/0!</v>
      </c>
      <c r="H40" s="400" t="str">
        <f>IF(COUNTA(ข้อมูล!N38:R38),IF(G40&lt;1," ",IF(G40&lt;1.5," ",IF(G40&lt;2.5," ",IF(G40&gt;=2.5,"/"))))," ")</f>
        <v xml:space="preserve"> </v>
      </c>
      <c r="I40" s="400" t="str">
        <f>IF(COUNTA(ข้อมูล!N38:R38),IF(G40&lt;1," ",IF(G40&lt;1.5," ",IF(G40&lt;2.5,"/ ",IF(G40&gt;=2.5,""))))," ")</f>
        <v xml:space="preserve"> </v>
      </c>
      <c r="J40" s="400" t="str">
        <f>IF(COUNTA(ข้อมูล!N38:R38),IF(G40&lt;1," ",IF(G40&lt;1.5,"/ ",IF(G40&lt;2.5," ",IF(G40&gt;=2.5,""))))," ")</f>
        <v xml:space="preserve"> </v>
      </c>
      <c r="K40" s="400" t="str">
        <f>IF(COUNTA(ข้อมูล!N38:R38),IF(G40&lt;1,"/ ",IF(G40&lt;1.5," ",IF(G40&lt;2.5," ",IF(G40&gt;=2.5,""))))," ")</f>
        <v xml:space="preserve"> </v>
      </c>
      <c r="L40" s="175"/>
    </row>
    <row r="41" spans="1:12" ht="16.5" customHeight="1" x14ac:dyDescent="0.35">
      <c r="A41" s="394">
        <f>IF(COUNTA(ข้อมูล!C39),ข้อมูล!C39," ")</f>
        <v>37</v>
      </c>
      <c r="B41" s="395" t="str">
        <f>IF(COUNTA(ข้อมูล!N39),ข้อมูล!N39," ")</f>
        <v xml:space="preserve"> </v>
      </c>
      <c r="C41" s="396" t="str">
        <f>IF(COUNTA(ข้อมูล!O39),ข้อมูล!O39," ")</f>
        <v xml:space="preserve"> </v>
      </c>
      <c r="D41" s="396" t="str">
        <f>IF(COUNTA(ข้อมูล!P39),ข้อมูล!P39," ")</f>
        <v xml:space="preserve"> </v>
      </c>
      <c r="E41" s="397" t="str">
        <f>IF(COUNTA(ข้อมูล!Q39),ข้อมูล!Q39," ")</f>
        <v xml:space="preserve"> </v>
      </c>
      <c r="F41" s="398" t="str">
        <f>IF(COUNTA(ข้อมูล!R39),ข้อมูล!R39," ")</f>
        <v xml:space="preserve"> </v>
      </c>
      <c r="G41" s="399" t="e">
        <f t="shared" si="0"/>
        <v>#DIV/0!</v>
      </c>
      <c r="H41" s="400" t="str">
        <f>IF(COUNTA(ข้อมูล!N39:R39),IF(G41&lt;1," ",IF(G41&lt;1.5," ",IF(G41&lt;2.5," ",IF(G41&gt;=2.5,"/"))))," ")</f>
        <v xml:space="preserve"> </v>
      </c>
      <c r="I41" s="400" t="str">
        <f>IF(COUNTA(ข้อมูล!N39:R39),IF(G41&lt;1," ",IF(G41&lt;1.5," ",IF(G41&lt;2.5,"/ ",IF(G41&gt;=2.5,""))))," ")</f>
        <v xml:space="preserve"> </v>
      </c>
      <c r="J41" s="400" t="str">
        <f>IF(COUNTA(ข้อมูล!N39:R39),IF(G41&lt;1," ",IF(G41&lt;1.5,"/ ",IF(G41&lt;2.5," ",IF(G41&gt;=2.5,""))))," ")</f>
        <v xml:space="preserve"> </v>
      </c>
      <c r="K41" s="400" t="str">
        <f>IF(COUNTA(ข้อมูล!N39:R39),IF(G41&lt;1,"/ ",IF(G41&lt;1.5," ",IF(G41&lt;2.5," ",IF(G41&gt;=2.5,""))))," ")</f>
        <v xml:space="preserve"> </v>
      </c>
      <c r="L41" s="175"/>
    </row>
    <row r="42" spans="1:12" ht="16.5" customHeight="1" x14ac:dyDescent="0.35">
      <c r="A42" s="394">
        <f>IF(COUNTA(ข้อมูล!C40),ข้อมูล!C40," ")</f>
        <v>38</v>
      </c>
      <c r="B42" s="395" t="str">
        <f>IF(COUNTA(ข้อมูล!N40),ข้อมูล!N40," ")</f>
        <v xml:space="preserve"> </v>
      </c>
      <c r="C42" s="396" t="str">
        <f>IF(COUNTA(ข้อมูล!O40),ข้อมูล!O40," ")</f>
        <v xml:space="preserve"> </v>
      </c>
      <c r="D42" s="396" t="str">
        <f>IF(COUNTA(ข้อมูล!P40),ข้อมูล!P40," ")</f>
        <v xml:space="preserve"> </v>
      </c>
      <c r="E42" s="397" t="str">
        <f>IF(COUNTA(ข้อมูล!Q40),ข้อมูล!Q40," ")</f>
        <v xml:space="preserve"> </v>
      </c>
      <c r="F42" s="398" t="str">
        <f>IF(COUNTA(ข้อมูล!R40),ข้อมูล!R40," ")</f>
        <v xml:space="preserve"> </v>
      </c>
      <c r="G42" s="399" t="e">
        <f t="shared" si="0"/>
        <v>#DIV/0!</v>
      </c>
      <c r="H42" s="400" t="str">
        <f>IF(COUNTA(ข้อมูล!N40:R40),IF(G42&lt;1," ",IF(G42&lt;1.5," ",IF(G42&lt;2.5," ",IF(G42&gt;=2.5,"/"))))," ")</f>
        <v xml:space="preserve"> </v>
      </c>
      <c r="I42" s="400" t="str">
        <f>IF(COUNTA(ข้อมูล!N40:R40),IF(G42&lt;1," ",IF(G42&lt;1.5," ",IF(G42&lt;2.5,"/ ",IF(G42&gt;=2.5,""))))," ")</f>
        <v xml:space="preserve"> </v>
      </c>
      <c r="J42" s="400" t="str">
        <f>IF(COUNTA(ข้อมูล!N40:R40),IF(G42&lt;1," ",IF(G42&lt;1.5,"/ ",IF(G42&lt;2.5," ",IF(G42&gt;=2.5,""))))," ")</f>
        <v xml:space="preserve"> </v>
      </c>
      <c r="K42" s="400" t="str">
        <f>IF(COUNTA(ข้อมูล!N40:R40),IF(G42&lt;1,"/ ",IF(G42&lt;1.5," ",IF(G42&lt;2.5," ",IF(G42&gt;=2.5,""))))," ")</f>
        <v xml:space="preserve"> </v>
      </c>
      <c r="L42" s="175"/>
    </row>
    <row r="43" spans="1:12" ht="16.5" customHeight="1" x14ac:dyDescent="0.35">
      <c r="A43" s="394">
        <f>IF(COUNTA(ข้อมูล!C41),ข้อมูล!C41," ")</f>
        <v>39</v>
      </c>
      <c r="B43" s="395" t="str">
        <f>IF(COUNTA(ข้อมูล!N41),ข้อมูล!N41," ")</f>
        <v xml:space="preserve"> </v>
      </c>
      <c r="C43" s="396" t="str">
        <f>IF(COUNTA(ข้อมูล!O41),ข้อมูล!O41," ")</f>
        <v xml:space="preserve"> </v>
      </c>
      <c r="D43" s="396" t="str">
        <f>IF(COUNTA(ข้อมูล!P41),ข้อมูล!P41," ")</f>
        <v xml:space="preserve"> </v>
      </c>
      <c r="E43" s="397" t="str">
        <f>IF(COUNTA(ข้อมูล!Q41),ข้อมูล!Q41," ")</f>
        <v xml:space="preserve"> </v>
      </c>
      <c r="F43" s="398" t="str">
        <f>IF(COUNTA(ข้อมูล!R41),ข้อมูล!R41," ")</f>
        <v xml:space="preserve"> </v>
      </c>
      <c r="G43" s="399" t="e">
        <f t="shared" si="0"/>
        <v>#DIV/0!</v>
      </c>
      <c r="H43" s="400" t="str">
        <f>IF(COUNTA(ข้อมูล!N41:R41),IF(G43&lt;1," ",IF(G43&lt;1.5," ",IF(G43&lt;2.5," ",IF(G43&gt;=2.5,"/"))))," ")</f>
        <v xml:space="preserve"> </v>
      </c>
      <c r="I43" s="400" t="str">
        <f>IF(COUNTA(ข้อมูล!N41:R41),IF(G43&lt;1," ",IF(G43&lt;1.5," ",IF(G43&lt;2.5,"/ ",IF(G43&gt;=2.5,""))))," ")</f>
        <v xml:space="preserve"> </v>
      </c>
      <c r="J43" s="400" t="str">
        <f>IF(COUNTA(ข้อมูล!N41:R41),IF(G43&lt;1," ",IF(G43&lt;1.5,"/ ",IF(G43&lt;2.5," ",IF(G43&gt;=2.5,""))))," ")</f>
        <v xml:space="preserve"> </v>
      </c>
      <c r="K43" s="400" t="str">
        <f>IF(COUNTA(ข้อมูล!N41:R41),IF(G43&lt;1,"/ ",IF(G43&lt;1.5," ",IF(G43&lt;2.5," ",IF(G43&gt;=2.5,""))))," ")</f>
        <v xml:space="preserve"> </v>
      </c>
      <c r="L43" s="175"/>
    </row>
    <row r="44" spans="1:12" ht="15.75" customHeight="1" thickBot="1" x14ac:dyDescent="0.4">
      <c r="A44" s="394">
        <f>IF(COUNTA(ข้อมูล!C42),ข้อมูล!C42," ")</f>
        <v>40</v>
      </c>
      <c r="B44" s="395" t="str">
        <f>IF(COUNTA(ข้อมูล!N42),ข้อมูล!N42," ")</f>
        <v xml:space="preserve"> </v>
      </c>
      <c r="C44" s="396" t="str">
        <f>IF(COUNTA(ข้อมูล!O42),ข้อมูล!O42," ")</f>
        <v xml:space="preserve"> </v>
      </c>
      <c r="D44" s="396" t="str">
        <f>IF(COUNTA(ข้อมูล!P42),ข้อมูล!P42," ")</f>
        <v xml:space="preserve"> </v>
      </c>
      <c r="E44" s="397" t="str">
        <f>IF(COUNTA(ข้อมูล!Q42),ข้อมูล!Q42," ")</f>
        <v xml:space="preserve"> </v>
      </c>
      <c r="F44" s="398" t="str">
        <f>IF(COUNTA(ข้อมูล!R42),ข้อมูล!R42," ")</f>
        <v xml:space="preserve"> </v>
      </c>
      <c r="G44" s="399" t="e">
        <f t="shared" si="0"/>
        <v>#DIV/0!</v>
      </c>
      <c r="H44" s="400" t="str">
        <f>IF(COUNTA(ข้อมูล!N42:R42),IF(G44&lt;1," ",IF(G44&lt;1.5," ",IF(G44&lt;2.5," ",IF(G44&gt;=2.5,"/"))))," ")</f>
        <v xml:space="preserve"> </v>
      </c>
      <c r="I44" s="400" t="str">
        <f>IF(COUNTA(ข้อมูล!N42:R42),IF(G44&lt;1," ",IF(G44&lt;1.5," ",IF(G44&lt;2.5,"/ ",IF(G44&gt;=2.5,""))))," ")</f>
        <v xml:space="preserve"> </v>
      </c>
      <c r="J44" s="400" t="str">
        <f>IF(COUNTA(ข้อมูล!N42:R42),IF(G44&lt;1," ",IF(G44&lt;1.5,"/ ",IF(G44&lt;2.5," ",IF(G44&gt;=2.5,""))))," ")</f>
        <v xml:space="preserve"> </v>
      </c>
      <c r="K44" s="400" t="str">
        <f>IF(COUNTA(ข้อมูล!N42:R42),IF(G44&lt;1,"/ ",IF(G44&lt;1.5," ",IF(G44&lt;2.5," ",IF(G44&gt;=2.5,""))))," ")</f>
        <v xml:space="preserve"> </v>
      </c>
      <c r="L44" s="402"/>
    </row>
    <row r="45" spans="1:12" ht="16.5" customHeight="1" x14ac:dyDescent="0.35">
      <c r="A45" s="403"/>
      <c r="B45" s="1"/>
      <c r="C45" s="1"/>
      <c r="D45" s="1"/>
      <c r="E45" s="1"/>
      <c r="F45" s="404"/>
      <c r="G45" s="404"/>
    </row>
    <row r="46" spans="1:12" ht="16.5" customHeight="1" x14ac:dyDescent="0.35">
      <c r="A46" s="403"/>
      <c r="B46" s="1"/>
      <c r="C46" s="1"/>
      <c r="D46" s="1"/>
      <c r="E46" s="1"/>
      <c r="F46" s="404"/>
      <c r="G46" s="404"/>
    </row>
    <row r="47" spans="1:12" ht="21" x14ac:dyDescent="0.35">
      <c r="A47" s="403"/>
      <c r="B47" s="1"/>
      <c r="C47" s="1"/>
      <c r="D47" s="1"/>
      <c r="E47" s="1"/>
      <c r="F47" s="404"/>
      <c r="G47" s="404"/>
    </row>
    <row r="48" spans="1:12" ht="21" x14ac:dyDescent="0.35">
      <c r="A48" s="403"/>
      <c r="B48" s="1"/>
      <c r="C48" s="1"/>
      <c r="D48" s="1"/>
      <c r="E48" s="1"/>
      <c r="F48" s="404"/>
      <c r="G48" s="404"/>
    </row>
    <row r="49" spans="1:7" ht="21" x14ac:dyDescent="0.35">
      <c r="A49" s="403"/>
      <c r="B49" s="1"/>
      <c r="C49" s="1"/>
      <c r="D49" s="1"/>
      <c r="E49" s="1"/>
      <c r="F49" s="404"/>
      <c r="G49" s="404"/>
    </row>
    <row r="50" spans="1:7" ht="21" x14ac:dyDescent="0.35">
      <c r="A50" s="403"/>
      <c r="B50" s="1"/>
      <c r="C50" s="1"/>
      <c r="D50" s="1"/>
      <c r="E50" s="1"/>
      <c r="F50" s="404"/>
      <c r="G50" s="404"/>
    </row>
    <row r="51" spans="1:7" ht="21" x14ac:dyDescent="0.35">
      <c r="A51" s="403"/>
      <c r="B51" s="1"/>
      <c r="C51" s="1"/>
      <c r="D51" s="1"/>
      <c r="E51" s="1"/>
      <c r="F51" s="404"/>
      <c r="G51" s="404"/>
    </row>
    <row r="52" spans="1:7" ht="21" x14ac:dyDescent="0.35">
      <c r="A52" s="403"/>
      <c r="B52" s="1"/>
      <c r="C52" s="1"/>
      <c r="D52" s="1"/>
      <c r="E52" s="1"/>
      <c r="F52" s="404"/>
      <c r="G52" s="404"/>
    </row>
    <row r="53" spans="1:7" ht="21" x14ac:dyDescent="0.35">
      <c r="A53" s="403"/>
      <c r="B53" s="1"/>
      <c r="C53" s="1"/>
      <c r="D53" s="1"/>
      <c r="E53" s="1"/>
      <c r="F53" s="404"/>
      <c r="G53" s="404"/>
    </row>
    <row r="54" spans="1:7" ht="21" x14ac:dyDescent="0.35">
      <c r="A54" s="403"/>
      <c r="B54" s="1"/>
      <c r="C54" s="1"/>
      <c r="D54" s="1"/>
      <c r="E54" s="1"/>
      <c r="F54" s="404"/>
      <c r="G54" s="404"/>
    </row>
    <row r="55" spans="1:7" ht="21" x14ac:dyDescent="0.35">
      <c r="A55" s="403"/>
      <c r="B55" s="1"/>
      <c r="C55" s="1"/>
      <c r="D55" s="1"/>
      <c r="E55" s="1"/>
      <c r="F55" s="404"/>
      <c r="G55" s="404"/>
    </row>
    <row r="56" spans="1:7" ht="21" x14ac:dyDescent="0.35">
      <c r="A56" s="403"/>
      <c r="B56" s="1"/>
      <c r="C56" s="1"/>
      <c r="D56" s="1"/>
      <c r="E56" s="1"/>
      <c r="F56" s="404"/>
      <c r="G56" s="404"/>
    </row>
    <row r="57" spans="1:7" ht="21" x14ac:dyDescent="0.35">
      <c r="A57" s="403"/>
      <c r="B57" s="1"/>
      <c r="C57" s="1"/>
      <c r="D57" s="1"/>
      <c r="E57" s="1"/>
      <c r="F57" s="404"/>
      <c r="G57" s="404"/>
    </row>
    <row r="58" spans="1:7" ht="21" x14ac:dyDescent="0.35">
      <c r="A58" s="403"/>
      <c r="B58" s="1"/>
      <c r="C58" s="1"/>
      <c r="D58" s="1"/>
      <c r="E58" s="1"/>
      <c r="F58" s="404"/>
      <c r="G58" s="404"/>
    </row>
    <row r="59" spans="1:7" ht="21" x14ac:dyDescent="0.35">
      <c r="A59" s="403"/>
      <c r="B59" s="1"/>
      <c r="C59" s="1"/>
      <c r="D59" s="1"/>
      <c r="E59" s="1"/>
      <c r="F59" s="404"/>
      <c r="G59" s="404"/>
    </row>
    <row r="60" spans="1:7" ht="21" x14ac:dyDescent="0.35">
      <c r="A60" s="403"/>
      <c r="B60" s="1"/>
      <c r="C60" s="1"/>
      <c r="D60" s="1"/>
      <c r="E60" s="1"/>
      <c r="F60" s="404"/>
      <c r="G60" s="404"/>
    </row>
    <row r="61" spans="1:7" ht="21" x14ac:dyDescent="0.35">
      <c r="A61" s="403"/>
      <c r="B61" s="1"/>
      <c r="C61" s="1"/>
      <c r="D61" s="1"/>
      <c r="E61" s="1"/>
      <c r="F61" s="404"/>
      <c r="G61" s="404"/>
    </row>
    <row r="62" spans="1:7" ht="21" x14ac:dyDescent="0.35">
      <c r="A62" s="403"/>
      <c r="B62" s="1"/>
      <c r="C62" s="1"/>
      <c r="D62" s="1"/>
      <c r="E62" s="1"/>
      <c r="F62" s="404"/>
      <c r="G62" s="404"/>
    </row>
    <row r="63" spans="1:7" ht="21" x14ac:dyDescent="0.35">
      <c r="A63" s="403"/>
      <c r="B63" s="1"/>
      <c r="C63" s="1"/>
      <c r="D63" s="1"/>
      <c r="E63" s="1"/>
      <c r="F63" s="404"/>
      <c r="G63" s="404"/>
    </row>
    <row r="64" spans="1:7" ht="21" x14ac:dyDescent="0.35">
      <c r="A64" s="403"/>
      <c r="B64" s="1"/>
      <c r="C64" s="1"/>
      <c r="D64" s="1"/>
      <c r="E64" s="1"/>
      <c r="F64" s="404"/>
      <c r="G64" s="404"/>
    </row>
    <row r="65" spans="1:7" ht="21" x14ac:dyDescent="0.35">
      <c r="A65" s="403"/>
      <c r="B65" s="1"/>
      <c r="C65" s="1"/>
      <c r="D65" s="1"/>
      <c r="E65" s="1"/>
      <c r="F65" s="404"/>
      <c r="G65" s="404"/>
    </row>
    <row r="66" spans="1:7" ht="21" x14ac:dyDescent="0.35">
      <c r="A66" s="403"/>
      <c r="B66" s="1"/>
      <c r="C66" s="1"/>
      <c r="D66" s="1"/>
      <c r="E66" s="1"/>
      <c r="F66" s="404"/>
      <c r="G66" s="404"/>
    </row>
    <row r="67" spans="1:7" ht="21" x14ac:dyDescent="0.35">
      <c r="A67" s="403"/>
      <c r="B67" s="1"/>
      <c r="C67" s="1"/>
      <c r="D67" s="1"/>
      <c r="E67" s="1"/>
      <c r="F67" s="404"/>
      <c r="G67" s="404"/>
    </row>
    <row r="68" spans="1:7" ht="21" x14ac:dyDescent="0.35">
      <c r="A68" s="403"/>
      <c r="B68" s="1"/>
      <c r="C68" s="1"/>
      <c r="D68" s="1"/>
      <c r="E68" s="1"/>
      <c r="F68" s="404"/>
      <c r="G68" s="404"/>
    </row>
    <row r="69" spans="1:7" ht="21" x14ac:dyDescent="0.35">
      <c r="A69" s="403"/>
      <c r="B69" s="1"/>
      <c r="C69" s="1"/>
      <c r="D69" s="1"/>
      <c r="E69" s="1"/>
      <c r="F69" s="404"/>
      <c r="G69" s="404"/>
    </row>
    <row r="70" spans="1:7" ht="21" x14ac:dyDescent="0.35">
      <c r="A70" s="403"/>
      <c r="B70" s="1"/>
      <c r="C70" s="1"/>
      <c r="D70" s="1"/>
      <c r="E70" s="1"/>
      <c r="F70" s="404"/>
      <c r="G70" s="404"/>
    </row>
    <row r="71" spans="1:7" ht="21" x14ac:dyDescent="0.35">
      <c r="A71" s="403"/>
      <c r="B71" s="1"/>
      <c r="C71" s="1"/>
      <c r="D71" s="1"/>
      <c r="E71" s="1"/>
      <c r="F71" s="404"/>
      <c r="G71" s="404"/>
    </row>
    <row r="72" spans="1:7" ht="21" x14ac:dyDescent="0.35">
      <c r="A72" s="403"/>
      <c r="B72" s="1"/>
      <c r="C72" s="1"/>
      <c r="D72" s="1"/>
      <c r="E72" s="1"/>
      <c r="F72" s="404"/>
      <c r="G72" s="404"/>
    </row>
    <row r="73" spans="1:7" ht="21" x14ac:dyDescent="0.35">
      <c r="A73" s="403"/>
      <c r="B73" s="1"/>
      <c r="C73" s="1"/>
      <c r="D73" s="1"/>
      <c r="E73" s="1"/>
      <c r="F73" s="404"/>
      <c r="G73" s="404"/>
    </row>
    <row r="74" spans="1:7" ht="21" x14ac:dyDescent="0.35">
      <c r="A74" s="403"/>
      <c r="B74" s="1"/>
      <c r="C74" s="1"/>
      <c r="D74" s="1"/>
      <c r="E74" s="1"/>
      <c r="F74" s="404"/>
      <c r="G74" s="404"/>
    </row>
    <row r="75" spans="1:7" ht="21" x14ac:dyDescent="0.35">
      <c r="A75" s="403"/>
      <c r="B75" s="1"/>
      <c r="C75" s="1"/>
      <c r="D75" s="1"/>
      <c r="E75" s="1"/>
      <c r="F75" s="404"/>
      <c r="G75" s="404"/>
    </row>
    <row r="76" spans="1:7" ht="21" x14ac:dyDescent="0.35">
      <c r="A76" s="403"/>
      <c r="B76" s="1"/>
      <c r="C76" s="1"/>
      <c r="D76" s="1"/>
      <c r="E76" s="1"/>
      <c r="F76" s="404"/>
      <c r="G76" s="404"/>
    </row>
    <row r="77" spans="1:7" ht="21" x14ac:dyDescent="0.35">
      <c r="A77" s="403"/>
      <c r="B77" s="1"/>
      <c r="C77" s="1"/>
      <c r="D77" s="1"/>
      <c r="E77" s="1"/>
      <c r="F77" s="404"/>
      <c r="G77" s="404"/>
    </row>
    <row r="78" spans="1:7" ht="21" x14ac:dyDescent="0.35">
      <c r="A78" s="403"/>
      <c r="B78" s="1"/>
      <c r="C78" s="1"/>
      <c r="D78" s="1"/>
      <c r="E78" s="1"/>
      <c r="F78" s="404"/>
      <c r="G78" s="404"/>
    </row>
    <row r="79" spans="1:7" ht="21" x14ac:dyDescent="0.35">
      <c r="A79" s="403"/>
      <c r="B79" s="1"/>
      <c r="C79" s="1"/>
      <c r="D79" s="1"/>
      <c r="E79" s="1"/>
      <c r="F79" s="404"/>
      <c r="G79" s="404"/>
    </row>
    <row r="80" spans="1:7" ht="21" x14ac:dyDescent="0.35">
      <c r="A80" s="403"/>
      <c r="B80" s="1"/>
      <c r="C80" s="1"/>
      <c r="D80" s="1"/>
      <c r="E80" s="1"/>
      <c r="F80" s="404"/>
      <c r="G80" s="404"/>
    </row>
    <row r="81" spans="1:7" ht="21" x14ac:dyDescent="0.35">
      <c r="A81" s="403"/>
      <c r="B81" s="1"/>
      <c r="C81" s="1"/>
      <c r="D81" s="1"/>
      <c r="E81" s="1"/>
      <c r="F81" s="404"/>
      <c r="G81" s="404"/>
    </row>
    <row r="82" spans="1:7" ht="21" x14ac:dyDescent="0.35">
      <c r="A82" s="403"/>
      <c r="B82" s="1"/>
      <c r="C82" s="1"/>
      <c r="D82" s="1"/>
      <c r="E82" s="1"/>
      <c r="F82" s="404"/>
      <c r="G82" s="404"/>
    </row>
    <row r="83" spans="1:7" ht="21" x14ac:dyDescent="0.35">
      <c r="A83" s="403"/>
      <c r="B83" s="1"/>
      <c r="C83" s="1"/>
      <c r="D83" s="1"/>
      <c r="E83" s="1"/>
      <c r="F83" s="404"/>
      <c r="G83" s="404"/>
    </row>
    <row r="84" spans="1:7" ht="21" x14ac:dyDescent="0.35">
      <c r="A84" s="403"/>
      <c r="B84" s="1"/>
      <c r="C84" s="1"/>
      <c r="D84" s="1"/>
      <c r="E84" s="1"/>
      <c r="F84" s="404"/>
      <c r="G84" s="404"/>
    </row>
    <row r="85" spans="1:7" ht="21" x14ac:dyDescent="0.35">
      <c r="A85" s="403"/>
      <c r="B85" s="1"/>
      <c r="C85" s="1"/>
      <c r="D85" s="1"/>
      <c r="E85" s="1"/>
      <c r="F85" s="404"/>
      <c r="G85" s="404"/>
    </row>
    <row r="86" spans="1:7" ht="21" x14ac:dyDescent="0.35">
      <c r="A86" s="403"/>
      <c r="B86" s="1"/>
      <c r="C86" s="1"/>
      <c r="D86" s="1"/>
      <c r="E86" s="1"/>
      <c r="F86" s="404"/>
      <c r="G86" s="404"/>
    </row>
    <row r="87" spans="1:7" ht="21" x14ac:dyDescent="0.35">
      <c r="A87" s="403"/>
      <c r="B87" s="1"/>
      <c r="C87" s="1"/>
      <c r="D87" s="1"/>
      <c r="E87" s="1"/>
      <c r="F87" s="404"/>
      <c r="G87" s="404"/>
    </row>
    <row r="88" spans="1:7" ht="21" x14ac:dyDescent="0.35">
      <c r="A88" s="403"/>
      <c r="B88" s="1"/>
      <c r="C88" s="1"/>
      <c r="D88" s="1"/>
      <c r="E88" s="1"/>
      <c r="F88" s="404"/>
      <c r="G88" s="404"/>
    </row>
    <row r="89" spans="1:7" ht="21" x14ac:dyDescent="0.35">
      <c r="A89" s="403"/>
      <c r="B89" s="1"/>
      <c r="C89" s="1"/>
      <c r="D89" s="1"/>
      <c r="E89" s="1"/>
      <c r="F89" s="404"/>
      <c r="G89" s="404"/>
    </row>
    <row r="90" spans="1:7" ht="21" x14ac:dyDescent="0.35">
      <c r="A90" s="403"/>
      <c r="B90" s="1"/>
      <c r="C90" s="1"/>
      <c r="D90" s="1"/>
      <c r="E90" s="1"/>
      <c r="F90" s="404"/>
      <c r="G90" s="404"/>
    </row>
    <row r="91" spans="1:7" ht="21" x14ac:dyDescent="0.35">
      <c r="A91" s="403"/>
      <c r="B91" s="1"/>
      <c r="C91" s="1"/>
      <c r="D91" s="1"/>
      <c r="E91" s="1"/>
      <c r="F91" s="404"/>
      <c r="G91" s="404"/>
    </row>
    <row r="92" spans="1:7" ht="21" x14ac:dyDescent="0.35">
      <c r="A92" s="403"/>
      <c r="B92" s="1"/>
      <c r="C92" s="1"/>
      <c r="D92" s="1"/>
      <c r="E92" s="1"/>
      <c r="F92" s="404"/>
      <c r="G92" s="404"/>
    </row>
    <row r="93" spans="1:7" ht="21" x14ac:dyDescent="0.35">
      <c r="A93" s="403"/>
      <c r="B93" s="1"/>
      <c r="C93" s="1"/>
      <c r="D93" s="1"/>
      <c r="E93" s="1"/>
      <c r="F93" s="404"/>
      <c r="G93" s="404"/>
    </row>
    <row r="94" spans="1:7" ht="21" x14ac:dyDescent="0.35">
      <c r="A94" s="403"/>
      <c r="B94" s="1"/>
      <c r="C94" s="1"/>
      <c r="D94" s="1"/>
      <c r="E94" s="1"/>
      <c r="F94" s="404"/>
      <c r="G94" s="404"/>
    </row>
    <row r="95" spans="1:7" ht="21" x14ac:dyDescent="0.35">
      <c r="A95" s="403"/>
      <c r="B95" s="1"/>
      <c r="C95" s="1"/>
      <c r="D95" s="1"/>
      <c r="E95" s="1"/>
      <c r="F95" s="404"/>
      <c r="G95" s="404"/>
    </row>
    <row r="96" spans="1:7" ht="21" x14ac:dyDescent="0.35">
      <c r="A96" s="403"/>
      <c r="B96" s="1"/>
      <c r="C96" s="1"/>
      <c r="D96" s="1"/>
      <c r="E96" s="1"/>
      <c r="F96" s="404"/>
      <c r="G96" s="404"/>
    </row>
    <row r="97" spans="1:7" ht="21" x14ac:dyDescent="0.35">
      <c r="A97" s="403"/>
      <c r="B97" s="1"/>
      <c r="C97" s="1"/>
      <c r="D97" s="1"/>
      <c r="E97" s="1"/>
      <c r="F97" s="404"/>
      <c r="G97" s="404"/>
    </row>
    <row r="98" spans="1:7" ht="21" x14ac:dyDescent="0.35">
      <c r="A98" s="403"/>
      <c r="B98" s="1"/>
      <c r="C98" s="1"/>
      <c r="D98" s="1"/>
      <c r="E98" s="1"/>
      <c r="F98" s="404"/>
      <c r="G98" s="404"/>
    </row>
    <row r="99" spans="1:7" ht="21" x14ac:dyDescent="0.35">
      <c r="A99" s="403"/>
      <c r="B99" s="1"/>
      <c r="C99" s="1"/>
      <c r="D99" s="1"/>
      <c r="E99" s="1"/>
      <c r="F99" s="404"/>
      <c r="G99" s="404"/>
    </row>
    <row r="100" spans="1:7" ht="21" x14ac:dyDescent="0.35">
      <c r="A100" s="403"/>
      <c r="B100" s="1"/>
      <c r="C100" s="1"/>
      <c r="D100" s="1"/>
      <c r="E100" s="1"/>
      <c r="F100" s="404"/>
      <c r="G100" s="404"/>
    </row>
    <row r="101" spans="1:7" ht="21" x14ac:dyDescent="0.35">
      <c r="A101" s="403"/>
      <c r="B101" s="1"/>
      <c r="C101" s="1"/>
      <c r="D101" s="1"/>
      <c r="E101" s="1"/>
      <c r="F101" s="404"/>
      <c r="G101" s="404"/>
    </row>
    <row r="102" spans="1:7" ht="21" x14ac:dyDescent="0.35">
      <c r="A102" s="403"/>
      <c r="B102" s="1"/>
      <c r="C102" s="1"/>
      <c r="D102" s="1"/>
      <c r="E102" s="1"/>
      <c r="F102" s="404"/>
      <c r="G102" s="404"/>
    </row>
    <row r="103" spans="1:7" ht="21" x14ac:dyDescent="0.35">
      <c r="A103" s="403"/>
      <c r="B103" s="1"/>
      <c r="C103" s="1"/>
      <c r="D103" s="1"/>
      <c r="E103" s="1"/>
      <c r="F103" s="404"/>
      <c r="G103" s="404"/>
    </row>
    <row r="104" spans="1:7" ht="21" x14ac:dyDescent="0.35">
      <c r="A104" s="403"/>
      <c r="B104" s="1"/>
      <c r="C104" s="1"/>
      <c r="D104" s="1"/>
      <c r="E104" s="1"/>
      <c r="F104" s="404"/>
      <c r="G104" s="404"/>
    </row>
    <row r="105" spans="1:7" ht="21" x14ac:dyDescent="0.35">
      <c r="A105" s="403"/>
      <c r="B105" s="1"/>
      <c r="C105" s="1"/>
      <c r="D105" s="1"/>
      <c r="E105" s="1"/>
      <c r="F105" s="404"/>
      <c r="G105" s="404"/>
    </row>
    <row r="106" spans="1:7" ht="21" x14ac:dyDescent="0.35">
      <c r="A106" s="403"/>
      <c r="B106" s="1"/>
      <c r="C106" s="1"/>
      <c r="D106" s="1"/>
      <c r="E106" s="1"/>
      <c r="F106" s="404"/>
      <c r="G106" s="404"/>
    </row>
    <row r="107" spans="1:7" ht="21" x14ac:dyDescent="0.35">
      <c r="A107" s="403"/>
      <c r="B107" s="1"/>
      <c r="C107" s="1"/>
      <c r="D107" s="1"/>
      <c r="E107" s="1"/>
      <c r="F107" s="404"/>
      <c r="G107" s="404"/>
    </row>
    <row r="108" spans="1:7" ht="21" x14ac:dyDescent="0.35">
      <c r="A108" s="403"/>
      <c r="B108" s="1"/>
      <c r="C108" s="1"/>
      <c r="D108" s="1"/>
      <c r="E108" s="1"/>
      <c r="F108" s="404"/>
      <c r="G108" s="404"/>
    </row>
    <row r="109" spans="1:7" ht="21" x14ac:dyDescent="0.35">
      <c r="A109" s="403"/>
      <c r="B109" s="1"/>
      <c r="C109" s="1"/>
      <c r="D109" s="1"/>
      <c r="E109" s="1"/>
      <c r="F109" s="404"/>
      <c r="G109" s="404"/>
    </row>
    <row r="110" spans="1:7" ht="21" x14ac:dyDescent="0.35">
      <c r="A110" s="403"/>
      <c r="B110" s="1"/>
      <c r="C110" s="1"/>
      <c r="D110" s="1"/>
      <c r="E110" s="1"/>
      <c r="F110" s="404"/>
      <c r="G110" s="404"/>
    </row>
    <row r="111" spans="1:7" ht="21" x14ac:dyDescent="0.35">
      <c r="A111" s="403"/>
      <c r="B111" s="1"/>
      <c r="C111" s="1"/>
      <c r="D111" s="1"/>
      <c r="E111" s="1"/>
      <c r="F111" s="404"/>
      <c r="G111" s="404"/>
    </row>
    <row r="112" spans="1:7" ht="21" x14ac:dyDescent="0.35">
      <c r="A112" s="403"/>
      <c r="B112" s="1"/>
      <c r="C112" s="1"/>
      <c r="D112" s="1"/>
      <c r="E112" s="1"/>
      <c r="F112" s="404"/>
      <c r="G112" s="404"/>
    </row>
    <row r="113" spans="1:7" ht="21" x14ac:dyDescent="0.35">
      <c r="A113" s="403"/>
      <c r="B113" s="1"/>
      <c r="C113" s="1"/>
      <c r="D113" s="1"/>
      <c r="E113" s="1"/>
      <c r="F113" s="404"/>
      <c r="G113" s="404"/>
    </row>
    <row r="114" spans="1:7" ht="21" x14ac:dyDescent="0.35">
      <c r="A114" s="403"/>
      <c r="B114" s="1"/>
      <c r="C114" s="1"/>
      <c r="D114" s="1"/>
      <c r="E114" s="1"/>
      <c r="F114" s="404"/>
      <c r="G114" s="404"/>
    </row>
    <row r="115" spans="1:7" ht="21" x14ac:dyDescent="0.35">
      <c r="A115" s="403"/>
      <c r="B115" s="1"/>
      <c r="C115" s="1"/>
      <c r="D115" s="1"/>
      <c r="E115" s="1"/>
      <c r="F115" s="404"/>
      <c r="G115" s="404"/>
    </row>
    <row r="116" spans="1:7" ht="21" x14ac:dyDescent="0.35">
      <c r="A116" s="403"/>
      <c r="B116" s="1"/>
      <c r="C116" s="1"/>
      <c r="D116" s="1"/>
      <c r="E116" s="1"/>
      <c r="F116" s="404"/>
      <c r="G116" s="404"/>
    </row>
    <row r="117" spans="1:7" ht="21" x14ac:dyDescent="0.35">
      <c r="A117" s="403"/>
      <c r="B117" s="1"/>
      <c r="C117" s="1"/>
      <c r="D117" s="1"/>
      <c r="E117" s="1"/>
      <c r="F117" s="404"/>
      <c r="G117" s="404"/>
    </row>
    <row r="118" spans="1:7" ht="21" x14ac:dyDescent="0.35">
      <c r="A118" s="403"/>
      <c r="B118" s="1"/>
      <c r="C118" s="1"/>
      <c r="D118" s="1"/>
      <c r="E118" s="1"/>
      <c r="F118" s="404"/>
      <c r="G118" s="404"/>
    </row>
    <row r="119" spans="1:7" ht="21" x14ac:dyDescent="0.35">
      <c r="A119" s="403"/>
      <c r="B119" s="1"/>
      <c r="C119" s="1"/>
      <c r="D119" s="1"/>
      <c r="E119" s="1"/>
      <c r="F119" s="404"/>
      <c r="G119" s="404"/>
    </row>
    <row r="120" spans="1:7" ht="21" x14ac:dyDescent="0.35">
      <c r="A120" s="403"/>
      <c r="B120" s="1"/>
      <c r="C120" s="1"/>
      <c r="D120" s="1"/>
      <c r="E120" s="1"/>
      <c r="F120" s="404"/>
      <c r="G120" s="404"/>
    </row>
    <row r="121" spans="1:7" ht="21" x14ac:dyDescent="0.35">
      <c r="A121" s="403"/>
      <c r="B121" s="1"/>
      <c r="C121" s="1"/>
      <c r="D121" s="1"/>
      <c r="E121" s="1"/>
      <c r="F121" s="404"/>
      <c r="G121" s="404"/>
    </row>
    <row r="122" spans="1:7" ht="21" x14ac:dyDescent="0.35">
      <c r="A122" s="403"/>
      <c r="B122" s="1"/>
      <c r="C122" s="1"/>
      <c r="D122" s="1"/>
      <c r="E122" s="1"/>
      <c r="F122" s="404"/>
      <c r="G122" s="404"/>
    </row>
    <row r="123" spans="1:7" ht="21" x14ac:dyDescent="0.35">
      <c r="A123" s="403"/>
      <c r="B123" s="1"/>
      <c r="C123" s="1"/>
      <c r="D123" s="1"/>
      <c r="E123" s="1"/>
      <c r="F123" s="404"/>
      <c r="G123" s="404"/>
    </row>
    <row r="124" spans="1:7" ht="21" x14ac:dyDescent="0.35">
      <c r="A124" s="403"/>
      <c r="B124" s="1"/>
      <c r="C124" s="1"/>
      <c r="D124" s="1"/>
      <c r="E124" s="1"/>
      <c r="F124" s="404"/>
      <c r="G124" s="404"/>
    </row>
    <row r="125" spans="1:7" ht="21" x14ac:dyDescent="0.35">
      <c r="A125" s="403"/>
      <c r="B125" s="1"/>
      <c r="C125" s="1"/>
      <c r="D125" s="1"/>
      <c r="E125" s="1"/>
      <c r="F125" s="404"/>
      <c r="G125" s="404"/>
    </row>
    <row r="126" spans="1:7" ht="21" x14ac:dyDescent="0.35">
      <c r="A126" s="403"/>
      <c r="B126" s="1"/>
      <c r="C126" s="1"/>
      <c r="D126" s="1"/>
      <c r="E126" s="1"/>
      <c r="F126" s="404"/>
      <c r="G126" s="404"/>
    </row>
    <row r="127" spans="1:7" ht="21" x14ac:dyDescent="0.35">
      <c r="A127" s="403"/>
      <c r="B127" s="1"/>
      <c r="C127" s="1"/>
      <c r="D127" s="1"/>
      <c r="E127" s="1"/>
      <c r="F127" s="404"/>
      <c r="G127" s="404"/>
    </row>
    <row r="128" spans="1:7" ht="21" x14ac:dyDescent="0.35">
      <c r="A128" s="403"/>
      <c r="B128" s="1"/>
      <c r="C128" s="1"/>
      <c r="D128" s="1"/>
      <c r="E128" s="1"/>
      <c r="F128" s="404"/>
      <c r="G128" s="404"/>
    </row>
    <row r="129" spans="1:7" ht="21" x14ac:dyDescent="0.35">
      <c r="A129" s="403"/>
      <c r="B129" s="1"/>
      <c r="C129" s="1"/>
      <c r="D129" s="1"/>
      <c r="E129" s="1"/>
      <c r="F129" s="404"/>
      <c r="G129" s="404"/>
    </row>
    <row r="130" spans="1:7" ht="21" x14ac:dyDescent="0.35">
      <c r="A130" s="403"/>
      <c r="B130" s="1"/>
      <c r="C130" s="1"/>
      <c r="D130" s="1"/>
      <c r="E130" s="1"/>
      <c r="F130" s="404"/>
      <c r="G130" s="404"/>
    </row>
    <row r="131" spans="1:7" ht="21" x14ac:dyDescent="0.35">
      <c r="A131" s="403"/>
      <c r="B131" s="1"/>
      <c r="C131" s="1"/>
      <c r="D131" s="1"/>
      <c r="E131" s="1"/>
      <c r="F131" s="404"/>
      <c r="G131" s="404"/>
    </row>
    <row r="132" spans="1:7" ht="21" x14ac:dyDescent="0.35">
      <c r="A132" s="403"/>
      <c r="B132" s="1"/>
      <c r="C132" s="1"/>
      <c r="D132" s="1"/>
      <c r="E132" s="1"/>
      <c r="F132" s="404"/>
      <c r="G132" s="404"/>
    </row>
    <row r="133" spans="1:7" ht="21" x14ac:dyDescent="0.35">
      <c r="A133" s="403"/>
      <c r="B133" s="1"/>
      <c r="C133" s="1"/>
      <c r="D133" s="1"/>
      <c r="E133" s="1"/>
      <c r="F133" s="404"/>
      <c r="G133" s="404"/>
    </row>
    <row r="134" spans="1:7" ht="21" x14ac:dyDescent="0.35">
      <c r="A134" s="403"/>
      <c r="B134" s="1"/>
      <c r="C134" s="1"/>
      <c r="D134" s="1"/>
      <c r="E134" s="1"/>
      <c r="F134" s="404"/>
      <c r="G134" s="404"/>
    </row>
    <row r="135" spans="1:7" ht="21" x14ac:dyDescent="0.35">
      <c r="A135" s="403"/>
      <c r="B135" s="1"/>
      <c r="C135" s="1"/>
      <c r="D135" s="1"/>
      <c r="E135" s="1"/>
      <c r="F135" s="404"/>
      <c r="G135" s="404"/>
    </row>
    <row r="136" spans="1:7" ht="21" x14ac:dyDescent="0.35">
      <c r="A136" s="403"/>
      <c r="B136" s="1"/>
      <c r="C136" s="1"/>
      <c r="D136" s="1"/>
      <c r="E136" s="1"/>
      <c r="F136" s="404"/>
      <c r="G136" s="404"/>
    </row>
    <row r="137" spans="1:7" ht="21" x14ac:dyDescent="0.35">
      <c r="A137" s="403"/>
      <c r="B137" s="1"/>
      <c r="C137" s="1"/>
      <c r="D137" s="1"/>
      <c r="E137" s="1"/>
      <c r="F137" s="404"/>
      <c r="G137" s="404"/>
    </row>
    <row r="138" spans="1:7" ht="21" x14ac:dyDescent="0.35">
      <c r="A138" s="403"/>
      <c r="B138" s="1"/>
      <c r="C138" s="1"/>
      <c r="D138" s="1"/>
      <c r="E138" s="1"/>
      <c r="F138" s="404"/>
      <c r="G138" s="404"/>
    </row>
    <row r="139" spans="1:7" ht="21" x14ac:dyDescent="0.35">
      <c r="A139" s="403"/>
      <c r="B139" s="1"/>
      <c r="C139" s="1"/>
      <c r="D139" s="1"/>
      <c r="E139" s="1"/>
      <c r="F139" s="404"/>
      <c r="G139" s="404"/>
    </row>
    <row r="140" spans="1:7" ht="21" x14ac:dyDescent="0.35">
      <c r="A140" s="403"/>
      <c r="B140" s="1"/>
      <c r="C140" s="1"/>
      <c r="D140" s="1"/>
      <c r="E140" s="1"/>
      <c r="F140" s="404"/>
      <c r="G140" s="404"/>
    </row>
    <row r="141" spans="1:7" ht="21" x14ac:dyDescent="0.35">
      <c r="A141" s="403"/>
      <c r="B141" s="1"/>
      <c r="C141" s="1"/>
      <c r="D141" s="1"/>
      <c r="E141" s="1"/>
      <c r="F141" s="404"/>
      <c r="G141" s="404"/>
    </row>
    <row r="142" spans="1:7" ht="21" x14ac:dyDescent="0.35">
      <c r="A142" s="403"/>
      <c r="B142" s="1"/>
      <c r="C142" s="1"/>
      <c r="D142" s="1"/>
      <c r="E142" s="1"/>
      <c r="F142" s="404"/>
      <c r="G142" s="404"/>
    </row>
    <row r="143" spans="1:7" ht="21" x14ac:dyDescent="0.35">
      <c r="A143" s="403"/>
      <c r="B143" s="1"/>
      <c r="C143" s="1"/>
      <c r="D143" s="1"/>
      <c r="E143" s="1"/>
      <c r="F143" s="404"/>
      <c r="G143" s="404"/>
    </row>
    <row r="144" spans="1:7" ht="21" x14ac:dyDescent="0.35">
      <c r="A144" s="403"/>
      <c r="B144" s="1"/>
      <c r="C144" s="1"/>
      <c r="D144" s="1"/>
      <c r="E144" s="1"/>
      <c r="F144" s="404"/>
      <c r="G144" s="404"/>
    </row>
    <row r="145" spans="1:7" ht="21" x14ac:dyDescent="0.35">
      <c r="A145" s="403"/>
      <c r="B145" s="1"/>
      <c r="C145" s="1"/>
      <c r="D145" s="1"/>
      <c r="E145" s="1"/>
      <c r="F145" s="404"/>
      <c r="G145" s="404"/>
    </row>
    <row r="146" spans="1:7" ht="21" x14ac:dyDescent="0.35">
      <c r="A146" s="403"/>
      <c r="B146" s="1"/>
      <c r="C146" s="1"/>
      <c r="D146" s="1"/>
      <c r="E146" s="1"/>
      <c r="F146" s="404"/>
      <c r="G146" s="404"/>
    </row>
    <row r="147" spans="1:7" ht="21" x14ac:dyDescent="0.35">
      <c r="A147" s="403"/>
      <c r="B147" s="1"/>
      <c r="C147" s="1"/>
      <c r="D147" s="1"/>
      <c r="E147" s="1"/>
      <c r="F147" s="404"/>
      <c r="G147" s="404"/>
    </row>
    <row r="148" spans="1:7" ht="21" x14ac:dyDescent="0.35">
      <c r="A148" s="403"/>
      <c r="B148" s="1"/>
      <c r="C148" s="1"/>
      <c r="D148" s="1"/>
      <c r="E148" s="1"/>
      <c r="F148" s="404"/>
      <c r="G148" s="404"/>
    </row>
    <row r="149" spans="1:7" ht="21" x14ac:dyDescent="0.35">
      <c r="A149" s="403"/>
      <c r="B149" s="1"/>
      <c r="C149" s="1"/>
      <c r="D149" s="1"/>
      <c r="E149" s="1"/>
      <c r="F149" s="404"/>
      <c r="G149" s="404"/>
    </row>
    <row r="150" spans="1:7" ht="21" x14ac:dyDescent="0.35">
      <c r="A150" s="403"/>
      <c r="B150" s="1"/>
      <c r="C150" s="1"/>
      <c r="D150" s="1"/>
      <c r="E150" s="1"/>
      <c r="F150" s="404"/>
      <c r="G150" s="404"/>
    </row>
    <row r="151" spans="1:7" ht="21" x14ac:dyDescent="0.35">
      <c r="A151" s="403"/>
      <c r="B151" s="1"/>
      <c r="C151" s="1"/>
      <c r="D151" s="1"/>
      <c r="E151" s="1"/>
      <c r="F151" s="404"/>
      <c r="G151" s="404"/>
    </row>
    <row r="152" spans="1:7" ht="21" x14ac:dyDescent="0.35">
      <c r="A152" s="403"/>
      <c r="B152" s="1"/>
      <c r="C152" s="1"/>
      <c r="D152" s="1"/>
      <c r="E152" s="1"/>
      <c r="F152" s="404"/>
      <c r="G152" s="404"/>
    </row>
    <row r="153" spans="1:7" ht="21" x14ac:dyDescent="0.35">
      <c r="A153" s="403"/>
      <c r="B153" s="1"/>
      <c r="C153" s="1"/>
      <c r="D153" s="1"/>
      <c r="E153" s="1"/>
      <c r="F153" s="404"/>
      <c r="G153" s="404"/>
    </row>
    <row r="154" spans="1:7" ht="21" x14ac:dyDescent="0.35">
      <c r="A154" s="403"/>
      <c r="B154" s="1"/>
      <c r="C154" s="1"/>
      <c r="D154" s="1"/>
      <c r="E154" s="1"/>
      <c r="F154" s="404"/>
      <c r="G154" s="404"/>
    </row>
    <row r="155" spans="1:7" ht="21" x14ac:dyDescent="0.35">
      <c r="A155" s="403"/>
      <c r="B155" s="1"/>
      <c r="C155" s="1"/>
      <c r="D155" s="1"/>
      <c r="E155" s="1"/>
      <c r="F155" s="404"/>
      <c r="G155" s="404"/>
    </row>
    <row r="156" spans="1:7" ht="21" x14ac:dyDescent="0.35">
      <c r="A156" s="403"/>
      <c r="B156" s="1"/>
      <c r="C156" s="1"/>
      <c r="D156" s="1"/>
      <c r="E156" s="1"/>
      <c r="F156" s="404"/>
      <c r="G156" s="404"/>
    </row>
    <row r="157" spans="1:7" ht="21" x14ac:dyDescent="0.35">
      <c r="A157" s="403"/>
      <c r="B157" s="1"/>
      <c r="C157" s="1"/>
      <c r="D157" s="1"/>
      <c r="E157" s="1"/>
      <c r="F157" s="404"/>
      <c r="G157" s="404"/>
    </row>
    <row r="158" spans="1:7" ht="21" x14ac:dyDescent="0.35">
      <c r="A158" s="403"/>
      <c r="B158" s="1"/>
      <c r="C158" s="1"/>
      <c r="D158" s="1"/>
      <c r="E158" s="1"/>
      <c r="F158" s="404"/>
      <c r="G158" s="404"/>
    </row>
    <row r="159" spans="1:7" ht="21" x14ac:dyDescent="0.35">
      <c r="A159" s="403"/>
      <c r="B159" s="1"/>
      <c r="C159" s="1"/>
      <c r="D159" s="1"/>
      <c r="E159" s="1"/>
      <c r="F159" s="404"/>
      <c r="G159" s="404"/>
    </row>
    <row r="160" spans="1:7" ht="21" x14ac:dyDescent="0.35">
      <c r="A160" s="403"/>
      <c r="B160" s="1"/>
      <c r="C160" s="1"/>
      <c r="D160" s="1"/>
      <c r="E160" s="1"/>
      <c r="F160" s="404"/>
      <c r="G160" s="404"/>
    </row>
    <row r="161" spans="1:7" ht="21" x14ac:dyDescent="0.35">
      <c r="A161" s="403"/>
      <c r="B161" s="1"/>
      <c r="C161" s="1"/>
      <c r="D161" s="1"/>
      <c r="E161" s="1"/>
      <c r="F161" s="404"/>
      <c r="G161" s="404"/>
    </row>
    <row r="162" spans="1:7" ht="21" x14ac:dyDescent="0.35">
      <c r="A162" s="403"/>
      <c r="B162" s="1"/>
      <c r="C162" s="1"/>
      <c r="D162" s="1"/>
      <c r="E162" s="1"/>
      <c r="F162" s="404"/>
      <c r="G162" s="404"/>
    </row>
    <row r="163" spans="1:7" ht="21" x14ac:dyDescent="0.35">
      <c r="A163" s="403"/>
      <c r="B163" s="1"/>
      <c r="C163" s="1"/>
      <c r="D163" s="1"/>
      <c r="E163" s="1"/>
      <c r="F163" s="404"/>
      <c r="G163" s="404"/>
    </row>
    <row r="164" spans="1:7" ht="21" x14ac:dyDescent="0.35">
      <c r="A164" s="403"/>
      <c r="B164" s="1"/>
      <c r="C164" s="1"/>
      <c r="D164" s="1"/>
      <c r="E164" s="1"/>
      <c r="F164" s="404"/>
      <c r="G164" s="404"/>
    </row>
    <row r="165" spans="1:7" ht="21" x14ac:dyDescent="0.35">
      <c r="A165" s="403"/>
      <c r="B165" s="1"/>
      <c r="C165" s="1"/>
      <c r="D165" s="1"/>
      <c r="E165" s="1"/>
      <c r="F165" s="404"/>
      <c r="G165" s="404"/>
    </row>
    <row r="166" spans="1:7" ht="21" x14ac:dyDescent="0.35">
      <c r="A166" s="403"/>
      <c r="B166" s="1"/>
      <c r="C166" s="1"/>
      <c r="D166" s="1"/>
      <c r="E166" s="1"/>
      <c r="F166" s="404"/>
      <c r="G166" s="404"/>
    </row>
    <row r="167" spans="1:7" ht="21" x14ac:dyDescent="0.35">
      <c r="A167" s="403"/>
      <c r="B167" s="1"/>
      <c r="C167" s="1"/>
      <c r="D167" s="1"/>
      <c r="E167" s="1"/>
      <c r="F167" s="404"/>
      <c r="G167" s="404"/>
    </row>
    <row r="168" spans="1:7" ht="21" x14ac:dyDescent="0.35">
      <c r="A168" s="403"/>
      <c r="B168" s="1"/>
      <c r="C168" s="1"/>
      <c r="D168" s="1"/>
      <c r="E168" s="1"/>
      <c r="F168" s="404"/>
      <c r="G168" s="404"/>
    </row>
    <row r="169" spans="1:7" ht="21" x14ac:dyDescent="0.35">
      <c r="A169" s="403"/>
      <c r="B169" s="1"/>
      <c r="C169" s="1"/>
      <c r="D169" s="1"/>
      <c r="E169" s="1"/>
      <c r="F169" s="404"/>
      <c r="G169" s="404"/>
    </row>
    <row r="170" spans="1:7" ht="21" x14ac:dyDescent="0.35">
      <c r="A170" s="403"/>
      <c r="B170" s="1"/>
      <c r="C170" s="1"/>
      <c r="D170" s="1"/>
      <c r="E170" s="1"/>
      <c r="F170" s="404"/>
      <c r="G170" s="404"/>
    </row>
    <row r="171" spans="1:7" ht="21" x14ac:dyDescent="0.35">
      <c r="A171" s="403"/>
      <c r="B171" s="1"/>
      <c r="C171" s="1"/>
      <c r="D171" s="1"/>
      <c r="E171" s="1"/>
      <c r="F171" s="404"/>
      <c r="G171" s="404"/>
    </row>
    <row r="172" spans="1:7" ht="21" x14ac:dyDescent="0.35">
      <c r="A172" s="403"/>
      <c r="B172" s="1"/>
      <c r="C172" s="1"/>
      <c r="D172" s="1"/>
      <c r="E172" s="1"/>
      <c r="F172" s="404"/>
      <c r="G172" s="404"/>
    </row>
    <row r="173" spans="1:7" ht="21" x14ac:dyDescent="0.35">
      <c r="A173" s="403"/>
      <c r="B173" s="1"/>
      <c r="C173" s="1"/>
      <c r="D173" s="1"/>
      <c r="E173" s="1"/>
      <c r="F173" s="404"/>
      <c r="G173" s="404"/>
    </row>
    <row r="174" spans="1:7" ht="21" x14ac:dyDescent="0.35">
      <c r="A174" s="403"/>
      <c r="B174" s="1"/>
      <c r="C174" s="1"/>
      <c r="D174" s="1"/>
      <c r="E174" s="1"/>
      <c r="F174" s="404"/>
      <c r="G174" s="404"/>
    </row>
    <row r="175" spans="1:7" ht="21" x14ac:dyDescent="0.35">
      <c r="A175" s="403"/>
      <c r="B175" s="1"/>
      <c r="C175" s="1"/>
      <c r="D175" s="1"/>
      <c r="E175" s="1"/>
      <c r="F175" s="404"/>
      <c r="G175" s="404"/>
    </row>
    <row r="176" spans="1:7" ht="21" x14ac:dyDescent="0.35">
      <c r="A176" s="403"/>
      <c r="B176" s="1"/>
      <c r="C176" s="1"/>
      <c r="D176" s="1"/>
      <c r="E176" s="1"/>
      <c r="F176" s="404"/>
      <c r="G176" s="404"/>
    </row>
    <row r="177" spans="1:7" ht="21" x14ac:dyDescent="0.35">
      <c r="A177" s="403"/>
      <c r="B177" s="1"/>
      <c r="C177" s="1"/>
      <c r="D177" s="1"/>
      <c r="E177" s="1"/>
      <c r="F177" s="404"/>
      <c r="G177" s="404"/>
    </row>
    <row r="178" spans="1:7" ht="21" x14ac:dyDescent="0.35">
      <c r="A178" s="403"/>
      <c r="B178" s="1"/>
      <c r="C178" s="1"/>
      <c r="D178" s="1"/>
      <c r="E178" s="1"/>
      <c r="F178" s="404"/>
      <c r="G178" s="404"/>
    </row>
    <row r="179" spans="1:7" ht="21" x14ac:dyDescent="0.35">
      <c r="A179" s="403"/>
      <c r="B179" s="1"/>
      <c r="C179" s="1"/>
      <c r="D179" s="1"/>
      <c r="E179" s="1"/>
      <c r="F179" s="404"/>
      <c r="G179" s="404"/>
    </row>
    <row r="180" spans="1:7" ht="21" x14ac:dyDescent="0.35">
      <c r="A180" s="403"/>
      <c r="B180" s="1"/>
      <c r="C180" s="1"/>
      <c r="D180" s="1"/>
      <c r="E180" s="1"/>
      <c r="F180" s="404"/>
      <c r="G180" s="404"/>
    </row>
    <row r="181" spans="1:7" ht="21" x14ac:dyDescent="0.35">
      <c r="A181" s="403"/>
      <c r="B181" s="1"/>
      <c r="C181" s="1"/>
      <c r="D181" s="1"/>
      <c r="E181" s="1"/>
      <c r="F181" s="404"/>
      <c r="G181" s="404"/>
    </row>
    <row r="182" spans="1:7" ht="21" x14ac:dyDescent="0.35">
      <c r="A182" s="403"/>
      <c r="B182" s="1"/>
      <c r="C182" s="1"/>
      <c r="D182" s="1"/>
      <c r="E182" s="1"/>
      <c r="F182" s="404"/>
      <c r="G182" s="404"/>
    </row>
    <row r="183" spans="1:7" ht="21" x14ac:dyDescent="0.35">
      <c r="A183" s="403"/>
      <c r="B183" s="1"/>
      <c r="C183" s="1"/>
      <c r="D183" s="1"/>
      <c r="E183" s="1"/>
      <c r="F183" s="404"/>
      <c r="G183" s="404"/>
    </row>
    <row r="184" spans="1:7" ht="21" x14ac:dyDescent="0.35">
      <c r="A184" s="403"/>
      <c r="B184" s="1"/>
      <c r="C184" s="1"/>
      <c r="D184" s="1"/>
      <c r="E184" s="1"/>
      <c r="F184" s="404"/>
      <c r="G184" s="404"/>
    </row>
    <row r="185" spans="1:7" ht="21" x14ac:dyDescent="0.35">
      <c r="A185" s="403"/>
      <c r="B185" s="1"/>
      <c r="C185" s="1"/>
      <c r="D185" s="1"/>
      <c r="E185" s="1"/>
      <c r="F185" s="404"/>
      <c r="G185" s="404"/>
    </row>
    <row r="186" spans="1:7" ht="21" x14ac:dyDescent="0.35">
      <c r="A186" s="403"/>
      <c r="B186" s="1"/>
      <c r="C186" s="1"/>
      <c r="D186" s="1"/>
      <c r="E186" s="1"/>
      <c r="F186" s="404"/>
      <c r="G186" s="404"/>
    </row>
    <row r="187" spans="1:7" ht="21" x14ac:dyDescent="0.35">
      <c r="A187" s="403"/>
      <c r="B187" s="1"/>
      <c r="C187" s="1"/>
      <c r="D187" s="1"/>
      <c r="E187" s="1"/>
      <c r="F187" s="404"/>
      <c r="G187" s="404"/>
    </row>
    <row r="188" spans="1:7" ht="21" x14ac:dyDescent="0.35">
      <c r="A188" s="403"/>
      <c r="B188" s="1"/>
      <c r="C188" s="1"/>
      <c r="D188" s="1"/>
      <c r="E188" s="1"/>
      <c r="F188" s="404"/>
      <c r="G188" s="404"/>
    </row>
    <row r="189" spans="1:7" ht="21" x14ac:dyDescent="0.35">
      <c r="A189" s="403"/>
      <c r="B189" s="1"/>
      <c r="C189" s="1"/>
      <c r="D189" s="1"/>
      <c r="E189" s="1"/>
      <c r="F189" s="404"/>
      <c r="G189" s="404"/>
    </row>
    <row r="190" spans="1:7" ht="21" x14ac:dyDescent="0.35">
      <c r="A190" s="403"/>
      <c r="B190" s="1"/>
      <c r="C190" s="1"/>
      <c r="D190" s="1"/>
      <c r="E190" s="1"/>
      <c r="F190" s="404"/>
      <c r="G190" s="404"/>
    </row>
    <row r="191" spans="1:7" ht="21" x14ac:dyDescent="0.35">
      <c r="A191" s="403"/>
      <c r="B191" s="1"/>
      <c r="C191" s="1"/>
      <c r="D191" s="1"/>
      <c r="E191" s="1"/>
      <c r="F191" s="404"/>
      <c r="G191" s="404"/>
    </row>
    <row r="192" spans="1:7" ht="21" x14ac:dyDescent="0.35">
      <c r="A192" s="403"/>
      <c r="B192" s="1"/>
      <c r="C192" s="1"/>
      <c r="D192" s="1"/>
      <c r="E192" s="1"/>
      <c r="F192" s="404"/>
      <c r="G192" s="404"/>
    </row>
    <row r="193" spans="1:7" ht="21" x14ac:dyDescent="0.35">
      <c r="A193" s="403"/>
      <c r="B193" s="1"/>
      <c r="C193" s="1"/>
      <c r="D193" s="1"/>
      <c r="E193" s="1"/>
      <c r="F193" s="404"/>
      <c r="G193" s="404"/>
    </row>
    <row r="194" spans="1:7" ht="21" x14ac:dyDescent="0.35">
      <c r="A194" s="403"/>
      <c r="B194" s="1"/>
      <c r="C194" s="1"/>
      <c r="D194" s="1"/>
      <c r="E194" s="1"/>
      <c r="F194" s="404"/>
      <c r="G194" s="404"/>
    </row>
    <row r="195" spans="1:7" ht="21" x14ac:dyDescent="0.35">
      <c r="A195" s="403"/>
      <c r="B195" s="1"/>
      <c r="C195" s="1"/>
      <c r="D195" s="1"/>
      <c r="E195" s="1"/>
      <c r="F195" s="404"/>
      <c r="G195" s="404"/>
    </row>
    <row r="196" spans="1:7" ht="21" x14ac:dyDescent="0.35">
      <c r="A196" s="403"/>
      <c r="B196" s="1"/>
      <c r="C196" s="1"/>
      <c r="D196" s="1"/>
      <c r="E196" s="1"/>
      <c r="F196" s="404"/>
      <c r="G196" s="404"/>
    </row>
    <row r="197" spans="1:7" ht="21" x14ac:dyDescent="0.35">
      <c r="A197" s="403"/>
      <c r="B197" s="1"/>
      <c r="C197" s="1"/>
      <c r="D197" s="1"/>
      <c r="E197" s="1"/>
      <c r="F197" s="404"/>
      <c r="G197" s="404"/>
    </row>
    <row r="198" spans="1:7" ht="21" x14ac:dyDescent="0.35">
      <c r="A198" s="403"/>
      <c r="B198" s="1"/>
      <c r="C198" s="1"/>
      <c r="D198" s="1"/>
      <c r="E198" s="1"/>
      <c r="F198" s="404"/>
      <c r="G198" s="404"/>
    </row>
    <row r="199" spans="1:7" ht="21" x14ac:dyDescent="0.35">
      <c r="A199" s="403"/>
      <c r="B199" s="1"/>
      <c r="C199" s="1"/>
      <c r="D199" s="1"/>
      <c r="E199" s="1"/>
      <c r="F199" s="404"/>
      <c r="G199" s="404"/>
    </row>
    <row r="200" spans="1:7" ht="21" x14ac:dyDescent="0.35">
      <c r="A200" s="403"/>
      <c r="B200" s="1"/>
      <c r="C200" s="1"/>
      <c r="D200" s="1"/>
      <c r="E200" s="1"/>
      <c r="F200" s="404"/>
      <c r="G200" s="404"/>
    </row>
    <row r="201" spans="1:7" ht="21" x14ac:dyDescent="0.35">
      <c r="A201" s="403"/>
      <c r="B201" s="1"/>
      <c r="C201" s="1"/>
      <c r="D201" s="1"/>
      <c r="E201" s="1"/>
      <c r="F201" s="404"/>
      <c r="G201" s="404"/>
    </row>
    <row r="202" spans="1:7" ht="21" x14ac:dyDescent="0.35">
      <c r="A202" s="403"/>
      <c r="B202" s="1"/>
      <c r="C202" s="1"/>
      <c r="D202" s="1"/>
      <c r="E202" s="1"/>
      <c r="F202" s="404"/>
      <c r="G202" s="404"/>
    </row>
    <row r="203" spans="1:7" ht="21" x14ac:dyDescent="0.35">
      <c r="A203" s="403"/>
      <c r="B203" s="1"/>
      <c r="C203" s="1"/>
      <c r="D203" s="1"/>
      <c r="E203" s="1"/>
      <c r="F203" s="404"/>
      <c r="G203" s="404"/>
    </row>
    <row r="204" spans="1:7" ht="21" x14ac:dyDescent="0.35">
      <c r="A204" s="403"/>
      <c r="B204" s="1"/>
      <c r="C204" s="1"/>
      <c r="D204" s="1"/>
      <c r="E204" s="1"/>
      <c r="F204" s="404"/>
      <c r="G204" s="404"/>
    </row>
    <row r="205" spans="1:7" ht="21" x14ac:dyDescent="0.35">
      <c r="A205" s="403"/>
      <c r="B205" s="1"/>
      <c r="C205" s="1"/>
      <c r="D205" s="1"/>
      <c r="E205" s="1"/>
      <c r="F205" s="404"/>
      <c r="G205" s="404"/>
    </row>
    <row r="206" spans="1:7" ht="21" x14ac:dyDescent="0.35">
      <c r="A206" s="403"/>
      <c r="B206" s="1"/>
      <c r="C206" s="1"/>
      <c r="D206" s="1"/>
      <c r="E206" s="1"/>
      <c r="F206" s="404"/>
      <c r="G206" s="404"/>
    </row>
    <row r="207" spans="1:7" ht="21" x14ac:dyDescent="0.35">
      <c r="A207" s="403"/>
      <c r="B207" s="1"/>
      <c r="C207" s="1"/>
      <c r="D207" s="1"/>
      <c r="E207" s="1"/>
      <c r="F207" s="404"/>
      <c r="G207" s="404"/>
    </row>
    <row r="208" spans="1:7" ht="21" x14ac:dyDescent="0.35">
      <c r="A208" s="403"/>
      <c r="B208" s="1"/>
      <c r="C208" s="1"/>
      <c r="D208" s="1"/>
      <c r="E208" s="1"/>
      <c r="F208" s="404"/>
      <c r="G208" s="404"/>
    </row>
    <row r="209" spans="1:7" ht="21" x14ac:dyDescent="0.35">
      <c r="A209" s="403"/>
      <c r="B209" s="1"/>
      <c r="C209" s="1"/>
      <c r="D209" s="1"/>
      <c r="E209" s="1"/>
      <c r="F209" s="404"/>
      <c r="G209" s="404"/>
    </row>
    <row r="210" spans="1:7" ht="21" x14ac:dyDescent="0.35">
      <c r="A210" s="403"/>
      <c r="B210" s="1"/>
      <c r="C210" s="1"/>
      <c r="D210" s="1"/>
      <c r="E210" s="1"/>
      <c r="F210" s="404"/>
      <c r="G210" s="404"/>
    </row>
    <row r="211" spans="1:7" ht="21" x14ac:dyDescent="0.35">
      <c r="A211" s="403"/>
      <c r="B211" s="1"/>
      <c r="C211" s="1"/>
      <c r="D211" s="1"/>
      <c r="E211" s="1"/>
      <c r="F211" s="404"/>
      <c r="G211" s="404"/>
    </row>
    <row r="212" spans="1:7" ht="21" x14ac:dyDescent="0.35">
      <c r="A212" s="403"/>
      <c r="B212" s="1"/>
      <c r="C212" s="1"/>
      <c r="D212" s="1"/>
      <c r="E212" s="1"/>
      <c r="F212" s="404"/>
      <c r="G212" s="404"/>
    </row>
    <row r="213" spans="1:7" ht="21" x14ac:dyDescent="0.35">
      <c r="A213" s="403"/>
      <c r="B213" s="1"/>
      <c r="C213" s="1"/>
      <c r="D213" s="1"/>
      <c r="E213" s="1"/>
      <c r="F213" s="404"/>
      <c r="G213" s="404"/>
    </row>
    <row r="214" spans="1:7" ht="21" x14ac:dyDescent="0.35">
      <c r="A214" s="403"/>
      <c r="B214" s="1"/>
      <c r="C214" s="1"/>
      <c r="D214" s="1"/>
      <c r="E214" s="1"/>
      <c r="F214" s="404"/>
      <c r="G214" s="404"/>
    </row>
    <row r="215" spans="1:7" ht="21" x14ac:dyDescent="0.35">
      <c r="A215" s="403"/>
      <c r="B215" s="1"/>
      <c r="C215" s="1"/>
      <c r="D215" s="1"/>
      <c r="E215" s="1"/>
      <c r="F215" s="404"/>
      <c r="G215" s="404"/>
    </row>
    <row r="216" spans="1:7" ht="21" x14ac:dyDescent="0.35">
      <c r="A216" s="403"/>
      <c r="B216" s="1"/>
      <c r="C216" s="1"/>
      <c r="D216" s="1"/>
      <c r="E216" s="1"/>
      <c r="F216" s="404"/>
      <c r="G216" s="404"/>
    </row>
    <row r="217" spans="1:7" ht="21" x14ac:dyDescent="0.35">
      <c r="A217" s="403"/>
      <c r="B217" s="1"/>
      <c r="C217" s="1"/>
      <c r="D217" s="1"/>
      <c r="E217" s="1"/>
      <c r="F217" s="404"/>
      <c r="G217" s="404"/>
    </row>
    <row r="218" spans="1:7" ht="21" x14ac:dyDescent="0.35">
      <c r="A218" s="403"/>
      <c r="B218" s="1"/>
      <c r="C218" s="1"/>
      <c r="D218" s="1"/>
      <c r="E218" s="1"/>
      <c r="F218" s="404"/>
      <c r="G218" s="404"/>
    </row>
    <row r="219" spans="1:7" ht="21" x14ac:dyDescent="0.35">
      <c r="A219" s="403"/>
      <c r="B219" s="1"/>
      <c r="C219" s="1"/>
      <c r="D219" s="1"/>
      <c r="E219" s="1"/>
      <c r="F219" s="404"/>
      <c r="G219" s="404"/>
    </row>
    <row r="220" spans="1:7" ht="21" x14ac:dyDescent="0.35">
      <c r="A220" s="403"/>
      <c r="B220" s="1"/>
      <c r="C220" s="1"/>
      <c r="D220" s="1"/>
      <c r="E220" s="1"/>
      <c r="F220" s="404"/>
      <c r="G220" s="404"/>
    </row>
    <row r="221" spans="1:7" ht="21" x14ac:dyDescent="0.35">
      <c r="A221" s="403"/>
      <c r="B221" s="1"/>
      <c r="C221" s="1"/>
      <c r="D221" s="1"/>
      <c r="E221" s="1"/>
      <c r="F221" s="404"/>
      <c r="G221" s="404"/>
    </row>
    <row r="222" spans="1:7" ht="21" x14ac:dyDescent="0.35">
      <c r="A222" s="403"/>
      <c r="B222" s="1"/>
      <c r="C222" s="1"/>
      <c r="D222" s="1"/>
      <c r="E222" s="1"/>
      <c r="F222" s="404"/>
      <c r="G222" s="404"/>
    </row>
    <row r="223" spans="1:7" ht="21" x14ac:dyDescent="0.35">
      <c r="A223" s="403"/>
      <c r="B223" s="1"/>
      <c r="C223" s="1"/>
      <c r="D223" s="1"/>
      <c r="E223" s="1"/>
      <c r="F223" s="404"/>
      <c r="G223" s="404"/>
    </row>
    <row r="224" spans="1:7" ht="21" x14ac:dyDescent="0.35">
      <c r="A224" s="403"/>
      <c r="B224" s="1"/>
      <c r="C224" s="1"/>
      <c r="D224" s="1"/>
      <c r="E224" s="1"/>
      <c r="F224" s="404"/>
      <c r="G224" s="404"/>
    </row>
    <row r="225" spans="1:7" ht="21" x14ac:dyDescent="0.35">
      <c r="A225" s="403"/>
      <c r="B225" s="1"/>
      <c r="C225" s="1"/>
      <c r="D225" s="1"/>
      <c r="E225" s="1"/>
      <c r="F225" s="404"/>
      <c r="G225" s="404"/>
    </row>
    <row r="226" spans="1:7" ht="21" x14ac:dyDescent="0.35">
      <c r="A226" s="403"/>
      <c r="B226" s="1"/>
      <c r="C226" s="1"/>
      <c r="D226" s="1"/>
      <c r="E226" s="1"/>
      <c r="F226" s="404"/>
      <c r="G226" s="404"/>
    </row>
    <row r="227" spans="1:7" ht="21" x14ac:dyDescent="0.35">
      <c r="A227" s="403"/>
      <c r="B227" s="1"/>
      <c r="C227" s="1"/>
      <c r="D227" s="1"/>
      <c r="E227" s="1"/>
      <c r="F227" s="404"/>
      <c r="G227" s="404"/>
    </row>
    <row r="228" spans="1:7" ht="21" x14ac:dyDescent="0.35">
      <c r="A228" s="403"/>
      <c r="B228" s="1"/>
      <c r="C228" s="1"/>
      <c r="D228" s="1"/>
      <c r="E228" s="1"/>
      <c r="F228" s="404"/>
      <c r="G228" s="404"/>
    </row>
    <row r="229" spans="1:7" ht="21" x14ac:dyDescent="0.35">
      <c r="A229" s="403"/>
      <c r="B229" s="1"/>
      <c r="C229" s="1"/>
      <c r="D229" s="1"/>
      <c r="E229" s="1"/>
      <c r="F229" s="404"/>
      <c r="G229" s="404"/>
    </row>
    <row r="230" spans="1:7" ht="21" x14ac:dyDescent="0.35">
      <c r="A230" s="403"/>
      <c r="B230" s="1"/>
      <c r="C230" s="1"/>
      <c r="D230" s="1"/>
      <c r="E230" s="1"/>
      <c r="F230" s="404"/>
      <c r="G230" s="404"/>
    </row>
    <row r="231" spans="1:7" ht="21" x14ac:dyDescent="0.35">
      <c r="A231" s="403"/>
      <c r="B231" s="1"/>
      <c r="C231" s="1"/>
      <c r="D231" s="1"/>
      <c r="E231" s="1"/>
      <c r="F231" s="404"/>
      <c r="G231" s="404"/>
    </row>
    <row r="232" spans="1:7" ht="21" x14ac:dyDescent="0.35">
      <c r="A232" s="403"/>
      <c r="B232" s="1"/>
      <c r="C232" s="1"/>
      <c r="D232" s="1"/>
      <c r="E232" s="1"/>
      <c r="F232" s="404"/>
      <c r="G232" s="404"/>
    </row>
    <row r="233" spans="1:7" ht="21" x14ac:dyDescent="0.35">
      <c r="A233" s="403"/>
      <c r="B233" s="1"/>
      <c r="C233" s="1"/>
      <c r="D233" s="1"/>
      <c r="E233" s="1"/>
      <c r="F233" s="404"/>
      <c r="G233" s="404"/>
    </row>
    <row r="234" spans="1:7" ht="21" x14ac:dyDescent="0.35">
      <c r="A234" s="403"/>
      <c r="B234" s="1"/>
      <c r="C234" s="1"/>
      <c r="D234" s="1"/>
      <c r="E234" s="1"/>
      <c r="F234" s="404"/>
      <c r="G234" s="404"/>
    </row>
    <row r="235" spans="1:7" ht="21" x14ac:dyDescent="0.35">
      <c r="A235" s="403"/>
      <c r="B235" s="1"/>
      <c r="C235" s="1"/>
      <c r="D235" s="1"/>
      <c r="E235" s="1"/>
      <c r="F235" s="404"/>
      <c r="G235" s="404"/>
    </row>
    <row r="236" spans="1:7" ht="21" x14ac:dyDescent="0.35">
      <c r="A236" s="403"/>
      <c r="B236" s="1"/>
      <c r="C236" s="1"/>
      <c r="D236" s="1"/>
      <c r="E236" s="1"/>
      <c r="F236" s="404"/>
      <c r="G236" s="404"/>
    </row>
    <row r="237" spans="1:7" ht="21" x14ac:dyDescent="0.35">
      <c r="A237" s="403"/>
      <c r="B237" s="1"/>
      <c r="C237" s="1"/>
      <c r="D237" s="1"/>
      <c r="E237" s="1"/>
      <c r="F237" s="404"/>
      <c r="G237" s="404"/>
    </row>
    <row r="238" spans="1:7" ht="21" x14ac:dyDescent="0.35">
      <c r="A238" s="403"/>
      <c r="B238" s="1"/>
      <c r="C238" s="1"/>
      <c r="D238" s="1"/>
      <c r="E238" s="1"/>
      <c r="F238" s="404"/>
      <c r="G238" s="404"/>
    </row>
    <row r="239" spans="1:7" ht="21" x14ac:dyDescent="0.35">
      <c r="A239" s="403"/>
      <c r="B239" s="1"/>
      <c r="C239" s="1"/>
      <c r="D239" s="1"/>
      <c r="E239" s="1"/>
      <c r="F239" s="404"/>
      <c r="G239" s="404"/>
    </row>
    <row r="240" spans="1:7" ht="21" x14ac:dyDescent="0.35">
      <c r="A240" s="403"/>
      <c r="B240" s="1"/>
      <c r="C240" s="1"/>
      <c r="D240" s="1"/>
      <c r="E240" s="1"/>
      <c r="F240" s="404"/>
      <c r="G240" s="404"/>
    </row>
    <row r="241" spans="1:7" ht="21" x14ac:dyDescent="0.35">
      <c r="A241" s="403"/>
      <c r="B241" s="1"/>
      <c r="C241" s="1"/>
      <c r="D241" s="1"/>
      <c r="E241" s="1"/>
      <c r="F241" s="404"/>
      <c r="G241" s="404"/>
    </row>
    <row r="242" spans="1:7" ht="21" x14ac:dyDescent="0.35">
      <c r="A242" s="403"/>
      <c r="B242" s="1"/>
      <c r="C242" s="1"/>
      <c r="D242" s="1"/>
      <c r="E242" s="1"/>
      <c r="F242" s="404"/>
      <c r="G242" s="404"/>
    </row>
    <row r="243" spans="1:7" ht="21" x14ac:dyDescent="0.35">
      <c r="A243" s="403"/>
      <c r="B243" s="1"/>
      <c r="C243" s="1"/>
      <c r="D243" s="1"/>
      <c r="E243" s="1"/>
      <c r="F243" s="404"/>
      <c r="G243" s="404"/>
    </row>
    <row r="244" spans="1:7" ht="21" x14ac:dyDescent="0.35">
      <c r="A244" s="403"/>
      <c r="B244" s="1"/>
      <c r="C244" s="1"/>
      <c r="D244" s="1"/>
      <c r="E244" s="1"/>
      <c r="F244" s="404"/>
      <c r="G244" s="404"/>
    </row>
    <row r="245" spans="1:7" ht="21" x14ac:dyDescent="0.35">
      <c r="A245" s="403"/>
      <c r="B245" s="1"/>
      <c r="C245" s="1"/>
      <c r="D245" s="1"/>
      <c r="E245" s="1"/>
      <c r="F245" s="404"/>
      <c r="G245" s="404"/>
    </row>
    <row r="246" spans="1:7" ht="21" x14ac:dyDescent="0.35">
      <c r="A246" s="403"/>
      <c r="B246" s="1"/>
      <c r="C246" s="1"/>
      <c r="D246" s="1"/>
      <c r="E246" s="1"/>
      <c r="F246" s="404"/>
      <c r="G246" s="404"/>
    </row>
    <row r="247" spans="1:7" ht="21" x14ac:dyDescent="0.35">
      <c r="A247" s="403"/>
      <c r="B247" s="1"/>
      <c r="C247" s="1"/>
      <c r="D247" s="1"/>
      <c r="E247" s="1"/>
      <c r="F247" s="404"/>
      <c r="G247" s="404"/>
    </row>
    <row r="248" spans="1:7" ht="21" x14ac:dyDescent="0.35">
      <c r="A248" s="403"/>
      <c r="B248" s="1"/>
      <c r="C248" s="1"/>
      <c r="D248" s="1"/>
      <c r="E248" s="1"/>
      <c r="F248" s="404"/>
      <c r="G248" s="404"/>
    </row>
    <row r="249" spans="1:7" ht="21" x14ac:dyDescent="0.35">
      <c r="A249" s="403"/>
      <c r="B249" s="1"/>
      <c r="C249" s="1"/>
      <c r="D249" s="1"/>
      <c r="E249" s="1"/>
      <c r="F249" s="404"/>
      <c r="G249" s="404"/>
    </row>
    <row r="250" spans="1:7" ht="21" x14ac:dyDescent="0.35">
      <c r="A250" s="403"/>
      <c r="B250" s="1"/>
      <c r="C250" s="1"/>
      <c r="D250" s="1"/>
      <c r="E250" s="1"/>
      <c r="F250" s="404"/>
      <c r="G250" s="404"/>
    </row>
    <row r="251" spans="1:7" ht="21" x14ac:dyDescent="0.35">
      <c r="A251" s="403"/>
      <c r="B251" s="1"/>
      <c r="C251" s="1"/>
      <c r="D251" s="1"/>
      <c r="E251" s="1"/>
      <c r="F251" s="404"/>
      <c r="G251" s="404"/>
    </row>
    <row r="252" spans="1:7" ht="21" x14ac:dyDescent="0.35">
      <c r="A252" s="403"/>
      <c r="B252" s="1"/>
      <c r="C252" s="1"/>
      <c r="D252" s="1"/>
      <c r="E252" s="1"/>
      <c r="F252" s="404"/>
      <c r="G252" s="404"/>
    </row>
    <row r="253" spans="1:7" ht="21" x14ac:dyDescent="0.35">
      <c r="A253" s="403"/>
      <c r="B253" s="1"/>
      <c r="C253" s="1"/>
      <c r="D253" s="1"/>
      <c r="E253" s="1"/>
      <c r="F253" s="404"/>
      <c r="G253" s="404"/>
    </row>
    <row r="254" spans="1:7" ht="21" x14ac:dyDescent="0.35">
      <c r="A254" s="403"/>
      <c r="B254" s="1"/>
      <c r="C254" s="1"/>
      <c r="D254" s="1"/>
      <c r="E254" s="1"/>
      <c r="F254" s="404"/>
      <c r="G254" s="404"/>
    </row>
    <row r="255" spans="1:7" ht="21" x14ac:dyDescent="0.35">
      <c r="A255" s="403"/>
      <c r="B255" s="1"/>
      <c r="C255" s="1"/>
      <c r="D255" s="1"/>
      <c r="E255" s="1"/>
      <c r="F255" s="404"/>
      <c r="G255" s="404"/>
    </row>
    <row r="256" spans="1:7" ht="21" x14ac:dyDescent="0.35">
      <c r="A256" s="403"/>
      <c r="B256" s="1"/>
      <c r="C256" s="1"/>
      <c r="D256" s="1"/>
      <c r="E256" s="1"/>
      <c r="F256" s="404"/>
      <c r="G256" s="404"/>
    </row>
    <row r="257" spans="1:7" ht="21" x14ac:dyDescent="0.35">
      <c r="A257" s="403"/>
      <c r="B257" s="1"/>
      <c r="C257" s="1"/>
      <c r="D257" s="1"/>
      <c r="E257" s="1"/>
      <c r="F257" s="404"/>
      <c r="G257" s="404"/>
    </row>
    <row r="258" spans="1:7" ht="21" x14ac:dyDescent="0.35">
      <c r="A258" s="403"/>
      <c r="B258" s="1"/>
      <c r="C258" s="1"/>
      <c r="D258" s="1"/>
      <c r="E258" s="1"/>
      <c r="F258" s="404"/>
      <c r="G258" s="404"/>
    </row>
    <row r="259" spans="1:7" ht="21" x14ac:dyDescent="0.35">
      <c r="A259" s="403"/>
      <c r="B259" s="1"/>
      <c r="C259" s="1"/>
      <c r="D259" s="1"/>
      <c r="E259" s="1"/>
      <c r="F259" s="404"/>
      <c r="G259" s="404"/>
    </row>
    <row r="260" spans="1:7" ht="21" x14ac:dyDescent="0.35">
      <c r="A260" s="403"/>
      <c r="B260" s="1"/>
      <c r="C260" s="1"/>
      <c r="D260" s="1"/>
      <c r="E260" s="1"/>
      <c r="F260" s="404"/>
      <c r="G260" s="404"/>
    </row>
    <row r="261" spans="1:7" ht="21" x14ac:dyDescent="0.35">
      <c r="A261" s="403"/>
      <c r="B261" s="1"/>
      <c r="C261" s="1"/>
      <c r="D261" s="1"/>
      <c r="E261" s="1"/>
      <c r="F261" s="404"/>
      <c r="G261" s="404"/>
    </row>
    <row r="262" spans="1:7" ht="21" x14ac:dyDescent="0.35">
      <c r="A262" s="403"/>
      <c r="B262" s="1"/>
      <c r="C262" s="1"/>
      <c r="D262" s="1"/>
      <c r="E262" s="1"/>
      <c r="F262" s="404"/>
      <c r="G262" s="404"/>
    </row>
    <row r="263" spans="1:7" ht="21" x14ac:dyDescent="0.35">
      <c r="A263" s="403"/>
      <c r="B263" s="1"/>
      <c r="C263" s="1"/>
      <c r="D263" s="1"/>
      <c r="E263" s="1"/>
      <c r="F263" s="404"/>
      <c r="G263" s="404"/>
    </row>
    <row r="264" spans="1:7" ht="21" x14ac:dyDescent="0.35">
      <c r="A264" s="403"/>
      <c r="B264" s="1"/>
      <c r="C264" s="1"/>
      <c r="D264" s="1"/>
      <c r="E264" s="1"/>
      <c r="F264" s="404"/>
      <c r="G264" s="404"/>
    </row>
    <row r="265" spans="1:7" ht="21" x14ac:dyDescent="0.35">
      <c r="A265" s="403"/>
      <c r="B265" s="1"/>
      <c r="C265" s="1"/>
      <c r="D265" s="1"/>
      <c r="E265" s="1"/>
      <c r="F265" s="404"/>
      <c r="G265" s="404"/>
    </row>
    <row r="266" spans="1:7" ht="21" x14ac:dyDescent="0.35">
      <c r="A266" s="403"/>
      <c r="B266" s="1"/>
      <c r="C266" s="1"/>
      <c r="D266" s="1"/>
      <c r="E266" s="1"/>
      <c r="F266" s="404"/>
      <c r="G266" s="404"/>
    </row>
    <row r="267" spans="1:7" ht="21" x14ac:dyDescent="0.35">
      <c r="A267" s="403"/>
      <c r="B267" s="1"/>
      <c r="C267" s="1"/>
      <c r="D267" s="1"/>
      <c r="E267" s="1"/>
      <c r="F267" s="404"/>
      <c r="G267" s="404"/>
    </row>
    <row r="268" spans="1:7" ht="21" x14ac:dyDescent="0.35">
      <c r="A268" s="403"/>
      <c r="B268" s="1"/>
      <c r="C268" s="1"/>
      <c r="D268" s="1"/>
      <c r="E268" s="1"/>
      <c r="F268" s="404"/>
      <c r="G268" s="404"/>
    </row>
    <row r="269" spans="1:7" ht="21" x14ac:dyDescent="0.35">
      <c r="A269" s="403"/>
      <c r="B269" s="1"/>
      <c r="C269" s="1"/>
      <c r="D269" s="1"/>
      <c r="E269" s="1"/>
      <c r="F269" s="404"/>
      <c r="G269" s="404"/>
    </row>
    <row r="270" spans="1:7" ht="21" x14ac:dyDescent="0.35">
      <c r="A270" s="403"/>
      <c r="B270" s="1"/>
      <c r="C270" s="1"/>
      <c r="D270" s="1"/>
      <c r="E270" s="1"/>
      <c r="F270" s="404"/>
      <c r="G270" s="404"/>
    </row>
    <row r="271" spans="1:7" ht="21" x14ac:dyDescent="0.35">
      <c r="A271" s="403"/>
      <c r="B271" s="1"/>
      <c r="C271" s="1"/>
      <c r="D271" s="1"/>
      <c r="E271" s="1"/>
      <c r="F271" s="404"/>
      <c r="G271" s="404"/>
    </row>
    <row r="272" spans="1:7" ht="21" x14ac:dyDescent="0.35">
      <c r="A272" s="403"/>
      <c r="B272" s="1"/>
      <c r="C272" s="1"/>
      <c r="D272" s="1"/>
      <c r="E272" s="1"/>
      <c r="F272" s="404"/>
      <c r="G272" s="404"/>
    </row>
    <row r="273" spans="1:7" ht="21" x14ac:dyDescent="0.35">
      <c r="A273" s="403"/>
      <c r="B273" s="1"/>
      <c r="C273" s="1"/>
      <c r="D273" s="1"/>
      <c r="E273" s="1"/>
      <c r="F273" s="404"/>
      <c r="G273" s="404"/>
    </row>
    <row r="274" spans="1:7" ht="21" x14ac:dyDescent="0.35">
      <c r="A274" s="403"/>
      <c r="B274" s="1"/>
      <c r="C274" s="1"/>
      <c r="D274" s="1"/>
      <c r="E274" s="1"/>
      <c r="F274" s="404"/>
      <c r="G274" s="404"/>
    </row>
    <row r="275" spans="1:7" ht="21" x14ac:dyDescent="0.35">
      <c r="A275" s="403"/>
      <c r="B275" s="1"/>
      <c r="C275" s="1"/>
      <c r="D275" s="1"/>
      <c r="E275" s="1"/>
      <c r="F275" s="404"/>
      <c r="G275" s="404"/>
    </row>
    <row r="276" spans="1:7" ht="21" x14ac:dyDescent="0.35">
      <c r="A276" s="403"/>
      <c r="B276" s="1"/>
      <c r="C276" s="1"/>
      <c r="D276" s="1"/>
      <c r="E276" s="1"/>
      <c r="F276" s="404"/>
      <c r="G276" s="404"/>
    </row>
    <row r="277" spans="1:7" ht="21" x14ac:dyDescent="0.35">
      <c r="A277" s="403"/>
      <c r="B277" s="1"/>
      <c r="C277" s="1"/>
      <c r="D277" s="1"/>
      <c r="E277" s="1"/>
      <c r="F277" s="404"/>
      <c r="G277" s="404"/>
    </row>
    <row r="278" spans="1:7" ht="21" x14ac:dyDescent="0.35">
      <c r="A278" s="403"/>
      <c r="B278" s="1"/>
      <c r="C278" s="1"/>
      <c r="D278" s="1"/>
      <c r="E278" s="1"/>
      <c r="F278" s="404"/>
      <c r="G278" s="404"/>
    </row>
    <row r="279" spans="1:7" ht="21" x14ac:dyDescent="0.35">
      <c r="A279" s="403"/>
      <c r="B279" s="1"/>
      <c r="C279" s="1"/>
      <c r="D279" s="1"/>
      <c r="E279" s="1"/>
      <c r="F279" s="404"/>
      <c r="G279" s="404"/>
    </row>
    <row r="280" spans="1:7" ht="21" x14ac:dyDescent="0.35">
      <c r="A280" s="403"/>
      <c r="B280" s="1"/>
      <c r="C280" s="1"/>
      <c r="D280" s="1"/>
      <c r="E280" s="1"/>
      <c r="F280" s="404"/>
      <c r="G280" s="404"/>
    </row>
    <row r="281" spans="1:7" ht="21" x14ac:dyDescent="0.35">
      <c r="A281" s="403"/>
      <c r="B281" s="1"/>
      <c r="C281" s="1"/>
      <c r="D281" s="1"/>
      <c r="E281" s="1"/>
      <c r="F281" s="404"/>
      <c r="G281" s="404"/>
    </row>
    <row r="282" spans="1:7" ht="21" x14ac:dyDescent="0.35">
      <c r="A282" s="403"/>
      <c r="B282" s="1"/>
      <c r="C282" s="1"/>
      <c r="D282" s="1"/>
      <c r="E282" s="1"/>
      <c r="F282" s="404"/>
      <c r="G282" s="404"/>
    </row>
    <row r="283" spans="1:7" ht="21" x14ac:dyDescent="0.35">
      <c r="A283" s="403"/>
      <c r="B283" s="1"/>
      <c r="C283" s="1"/>
      <c r="D283" s="1"/>
      <c r="E283" s="1"/>
      <c r="F283" s="404"/>
      <c r="G283" s="404"/>
    </row>
    <row r="284" spans="1:7" ht="21" x14ac:dyDescent="0.35">
      <c r="A284" s="403"/>
      <c r="B284" s="1"/>
      <c r="C284" s="1"/>
      <c r="D284" s="1"/>
      <c r="E284" s="1"/>
      <c r="F284" s="404"/>
      <c r="G284" s="404"/>
    </row>
    <row r="285" spans="1:7" ht="21" x14ac:dyDescent="0.35">
      <c r="A285" s="403"/>
      <c r="B285" s="1"/>
      <c r="C285" s="1"/>
      <c r="D285" s="1"/>
      <c r="E285" s="1"/>
      <c r="F285" s="404"/>
      <c r="G285" s="404"/>
    </row>
    <row r="286" spans="1:7" ht="21" x14ac:dyDescent="0.35">
      <c r="A286" s="403"/>
      <c r="B286" s="1"/>
      <c r="C286" s="1"/>
      <c r="D286" s="1"/>
      <c r="E286" s="1"/>
      <c r="F286" s="404"/>
      <c r="G286" s="404"/>
    </row>
    <row r="287" spans="1:7" ht="21" x14ac:dyDescent="0.35">
      <c r="A287" s="403"/>
      <c r="B287" s="1"/>
      <c r="C287" s="1"/>
      <c r="D287" s="1"/>
      <c r="E287" s="1"/>
      <c r="F287" s="404"/>
      <c r="G287" s="404"/>
    </row>
    <row r="288" spans="1:7" ht="21" x14ac:dyDescent="0.35">
      <c r="A288" s="403"/>
      <c r="B288" s="1"/>
      <c r="C288" s="1"/>
      <c r="D288" s="1"/>
      <c r="E288" s="1"/>
      <c r="F288" s="404"/>
      <c r="G288" s="404"/>
    </row>
    <row r="289" spans="1:7" ht="21" x14ac:dyDescent="0.35">
      <c r="A289" s="403"/>
      <c r="B289" s="1"/>
      <c r="C289" s="1"/>
      <c r="D289" s="1"/>
      <c r="E289" s="1"/>
      <c r="F289" s="404"/>
      <c r="G289" s="404"/>
    </row>
    <row r="290" spans="1:7" ht="21" x14ac:dyDescent="0.35">
      <c r="A290" s="403"/>
      <c r="B290" s="1"/>
      <c r="C290" s="1"/>
      <c r="D290" s="1"/>
      <c r="E290" s="1"/>
      <c r="F290" s="404"/>
      <c r="G290" s="404"/>
    </row>
    <row r="291" spans="1:7" ht="21" x14ac:dyDescent="0.35">
      <c r="A291" s="403"/>
      <c r="B291" s="1"/>
      <c r="C291" s="1"/>
      <c r="D291" s="1"/>
      <c r="E291" s="1"/>
      <c r="F291" s="404"/>
      <c r="G291" s="404"/>
    </row>
    <row r="292" spans="1:7" ht="21" x14ac:dyDescent="0.35">
      <c r="A292" s="403"/>
      <c r="B292" s="1"/>
      <c r="C292" s="1"/>
      <c r="D292" s="1"/>
      <c r="E292" s="1"/>
      <c r="F292" s="404"/>
      <c r="G292" s="404"/>
    </row>
    <row r="293" spans="1:7" ht="21" x14ac:dyDescent="0.35">
      <c r="A293" s="403"/>
      <c r="B293" s="1"/>
      <c r="C293" s="1"/>
      <c r="D293" s="1"/>
      <c r="E293" s="1"/>
      <c r="F293" s="404"/>
      <c r="G293" s="404"/>
    </row>
    <row r="294" spans="1:7" ht="21" x14ac:dyDescent="0.35">
      <c r="A294" s="403"/>
      <c r="B294" s="1"/>
      <c r="C294" s="1"/>
      <c r="D294" s="1"/>
      <c r="E294" s="1"/>
      <c r="F294" s="404"/>
      <c r="G294" s="404"/>
    </row>
    <row r="295" spans="1:7" ht="21" x14ac:dyDescent="0.35">
      <c r="A295" s="403"/>
      <c r="B295" s="1"/>
      <c r="C295" s="1"/>
      <c r="D295" s="1"/>
      <c r="E295" s="1"/>
      <c r="F295" s="404"/>
      <c r="G295" s="404"/>
    </row>
    <row r="296" spans="1:7" ht="21" x14ac:dyDescent="0.35">
      <c r="A296" s="403"/>
      <c r="B296" s="1"/>
      <c r="C296" s="1"/>
      <c r="D296" s="1"/>
      <c r="E296" s="1"/>
      <c r="F296" s="404"/>
      <c r="G296" s="404"/>
    </row>
    <row r="297" spans="1:7" ht="21" x14ac:dyDescent="0.35">
      <c r="A297" s="403"/>
      <c r="B297" s="1"/>
      <c r="C297" s="1"/>
      <c r="D297" s="1"/>
      <c r="E297" s="1"/>
      <c r="F297" s="404"/>
      <c r="G297" s="404"/>
    </row>
    <row r="298" spans="1:7" ht="21" x14ac:dyDescent="0.35">
      <c r="A298" s="403"/>
      <c r="B298" s="1"/>
      <c r="C298" s="1"/>
      <c r="D298" s="1"/>
      <c r="E298" s="1"/>
      <c r="F298" s="404"/>
      <c r="G298" s="404"/>
    </row>
    <row r="299" spans="1:7" ht="21" x14ac:dyDescent="0.35">
      <c r="A299" s="403"/>
      <c r="B299" s="1"/>
      <c r="C299" s="1"/>
      <c r="D299" s="1"/>
      <c r="E299" s="1"/>
      <c r="F299" s="404"/>
      <c r="G299" s="404"/>
    </row>
    <row r="300" spans="1:7" ht="21" x14ac:dyDescent="0.35">
      <c r="A300" s="403"/>
      <c r="B300" s="1"/>
      <c r="C300" s="1"/>
      <c r="D300" s="1"/>
      <c r="E300" s="1"/>
      <c r="F300" s="404"/>
      <c r="G300" s="404"/>
    </row>
    <row r="301" spans="1:7" ht="21" x14ac:dyDescent="0.35">
      <c r="A301" s="403"/>
      <c r="B301" s="1"/>
      <c r="C301" s="1"/>
      <c r="D301" s="1"/>
      <c r="E301" s="1"/>
      <c r="F301" s="404"/>
      <c r="G301" s="404"/>
    </row>
    <row r="302" spans="1:7" ht="21" x14ac:dyDescent="0.35">
      <c r="A302" s="403"/>
      <c r="B302" s="1"/>
      <c r="C302" s="1"/>
      <c r="D302" s="1"/>
      <c r="E302" s="1"/>
      <c r="F302" s="404"/>
      <c r="G302" s="404"/>
    </row>
    <row r="303" spans="1:7" ht="21" x14ac:dyDescent="0.35">
      <c r="A303" s="403"/>
      <c r="B303" s="1"/>
      <c r="C303" s="1"/>
      <c r="D303" s="1"/>
      <c r="E303" s="1"/>
      <c r="F303" s="404"/>
      <c r="G303" s="404"/>
    </row>
    <row r="304" spans="1:7" ht="21" x14ac:dyDescent="0.35">
      <c r="A304" s="403"/>
      <c r="B304" s="1"/>
      <c r="C304" s="1"/>
      <c r="D304" s="1"/>
      <c r="E304" s="1"/>
      <c r="F304" s="404"/>
      <c r="G304" s="404"/>
    </row>
    <row r="305" spans="1:7" ht="21" x14ac:dyDescent="0.35">
      <c r="A305" s="403"/>
      <c r="B305" s="1"/>
      <c r="C305" s="1"/>
      <c r="D305" s="1"/>
      <c r="E305" s="1"/>
      <c r="F305" s="404"/>
      <c r="G305" s="404"/>
    </row>
    <row r="306" spans="1:7" ht="21" x14ac:dyDescent="0.35">
      <c r="A306" s="403"/>
      <c r="B306" s="1"/>
      <c r="C306" s="1"/>
      <c r="D306" s="1"/>
      <c r="E306" s="1"/>
      <c r="F306" s="404"/>
      <c r="G306" s="404"/>
    </row>
    <row r="307" spans="1:7" ht="21" x14ac:dyDescent="0.35">
      <c r="A307" s="403"/>
      <c r="B307" s="1"/>
      <c r="C307" s="1"/>
      <c r="D307" s="1"/>
      <c r="E307" s="1"/>
      <c r="F307" s="404"/>
      <c r="G307" s="404"/>
    </row>
    <row r="308" spans="1:7" ht="21" x14ac:dyDescent="0.35">
      <c r="A308" s="403"/>
      <c r="B308" s="1"/>
      <c r="C308" s="1"/>
      <c r="D308" s="1"/>
      <c r="E308" s="1"/>
      <c r="F308" s="404"/>
      <c r="G308" s="404"/>
    </row>
    <row r="309" spans="1:7" ht="21" x14ac:dyDescent="0.35">
      <c r="A309" s="403"/>
      <c r="B309" s="1"/>
      <c r="C309" s="1"/>
      <c r="D309" s="1"/>
      <c r="E309" s="1"/>
      <c r="F309" s="404"/>
      <c r="G309" s="404"/>
    </row>
    <row r="310" spans="1:7" ht="21" x14ac:dyDescent="0.35">
      <c r="A310" s="403"/>
      <c r="B310" s="1"/>
      <c r="C310" s="1"/>
      <c r="D310" s="1"/>
      <c r="E310" s="1"/>
      <c r="F310" s="404"/>
      <c r="G310" s="404"/>
    </row>
    <row r="311" spans="1:7" ht="21" x14ac:dyDescent="0.35">
      <c r="A311" s="403"/>
      <c r="B311" s="1"/>
      <c r="C311" s="1"/>
      <c r="D311" s="1"/>
      <c r="E311" s="1"/>
      <c r="F311" s="404"/>
      <c r="G311" s="404"/>
    </row>
    <row r="312" spans="1:7" ht="21" x14ac:dyDescent="0.35">
      <c r="A312" s="403"/>
      <c r="B312" s="1"/>
      <c r="C312" s="1"/>
      <c r="D312" s="1"/>
      <c r="E312" s="1"/>
      <c r="F312" s="404"/>
      <c r="G312" s="404"/>
    </row>
    <row r="313" spans="1:7" ht="21" x14ac:dyDescent="0.35">
      <c r="A313" s="403"/>
      <c r="B313" s="1"/>
      <c r="C313" s="1"/>
      <c r="D313" s="1"/>
      <c r="E313" s="1"/>
      <c r="F313" s="404"/>
      <c r="G313" s="404"/>
    </row>
    <row r="314" spans="1:7" ht="21" x14ac:dyDescent="0.35">
      <c r="A314" s="403"/>
      <c r="B314" s="1"/>
      <c r="C314" s="1"/>
      <c r="D314" s="1"/>
      <c r="E314" s="1"/>
      <c r="F314" s="404"/>
      <c r="G314" s="404"/>
    </row>
    <row r="315" spans="1:7" ht="21" x14ac:dyDescent="0.35">
      <c r="A315" s="403"/>
      <c r="B315" s="1"/>
      <c r="C315" s="1"/>
      <c r="D315" s="1"/>
      <c r="E315" s="1"/>
      <c r="F315" s="404"/>
      <c r="G315" s="404"/>
    </row>
    <row r="316" spans="1:7" ht="21" x14ac:dyDescent="0.35">
      <c r="A316" s="403"/>
      <c r="B316" s="1"/>
      <c r="C316" s="1"/>
      <c r="D316" s="1"/>
      <c r="E316" s="1"/>
      <c r="F316" s="404"/>
      <c r="G316" s="404"/>
    </row>
    <row r="317" spans="1:7" ht="21" x14ac:dyDescent="0.35">
      <c r="A317" s="403"/>
      <c r="B317" s="1"/>
      <c r="C317" s="1"/>
      <c r="D317" s="1"/>
      <c r="E317" s="1"/>
      <c r="F317" s="404"/>
      <c r="G317" s="404"/>
    </row>
    <row r="318" spans="1:7" ht="21" x14ac:dyDescent="0.35">
      <c r="A318" s="403"/>
      <c r="B318" s="1"/>
      <c r="C318" s="1"/>
      <c r="D318" s="1"/>
      <c r="E318" s="1"/>
      <c r="F318" s="404"/>
      <c r="G318" s="404"/>
    </row>
    <row r="319" spans="1:7" ht="21" x14ac:dyDescent="0.35">
      <c r="A319" s="403"/>
      <c r="B319" s="1"/>
      <c r="C319" s="1"/>
      <c r="D319" s="1"/>
      <c r="E319" s="1"/>
      <c r="F319" s="404"/>
      <c r="G319" s="404"/>
    </row>
    <row r="320" spans="1:7" ht="21" x14ac:dyDescent="0.35">
      <c r="A320" s="403"/>
      <c r="B320" s="1"/>
      <c r="C320" s="1"/>
      <c r="D320" s="1"/>
      <c r="E320" s="1"/>
      <c r="F320" s="404"/>
      <c r="G320" s="404"/>
    </row>
    <row r="321" spans="1:7" ht="21" x14ac:dyDescent="0.35">
      <c r="A321" s="403"/>
      <c r="B321" s="1"/>
      <c r="C321" s="1"/>
      <c r="D321" s="1"/>
      <c r="E321" s="1"/>
      <c r="F321" s="404"/>
      <c r="G321" s="404"/>
    </row>
    <row r="322" spans="1:7" ht="21" x14ac:dyDescent="0.35">
      <c r="A322" s="403"/>
      <c r="B322" s="1"/>
      <c r="C322" s="1"/>
      <c r="D322" s="1"/>
      <c r="E322" s="1"/>
      <c r="F322" s="404"/>
      <c r="G322" s="404"/>
    </row>
    <row r="323" spans="1:7" ht="21" x14ac:dyDescent="0.35">
      <c r="A323" s="403"/>
      <c r="B323" s="1"/>
      <c r="C323" s="1"/>
      <c r="D323" s="1"/>
      <c r="E323" s="1"/>
      <c r="F323" s="404"/>
      <c r="G323" s="404"/>
    </row>
    <row r="324" spans="1:7" ht="21" x14ac:dyDescent="0.35">
      <c r="A324" s="403"/>
      <c r="B324" s="1"/>
      <c r="C324" s="1"/>
      <c r="D324" s="1"/>
      <c r="E324" s="1"/>
      <c r="F324" s="404"/>
      <c r="G324" s="404"/>
    </row>
    <row r="325" spans="1:7" ht="21" x14ac:dyDescent="0.35">
      <c r="A325" s="403"/>
      <c r="B325" s="1"/>
      <c r="C325" s="1"/>
      <c r="D325" s="1"/>
      <c r="E325" s="1"/>
      <c r="F325" s="404"/>
      <c r="G325" s="404"/>
    </row>
    <row r="326" spans="1:7" ht="21" x14ac:dyDescent="0.35">
      <c r="A326" s="403"/>
      <c r="B326" s="1"/>
      <c r="C326" s="1"/>
      <c r="D326" s="1"/>
      <c r="E326" s="1"/>
      <c r="F326" s="404"/>
      <c r="G326" s="404"/>
    </row>
    <row r="327" spans="1:7" ht="21" x14ac:dyDescent="0.35">
      <c r="A327" s="403"/>
      <c r="B327" s="1"/>
      <c r="C327" s="1"/>
      <c r="D327" s="1"/>
      <c r="E327" s="1"/>
      <c r="F327" s="404"/>
      <c r="G327" s="404"/>
    </row>
    <row r="328" spans="1:7" ht="21" x14ac:dyDescent="0.35">
      <c r="A328" s="403"/>
      <c r="B328" s="1"/>
      <c r="C328" s="1"/>
      <c r="D328" s="1"/>
      <c r="E328" s="1"/>
      <c r="F328" s="404"/>
      <c r="G328" s="404"/>
    </row>
    <row r="329" spans="1:7" ht="21" x14ac:dyDescent="0.35">
      <c r="A329" s="403"/>
      <c r="B329" s="1"/>
      <c r="C329" s="1"/>
      <c r="D329" s="1"/>
      <c r="E329" s="1"/>
      <c r="F329" s="404"/>
      <c r="G329" s="404"/>
    </row>
    <row r="330" spans="1:7" ht="21" x14ac:dyDescent="0.35">
      <c r="A330" s="403"/>
      <c r="B330" s="1"/>
      <c r="C330" s="1"/>
      <c r="D330" s="1"/>
      <c r="E330" s="1"/>
      <c r="F330" s="404"/>
      <c r="G330" s="404"/>
    </row>
    <row r="331" spans="1:7" ht="21" x14ac:dyDescent="0.35">
      <c r="A331" s="403"/>
      <c r="B331" s="1"/>
      <c r="C331" s="1"/>
      <c r="D331" s="1"/>
      <c r="E331" s="1"/>
      <c r="F331" s="404"/>
      <c r="G331" s="404"/>
    </row>
    <row r="332" spans="1:7" ht="21" x14ac:dyDescent="0.35">
      <c r="A332" s="403"/>
      <c r="B332" s="1"/>
      <c r="C332" s="1"/>
      <c r="D332" s="1"/>
      <c r="E332" s="1"/>
      <c r="F332" s="404"/>
      <c r="G332" s="404"/>
    </row>
    <row r="333" spans="1:7" ht="21" x14ac:dyDescent="0.35">
      <c r="A333" s="403"/>
      <c r="B333" s="1"/>
      <c r="C333" s="1"/>
      <c r="D333" s="1"/>
      <c r="E333" s="1"/>
      <c r="F333" s="404"/>
      <c r="G333" s="404"/>
    </row>
    <row r="334" spans="1:7" ht="21" x14ac:dyDescent="0.35">
      <c r="A334" s="403"/>
      <c r="B334" s="1"/>
      <c r="C334" s="1"/>
      <c r="D334" s="1"/>
      <c r="E334" s="1"/>
      <c r="F334" s="404"/>
      <c r="G334" s="404"/>
    </row>
    <row r="335" spans="1:7" ht="21" x14ac:dyDescent="0.35">
      <c r="A335" s="403"/>
      <c r="B335" s="1"/>
      <c r="C335" s="1"/>
      <c r="D335" s="1"/>
      <c r="E335" s="1"/>
      <c r="F335" s="404"/>
      <c r="G335" s="404"/>
    </row>
    <row r="336" spans="1:7" ht="21" x14ac:dyDescent="0.35">
      <c r="A336" s="403"/>
      <c r="B336" s="1"/>
      <c r="C336" s="1"/>
      <c r="D336" s="1"/>
      <c r="E336" s="1"/>
      <c r="F336" s="404"/>
      <c r="G336" s="404"/>
    </row>
    <row r="337" spans="1:7" ht="21" x14ac:dyDescent="0.35">
      <c r="A337" s="403"/>
      <c r="B337" s="1"/>
      <c r="C337" s="1"/>
      <c r="D337" s="1"/>
      <c r="E337" s="1"/>
      <c r="F337" s="404"/>
      <c r="G337" s="404"/>
    </row>
    <row r="338" spans="1:7" ht="21" x14ac:dyDescent="0.35">
      <c r="A338" s="403"/>
      <c r="B338" s="1"/>
      <c r="C338" s="1"/>
      <c r="D338" s="1"/>
      <c r="E338" s="1"/>
      <c r="F338" s="404"/>
      <c r="G338" s="404"/>
    </row>
    <row r="339" spans="1:7" ht="21" x14ac:dyDescent="0.35">
      <c r="A339" s="403"/>
      <c r="B339" s="1"/>
      <c r="C339" s="1"/>
      <c r="D339" s="1"/>
      <c r="E339" s="1"/>
      <c r="F339" s="404"/>
      <c r="G339" s="404"/>
    </row>
    <row r="340" spans="1:7" ht="21" x14ac:dyDescent="0.35">
      <c r="A340" s="403"/>
      <c r="B340" s="1"/>
      <c r="C340" s="1"/>
      <c r="D340" s="1"/>
      <c r="E340" s="1"/>
      <c r="F340" s="404"/>
      <c r="G340" s="404"/>
    </row>
    <row r="341" spans="1:7" ht="21" x14ac:dyDescent="0.35">
      <c r="A341" s="403"/>
      <c r="B341" s="1"/>
      <c r="C341" s="1"/>
      <c r="D341" s="1"/>
      <c r="E341" s="1"/>
      <c r="F341" s="404"/>
      <c r="G341" s="404"/>
    </row>
    <row r="342" spans="1:7" ht="21" x14ac:dyDescent="0.35">
      <c r="A342" s="403"/>
      <c r="B342" s="1"/>
      <c r="C342" s="1"/>
      <c r="D342" s="1"/>
      <c r="E342" s="1"/>
      <c r="F342" s="404"/>
      <c r="G342" s="404"/>
    </row>
    <row r="343" spans="1:7" ht="21" x14ac:dyDescent="0.35">
      <c r="A343" s="403"/>
      <c r="B343" s="1"/>
      <c r="C343" s="1"/>
      <c r="D343" s="1"/>
      <c r="E343" s="1"/>
      <c r="F343" s="404"/>
      <c r="G343" s="404"/>
    </row>
    <row r="344" spans="1:7" ht="21" x14ac:dyDescent="0.35">
      <c r="A344" s="403"/>
      <c r="B344" s="1"/>
      <c r="C344" s="1"/>
      <c r="D344" s="1"/>
      <c r="E344" s="1"/>
      <c r="F344" s="404"/>
      <c r="G344" s="404"/>
    </row>
    <row r="345" spans="1:7" ht="21" x14ac:dyDescent="0.35">
      <c r="A345" s="403"/>
      <c r="B345" s="1"/>
      <c r="C345" s="1"/>
      <c r="D345" s="1"/>
      <c r="E345" s="1"/>
      <c r="F345" s="404"/>
      <c r="G345" s="404"/>
    </row>
    <row r="346" spans="1:7" ht="21" x14ac:dyDescent="0.35">
      <c r="A346" s="403"/>
      <c r="B346" s="1"/>
      <c r="C346" s="1"/>
      <c r="D346" s="1"/>
      <c r="E346" s="1"/>
      <c r="F346" s="404"/>
      <c r="G346" s="404"/>
    </row>
    <row r="347" spans="1:7" ht="21" x14ac:dyDescent="0.35">
      <c r="A347" s="403"/>
      <c r="B347" s="1"/>
      <c r="C347" s="1"/>
      <c r="D347" s="1"/>
      <c r="E347" s="1"/>
      <c r="F347" s="404"/>
      <c r="G347" s="404"/>
    </row>
    <row r="348" spans="1:7" ht="21" x14ac:dyDescent="0.35">
      <c r="A348" s="403"/>
      <c r="B348" s="1"/>
      <c r="C348" s="1"/>
      <c r="D348" s="1"/>
      <c r="E348" s="1"/>
      <c r="F348" s="404"/>
      <c r="G348" s="404"/>
    </row>
    <row r="349" spans="1:7" ht="21" x14ac:dyDescent="0.35">
      <c r="A349" s="403"/>
      <c r="B349" s="1"/>
      <c r="C349" s="1"/>
      <c r="D349" s="1"/>
      <c r="E349" s="1"/>
      <c r="F349" s="404"/>
      <c r="G349" s="404"/>
    </row>
    <row r="350" spans="1:7" ht="21" x14ac:dyDescent="0.35">
      <c r="A350" s="403"/>
      <c r="B350" s="1"/>
      <c r="C350" s="1"/>
      <c r="D350" s="1"/>
      <c r="E350" s="1"/>
      <c r="F350" s="404"/>
      <c r="G350" s="404"/>
    </row>
    <row r="351" spans="1:7" ht="21" x14ac:dyDescent="0.35">
      <c r="A351" s="403"/>
      <c r="B351" s="1"/>
      <c r="C351" s="1"/>
      <c r="D351" s="1"/>
      <c r="E351" s="1"/>
      <c r="F351" s="404"/>
      <c r="G351" s="404"/>
    </row>
    <row r="352" spans="1:7" ht="21" x14ac:dyDescent="0.35">
      <c r="A352" s="403"/>
      <c r="B352" s="1"/>
      <c r="C352" s="1"/>
      <c r="D352" s="1"/>
      <c r="E352" s="1"/>
      <c r="F352" s="404"/>
      <c r="G352" s="404"/>
    </row>
    <row r="353" spans="1:7" ht="21" x14ac:dyDescent="0.35">
      <c r="A353" s="403"/>
      <c r="B353" s="1"/>
      <c r="C353" s="1"/>
      <c r="D353" s="1"/>
      <c r="E353" s="1"/>
      <c r="F353" s="404"/>
      <c r="G353" s="404"/>
    </row>
    <row r="354" spans="1:7" ht="21" x14ac:dyDescent="0.35">
      <c r="A354" s="403"/>
      <c r="B354" s="1"/>
      <c r="C354" s="1"/>
      <c r="D354" s="1"/>
      <c r="E354" s="1"/>
      <c r="F354" s="404"/>
      <c r="G354" s="404"/>
    </row>
    <row r="355" spans="1:7" ht="21" x14ac:dyDescent="0.35">
      <c r="A355" s="403"/>
      <c r="B355" s="1"/>
      <c r="C355" s="1"/>
      <c r="D355" s="1"/>
      <c r="E355" s="1"/>
      <c r="F355" s="404"/>
      <c r="G355" s="404"/>
    </row>
    <row r="356" spans="1:7" ht="21" x14ac:dyDescent="0.35">
      <c r="A356" s="403"/>
      <c r="B356" s="1"/>
      <c r="C356" s="1"/>
      <c r="D356" s="1"/>
      <c r="E356" s="1"/>
      <c r="F356" s="404"/>
      <c r="G356" s="404"/>
    </row>
    <row r="357" spans="1:7" ht="21" x14ac:dyDescent="0.35">
      <c r="A357" s="403"/>
      <c r="B357" s="1"/>
      <c r="C357" s="1"/>
      <c r="D357" s="1"/>
      <c r="E357" s="1"/>
      <c r="F357" s="404"/>
      <c r="G357" s="404"/>
    </row>
    <row r="358" spans="1:7" ht="21" x14ac:dyDescent="0.35">
      <c r="A358" s="403"/>
      <c r="B358" s="1"/>
      <c r="C358" s="1"/>
      <c r="D358" s="1"/>
      <c r="E358" s="1"/>
      <c r="F358" s="404"/>
      <c r="G358" s="404"/>
    </row>
    <row r="359" spans="1:7" ht="21" x14ac:dyDescent="0.35">
      <c r="A359" s="403"/>
      <c r="B359" s="1"/>
      <c r="C359" s="1"/>
      <c r="D359" s="1"/>
      <c r="E359" s="1"/>
      <c r="F359" s="404"/>
      <c r="G359" s="404"/>
    </row>
    <row r="360" spans="1:7" ht="21" x14ac:dyDescent="0.35">
      <c r="A360" s="403"/>
      <c r="B360" s="1"/>
      <c r="C360" s="1"/>
      <c r="D360" s="1"/>
      <c r="E360" s="1"/>
      <c r="F360" s="404"/>
      <c r="G360" s="404"/>
    </row>
    <row r="361" spans="1:7" ht="21" x14ac:dyDescent="0.35">
      <c r="A361" s="403"/>
      <c r="B361" s="1"/>
      <c r="C361" s="1"/>
      <c r="D361" s="1"/>
      <c r="E361" s="1"/>
      <c r="F361" s="404"/>
      <c r="G361" s="404"/>
    </row>
    <row r="362" spans="1:7" ht="21" x14ac:dyDescent="0.35">
      <c r="A362" s="403"/>
      <c r="B362" s="1"/>
      <c r="C362" s="1"/>
      <c r="D362" s="1"/>
      <c r="E362" s="1"/>
      <c r="F362" s="404"/>
      <c r="G362" s="404"/>
    </row>
    <row r="363" spans="1:7" ht="21" x14ac:dyDescent="0.35">
      <c r="A363" s="403"/>
      <c r="B363" s="1"/>
      <c r="C363" s="1"/>
      <c r="D363" s="1"/>
      <c r="E363" s="1"/>
      <c r="F363" s="404"/>
      <c r="G363" s="404"/>
    </row>
    <row r="364" spans="1:7" ht="21" x14ac:dyDescent="0.35">
      <c r="A364" s="403"/>
      <c r="B364" s="1"/>
      <c r="C364" s="1"/>
      <c r="D364" s="1"/>
      <c r="E364" s="1"/>
      <c r="F364" s="404"/>
      <c r="G364" s="404"/>
    </row>
    <row r="365" spans="1:7" ht="21" x14ac:dyDescent="0.35">
      <c r="A365" s="403"/>
      <c r="B365" s="1"/>
      <c r="C365" s="1"/>
      <c r="D365" s="1"/>
      <c r="E365" s="1"/>
      <c r="F365" s="404"/>
      <c r="G365" s="404"/>
    </row>
    <row r="366" spans="1:7" ht="21" x14ac:dyDescent="0.35">
      <c r="A366" s="403"/>
      <c r="B366" s="1"/>
      <c r="C366" s="1"/>
      <c r="D366" s="1"/>
      <c r="E366" s="1"/>
      <c r="F366" s="404"/>
      <c r="G366" s="404"/>
    </row>
    <row r="367" spans="1:7" ht="21" x14ac:dyDescent="0.35">
      <c r="A367" s="403"/>
      <c r="B367" s="1"/>
      <c r="C367" s="1"/>
      <c r="D367" s="1"/>
      <c r="E367" s="1"/>
      <c r="F367" s="404"/>
      <c r="G367" s="404"/>
    </row>
    <row r="368" spans="1:7" ht="21" x14ac:dyDescent="0.35">
      <c r="A368" s="403"/>
      <c r="B368" s="1"/>
      <c r="C368" s="1"/>
      <c r="D368" s="1"/>
      <c r="E368" s="1"/>
      <c r="F368" s="404"/>
      <c r="G368" s="404"/>
    </row>
    <row r="369" spans="1:7" ht="21" x14ac:dyDescent="0.35">
      <c r="A369" s="403"/>
      <c r="B369" s="1"/>
      <c r="C369" s="1"/>
      <c r="D369" s="1"/>
      <c r="E369" s="1"/>
      <c r="F369" s="404"/>
      <c r="G369" s="404"/>
    </row>
    <row r="370" spans="1:7" ht="21" x14ac:dyDescent="0.35">
      <c r="A370" s="403"/>
      <c r="B370" s="1"/>
      <c r="C370" s="1"/>
      <c r="D370" s="1"/>
      <c r="E370" s="1"/>
      <c r="F370" s="404"/>
      <c r="G370" s="404"/>
    </row>
    <row r="371" spans="1:7" ht="21" x14ac:dyDescent="0.35">
      <c r="A371" s="403"/>
      <c r="B371" s="1"/>
      <c r="C371" s="1"/>
      <c r="D371" s="1"/>
      <c r="E371" s="1"/>
      <c r="F371" s="404"/>
      <c r="G371" s="404"/>
    </row>
    <row r="372" spans="1:7" ht="21" x14ac:dyDescent="0.35">
      <c r="A372" s="403"/>
      <c r="B372" s="1"/>
      <c r="C372" s="1"/>
      <c r="D372" s="1"/>
      <c r="E372" s="1"/>
      <c r="F372" s="404"/>
      <c r="G372" s="404"/>
    </row>
    <row r="373" spans="1:7" ht="21" x14ac:dyDescent="0.35">
      <c r="A373" s="403"/>
      <c r="B373" s="1"/>
      <c r="C373" s="1"/>
      <c r="D373" s="1"/>
      <c r="E373" s="1"/>
      <c r="F373" s="404"/>
      <c r="G373" s="404"/>
    </row>
    <row r="374" spans="1:7" ht="21" x14ac:dyDescent="0.35">
      <c r="A374" s="403"/>
      <c r="B374" s="1"/>
      <c r="C374" s="1"/>
      <c r="D374" s="1"/>
      <c r="E374" s="1"/>
      <c r="F374" s="404"/>
      <c r="G374" s="404"/>
    </row>
    <row r="375" spans="1:7" ht="21" x14ac:dyDescent="0.35">
      <c r="A375" s="403"/>
      <c r="B375" s="1"/>
      <c r="C375" s="1"/>
      <c r="D375" s="1"/>
      <c r="E375" s="1"/>
      <c r="F375" s="404"/>
      <c r="G375" s="404"/>
    </row>
    <row r="376" spans="1:7" ht="21" x14ac:dyDescent="0.35">
      <c r="A376" s="403"/>
      <c r="B376" s="1"/>
      <c r="C376" s="1"/>
      <c r="D376" s="1"/>
      <c r="E376" s="1"/>
      <c r="F376" s="404"/>
      <c r="G376" s="404"/>
    </row>
    <row r="377" spans="1:7" ht="21" x14ac:dyDescent="0.35">
      <c r="A377" s="403"/>
      <c r="B377" s="1"/>
      <c r="C377" s="1"/>
      <c r="D377" s="1"/>
      <c r="E377" s="1"/>
      <c r="F377" s="404"/>
      <c r="G377" s="404"/>
    </row>
    <row r="378" spans="1:7" ht="21" x14ac:dyDescent="0.35">
      <c r="A378" s="403"/>
      <c r="B378" s="1"/>
      <c r="C378" s="1"/>
      <c r="D378" s="1"/>
      <c r="E378" s="1"/>
      <c r="F378" s="404"/>
      <c r="G378" s="404"/>
    </row>
    <row r="379" spans="1:7" ht="21" x14ac:dyDescent="0.35">
      <c r="A379" s="403"/>
      <c r="B379" s="1"/>
      <c r="C379" s="1"/>
      <c r="D379" s="1"/>
      <c r="E379" s="1"/>
      <c r="F379" s="404"/>
      <c r="G379" s="404"/>
    </row>
    <row r="380" spans="1:7" ht="21" x14ac:dyDescent="0.35">
      <c r="A380" s="403"/>
      <c r="B380" s="1"/>
      <c r="C380" s="1"/>
      <c r="D380" s="1"/>
      <c r="E380" s="1"/>
      <c r="F380" s="404"/>
      <c r="G380" s="404"/>
    </row>
    <row r="381" spans="1:7" ht="21" x14ac:dyDescent="0.35">
      <c r="A381" s="403"/>
      <c r="B381" s="1"/>
      <c r="C381" s="1"/>
      <c r="D381" s="1"/>
      <c r="E381" s="1"/>
      <c r="F381" s="404"/>
      <c r="G381" s="404"/>
    </row>
    <row r="382" spans="1:7" ht="21" x14ac:dyDescent="0.35">
      <c r="A382" s="403"/>
      <c r="B382" s="1"/>
      <c r="C382" s="1"/>
      <c r="D382" s="1"/>
      <c r="E382" s="1"/>
      <c r="F382" s="404"/>
      <c r="G382" s="404"/>
    </row>
    <row r="383" spans="1:7" ht="21" x14ac:dyDescent="0.35">
      <c r="A383" s="403"/>
      <c r="B383" s="1"/>
      <c r="C383" s="1"/>
      <c r="D383" s="1"/>
      <c r="E383" s="1"/>
      <c r="F383" s="404"/>
      <c r="G383" s="404"/>
    </row>
    <row r="384" spans="1:7" ht="21" x14ac:dyDescent="0.35">
      <c r="A384" s="403"/>
      <c r="B384" s="1"/>
      <c r="C384" s="1"/>
      <c r="D384" s="1"/>
      <c r="E384" s="1"/>
      <c r="F384" s="404"/>
      <c r="G384" s="404"/>
    </row>
    <row r="385" spans="1:7" ht="21" x14ac:dyDescent="0.35">
      <c r="A385" s="403"/>
      <c r="B385" s="1"/>
      <c r="C385" s="1"/>
      <c r="D385" s="1"/>
      <c r="E385" s="1"/>
      <c r="F385" s="404"/>
      <c r="G385" s="404"/>
    </row>
    <row r="386" spans="1:7" ht="21" x14ac:dyDescent="0.35">
      <c r="A386" s="403"/>
      <c r="B386" s="1"/>
      <c r="C386" s="1"/>
      <c r="D386" s="1"/>
      <c r="E386" s="1"/>
      <c r="F386" s="404"/>
      <c r="G386" s="404"/>
    </row>
    <row r="387" spans="1:7" ht="21" x14ac:dyDescent="0.35">
      <c r="A387" s="403"/>
      <c r="B387" s="1"/>
      <c r="C387" s="1"/>
      <c r="D387" s="1"/>
      <c r="E387" s="1"/>
      <c r="F387" s="404"/>
      <c r="G387" s="404"/>
    </row>
    <row r="388" spans="1:7" ht="21" x14ac:dyDescent="0.35">
      <c r="A388" s="403"/>
      <c r="B388" s="1"/>
      <c r="C388" s="1"/>
      <c r="D388" s="1"/>
      <c r="E388" s="1"/>
      <c r="F388" s="404"/>
      <c r="G388" s="404"/>
    </row>
    <row r="389" spans="1:7" ht="21" x14ac:dyDescent="0.35">
      <c r="A389" s="403"/>
      <c r="B389" s="1"/>
      <c r="C389" s="1"/>
      <c r="D389" s="1"/>
      <c r="E389" s="1"/>
      <c r="F389" s="404"/>
      <c r="G389" s="404"/>
    </row>
    <row r="390" spans="1:7" ht="21" x14ac:dyDescent="0.35">
      <c r="A390" s="403"/>
      <c r="B390" s="1"/>
      <c r="C390" s="1"/>
      <c r="D390" s="1"/>
      <c r="E390" s="1"/>
      <c r="F390" s="404"/>
      <c r="G390" s="404"/>
    </row>
    <row r="391" spans="1:7" ht="21" x14ac:dyDescent="0.35">
      <c r="A391" s="403"/>
      <c r="B391" s="1"/>
      <c r="C391" s="1"/>
      <c r="D391" s="1"/>
      <c r="E391" s="1"/>
      <c r="F391" s="404"/>
      <c r="G391" s="404"/>
    </row>
    <row r="392" spans="1:7" ht="21" x14ac:dyDescent="0.35">
      <c r="A392" s="403"/>
      <c r="B392" s="1"/>
      <c r="C392" s="1"/>
      <c r="D392" s="1"/>
      <c r="E392" s="1"/>
      <c r="F392" s="404"/>
      <c r="G392" s="404"/>
    </row>
    <row r="393" spans="1:7" ht="21" x14ac:dyDescent="0.35">
      <c r="A393" s="403"/>
      <c r="B393" s="1"/>
      <c r="C393" s="1"/>
      <c r="D393" s="1"/>
      <c r="E393" s="1"/>
      <c r="F393" s="404"/>
      <c r="G393" s="404"/>
    </row>
    <row r="394" spans="1:7" ht="21" x14ac:dyDescent="0.35">
      <c r="A394" s="403"/>
      <c r="B394" s="1"/>
      <c r="C394" s="1"/>
      <c r="D394" s="1"/>
      <c r="E394" s="1"/>
      <c r="F394" s="404"/>
      <c r="G394" s="404"/>
    </row>
    <row r="395" spans="1:7" ht="21" x14ac:dyDescent="0.35">
      <c r="A395" s="403"/>
      <c r="B395" s="1"/>
      <c r="C395" s="1"/>
      <c r="D395" s="1"/>
      <c r="E395" s="1"/>
      <c r="F395" s="404"/>
      <c r="G395" s="404"/>
    </row>
    <row r="396" spans="1:7" ht="21" x14ac:dyDescent="0.35">
      <c r="A396" s="403"/>
      <c r="B396" s="1"/>
      <c r="C396" s="1"/>
      <c r="D396" s="1"/>
      <c r="E396" s="1"/>
      <c r="F396" s="404"/>
      <c r="G396" s="404"/>
    </row>
    <row r="397" spans="1:7" ht="21" x14ac:dyDescent="0.35">
      <c r="A397" s="403"/>
      <c r="B397" s="1"/>
      <c r="C397" s="1"/>
      <c r="D397" s="1"/>
      <c r="E397" s="1"/>
      <c r="F397" s="404"/>
      <c r="G397" s="404"/>
    </row>
    <row r="398" spans="1:7" ht="21" x14ac:dyDescent="0.35">
      <c r="A398" s="403"/>
      <c r="B398" s="1"/>
      <c r="C398" s="1"/>
      <c r="D398" s="1"/>
      <c r="E398" s="1"/>
      <c r="F398" s="404"/>
      <c r="G398" s="404"/>
    </row>
    <row r="399" spans="1:7" ht="21" x14ac:dyDescent="0.35">
      <c r="A399" s="403"/>
      <c r="B399" s="1"/>
      <c r="C399" s="1"/>
      <c r="D399" s="1"/>
      <c r="E399" s="1"/>
      <c r="F399" s="404"/>
      <c r="G399" s="404"/>
    </row>
    <row r="400" spans="1:7" ht="21" x14ac:dyDescent="0.35">
      <c r="A400" s="403"/>
      <c r="B400" s="1"/>
      <c r="C400" s="1"/>
      <c r="D400" s="1"/>
      <c r="E400" s="1"/>
      <c r="F400" s="404"/>
      <c r="G400" s="404"/>
    </row>
    <row r="401" spans="1:7" ht="21" x14ac:dyDescent="0.35">
      <c r="A401" s="403"/>
      <c r="B401" s="1"/>
      <c r="C401" s="1"/>
      <c r="D401" s="1"/>
      <c r="E401" s="1"/>
      <c r="F401" s="404"/>
      <c r="G401" s="404"/>
    </row>
    <row r="402" spans="1:7" ht="21" x14ac:dyDescent="0.35">
      <c r="A402" s="403"/>
      <c r="B402" s="1"/>
      <c r="C402" s="1"/>
      <c r="D402" s="1"/>
      <c r="E402" s="1"/>
      <c r="F402" s="404"/>
      <c r="G402" s="404"/>
    </row>
    <row r="403" spans="1:7" ht="21" x14ac:dyDescent="0.35">
      <c r="A403" s="403"/>
      <c r="B403" s="1"/>
      <c r="C403" s="1"/>
      <c r="D403" s="1"/>
      <c r="E403" s="1"/>
      <c r="F403" s="404"/>
      <c r="G403" s="404"/>
    </row>
    <row r="404" spans="1:7" ht="21" x14ac:dyDescent="0.35">
      <c r="A404" s="403"/>
      <c r="B404" s="1"/>
      <c r="C404" s="1"/>
      <c r="D404" s="1"/>
      <c r="E404" s="1"/>
      <c r="F404" s="404"/>
      <c r="G404" s="404"/>
    </row>
    <row r="405" spans="1:7" ht="21" x14ac:dyDescent="0.35">
      <c r="A405" s="403"/>
      <c r="B405" s="1"/>
      <c r="C405" s="1"/>
      <c r="D405" s="1"/>
      <c r="E405" s="1"/>
      <c r="F405" s="404"/>
      <c r="G405" s="404"/>
    </row>
    <row r="406" spans="1:7" ht="21" x14ac:dyDescent="0.35">
      <c r="A406" s="403"/>
      <c r="B406" s="1"/>
      <c r="C406" s="1"/>
      <c r="D406" s="1"/>
      <c r="E406" s="1"/>
      <c r="F406" s="404"/>
      <c r="G406" s="404"/>
    </row>
    <row r="407" spans="1:7" ht="21" x14ac:dyDescent="0.35">
      <c r="A407" s="403"/>
      <c r="B407" s="1"/>
      <c r="C407" s="1"/>
      <c r="D407" s="1"/>
      <c r="E407" s="1"/>
      <c r="F407" s="404"/>
      <c r="G407" s="404"/>
    </row>
    <row r="408" spans="1:7" ht="21" x14ac:dyDescent="0.35">
      <c r="A408" s="403"/>
      <c r="B408" s="1"/>
      <c r="C408" s="1"/>
      <c r="D408" s="1"/>
      <c r="E408" s="1"/>
      <c r="F408" s="404"/>
      <c r="G408" s="404"/>
    </row>
    <row r="409" spans="1:7" ht="21" x14ac:dyDescent="0.35">
      <c r="A409" s="403"/>
      <c r="B409" s="1"/>
      <c r="C409" s="1"/>
      <c r="D409" s="1"/>
      <c r="E409" s="1"/>
      <c r="F409" s="404"/>
      <c r="G409" s="404"/>
    </row>
    <row r="410" spans="1:7" ht="21" x14ac:dyDescent="0.35">
      <c r="A410" s="403"/>
      <c r="B410" s="1"/>
      <c r="C410" s="1"/>
      <c r="D410" s="1"/>
      <c r="E410" s="1"/>
      <c r="F410" s="404"/>
      <c r="G410" s="404"/>
    </row>
    <row r="411" spans="1:7" ht="21" x14ac:dyDescent="0.35">
      <c r="A411" s="403"/>
      <c r="B411" s="1"/>
      <c r="C411" s="1"/>
      <c r="D411" s="1"/>
      <c r="E411" s="1"/>
      <c r="F411" s="404"/>
      <c r="G411" s="404"/>
    </row>
    <row r="412" spans="1:7" ht="21" x14ac:dyDescent="0.35">
      <c r="A412" s="403"/>
      <c r="B412" s="1"/>
      <c r="C412" s="1"/>
      <c r="D412" s="1"/>
      <c r="E412" s="1"/>
      <c r="F412" s="404"/>
      <c r="G412" s="404"/>
    </row>
    <row r="413" spans="1:7" ht="21" x14ac:dyDescent="0.35">
      <c r="A413" s="403"/>
      <c r="B413" s="1"/>
      <c r="C413" s="1"/>
      <c r="D413" s="1"/>
      <c r="E413" s="1"/>
      <c r="F413" s="404"/>
      <c r="G413" s="404"/>
    </row>
    <row r="414" spans="1:7" ht="21" x14ac:dyDescent="0.35">
      <c r="A414" s="403"/>
      <c r="B414" s="1"/>
      <c r="C414" s="1"/>
      <c r="D414" s="1"/>
      <c r="E414" s="1"/>
      <c r="F414" s="404"/>
      <c r="G414" s="404"/>
    </row>
    <row r="415" spans="1:7" ht="21" x14ac:dyDescent="0.35">
      <c r="A415" s="403"/>
      <c r="B415" s="1"/>
      <c r="C415" s="1"/>
      <c r="D415" s="1"/>
      <c r="E415" s="1"/>
      <c r="F415" s="404"/>
      <c r="G415" s="404"/>
    </row>
    <row r="416" spans="1:7" ht="21" x14ac:dyDescent="0.35">
      <c r="A416" s="403"/>
      <c r="B416" s="1"/>
      <c r="C416" s="1"/>
      <c r="D416" s="1"/>
      <c r="E416" s="1"/>
      <c r="F416" s="404"/>
      <c r="G416" s="404"/>
    </row>
    <row r="417" spans="1:7" ht="21" x14ac:dyDescent="0.35">
      <c r="A417" s="403"/>
      <c r="B417" s="1"/>
      <c r="C417" s="1"/>
      <c r="D417" s="1"/>
      <c r="E417" s="1"/>
      <c r="F417" s="404"/>
      <c r="G417" s="404"/>
    </row>
    <row r="418" spans="1:7" ht="21" x14ac:dyDescent="0.35">
      <c r="A418" s="403"/>
      <c r="B418" s="1"/>
      <c r="C418" s="1"/>
      <c r="D418" s="1"/>
      <c r="E418" s="1"/>
      <c r="F418" s="404"/>
      <c r="G418" s="404"/>
    </row>
    <row r="419" spans="1:7" ht="21" x14ac:dyDescent="0.35">
      <c r="A419" s="403"/>
      <c r="B419" s="1"/>
      <c r="C419" s="1"/>
      <c r="D419" s="1"/>
      <c r="E419" s="1"/>
      <c r="F419" s="404"/>
      <c r="G419" s="404"/>
    </row>
    <row r="420" spans="1:7" ht="21" x14ac:dyDescent="0.35">
      <c r="A420" s="403"/>
      <c r="B420" s="1"/>
      <c r="C420" s="1"/>
      <c r="D420" s="1"/>
      <c r="E420" s="1"/>
      <c r="F420" s="404"/>
      <c r="G420" s="404"/>
    </row>
    <row r="421" spans="1:7" ht="21" x14ac:dyDescent="0.35">
      <c r="A421" s="403"/>
      <c r="B421" s="1"/>
      <c r="C421" s="1"/>
      <c r="D421" s="1"/>
      <c r="E421" s="1"/>
      <c r="F421" s="404"/>
      <c r="G421" s="404"/>
    </row>
    <row r="422" spans="1:7" ht="21" x14ac:dyDescent="0.35">
      <c r="A422" s="403"/>
      <c r="B422" s="1"/>
      <c r="C422" s="1"/>
      <c r="D422" s="1"/>
      <c r="E422" s="1"/>
      <c r="F422" s="404"/>
      <c r="G422" s="404"/>
    </row>
    <row r="423" spans="1:7" ht="21" x14ac:dyDescent="0.35">
      <c r="A423" s="403"/>
      <c r="B423" s="1"/>
      <c r="C423" s="1"/>
      <c r="D423" s="1"/>
      <c r="E423" s="1"/>
      <c r="F423" s="404"/>
      <c r="G423" s="404"/>
    </row>
    <row r="424" spans="1:7" ht="21" x14ac:dyDescent="0.35">
      <c r="A424" s="403"/>
      <c r="B424" s="1"/>
      <c r="C424" s="1"/>
      <c r="D424" s="1"/>
      <c r="E424" s="1"/>
      <c r="F424" s="404"/>
      <c r="G424" s="404"/>
    </row>
    <row r="425" spans="1:7" ht="21" x14ac:dyDescent="0.35">
      <c r="A425" s="403"/>
      <c r="B425" s="1"/>
      <c r="C425" s="1"/>
      <c r="D425" s="1"/>
      <c r="E425" s="1"/>
      <c r="F425" s="404"/>
      <c r="G425" s="404"/>
    </row>
    <row r="426" spans="1:7" ht="21" x14ac:dyDescent="0.35">
      <c r="A426" s="403"/>
      <c r="B426" s="1"/>
      <c r="C426" s="1"/>
      <c r="D426" s="1"/>
      <c r="E426" s="1"/>
      <c r="F426" s="404"/>
      <c r="G426" s="404"/>
    </row>
    <row r="427" spans="1:7" ht="21" x14ac:dyDescent="0.35">
      <c r="A427" s="403"/>
      <c r="B427" s="1"/>
      <c r="C427" s="1"/>
      <c r="D427" s="1"/>
      <c r="E427" s="1"/>
      <c r="F427" s="404"/>
      <c r="G427" s="404"/>
    </row>
    <row r="428" spans="1:7" ht="21" x14ac:dyDescent="0.35">
      <c r="A428" s="403"/>
      <c r="B428" s="1"/>
      <c r="C428" s="1"/>
      <c r="D428" s="1"/>
      <c r="E428" s="1"/>
      <c r="F428" s="404"/>
      <c r="G428" s="404"/>
    </row>
    <row r="429" spans="1:7" ht="21" x14ac:dyDescent="0.35">
      <c r="A429" s="403"/>
      <c r="B429" s="1"/>
      <c r="C429" s="1"/>
      <c r="D429" s="1"/>
      <c r="E429" s="1"/>
      <c r="F429" s="404"/>
      <c r="G429" s="404"/>
    </row>
    <row r="430" spans="1:7" ht="21" x14ac:dyDescent="0.35">
      <c r="A430" s="403"/>
      <c r="B430" s="1"/>
      <c r="C430" s="1"/>
      <c r="D430" s="1"/>
      <c r="E430" s="1"/>
      <c r="F430" s="404"/>
      <c r="G430" s="404"/>
    </row>
    <row r="431" spans="1:7" ht="21" x14ac:dyDescent="0.35">
      <c r="A431" s="403"/>
      <c r="B431" s="1"/>
      <c r="C431" s="1"/>
      <c r="D431" s="1"/>
      <c r="E431" s="1"/>
      <c r="F431" s="404"/>
      <c r="G431" s="404"/>
    </row>
    <row r="432" spans="1:7" ht="21" x14ac:dyDescent="0.35">
      <c r="A432" s="403"/>
      <c r="B432" s="1"/>
      <c r="C432" s="1"/>
      <c r="D432" s="1"/>
      <c r="E432" s="1"/>
      <c r="F432" s="404"/>
      <c r="G432" s="404"/>
    </row>
    <row r="433" spans="1:7" ht="21" x14ac:dyDescent="0.35">
      <c r="A433" s="403"/>
      <c r="B433" s="1"/>
      <c r="C433" s="1"/>
      <c r="D433" s="1"/>
      <c r="E433" s="1"/>
      <c r="F433" s="404"/>
      <c r="G433" s="404"/>
    </row>
    <row r="434" spans="1:7" ht="21" x14ac:dyDescent="0.35">
      <c r="A434" s="403"/>
      <c r="B434" s="1"/>
      <c r="C434" s="1"/>
      <c r="D434" s="1"/>
      <c r="E434" s="1"/>
      <c r="F434" s="404"/>
      <c r="G434" s="404"/>
    </row>
    <row r="435" spans="1:7" ht="21" x14ac:dyDescent="0.35">
      <c r="A435" s="403"/>
      <c r="B435" s="1"/>
      <c r="C435" s="1"/>
      <c r="D435" s="1"/>
      <c r="E435" s="1"/>
      <c r="F435" s="404"/>
      <c r="G435" s="404"/>
    </row>
    <row r="436" spans="1:7" ht="21" x14ac:dyDescent="0.35">
      <c r="A436" s="403"/>
      <c r="B436" s="1"/>
      <c r="C436" s="1"/>
      <c r="D436" s="1"/>
      <c r="E436" s="1"/>
      <c r="F436" s="404"/>
      <c r="G436" s="404"/>
    </row>
    <row r="437" spans="1:7" ht="21" x14ac:dyDescent="0.35">
      <c r="A437" s="403"/>
      <c r="B437" s="1"/>
      <c r="C437" s="1"/>
      <c r="D437" s="1"/>
      <c r="E437" s="1"/>
      <c r="F437" s="404"/>
      <c r="G437" s="404"/>
    </row>
    <row r="438" spans="1:7" ht="21" x14ac:dyDescent="0.35">
      <c r="A438" s="403"/>
      <c r="B438" s="1"/>
      <c r="C438" s="1"/>
      <c r="D438" s="1"/>
      <c r="E438" s="1"/>
      <c r="F438" s="404"/>
      <c r="G438" s="404"/>
    </row>
    <row r="439" spans="1:7" ht="21" x14ac:dyDescent="0.35">
      <c r="A439" s="403"/>
      <c r="B439" s="1"/>
      <c r="C439" s="1"/>
      <c r="D439" s="1"/>
      <c r="E439" s="1"/>
      <c r="F439" s="404"/>
      <c r="G439" s="404"/>
    </row>
    <row r="440" spans="1:7" ht="21" x14ac:dyDescent="0.35">
      <c r="A440" s="403"/>
      <c r="B440" s="1"/>
      <c r="C440" s="1"/>
      <c r="D440" s="1"/>
      <c r="E440" s="1"/>
      <c r="F440" s="404"/>
      <c r="G440" s="404"/>
    </row>
    <row r="441" spans="1:7" ht="21" x14ac:dyDescent="0.35">
      <c r="A441" s="403"/>
      <c r="B441" s="1"/>
      <c r="C441" s="1"/>
      <c r="D441" s="1"/>
      <c r="E441" s="1"/>
      <c r="F441" s="404"/>
      <c r="G441" s="404"/>
    </row>
    <row r="442" spans="1:7" ht="21" x14ac:dyDescent="0.35">
      <c r="A442" s="403"/>
      <c r="B442" s="1"/>
      <c r="C442" s="1"/>
      <c r="D442" s="1"/>
      <c r="E442" s="1"/>
      <c r="F442" s="404"/>
      <c r="G442" s="404"/>
    </row>
    <row r="443" spans="1:7" ht="21" x14ac:dyDescent="0.35">
      <c r="A443" s="403"/>
      <c r="B443" s="1"/>
      <c r="C443" s="1"/>
      <c r="D443" s="1"/>
      <c r="E443" s="1"/>
      <c r="F443" s="404"/>
      <c r="G443" s="404"/>
    </row>
    <row r="444" spans="1:7" ht="21" x14ac:dyDescent="0.35">
      <c r="A444" s="403"/>
      <c r="B444" s="1"/>
      <c r="C444" s="1"/>
      <c r="D444" s="1"/>
      <c r="E444" s="1"/>
      <c r="F444" s="404"/>
      <c r="G444" s="404"/>
    </row>
    <row r="445" spans="1:7" ht="21" x14ac:dyDescent="0.35">
      <c r="A445" s="403"/>
      <c r="B445" s="1"/>
      <c r="C445" s="1"/>
      <c r="D445" s="1"/>
      <c r="E445" s="1"/>
      <c r="F445" s="404"/>
      <c r="G445" s="404"/>
    </row>
    <row r="446" spans="1:7" ht="21" x14ac:dyDescent="0.35">
      <c r="A446" s="403"/>
      <c r="B446" s="1"/>
      <c r="C446" s="1"/>
      <c r="D446" s="1"/>
      <c r="E446" s="1"/>
      <c r="F446" s="404"/>
      <c r="G446" s="404"/>
    </row>
    <row r="447" spans="1:7" ht="21" x14ac:dyDescent="0.35">
      <c r="A447" s="403"/>
      <c r="B447" s="1"/>
      <c r="C447" s="1"/>
      <c r="D447" s="1"/>
      <c r="E447" s="1"/>
      <c r="F447" s="404"/>
      <c r="G447" s="404"/>
    </row>
    <row r="448" spans="1:7" ht="21" x14ac:dyDescent="0.35">
      <c r="A448" s="403"/>
      <c r="B448" s="1"/>
      <c r="C448" s="1"/>
      <c r="D448" s="1"/>
      <c r="E448" s="1"/>
      <c r="F448" s="404"/>
      <c r="G448" s="404"/>
    </row>
    <row r="449" spans="1:7" ht="21" x14ac:dyDescent="0.35">
      <c r="A449" s="403"/>
      <c r="B449" s="1"/>
      <c r="C449" s="1"/>
      <c r="D449" s="1"/>
      <c r="E449" s="1"/>
      <c r="F449" s="404"/>
      <c r="G449" s="404"/>
    </row>
    <row r="450" spans="1:7" ht="21" x14ac:dyDescent="0.35">
      <c r="A450" s="403"/>
      <c r="B450" s="1"/>
      <c r="C450" s="1"/>
      <c r="D450" s="1"/>
      <c r="E450" s="1"/>
      <c r="F450" s="404"/>
      <c r="G450" s="404"/>
    </row>
    <row r="451" spans="1:7" ht="21" x14ac:dyDescent="0.35">
      <c r="A451" s="403"/>
      <c r="B451" s="1"/>
      <c r="C451" s="1"/>
      <c r="D451" s="1"/>
      <c r="E451" s="1"/>
      <c r="F451" s="404"/>
      <c r="G451" s="404"/>
    </row>
    <row r="452" spans="1:7" ht="21" x14ac:dyDescent="0.35">
      <c r="A452" s="403"/>
      <c r="B452" s="1"/>
      <c r="C452" s="1"/>
      <c r="D452" s="1"/>
      <c r="E452" s="1"/>
      <c r="F452" s="404"/>
      <c r="G452" s="404"/>
    </row>
    <row r="453" spans="1:7" ht="21" x14ac:dyDescent="0.35">
      <c r="A453" s="403"/>
      <c r="B453" s="1"/>
      <c r="C453" s="1"/>
      <c r="D453" s="1"/>
      <c r="E453" s="1"/>
      <c r="F453" s="404"/>
      <c r="G453" s="404"/>
    </row>
    <row r="454" spans="1:7" ht="21" x14ac:dyDescent="0.35">
      <c r="A454" s="403"/>
      <c r="B454" s="1"/>
      <c r="C454" s="1"/>
      <c r="D454" s="1"/>
      <c r="E454" s="1"/>
      <c r="F454" s="404"/>
      <c r="G454" s="404"/>
    </row>
    <row r="455" spans="1:7" ht="21" x14ac:dyDescent="0.35">
      <c r="A455" s="403"/>
      <c r="B455" s="1"/>
      <c r="C455" s="1"/>
      <c r="D455" s="1"/>
      <c r="E455" s="1"/>
      <c r="F455" s="404"/>
      <c r="G455" s="404"/>
    </row>
    <row r="456" spans="1:7" ht="21" x14ac:dyDescent="0.35">
      <c r="A456" s="403"/>
      <c r="B456" s="1"/>
      <c r="C456" s="1"/>
      <c r="D456" s="1"/>
      <c r="E456" s="1"/>
      <c r="F456" s="404"/>
      <c r="G456" s="404"/>
    </row>
    <row r="457" spans="1:7" ht="21" x14ac:dyDescent="0.35">
      <c r="A457" s="403"/>
      <c r="B457" s="1"/>
      <c r="C457" s="1"/>
      <c r="D457" s="1"/>
      <c r="E457" s="1"/>
      <c r="F457" s="404"/>
      <c r="G457" s="404"/>
    </row>
    <row r="458" spans="1:7" ht="21" x14ac:dyDescent="0.35">
      <c r="A458" s="403"/>
      <c r="B458" s="1"/>
      <c r="C458" s="1"/>
      <c r="D458" s="1"/>
      <c r="E458" s="1"/>
      <c r="F458" s="404"/>
      <c r="G458" s="404"/>
    </row>
    <row r="459" spans="1:7" ht="21" x14ac:dyDescent="0.35">
      <c r="A459" s="403"/>
      <c r="B459" s="1"/>
      <c r="C459" s="1"/>
      <c r="D459" s="1"/>
      <c r="E459" s="1"/>
      <c r="F459" s="404"/>
      <c r="G459" s="404"/>
    </row>
    <row r="460" spans="1:7" ht="21" x14ac:dyDescent="0.35">
      <c r="A460" s="403"/>
      <c r="B460" s="1"/>
      <c r="C460" s="1"/>
      <c r="D460" s="1"/>
      <c r="E460" s="1"/>
      <c r="F460" s="404"/>
      <c r="G460" s="404"/>
    </row>
    <row r="461" spans="1:7" ht="21" x14ac:dyDescent="0.35">
      <c r="A461" s="403"/>
      <c r="B461" s="1"/>
      <c r="C461" s="1"/>
      <c r="D461" s="1"/>
      <c r="E461" s="1"/>
      <c r="F461" s="404"/>
      <c r="G461" s="404"/>
    </row>
    <row r="462" spans="1:7" ht="21" x14ac:dyDescent="0.35">
      <c r="A462" s="403"/>
      <c r="B462" s="1"/>
      <c r="C462" s="1"/>
      <c r="D462" s="1"/>
      <c r="E462" s="1"/>
      <c r="F462" s="404"/>
      <c r="G462" s="404"/>
    </row>
    <row r="463" spans="1:7" ht="21" x14ac:dyDescent="0.35">
      <c r="A463" s="403"/>
      <c r="B463" s="1"/>
      <c r="C463" s="1"/>
      <c r="D463" s="1"/>
      <c r="E463" s="1"/>
      <c r="F463" s="404"/>
      <c r="G463" s="404"/>
    </row>
    <row r="464" spans="1:7" ht="21" x14ac:dyDescent="0.35">
      <c r="A464" s="403"/>
      <c r="B464" s="1"/>
      <c r="C464" s="1"/>
      <c r="D464" s="1"/>
      <c r="E464" s="1"/>
      <c r="F464" s="404"/>
      <c r="G464" s="404"/>
    </row>
    <row r="465" spans="1:7" ht="21" x14ac:dyDescent="0.35">
      <c r="A465" s="403"/>
      <c r="B465" s="1"/>
      <c r="C465" s="1"/>
      <c r="D465" s="1"/>
      <c r="E465" s="1"/>
      <c r="F465" s="404"/>
      <c r="G465" s="404"/>
    </row>
    <row r="466" spans="1:7" ht="21" x14ac:dyDescent="0.35">
      <c r="A466" s="403"/>
      <c r="B466" s="1"/>
      <c r="C466" s="1"/>
      <c r="D466" s="1"/>
      <c r="E466" s="1"/>
      <c r="F466" s="404"/>
      <c r="G466" s="404"/>
    </row>
    <row r="467" spans="1:7" ht="21" x14ac:dyDescent="0.35">
      <c r="A467" s="403"/>
      <c r="B467" s="1"/>
      <c r="C467" s="1"/>
      <c r="D467" s="1"/>
      <c r="E467" s="1"/>
      <c r="F467" s="404"/>
      <c r="G467" s="404"/>
    </row>
    <row r="468" spans="1:7" ht="21" x14ac:dyDescent="0.35">
      <c r="A468" s="403"/>
      <c r="B468" s="1"/>
      <c r="C468" s="1"/>
      <c r="D468" s="1"/>
      <c r="E468" s="1"/>
      <c r="F468" s="404"/>
      <c r="G468" s="404"/>
    </row>
    <row r="469" spans="1:7" ht="21" x14ac:dyDescent="0.35">
      <c r="A469" s="403"/>
      <c r="B469" s="1"/>
      <c r="C469" s="1"/>
      <c r="D469" s="1"/>
      <c r="E469" s="1"/>
      <c r="F469" s="404"/>
      <c r="G469" s="404"/>
    </row>
    <row r="470" spans="1:7" ht="21" x14ac:dyDescent="0.35">
      <c r="A470" s="403"/>
      <c r="B470" s="1"/>
      <c r="C470" s="1"/>
      <c r="D470" s="1"/>
      <c r="E470" s="1"/>
      <c r="F470" s="404"/>
      <c r="G470" s="404"/>
    </row>
    <row r="471" spans="1:7" ht="21" x14ac:dyDescent="0.35">
      <c r="A471" s="403"/>
      <c r="B471" s="1"/>
      <c r="C471" s="1"/>
      <c r="D471" s="1"/>
      <c r="E471" s="1"/>
      <c r="F471" s="404"/>
      <c r="G471" s="404"/>
    </row>
    <row r="472" spans="1:7" ht="21" x14ac:dyDescent="0.35">
      <c r="A472" s="403"/>
      <c r="B472" s="1"/>
      <c r="C472" s="1"/>
      <c r="D472" s="1"/>
      <c r="E472" s="1"/>
      <c r="F472" s="404"/>
      <c r="G472" s="404"/>
    </row>
    <row r="473" spans="1:7" ht="21" x14ac:dyDescent="0.35">
      <c r="A473" s="403"/>
      <c r="B473" s="1"/>
      <c r="C473" s="1"/>
      <c r="D473" s="1"/>
      <c r="E473" s="1"/>
      <c r="F473" s="404"/>
      <c r="G473" s="404"/>
    </row>
    <row r="474" spans="1:7" ht="21" x14ac:dyDescent="0.35">
      <c r="A474" s="403"/>
      <c r="B474" s="1"/>
      <c r="C474" s="1"/>
      <c r="D474" s="1"/>
      <c r="E474" s="1"/>
      <c r="F474" s="404"/>
      <c r="G474" s="404"/>
    </row>
    <row r="475" spans="1:7" ht="21" x14ac:dyDescent="0.35">
      <c r="A475" s="403"/>
      <c r="B475" s="1"/>
      <c r="C475" s="1"/>
      <c r="D475" s="1"/>
      <c r="E475" s="1"/>
      <c r="F475" s="404"/>
      <c r="G475" s="404"/>
    </row>
    <row r="476" spans="1:7" ht="21" x14ac:dyDescent="0.35">
      <c r="A476" s="403"/>
      <c r="B476" s="1"/>
      <c r="C476" s="1"/>
      <c r="D476" s="1"/>
      <c r="E476" s="1"/>
      <c r="F476" s="404"/>
      <c r="G476" s="404"/>
    </row>
    <row r="477" spans="1:7" ht="21" x14ac:dyDescent="0.35">
      <c r="A477" s="403"/>
      <c r="B477" s="1"/>
      <c r="C477" s="1"/>
      <c r="D477" s="1"/>
      <c r="E477" s="1"/>
      <c r="F477" s="404"/>
      <c r="G477" s="404"/>
    </row>
    <row r="478" spans="1:7" ht="21" x14ac:dyDescent="0.35">
      <c r="A478" s="403"/>
      <c r="B478" s="1"/>
      <c r="C478" s="1"/>
      <c r="D478" s="1"/>
      <c r="E478" s="1"/>
      <c r="F478" s="404"/>
      <c r="G478" s="404"/>
    </row>
    <row r="479" spans="1:7" ht="21" x14ac:dyDescent="0.35">
      <c r="A479" s="403"/>
      <c r="B479" s="1"/>
      <c r="C479" s="1"/>
      <c r="D479" s="1"/>
      <c r="E479" s="1"/>
      <c r="F479" s="404"/>
      <c r="G479" s="404"/>
    </row>
    <row r="480" spans="1:7" ht="21" x14ac:dyDescent="0.35">
      <c r="A480" s="403"/>
      <c r="B480" s="1"/>
      <c r="C480" s="1"/>
      <c r="D480" s="1"/>
      <c r="E480" s="1"/>
      <c r="F480" s="404"/>
      <c r="G480" s="404"/>
    </row>
    <row r="481" spans="1:7" ht="21" x14ac:dyDescent="0.35">
      <c r="A481" s="403"/>
      <c r="B481" s="1"/>
      <c r="C481" s="1"/>
      <c r="D481" s="1"/>
      <c r="E481" s="1"/>
      <c r="F481" s="404"/>
      <c r="G481" s="404"/>
    </row>
    <row r="482" spans="1:7" ht="21" x14ac:dyDescent="0.35">
      <c r="A482" s="403"/>
      <c r="B482" s="1"/>
      <c r="C482" s="1"/>
      <c r="D482" s="1"/>
      <c r="E482" s="1"/>
      <c r="F482" s="404"/>
      <c r="G482" s="404"/>
    </row>
    <row r="483" spans="1:7" ht="21" x14ac:dyDescent="0.35">
      <c r="A483" s="403"/>
      <c r="B483" s="1"/>
      <c r="C483" s="1"/>
      <c r="D483" s="1"/>
      <c r="E483" s="1"/>
      <c r="F483" s="404"/>
      <c r="G483" s="404"/>
    </row>
    <row r="484" spans="1:7" ht="21" x14ac:dyDescent="0.35">
      <c r="A484" s="403"/>
      <c r="B484" s="1"/>
      <c r="C484" s="1"/>
      <c r="D484" s="1"/>
      <c r="E484" s="1"/>
      <c r="F484" s="404"/>
      <c r="G484" s="404"/>
    </row>
    <row r="485" spans="1:7" ht="21" x14ac:dyDescent="0.35">
      <c r="A485" s="403"/>
      <c r="B485" s="1"/>
      <c r="C485" s="1"/>
      <c r="D485" s="1"/>
      <c r="E485" s="1"/>
      <c r="F485" s="404"/>
      <c r="G485" s="404"/>
    </row>
    <row r="486" spans="1:7" ht="21" x14ac:dyDescent="0.35">
      <c r="A486" s="403"/>
      <c r="B486" s="1"/>
      <c r="C486" s="1"/>
      <c r="D486" s="1"/>
      <c r="E486" s="1"/>
      <c r="F486" s="404"/>
      <c r="G486" s="404"/>
    </row>
    <row r="487" spans="1:7" ht="21" x14ac:dyDescent="0.35">
      <c r="A487" s="403"/>
      <c r="B487" s="1"/>
      <c r="C487" s="1"/>
      <c r="D487" s="1"/>
      <c r="E487" s="1"/>
      <c r="F487" s="404"/>
      <c r="G487" s="404"/>
    </row>
    <row r="488" spans="1:7" ht="21" x14ac:dyDescent="0.35">
      <c r="A488" s="403"/>
      <c r="B488" s="1"/>
      <c r="C488" s="1"/>
      <c r="D488" s="1"/>
      <c r="E488" s="1"/>
      <c r="F488" s="404"/>
      <c r="G488" s="404"/>
    </row>
    <row r="489" spans="1:7" ht="21" x14ac:dyDescent="0.35">
      <c r="A489" s="403"/>
      <c r="B489" s="1"/>
      <c r="C489" s="1"/>
      <c r="D489" s="1"/>
      <c r="E489" s="1"/>
      <c r="F489" s="404"/>
      <c r="G489" s="404"/>
    </row>
    <row r="490" spans="1:7" ht="21" x14ac:dyDescent="0.35">
      <c r="A490" s="403"/>
      <c r="B490" s="1"/>
      <c r="C490" s="1"/>
      <c r="D490" s="1"/>
      <c r="E490" s="1"/>
      <c r="F490" s="404"/>
      <c r="G490" s="404"/>
    </row>
    <row r="491" spans="1:7" ht="21" x14ac:dyDescent="0.35">
      <c r="A491" s="403"/>
      <c r="B491" s="1"/>
      <c r="C491" s="1"/>
      <c r="D491" s="1"/>
      <c r="E491" s="1"/>
      <c r="F491" s="404"/>
      <c r="G491" s="404"/>
    </row>
    <row r="492" spans="1:7" ht="21" x14ac:dyDescent="0.35">
      <c r="A492" s="403"/>
      <c r="B492" s="1"/>
      <c r="C492" s="1"/>
      <c r="D492" s="1"/>
      <c r="E492" s="1"/>
      <c r="F492" s="404"/>
      <c r="G492" s="404"/>
    </row>
    <row r="493" spans="1:7" ht="21" x14ac:dyDescent="0.35">
      <c r="A493" s="403"/>
      <c r="B493" s="1"/>
      <c r="C493" s="1"/>
      <c r="D493" s="1"/>
      <c r="E493" s="1"/>
      <c r="F493" s="404"/>
      <c r="G493" s="404"/>
    </row>
    <row r="494" spans="1:7" ht="21" x14ac:dyDescent="0.35">
      <c r="A494" s="403"/>
      <c r="B494" s="1"/>
      <c r="C494" s="1"/>
      <c r="D494" s="1"/>
      <c r="E494" s="1"/>
      <c r="F494" s="404"/>
      <c r="G494" s="404"/>
    </row>
    <row r="495" spans="1:7" ht="21" x14ac:dyDescent="0.35">
      <c r="A495" s="403"/>
      <c r="B495" s="1"/>
      <c r="C495" s="1"/>
      <c r="D495" s="1"/>
      <c r="E495" s="1"/>
      <c r="F495" s="404"/>
      <c r="G495" s="404"/>
    </row>
    <row r="496" spans="1:7" ht="21" x14ac:dyDescent="0.35">
      <c r="A496" s="403"/>
      <c r="B496" s="1"/>
      <c r="C496" s="1"/>
      <c r="D496" s="1"/>
      <c r="E496" s="1"/>
      <c r="F496" s="404"/>
      <c r="G496" s="404"/>
    </row>
    <row r="497" spans="1:7" ht="21" x14ac:dyDescent="0.35">
      <c r="A497" s="403"/>
      <c r="B497" s="1"/>
      <c r="C497" s="1"/>
      <c r="D497" s="1"/>
      <c r="E497" s="1"/>
      <c r="F497" s="404"/>
      <c r="G497" s="404"/>
    </row>
    <row r="498" spans="1:7" ht="21" x14ac:dyDescent="0.35">
      <c r="A498" s="403"/>
      <c r="B498" s="1"/>
      <c r="C498" s="1"/>
      <c r="D498" s="1"/>
      <c r="E498" s="1"/>
      <c r="F498" s="404"/>
      <c r="G498" s="404"/>
    </row>
    <row r="499" spans="1:7" ht="21" x14ac:dyDescent="0.35">
      <c r="A499" s="403"/>
      <c r="B499" s="1"/>
      <c r="C499" s="1"/>
      <c r="D499" s="1"/>
      <c r="E499" s="1"/>
      <c r="F499" s="404"/>
      <c r="G499" s="404"/>
    </row>
    <row r="500" spans="1:7" ht="21" x14ac:dyDescent="0.35">
      <c r="A500" s="403"/>
      <c r="B500" s="1"/>
      <c r="C500" s="1"/>
      <c r="D500" s="1"/>
      <c r="E500" s="1"/>
      <c r="F500" s="404"/>
      <c r="G500" s="404"/>
    </row>
    <row r="501" spans="1:7" ht="21" x14ac:dyDescent="0.35">
      <c r="A501" s="403"/>
      <c r="B501" s="1"/>
      <c r="C501" s="1"/>
      <c r="D501" s="1"/>
      <c r="E501" s="1"/>
      <c r="F501" s="404"/>
      <c r="G501" s="404"/>
    </row>
    <row r="502" spans="1:7" ht="21" x14ac:dyDescent="0.35">
      <c r="A502" s="403"/>
      <c r="B502" s="1"/>
      <c r="C502" s="1"/>
      <c r="D502" s="1"/>
      <c r="E502" s="1"/>
      <c r="F502" s="404"/>
      <c r="G502" s="404"/>
    </row>
    <row r="503" spans="1:7" ht="21" x14ac:dyDescent="0.35">
      <c r="A503" s="403"/>
      <c r="B503" s="1"/>
      <c r="C503" s="1"/>
      <c r="D503" s="1"/>
      <c r="E503" s="1"/>
      <c r="F503" s="404"/>
      <c r="G503" s="404"/>
    </row>
    <row r="504" spans="1:7" ht="21" x14ac:dyDescent="0.35">
      <c r="A504" s="403"/>
      <c r="B504" s="1"/>
      <c r="C504" s="1"/>
      <c r="D504" s="1"/>
      <c r="E504" s="1"/>
      <c r="F504" s="404"/>
      <c r="G504" s="404"/>
    </row>
    <row r="505" spans="1:7" ht="21" x14ac:dyDescent="0.35">
      <c r="A505" s="403"/>
      <c r="B505" s="1"/>
      <c r="C505" s="1"/>
      <c r="D505" s="1"/>
      <c r="E505" s="1"/>
      <c r="F505" s="404"/>
      <c r="G505" s="404"/>
    </row>
    <row r="506" spans="1:7" ht="21" x14ac:dyDescent="0.35">
      <c r="A506" s="403"/>
      <c r="B506" s="1"/>
      <c r="C506" s="1"/>
      <c r="D506" s="1"/>
      <c r="E506" s="1"/>
      <c r="F506" s="404"/>
      <c r="G506" s="404"/>
    </row>
    <row r="507" spans="1:7" ht="21" x14ac:dyDescent="0.35">
      <c r="A507" s="403"/>
      <c r="B507" s="1"/>
      <c r="C507" s="1"/>
      <c r="D507" s="1"/>
      <c r="E507" s="1"/>
      <c r="F507" s="404"/>
      <c r="G507" s="404"/>
    </row>
    <row r="508" spans="1:7" ht="21" x14ac:dyDescent="0.35">
      <c r="A508" s="403"/>
      <c r="B508" s="1"/>
      <c r="C508" s="1"/>
      <c r="D508" s="1"/>
      <c r="E508" s="1"/>
      <c r="F508" s="404"/>
      <c r="G508" s="404"/>
    </row>
    <row r="509" spans="1:7" ht="21" x14ac:dyDescent="0.35">
      <c r="A509" s="403"/>
      <c r="B509" s="1"/>
      <c r="C509" s="1"/>
      <c r="D509" s="1"/>
      <c r="E509" s="1"/>
      <c r="F509" s="404"/>
      <c r="G509" s="404"/>
    </row>
    <row r="510" spans="1:7" ht="21" x14ac:dyDescent="0.35">
      <c r="A510" s="403"/>
      <c r="B510" s="1"/>
      <c r="C510" s="1"/>
      <c r="D510" s="1"/>
      <c r="E510" s="1"/>
      <c r="F510" s="404"/>
      <c r="G510" s="404"/>
    </row>
    <row r="511" spans="1:7" ht="21" x14ac:dyDescent="0.35">
      <c r="A511" s="403"/>
      <c r="B511" s="1"/>
      <c r="C511" s="1"/>
      <c r="D511" s="1"/>
      <c r="E511" s="1"/>
      <c r="F511" s="404"/>
      <c r="G511" s="404"/>
    </row>
    <row r="512" spans="1:7" ht="21" x14ac:dyDescent="0.35">
      <c r="A512" s="403"/>
      <c r="B512" s="1"/>
      <c r="C512" s="1"/>
      <c r="D512" s="1"/>
      <c r="E512" s="1"/>
      <c r="F512" s="404"/>
      <c r="G512" s="404"/>
    </row>
    <row r="513" spans="1:7" ht="21" x14ac:dyDescent="0.35">
      <c r="A513" s="403"/>
      <c r="B513" s="1"/>
      <c r="C513" s="1"/>
      <c r="D513" s="1"/>
      <c r="E513" s="1"/>
      <c r="F513" s="404"/>
      <c r="G513" s="404"/>
    </row>
    <row r="514" spans="1:7" ht="21" x14ac:dyDescent="0.35">
      <c r="A514" s="403"/>
      <c r="B514" s="1"/>
      <c r="C514" s="1"/>
      <c r="D514" s="1"/>
      <c r="E514" s="1"/>
      <c r="F514" s="404"/>
      <c r="G514" s="404"/>
    </row>
    <row r="515" spans="1:7" ht="21" x14ac:dyDescent="0.35">
      <c r="A515" s="403"/>
      <c r="B515" s="1"/>
      <c r="C515" s="1"/>
      <c r="D515" s="1"/>
      <c r="E515" s="1"/>
      <c r="F515" s="404"/>
      <c r="G515" s="404"/>
    </row>
    <row r="516" spans="1:7" ht="21" x14ac:dyDescent="0.35">
      <c r="A516" s="403"/>
      <c r="B516" s="1"/>
      <c r="C516" s="1"/>
      <c r="D516" s="1"/>
      <c r="E516" s="1"/>
      <c r="F516" s="404"/>
      <c r="G516" s="404"/>
    </row>
    <row r="517" spans="1:7" ht="21" x14ac:dyDescent="0.35">
      <c r="A517" s="403"/>
      <c r="B517" s="1"/>
      <c r="C517" s="1"/>
      <c r="D517" s="1"/>
      <c r="E517" s="1"/>
      <c r="F517" s="404"/>
      <c r="G517" s="404"/>
    </row>
    <row r="518" spans="1:7" ht="21" x14ac:dyDescent="0.35">
      <c r="A518" s="403"/>
      <c r="B518" s="1"/>
      <c r="C518" s="1"/>
      <c r="D518" s="1"/>
      <c r="E518" s="1"/>
      <c r="F518" s="404"/>
      <c r="G518" s="404"/>
    </row>
    <row r="519" spans="1:7" ht="21" x14ac:dyDescent="0.35">
      <c r="A519" s="403"/>
      <c r="B519" s="1"/>
      <c r="C519" s="1"/>
      <c r="D519" s="1"/>
      <c r="E519" s="1"/>
      <c r="F519" s="404"/>
      <c r="G519" s="404"/>
    </row>
    <row r="520" spans="1:7" ht="21" x14ac:dyDescent="0.35">
      <c r="A520" s="403"/>
      <c r="B520" s="1"/>
      <c r="C520" s="1"/>
      <c r="D520" s="1"/>
      <c r="E520" s="1"/>
      <c r="F520" s="404"/>
      <c r="G520" s="404"/>
    </row>
    <row r="521" spans="1:7" ht="21" x14ac:dyDescent="0.35">
      <c r="A521" s="403"/>
      <c r="B521" s="1"/>
      <c r="C521" s="1"/>
      <c r="D521" s="1"/>
      <c r="E521" s="1"/>
      <c r="F521" s="404"/>
      <c r="G521" s="404"/>
    </row>
    <row r="522" spans="1:7" ht="21" x14ac:dyDescent="0.35">
      <c r="A522" s="403"/>
      <c r="B522" s="1"/>
      <c r="C522" s="1"/>
      <c r="D522" s="1"/>
      <c r="E522" s="1"/>
      <c r="F522" s="404"/>
      <c r="G522" s="404"/>
    </row>
    <row r="523" spans="1:7" ht="21" x14ac:dyDescent="0.35">
      <c r="A523" s="403"/>
      <c r="B523" s="1"/>
      <c r="C523" s="1"/>
      <c r="D523" s="1"/>
      <c r="E523" s="1"/>
      <c r="F523" s="404"/>
      <c r="G523" s="404"/>
    </row>
    <row r="524" spans="1:7" ht="21" x14ac:dyDescent="0.35">
      <c r="A524" s="403"/>
      <c r="B524" s="1"/>
      <c r="C524" s="1"/>
      <c r="D524" s="1"/>
      <c r="E524" s="1"/>
      <c r="F524" s="404"/>
      <c r="G524" s="404"/>
    </row>
    <row r="525" spans="1:7" ht="21" x14ac:dyDescent="0.35">
      <c r="A525" s="403"/>
      <c r="B525" s="1"/>
      <c r="C525" s="1"/>
      <c r="D525" s="1"/>
      <c r="E525" s="1"/>
      <c r="F525" s="404"/>
      <c r="G525" s="404"/>
    </row>
    <row r="526" spans="1:7" ht="21" x14ac:dyDescent="0.35">
      <c r="A526" s="403"/>
      <c r="B526" s="1"/>
      <c r="C526" s="1"/>
      <c r="D526" s="1"/>
      <c r="E526" s="1"/>
      <c r="F526" s="404"/>
      <c r="G526" s="404"/>
    </row>
    <row r="527" spans="1:7" ht="21" x14ac:dyDescent="0.35">
      <c r="A527" s="403"/>
      <c r="B527" s="1"/>
      <c r="C527" s="1"/>
      <c r="D527" s="1"/>
      <c r="E527" s="1"/>
      <c r="F527" s="404"/>
      <c r="G527" s="404"/>
    </row>
    <row r="528" spans="1:7" ht="21" x14ac:dyDescent="0.35">
      <c r="A528" s="403"/>
      <c r="B528" s="1"/>
      <c r="C528" s="1"/>
      <c r="D528" s="1"/>
      <c r="E528" s="1"/>
      <c r="F528" s="404"/>
      <c r="G528" s="404"/>
    </row>
    <row r="529" spans="1:7" ht="21" x14ac:dyDescent="0.35">
      <c r="A529" s="403"/>
      <c r="B529" s="1"/>
      <c r="C529" s="1"/>
      <c r="D529" s="1"/>
      <c r="E529" s="1"/>
      <c r="F529" s="404"/>
      <c r="G529" s="404"/>
    </row>
    <row r="530" spans="1:7" ht="21" x14ac:dyDescent="0.35">
      <c r="A530" s="403"/>
      <c r="B530" s="1"/>
      <c r="C530" s="1"/>
      <c r="D530" s="1"/>
      <c r="E530" s="1"/>
      <c r="F530" s="404"/>
      <c r="G530" s="404"/>
    </row>
    <row r="531" spans="1:7" ht="21" x14ac:dyDescent="0.35">
      <c r="A531" s="403"/>
      <c r="B531" s="1"/>
      <c r="C531" s="1"/>
      <c r="D531" s="1"/>
      <c r="E531" s="1"/>
      <c r="F531" s="404"/>
      <c r="G531" s="404"/>
    </row>
    <row r="532" spans="1:7" ht="21" x14ac:dyDescent="0.35">
      <c r="A532" s="403"/>
      <c r="B532" s="1"/>
      <c r="C532" s="1"/>
      <c r="D532" s="1"/>
      <c r="E532" s="1"/>
      <c r="F532" s="404"/>
      <c r="G532" s="404"/>
    </row>
    <row r="533" spans="1:7" ht="21" x14ac:dyDescent="0.35">
      <c r="A533" s="403"/>
      <c r="B533" s="1"/>
      <c r="C533" s="1"/>
      <c r="D533" s="1"/>
      <c r="E533" s="1"/>
      <c r="F533" s="404"/>
      <c r="G533" s="404"/>
    </row>
    <row r="534" spans="1:7" ht="21" x14ac:dyDescent="0.35">
      <c r="A534" s="403"/>
      <c r="B534" s="1"/>
      <c r="C534" s="1"/>
      <c r="D534" s="1"/>
      <c r="E534" s="1"/>
      <c r="F534" s="404"/>
      <c r="G534" s="404"/>
    </row>
    <row r="535" spans="1:7" ht="21" x14ac:dyDescent="0.35">
      <c r="A535" s="403"/>
      <c r="B535" s="1"/>
      <c r="C535" s="1"/>
      <c r="D535" s="1"/>
      <c r="E535" s="1"/>
      <c r="F535" s="404"/>
      <c r="G535" s="404"/>
    </row>
    <row r="536" spans="1:7" ht="21" x14ac:dyDescent="0.35">
      <c r="A536" s="403"/>
      <c r="B536" s="1"/>
      <c r="C536" s="1"/>
      <c r="D536" s="1"/>
      <c r="E536" s="1"/>
      <c r="F536" s="404"/>
      <c r="G536" s="404"/>
    </row>
    <row r="537" spans="1:7" ht="21" x14ac:dyDescent="0.35">
      <c r="A537" s="403"/>
      <c r="B537" s="1"/>
      <c r="C537" s="1"/>
      <c r="D537" s="1"/>
      <c r="E537" s="1"/>
      <c r="F537" s="404"/>
      <c r="G537" s="404"/>
    </row>
    <row r="538" spans="1:7" ht="21" x14ac:dyDescent="0.35">
      <c r="A538" s="403"/>
      <c r="B538" s="1"/>
      <c r="C538" s="1"/>
      <c r="D538" s="1"/>
      <c r="E538" s="1"/>
      <c r="F538" s="404"/>
      <c r="G538" s="404"/>
    </row>
    <row r="539" spans="1:7" ht="21" x14ac:dyDescent="0.35">
      <c r="A539" s="403"/>
      <c r="B539" s="1"/>
      <c r="C539" s="1"/>
      <c r="D539" s="1"/>
      <c r="E539" s="1"/>
      <c r="F539" s="404"/>
      <c r="G539" s="404"/>
    </row>
    <row r="540" spans="1:7" ht="21" x14ac:dyDescent="0.35">
      <c r="A540" s="403"/>
      <c r="B540" s="1"/>
      <c r="C540" s="1"/>
      <c r="D540" s="1"/>
      <c r="E540" s="1"/>
      <c r="F540" s="404"/>
      <c r="G540" s="404"/>
    </row>
    <row r="541" spans="1:7" ht="21" x14ac:dyDescent="0.35">
      <c r="A541" s="403"/>
      <c r="B541" s="1"/>
      <c r="C541" s="1"/>
      <c r="D541" s="1"/>
      <c r="E541" s="1"/>
      <c r="F541" s="404"/>
      <c r="G541" s="404"/>
    </row>
    <row r="542" spans="1:7" ht="21" x14ac:dyDescent="0.35">
      <c r="A542" s="403"/>
      <c r="B542" s="1"/>
      <c r="C542" s="1"/>
      <c r="D542" s="1"/>
      <c r="E542" s="1"/>
      <c r="F542" s="404"/>
      <c r="G542" s="404"/>
    </row>
    <row r="543" spans="1:7" ht="21" x14ac:dyDescent="0.35">
      <c r="A543" s="403"/>
      <c r="B543" s="1"/>
      <c r="C543" s="1"/>
      <c r="D543" s="1"/>
      <c r="E543" s="1"/>
      <c r="F543" s="404"/>
      <c r="G543" s="404"/>
    </row>
    <row r="544" spans="1:7" ht="21" x14ac:dyDescent="0.35">
      <c r="A544" s="403"/>
      <c r="B544" s="1"/>
      <c r="C544" s="1"/>
      <c r="D544" s="1"/>
      <c r="E544" s="1"/>
      <c r="F544" s="404"/>
      <c r="G544" s="404"/>
    </row>
    <row r="545" spans="1:7" ht="21" x14ac:dyDescent="0.35">
      <c r="A545" s="403"/>
      <c r="B545" s="1"/>
      <c r="C545" s="1"/>
      <c r="D545" s="1"/>
      <c r="E545" s="1"/>
      <c r="F545" s="404"/>
      <c r="G545" s="404"/>
    </row>
    <row r="546" spans="1:7" ht="21" x14ac:dyDescent="0.35">
      <c r="A546" s="403"/>
      <c r="B546" s="1"/>
      <c r="C546" s="1"/>
      <c r="D546" s="1"/>
      <c r="E546" s="1"/>
      <c r="F546" s="404"/>
      <c r="G546" s="404"/>
    </row>
    <row r="547" spans="1:7" ht="21" x14ac:dyDescent="0.35">
      <c r="A547" s="403"/>
      <c r="B547" s="1"/>
      <c r="C547" s="1"/>
      <c r="D547" s="1"/>
      <c r="E547" s="1"/>
      <c r="F547" s="404"/>
      <c r="G547" s="404"/>
    </row>
    <row r="548" spans="1:7" ht="21" x14ac:dyDescent="0.35">
      <c r="A548" s="403"/>
      <c r="B548" s="1"/>
      <c r="C548" s="1"/>
      <c r="D548" s="1"/>
      <c r="E548" s="1"/>
      <c r="F548" s="404"/>
      <c r="G548" s="404"/>
    </row>
    <row r="549" spans="1:7" ht="21" x14ac:dyDescent="0.35">
      <c r="A549" s="403"/>
      <c r="B549" s="1"/>
      <c r="C549" s="1"/>
      <c r="D549" s="1"/>
      <c r="E549" s="1"/>
      <c r="F549" s="404"/>
      <c r="G549" s="404"/>
    </row>
    <row r="550" spans="1:7" ht="21" x14ac:dyDescent="0.35">
      <c r="A550" s="403"/>
      <c r="B550" s="1"/>
      <c r="C550" s="1"/>
      <c r="D550" s="1"/>
      <c r="E550" s="1"/>
      <c r="F550" s="404"/>
      <c r="G550" s="404"/>
    </row>
    <row r="551" spans="1:7" ht="21" x14ac:dyDescent="0.35">
      <c r="A551" s="403"/>
      <c r="B551" s="1"/>
      <c r="C551" s="1"/>
      <c r="D551" s="1"/>
      <c r="E551" s="1"/>
      <c r="F551" s="404"/>
      <c r="G551" s="404"/>
    </row>
    <row r="552" spans="1:7" ht="21" x14ac:dyDescent="0.35">
      <c r="A552" s="403"/>
      <c r="B552" s="1"/>
      <c r="C552" s="1"/>
      <c r="D552" s="1"/>
      <c r="E552" s="1"/>
      <c r="F552" s="404"/>
      <c r="G552" s="404"/>
    </row>
    <row r="553" spans="1:7" ht="21" x14ac:dyDescent="0.35">
      <c r="A553" s="403"/>
      <c r="B553" s="1"/>
      <c r="C553" s="1"/>
      <c r="D553" s="1"/>
      <c r="E553" s="1"/>
      <c r="F553" s="404"/>
      <c r="G553" s="404"/>
    </row>
    <row r="554" spans="1:7" ht="21" x14ac:dyDescent="0.35">
      <c r="A554" s="403"/>
      <c r="B554" s="1"/>
      <c r="C554" s="1"/>
      <c r="D554" s="1"/>
      <c r="E554" s="1"/>
      <c r="F554" s="404"/>
      <c r="G554" s="404"/>
    </row>
    <row r="555" spans="1:7" ht="21" x14ac:dyDescent="0.35">
      <c r="A555" s="403"/>
      <c r="B555" s="1"/>
      <c r="C555" s="1"/>
      <c r="D555" s="1"/>
      <c r="E555" s="1"/>
      <c r="F555" s="404"/>
      <c r="G555" s="404"/>
    </row>
    <row r="556" spans="1:7" ht="21" x14ac:dyDescent="0.35">
      <c r="A556" s="403"/>
      <c r="B556" s="1"/>
      <c r="C556" s="1"/>
      <c r="D556" s="1"/>
      <c r="E556" s="1"/>
      <c r="F556" s="404"/>
      <c r="G556" s="404"/>
    </row>
    <row r="557" spans="1:7" ht="21" x14ac:dyDescent="0.35">
      <c r="A557" s="403"/>
      <c r="B557" s="1"/>
      <c r="C557" s="1"/>
      <c r="D557" s="1"/>
      <c r="E557" s="1"/>
      <c r="F557" s="404"/>
      <c r="G557" s="404"/>
    </row>
    <row r="558" spans="1:7" ht="21" x14ac:dyDescent="0.35">
      <c r="A558" s="403"/>
      <c r="B558" s="1"/>
      <c r="C558" s="1"/>
      <c r="D558" s="1"/>
      <c r="E558" s="1"/>
      <c r="F558" s="404"/>
      <c r="G558" s="404"/>
    </row>
    <row r="559" spans="1:7" ht="21" x14ac:dyDescent="0.35">
      <c r="A559" s="403"/>
      <c r="B559" s="1"/>
      <c r="C559" s="1"/>
      <c r="D559" s="1"/>
      <c r="E559" s="1"/>
      <c r="F559" s="404"/>
      <c r="G559" s="404"/>
    </row>
    <row r="560" spans="1:7" ht="21" x14ac:dyDescent="0.35">
      <c r="A560" s="403"/>
      <c r="B560" s="1"/>
      <c r="C560" s="1"/>
      <c r="D560" s="1"/>
      <c r="E560" s="1"/>
      <c r="F560" s="404"/>
      <c r="G560" s="404"/>
    </row>
    <row r="561" spans="1:7" ht="21" x14ac:dyDescent="0.35">
      <c r="A561" s="403"/>
      <c r="B561" s="1"/>
      <c r="C561" s="1"/>
      <c r="D561" s="1"/>
      <c r="E561" s="1"/>
      <c r="F561" s="404"/>
      <c r="G561" s="404"/>
    </row>
    <row r="562" spans="1:7" ht="21" x14ac:dyDescent="0.35">
      <c r="A562" s="403"/>
      <c r="B562" s="1"/>
      <c r="C562" s="1"/>
      <c r="D562" s="1"/>
      <c r="E562" s="1"/>
      <c r="F562" s="404"/>
      <c r="G562" s="404"/>
    </row>
    <row r="563" spans="1:7" ht="21" x14ac:dyDescent="0.35">
      <c r="A563" s="403"/>
      <c r="B563" s="1"/>
      <c r="C563" s="1"/>
      <c r="D563" s="1"/>
      <c r="E563" s="1"/>
      <c r="F563" s="404"/>
      <c r="G563" s="404"/>
    </row>
    <row r="564" spans="1:7" ht="21" x14ac:dyDescent="0.35">
      <c r="A564" s="403"/>
      <c r="B564" s="1"/>
      <c r="C564" s="1"/>
      <c r="D564" s="1"/>
      <c r="E564" s="1"/>
      <c r="F564" s="404"/>
      <c r="G564" s="404"/>
    </row>
    <row r="565" spans="1:7" ht="21" x14ac:dyDescent="0.35">
      <c r="A565" s="403"/>
      <c r="B565" s="1"/>
      <c r="C565" s="1"/>
      <c r="D565" s="1"/>
      <c r="E565" s="1"/>
      <c r="F565" s="404"/>
      <c r="G565" s="404"/>
    </row>
    <row r="566" spans="1:7" ht="21" x14ac:dyDescent="0.35">
      <c r="A566" s="403"/>
      <c r="B566" s="1"/>
      <c r="C566" s="1"/>
      <c r="D566" s="1"/>
      <c r="E566" s="1"/>
      <c r="F566" s="404"/>
      <c r="G566" s="404"/>
    </row>
    <row r="567" spans="1:7" ht="21" x14ac:dyDescent="0.35">
      <c r="A567" s="403"/>
      <c r="B567" s="1"/>
      <c r="C567" s="1"/>
      <c r="D567" s="1"/>
      <c r="E567" s="1"/>
      <c r="F567" s="404"/>
      <c r="G567" s="404"/>
    </row>
    <row r="568" spans="1:7" ht="21" x14ac:dyDescent="0.35">
      <c r="A568" s="403"/>
      <c r="B568" s="1"/>
      <c r="C568" s="1"/>
      <c r="D568" s="1"/>
      <c r="E568" s="1"/>
      <c r="F568" s="404"/>
      <c r="G568" s="404"/>
    </row>
    <row r="569" spans="1:7" ht="21" x14ac:dyDescent="0.35">
      <c r="A569" s="403"/>
      <c r="B569" s="1"/>
      <c r="C569" s="1"/>
      <c r="D569" s="1"/>
      <c r="E569" s="1"/>
      <c r="F569" s="404"/>
      <c r="G569" s="404"/>
    </row>
    <row r="570" spans="1:7" ht="21" x14ac:dyDescent="0.35">
      <c r="A570" s="403"/>
      <c r="B570" s="1"/>
      <c r="C570" s="1"/>
      <c r="D570" s="1"/>
      <c r="E570" s="1"/>
      <c r="F570" s="404"/>
      <c r="G570" s="404"/>
    </row>
    <row r="571" spans="1:7" ht="21" x14ac:dyDescent="0.35">
      <c r="A571" s="403"/>
      <c r="B571" s="1"/>
      <c r="C571" s="1"/>
      <c r="D571" s="1"/>
      <c r="E571" s="1"/>
      <c r="F571" s="404"/>
      <c r="G571" s="404"/>
    </row>
    <row r="572" spans="1:7" ht="21" x14ac:dyDescent="0.35">
      <c r="A572" s="403"/>
      <c r="B572" s="1"/>
      <c r="C572" s="1"/>
      <c r="D572" s="1"/>
      <c r="E572" s="1"/>
      <c r="F572" s="404"/>
      <c r="G572" s="404"/>
    </row>
    <row r="573" spans="1:7" ht="21" x14ac:dyDescent="0.35">
      <c r="A573" s="403"/>
      <c r="B573" s="1"/>
      <c r="C573" s="1"/>
      <c r="D573" s="1"/>
      <c r="E573" s="1"/>
      <c r="F573" s="404"/>
      <c r="G573" s="404"/>
    </row>
    <row r="574" spans="1:7" ht="21" x14ac:dyDescent="0.35">
      <c r="A574" s="403"/>
      <c r="B574" s="1"/>
      <c r="C574" s="1"/>
      <c r="D574" s="1"/>
      <c r="E574" s="1"/>
      <c r="F574" s="404"/>
      <c r="G574" s="404"/>
    </row>
    <row r="575" spans="1:7" ht="21" x14ac:dyDescent="0.35">
      <c r="A575" s="403"/>
      <c r="B575" s="1"/>
      <c r="C575" s="1"/>
      <c r="D575" s="1"/>
      <c r="E575" s="1"/>
      <c r="F575" s="404"/>
      <c r="G575" s="404"/>
    </row>
    <row r="576" spans="1:7" ht="21" x14ac:dyDescent="0.35">
      <c r="A576" s="403"/>
      <c r="B576" s="1"/>
      <c r="C576" s="1"/>
      <c r="D576" s="1"/>
      <c r="E576" s="1"/>
      <c r="F576" s="404"/>
      <c r="G576" s="404"/>
    </row>
    <row r="577" spans="1:7" ht="21" x14ac:dyDescent="0.35">
      <c r="A577" s="403"/>
      <c r="B577" s="1"/>
      <c r="C577" s="1"/>
      <c r="D577" s="1"/>
      <c r="E577" s="1"/>
      <c r="F577" s="404"/>
      <c r="G577" s="404"/>
    </row>
    <row r="578" spans="1:7" ht="21" x14ac:dyDescent="0.35">
      <c r="A578" s="403"/>
      <c r="B578" s="1"/>
      <c r="C578" s="1"/>
      <c r="D578" s="1"/>
      <c r="E578" s="1"/>
      <c r="F578" s="404"/>
      <c r="G578" s="404"/>
    </row>
    <row r="579" spans="1:7" ht="21" x14ac:dyDescent="0.35">
      <c r="A579" s="403"/>
      <c r="B579" s="1"/>
      <c r="C579" s="1"/>
      <c r="D579" s="1"/>
      <c r="E579" s="1"/>
      <c r="F579" s="404"/>
      <c r="G579" s="404"/>
    </row>
    <row r="580" spans="1:7" ht="21" x14ac:dyDescent="0.35">
      <c r="A580" s="403"/>
      <c r="B580" s="1"/>
      <c r="C580" s="1"/>
      <c r="D580" s="1"/>
      <c r="E580" s="1"/>
      <c r="F580" s="404"/>
      <c r="G580" s="404"/>
    </row>
    <row r="581" spans="1:7" ht="21" x14ac:dyDescent="0.35">
      <c r="A581" s="403"/>
      <c r="B581" s="1"/>
      <c r="C581" s="1"/>
      <c r="D581" s="1"/>
      <c r="E581" s="1"/>
      <c r="F581" s="404"/>
      <c r="G581" s="404"/>
    </row>
    <row r="582" spans="1:7" ht="21" x14ac:dyDescent="0.35">
      <c r="A582" s="403"/>
      <c r="B582" s="1"/>
      <c r="C582" s="1"/>
      <c r="D582" s="1"/>
      <c r="E582" s="1"/>
      <c r="F582" s="404"/>
      <c r="G582" s="404"/>
    </row>
    <row r="583" spans="1:7" ht="21" x14ac:dyDescent="0.35">
      <c r="A583" s="403"/>
      <c r="B583" s="1"/>
      <c r="C583" s="1"/>
      <c r="D583" s="1"/>
      <c r="E583" s="1"/>
      <c r="F583" s="404"/>
      <c r="G583" s="404"/>
    </row>
    <row r="584" spans="1:7" ht="21" x14ac:dyDescent="0.35">
      <c r="A584" s="403"/>
      <c r="B584" s="1"/>
      <c r="C584" s="1"/>
      <c r="D584" s="1"/>
      <c r="E584" s="1"/>
      <c r="F584" s="404"/>
      <c r="G584" s="404"/>
    </row>
    <row r="585" spans="1:7" ht="21" x14ac:dyDescent="0.35">
      <c r="A585" s="403"/>
      <c r="B585" s="1"/>
      <c r="C585" s="1"/>
      <c r="D585" s="1"/>
      <c r="E585" s="1"/>
      <c r="F585" s="404"/>
      <c r="G585" s="404"/>
    </row>
    <row r="586" spans="1:7" ht="21" x14ac:dyDescent="0.35">
      <c r="A586" s="403"/>
      <c r="B586" s="1"/>
      <c r="C586" s="1"/>
      <c r="D586" s="1"/>
      <c r="E586" s="1"/>
      <c r="F586" s="404"/>
      <c r="G586" s="404"/>
    </row>
    <row r="587" spans="1:7" ht="21" x14ac:dyDescent="0.35">
      <c r="A587" s="403"/>
      <c r="B587" s="1"/>
      <c r="C587" s="1"/>
      <c r="D587" s="1"/>
      <c r="E587" s="1"/>
      <c r="F587" s="404"/>
      <c r="G587" s="404"/>
    </row>
    <row r="588" spans="1:7" ht="21" x14ac:dyDescent="0.35">
      <c r="A588" s="403"/>
      <c r="B588" s="1"/>
      <c r="C588" s="1"/>
      <c r="D588" s="1"/>
      <c r="E588" s="1"/>
      <c r="F588" s="404"/>
      <c r="G588" s="404"/>
    </row>
    <row r="589" spans="1:7" ht="21" x14ac:dyDescent="0.35">
      <c r="A589" s="403"/>
      <c r="B589" s="1"/>
      <c r="C589" s="1"/>
      <c r="D589" s="1"/>
      <c r="E589" s="1"/>
      <c r="F589" s="404"/>
      <c r="G589" s="404"/>
    </row>
    <row r="590" spans="1:7" ht="21" x14ac:dyDescent="0.35">
      <c r="A590" s="403"/>
      <c r="B590" s="1"/>
      <c r="C590" s="1"/>
      <c r="D590" s="1"/>
      <c r="E590" s="1"/>
      <c r="F590" s="404"/>
      <c r="G590" s="404"/>
    </row>
    <row r="591" spans="1:7" ht="21" x14ac:dyDescent="0.35">
      <c r="A591" s="403"/>
      <c r="B591" s="1"/>
      <c r="C591" s="1"/>
      <c r="D591" s="1"/>
      <c r="E591" s="1"/>
      <c r="F591" s="404"/>
      <c r="G591" s="404"/>
    </row>
    <row r="592" spans="1:7" ht="21" x14ac:dyDescent="0.35">
      <c r="A592" s="403"/>
      <c r="B592" s="1"/>
      <c r="C592" s="1"/>
      <c r="D592" s="1"/>
      <c r="E592" s="1"/>
      <c r="F592" s="404"/>
      <c r="G592" s="404"/>
    </row>
    <row r="593" spans="1:7" ht="21" x14ac:dyDescent="0.35">
      <c r="A593" s="403"/>
      <c r="B593" s="1"/>
      <c r="C593" s="1"/>
      <c r="D593" s="1"/>
      <c r="E593" s="1"/>
      <c r="F593" s="404"/>
      <c r="G593" s="404"/>
    </row>
    <row r="594" spans="1:7" ht="21" x14ac:dyDescent="0.35">
      <c r="A594" s="403"/>
      <c r="B594" s="1"/>
      <c r="C594" s="1"/>
      <c r="D594" s="1"/>
      <c r="E594" s="1"/>
      <c r="F594" s="404"/>
      <c r="G594" s="404"/>
    </row>
    <row r="595" spans="1:7" ht="21" x14ac:dyDescent="0.35">
      <c r="A595" s="403"/>
      <c r="B595" s="1"/>
      <c r="C595" s="1"/>
      <c r="D595" s="1"/>
      <c r="E595" s="1"/>
      <c r="F595" s="404"/>
      <c r="G595" s="404"/>
    </row>
    <row r="596" spans="1:7" ht="21" x14ac:dyDescent="0.35">
      <c r="A596" s="403"/>
      <c r="B596" s="1"/>
      <c r="C596" s="1"/>
      <c r="D596" s="1"/>
      <c r="E596" s="1"/>
      <c r="F596" s="404"/>
      <c r="G596" s="404"/>
    </row>
    <row r="597" spans="1:7" ht="21" x14ac:dyDescent="0.35">
      <c r="A597" s="403"/>
      <c r="B597" s="1"/>
      <c r="C597" s="1"/>
      <c r="D597" s="1"/>
      <c r="E597" s="1"/>
      <c r="F597" s="404"/>
      <c r="G597" s="404"/>
    </row>
    <row r="598" spans="1:7" ht="21" x14ac:dyDescent="0.35">
      <c r="A598" s="403"/>
      <c r="B598" s="1"/>
      <c r="C598" s="1"/>
      <c r="D598" s="1"/>
      <c r="E598" s="1"/>
      <c r="F598" s="404"/>
      <c r="G598" s="404"/>
    </row>
    <row r="599" spans="1:7" ht="21" x14ac:dyDescent="0.35">
      <c r="A599" s="403"/>
      <c r="B599" s="1"/>
      <c r="C599" s="1"/>
      <c r="D599" s="1"/>
      <c r="E599" s="1"/>
      <c r="F599" s="404"/>
      <c r="G599" s="404"/>
    </row>
    <row r="600" spans="1:7" ht="21" x14ac:dyDescent="0.35">
      <c r="A600" s="403"/>
      <c r="B600" s="1"/>
      <c r="C600" s="1"/>
      <c r="D600" s="1"/>
      <c r="E600" s="1"/>
      <c r="F600" s="404"/>
      <c r="G600" s="404"/>
    </row>
    <row r="601" spans="1:7" ht="21" x14ac:dyDescent="0.35">
      <c r="A601" s="403"/>
      <c r="B601" s="1"/>
      <c r="C601" s="1"/>
      <c r="D601" s="1"/>
      <c r="E601" s="1"/>
      <c r="F601" s="404"/>
      <c r="G601" s="404"/>
    </row>
    <row r="602" spans="1:7" ht="21" x14ac:dyDescent="0.35">
      <c r="A602" s="403"/>
      <c r="B602" s="1"/>
      <c r="C602" s="1"/>
      <c r="D602" s="1"/>
      <c r="E602" s="1"/>
      <c r="F602" s="404"/>
      <c r="G602" s="404"/>
    </row>
    <row r="603" spans="1:7" ht="21" x14ac:dyDescent="0.35">
      <c r="A603" s="403"/>
      <c r="B603" s="1"/>
      <c r="C603" s="1"/>
      <c r="D603" s="1"/>
      <c r="E603" s="1"/>
      <c r="F603" s="404"/>
      <c r="G603" s="404"/>
    </row>
    <row r="604" spans="1:7" ht="21" x14ac:dyDescent="0.35">
      <c r="A604" s="403"/>
      <c r="B604" s="1"/>
      <c r="C604" s="1"/>
      <c r="D604" s="1"/>
      <c r="E604" s="1"/>
      <c r="F604" s="404"/>
      <c r="G604" s="404"/>
    </row>
    <row r="605" spans="1:7" ht="21" x14ac:dyDescent="0.35">
      <c r="A605" s="403"/>
      <c r="B605" s="1"/>
      <c r="C605" s="1"/>
      <c r="D605" s="1"/>
      <c r="E605" s="1"/>
      <c r="F605" s="404"/>
      <c r="G605" s="404"/>
    </row>
    <row r="606" spans="1:7" ht="21" x14ac:dyDescent="0.35">
      <c r="A606" s="403"/>
      <c r="B606" s="1"/>
      <c r="C606" s="1"/>
      <c r="D606" s="1"/>
      <c r="E606" s="1"/>
      <c r="F606" s="404"/>
      <c r="G606" s="404"/>
    </row>
    <row r="607" spans="1:7" ht="21" x14ac:dyDescent="0.35">
      <c r="A607" s="403"/>
      <c r="B607" s="1"/>
      <c r="C607" s="1"/>
      <c r="D607" s="1"/>
      <c r="E607" s="1"/>
      <c r="F607" s="404"/>
      <c r="G607" s="404"/>
    </row>
    <row r="608" spans="1:7" ht="21" x14ac:dyDescent="0.35">
      <c r="A608" s="403"/>
      <c r="B608" s="1"/>
      <c r="C608" s="1"/>
      <c r="D608" s="1"/>
      <c r="E608" s="1"/>
      <c r="F608" s="404"/>
      <c r="G608" s="404"/>
    </row>
    <row r="609" spans="1:7" ht="21" x14ac:dyDescent="0.35">
      <c r="A609" s="403"/>
      <c r="B609" s="1"/>
      <c r="C609" s="1"/>
      <c r="D609" s="1"/>
      <c r="E609" s="1"/>
      <c r="F609" s="404"/>
      <c r="G609" s="404"/>
    </row>
    <row r="610" spans="1:7" ht="21" x14ac:dyDescent="0.35">
      <c r="A610" s="403"/>
      <c r="B610" s="1"/>
      <c r="C610" s="1"/>
      <c r="D610" s="1"/>
      <c r="E610" s="1"/>
      <c r="F610" s="404"/>
      <c r="G610" s="404"/>
    </row>
    <row r="611" spans="1:7" ht="21" x14ac:dyDescent="0.35">
      <c r="A611" s="403"/>
      <c r="B611" s="1"/>
      <c r="C611" s="1"/>
      <c r="D611" s="1"/>
      <c r="E611" s="1"/>
      <c r="F611" s="404"/>
      <c r="G611" s="404"/>
    </row>
    <row r="612" spans="1:7" ht="21" x14ac:dyDescent="0.35">
      <c r="A612" s="403"/>
      <c r="B612" s="1"/>
      <c r="C612" s="1"/>
      <c r="D612" s="1"/>
      <c r="E612" s="1"/>
      <c r="F612" s="404"/>
      <c r="G612" s="404"/>
    </row>
    <row r="613" spans="1:7" ht="21" x14ac:dyDescent="0.35">
      <c r="A613" s="403"/>
      <c r="B613" s="1"/>
      <c r="C613" s="1"/>
      <c r="D613" s="1"/>
      <c r="E613" s="1"/>
      <c r="F613" s="404"/>
      <c r="G613" s="404"/>
    </row>
    <row r="614" spans="1:7" ht="21" x14ac:dyDescent="0.35">
      <c r="A614" s="403"/>
      <c r="B614" s="1"/>
      <c r="C614" s="1"/>
      <c r="D614" s="1"/>
      <c r="E614" s="1"/>
      <c r="F614" s="404"/>
      <c r="G614" s="404"/>
    </row>
    <row r="615" spans="1:7" ht="21" x14ac:dyDescent="0.35">
      <c r="A615" s="403"/>
      <c r="B615" s="1"/>
      <c r="C615" s="1"/>
      <c r="D615" s="1"/>
      <c r="E615" s="1"/>
      <c r="F615" s="404"/>
      <c r="G615" s="404"/>
    </row>
    <row r="616" spans="1:7" ht="21" x14ac:dyDescent="0.35">
      <c r="A616" s="403"/>
      <c r="B616" s="1"/>
      <c r="C616" s="1"/>
      <c r="D616" s="1"/>
      <c r="E616" s="1"/>
      <c r="F616" s="404"/>
      <c r="G616" s="404"/>
    </row>
    <row r="617" spans="1:7" ht="21" x14ac:dyDescent="0.35">
      <c r="A617" s="403"/>
      <c r="B617" s="1"/>
      <c r="C617" s="1"/>
      <c r="D617" s="1"/>
      <c r="E617" s="1"/>
      <c r="F617" s="404"/>
      <c r="G617" s="404"/>
    </row>
    <row r="618" spans="1:7" ht="21" x14ac:dyDescent="0.35">
      <c r="A618" s="403"/>
      <c r="B618" s="1"/>
      <c r="C618" s="1"/>
      <c r="D618" s="1"/>
      <c r="E618" s="1"/>
      <c r="F618" s="404"/>
      <c r="G618" s="404"/>
    </row>
    <row r="619" spans="1:7" ht="21" x14ac:dyDescent="0.35">
      <c r="A619" s="403"/>
      <c r="B619" s="1"/>
      <c r="C619" s="1"/>
      <c r="D619" s="1"/>
      <c r="E619" s="1"/>
      <c r="F619" s="404"/>
      <c r="G619" s="404"/>
    </row>
    <row r="620" spans="1:7" ht="21" x14ac:dyDescent="0.35">
      <c r="A620" s="403"/>
      <c r="B620" s="1"/>
      <c r="C620" s="1"/>
      <c r="D620" s="1"/>
      <c r="E620" s="1"/>
      <c r="F620" s="404"/>
      <c r="G620" s="404"/>
    </row>
    <row r="621" spans="1:7" ht="21" x14ac:dyDescent="0.35">
      <c r="A621" s="403"/>
      <c r="B621" s="1"/>
      <c r="C621" s="1"/>
      <c r="D621" s="1"/>
      <c r="E621" s="1"/>
      <c r="F621" s="404"/>
      <c r="G621" s="404"/>
    </row>
    <row r="622" spans="1:7" ht="21" x14ac:dyDescent="0.35">
      <c r="A622" s="403"/>
      <c r="B622" s="1"/>
      <c r="C622" s="1"/>
      <c r="D622" s="1"/>
      <c r="E622" s="1"/>
      <c r="F622" s="404"/>
      <c r="G622" s="404"/>
    </row>
    <row r="623" spans="1:7" ht="21" x14ac:dyDescent="0.35">
      <c r="A623" s="403"/>
      <c r="B623" s="1"/>
      <c r="C623" s="1"/>
      <c r="D623" s="1"/>
      <c r="E623" s="1"/>
      <c r="F623" s="404"/>
      <c r="G623" s="404"/>
    </row>
    <row r="624" spans="1:7" ht="21" x14ac:dyDescent="0.35">
      <c r="A624" s="403"/>
      <c r="B624" s="1"/>
      <c r="C624" s="1"/>
      <c r="D624" s="1"/>
      <c r="E624" s="1"/>
      <c r="F624" s="404"/>
      <c r="G624" s="404"/>
    </row>
    <row r="625" spans="1:7" ht="21" x14ac:dyDescent="0.35">
      <c r="A625" s="403"/>
      <c r="B625" s="1"/>
      <c r="C625" s="1"/>
      <c r="D625" s="1"/>
      <c r="E625" s="1"/>
      <c r="F625" s="404"/>
      <c r="G625" s="404"/>
    </row>
    <row r="626" spans="1:7" ht="21" x14ac:dyDescent="0.35">
      <c r="A626" s="403"/>
      <c r="B626" s="1"/>
      <c r="C626" s="1"/>
      <c r="D626" s="1"/>
      <c r="E626" s="1"/>
      <c r="F626" s="404"/>
      <c r="G626" s="404"/>
    </row>
    <row r="627" spans="1:7" ht="21" x14ac:dyDescent="0.35">
      <c r="A627" s="403"/>
      <c r="B627" s="1"/>
      <c r="C627" s="1"/>
      <c r="D627" s="1"/>
      <c r="E627" s="1"/>
      <c r="F627" s="404"/>
      <c r="G627" s="404"/>
    </row>
    <row r="628" spans="1:7" ht="21" x14ac:dyDescent="0.35">
      <c r="A628" s="403"/>
      <c r="B628" s="1"/>
      <c r="C628" s="1"/>
      <c r="D628" s="1"/>
      <c r="E628" s="1"/>
      <c r="F628" s="404"/>
      <c r="G628" s="404"/>
    </row>
    <row r="629" spans="1:7" ht="21" x14ac:dyDescent="0.35">
      <c r="A629" s="403"/>
      <c r="B629" s="1"/>
      <c r="C629" s="1"/>
      <c r="D629" s="1"/>
      <c r="E629" s="1"/>
      <c r="F629" s="404"/>
      <c r="G629" s="404"/>
    </row>
    <row r="630" spans="1:7" ht="21" x14ac:dyDescent="0.35">
      <c r="A630" s="403"/>
      <c r="B630" s="1"/>
      <c r="C630" s="1"/>
      <c r="D630" s="1"/>
      <c r="E630" s="1"/>
      <c r="F630" s="404"/>
      <c r="G630" s="404"/>
    </row>
    <row r="631" spans="1:7" ht="21" x14ac:dyDescent="0.35">
      <c r="A631" s="403"/>
      <c r="B631" s="1"/>
      <c r="C631" s="1"/>
      <c r="D631" s="1"/>
      <c r="E631" s="1"/>
      <c r="F631" s="404"/>
      <c r="G631" s="404"/>
    </row>
    <row r="632" spans="1:7" ht="21" x14ac:dyDescent="0.35">
      <c r="A632" s="403"/>
      <c r="B632" s="1"/>
      <c r="C632" s="1"/>
      <c r="D632" s="1"/>
      <c r="E632" s="1"/>
      <c r="F632" s="404"/>
      <c r="G632" s="404"/>
    </row>
    <row r="633" spans="1:7" ht="21" x14ac:dyDescent="0.35">
      <c r="A633" s="403"/>
      <c r="B633" s="1"/>
      <c r="C633" s="1"/>
      <c r="D633" s="1"/>
      <c r="E633" s="1"/>
      <c r="F633" s="404"/>
      <c r="G633" s="404"/>
    </row>
    <row r="634" spans="1:7" ht="21" x14ac:dyDescent="0.35">
      <c r="A634" s="403"/>
      <c r="B634" s="1"/>
      <c r="C634" s="1"/>
      <c r="D634" s="1"/>
      <c r="E634" s="1"/>
      <c r="F634" s="404"/>
      <c r="G634" s="404"/>
    </row>
    <row r="635" spans="1:7" ht="21" x14ac:dyDescent="0.35">
      <c r="A635" s="403"/>
      <c r="B635" s="1"/>
      <c r="C635" s="1"/>
      <c r="D635" s="1"/>
      <c r="E635" s="1"/>
      <c r="F635" s="404"/>
      <c r="G635" s="404"/>
    </row>
    <row r="636" spans="1:7" ht="21" x14ac:dyDescent="0.35">
      <c r="A636" s="403"/>
      <c r="B636" s="1"/>
      <c r="C636" s="1"/>
      <c r="D636" s="1"/>
      <c r="E636" s="1"/>
      <c r="F636" s="404"/>
      <c r="G636" s="404"/>
    </row>
    <row r="637" spans="1:7" ht="21" x14ac:dyDescent="0.35">
      <c r="A637" s="403"/>
      <c r="B637" s="1"/>
      <c r="C637" s="1"/>
      <c r="D637" s="1"/>
      <c r="E637" s="1"/>
      <c r="F637" s="404"/>
      <c r="G637" s="404"/>
    </row>
    <row r="638" spans="1:7" ht="21" x14ac:dyDescent="0.35">
      <c r="A638" s="403"/>
      <c r="B638" s="1"/>
      <c r="C638" s="1"/>
      <c r="D638" s="1"/>
      <c r="E638" s="1"/>
      <c r="F638" s="404"/>
      <c r="G638" s="404"/>
    </row>
    <row r="639" spans="1:7" ht="21" x14ac:dyDescent="0.35">
      <c r="A639" s="403"/>
      <c r="B639" s="1"/>
      <c r="C639" s="1"/>
      <c r="D639" s="1"/>
      <c r="E639" s="1"/>
      <c r="F639" s="404"/>
      <c r="G639" s="404"/>
    </row>
    <row r="640" spans="1:7" ht="21" x14ac:dyDescent="0.35">
      <c r="A640" s="403"/>
      <c r="B640" s="1"/>
      <c r="C640" s="1"/>
      <c r="D640" s="1"/>
      <c r="E640" s="1"/>
      <c r="F640" s="404"/>
      <c r="G640" s="404"/>
    </row>
    <row r="641" spans="1:7" ht="21" x14ac:dyDescent="0.35">
      <c r="A641" s="403"/>
      <c r="B641" s="1"/>
      <c r="C641" s="1"/>
      <c r="D641" s="1"/>
      <c r="E641" s="1"/>
      <c r="F641" s="404"/>
      <c r="G641" s="404"/>
    </row>
    <row r="642" spans="1:7" ht="21" x14ac:dyDescent="0.35">
      <c r="A642" s="403"/>
      <c r="B642" s="1"/>
      <c r="C642" s="1"/>
      <c r="D642" s="1"/>
      <c r="E642" s="1"/>
      <c r="F642" s="404"/>
      <c r="G642" s="404"/>
    </row>
    <row r="643" spans="1:7" ht="21" x14ac:dyDescent="0.35">
      <c r="A643" s="403"/>
      <c r="B643" s="1"/>
      <c r="C643" s="1"/>
      <c r="D643" s="1"/>
      <c r="E643" s="1"/>
      <c r="F643" s="404"/>
      <c r="G643" s="404"/>
    </row>
    <row r="644" spans="1:7" ht="21" x14ac:dyDescent="0.35">
      <c r="A644" s="403"/>
      <c r="B644" s="1"/>
      <c r="C644" s="1"/>
      <c r="D644" s="1"/>
      <c r="E644" s="1"/>
      <c r="F644" s="404"/>
      <c r="G644" s="404"/>
    </row>
    <row r="645" spans="1:7" ht="21" x14ac:dyDescent="0.35">
      <c r="A645" s="403"/>
      <c r="B645" s="1"/>
      <c r="C645" s="1"/>
      <c r="D645" s="1"/>
      <c r="E645" s="1"/>
      <c r="F645" s="404"/>
      <c r="G645" s="404"/>
    </row>
    <row r="646" spans="1:7" ht="21" x14ac:dyDescent="0.35">
      <c r="A646" s="403"/>
      <c r="B646" s="1"/>
      <c r="C646" s="1"/>
      <c r="D646" s="1"/>
      <c r="E646" s="1"/>
      <c r="F646" s="404"/>
      <c r="G646" s="404"/>
    </row>
    <row r="647" spans="1:7" ht="21" x14ac:dyDescent="0.35">
      <c r="A647" s="403"/>
      <c r="B647" s="1"/>
      <c r="C647" s="1"/>
      <c r="D647" s="1"/>
      <c r="E647" s="1"/>
      <c r="F647" s="404"/>
      <c r="G647" s="404"/>
    </row>
    <row r="648" spans="1:7" ht="21" x14ac:dyDescent="0.35">
      <c r="A648" s="403"/>
      <c r="B648" s="1"/>
      <c r="C648" s="1"/>
      <c r="D648" s="1"/>
      <c r="E648" s="1"/>
      <c r="F648" s="404"/>
      <c r="G648" s="404"/>
    </row>
    <row r="649" spans="1:7" ht="21" x14ac:dyDescent="0.35">
      <c r="A649" s="403"/>
      <c r="B649" s="1"/>
      <c r="C649" s="1"/>
      <c r="D649" s="1"/>
      <c r="E649" s="1"/>
      <c r="F649" s="404"/>
      <c r="G649" s="404"/>
    </row>
    <row r="650" spans="1:7" ht="21" x14ac:dyDescent="0.35">
      <c r="A650" s="403"/>
      <c r="B650" s="1"/>
      <c r="C650" s="1"/>
      <c r="D650" s="1"/>
      <c r="E650" s="1"/>
      <c r="F650" s="404"/>
      <c r="G650" s="404"/>
    </row>
    <row r="651" spans="1:7" ht="21" x14ac:dyDescent="0.35">
      <c r="A651" s="403"/>
      <c r="B651" s="1"/>
      <c r="C651" s="1"/>
      <c r="D651" s="1"/>
      <c r="E651" s="1"/>
      <c r="F651" s="404"/>
      <c r="G651" s="404"/>
    </row>
    <row r="652" spans="1:7" ht="21" x14ac:dyDescent="0.35">
      <c r="A652" s="403"/>
      <c r="B652" s="1"/>
      <c r="C652" s="1"/>
      <c r="D652" s="1"/>
      <c r="E652" s="1"/>
      <c r="F652" s="404"/>
      <c r="G652" s="404"/>
    </row>
    <row r="653" spans="1:7" ht="21" x14ac:dyDescent="0.35">
      <c r="A653" s="403"/>
      <c r="B653" s="1"/>
      <c r="C653" s="1"/>
      <c r="D653" s="1"/>
      <c r="E653" s="1"/>
      <c r="F653" s="404"/>
      <c r="G653" s="404"/>
    </row>
    <row r="654" spans="1:7" ht="21" x14ac:dyDescent="0.35">
      <c r="A654" s="403"/>
      <c r="B654" s="1"/>
      <c r="C654" s="1"/>
      <c r="D654" s="1"/>
      <c r="E654" s="1"/>
      <c r="F654" s="404"/>
      <c r="G654" s="404"/>
    </row>
    <row r="655" spans="1:7" ht="21" x14ac:dyDescent="0.35">
      <c r="A655" s="403"/>
      <c r="B655" s="1"/>
      <c r="C655" s="1"/>
      <c r="D655" s="1"/>
      <c r="E655" s="1"/>
      <c r="F655" s="404"/>
      <c r="G655" s="404"/>
    </row>
    <row r="656" spans="1:7" ht="21" x14ac:dyDescent="0.35">
      <c r="A656" s="403"/>
      <c r="B656" s="1"/>
      <c r="C656" s="1"/>
      <c r="D656" s="1"/>
      <c r="E656" s="1"/>
      <c r="F656" s="404"/>
      <c r="G656" s="404"/>
    </row>
    <row r="657" spans="1:7" ht="21" x14ac:dyDescent="0.35">
      <c r="A657" s="403"/>
      <c r="B657" s="1"/>
      <c r="C657" s="1"/>
      <c r="D657" s="1"/>
      <c r="E657" s="1"/>
      <c r="F657" s="404"/>
      <c r="G657" s="404"/>
    </row>
    <row r="658" spans="1:7" ht="21" x14ac:dyDescent="0.35">
      <c r="A658" s="403"/>
      <c r="B658" s="1"/>
      <c r="C658" s="1"/>
      <c r="D658" s="1"/>
      <c r="E658" s="1"/>
      <c r="F658" s="404"/>
      <c r="G658" s="404"/>
    </row>
    <row r="659" spans="1:7" ht="21" x14ac:dyDescent="0.35">
      <c r="A659" s="403"/>
      <c r="B659" s="1"/>
      <c r="C659" s="1"/>
      <c r="D659" s="1"/>
      <c r="E659" s="1"/>
      <c r="F659" s="404"/>
      <c r="G659" s="404"/>
    </row>
    <row r="660" spans="1:7" ht="21" x14ac:dyDescent="0.35">
      <c r="A660" s="403"/>
      <c r="B660" s="1"/>
      <c r="C660" s="1"/>
      <c r="D660" s="1"/>
      <c r="E660" s="1"/>
      <c r="F660" s="404"/>
      <c r="G660" s="404"/>
    </row>
    <row r="661" spans="1:7" ht="21" x14ac:dyDescent="0.35">
      <c r="A661" s="403"/>
      <c r="B661" s="1"/>
      <c r="C661" s="1"/>
      <c r="D661" s="1"/>
      <c r="E661" s="1"/>
      <c r="F661" s="404"/>
      <c r="G661" s="404"/>
    </row>
    <row r="662" spans="1:7" ht="21" x14ac:dyDescent="0.35">
      <c r="A662" s="403"/>
      <c r="B662" s="1"/>
      <c r="C662" s="1"/>
      <c r="D662" s="1"/>
      <c r="E662" s="1"/>
      <c r="F662" s="404"/>
      <c r="G662" s="404"/>
    </row>
    <row r="663" spans="1:7" ht="21" x14ac:dyDescent="0.35">
      <c r="A663" s="403"/>
      <c r="B663" s="1"/>
      <c r="C663" s="1"/>
      <c r="D663" s="1"/>
      <c r="E663" s="1"/>
      <c r="F663" s="404"/>
      <c r="G663" s="404"/>
    </row>
    <row r="664" spans="1:7" ht="21" x14ac:dyDescent="0.35">
      <c r="A664" s="403"/>
      <c r="B664" s="1"/>
      <c r="C664" s="1"/>
      <c r="D664" s="1"/>
      <c r="E664" s="1"/>
      <c r="F664" s="404"/>
      <c r="G664" s="404"/>
    </row>
    <row r="665" spans="1:7" ht="21" x14ac:dyDescent="0.35">
      <c r="A665" s="403"/>
      <c r="B665" s="1"/>
      <c r="C665" s="1"/>
      <c r="D665" s="1"/>
      <c r="E665" s="1"/>
      <c r="F665" s="404"/>
      <c r="G665" s="404"/>
    </row>
    <row r="666" spans="1:7" ht="21" x14ac:dyDescent="0.35">
      <c r="A666" s="403"/>
      <c r="B666" s="1"/>
      <c r="C666" s="1"/>
      <c r="D666" s="1"/>
      <c r="E666" s="1"/>
      <c r="F666" s="404"/>
      <c r="G666" s="404"/>
    </row>
    <row r="667" spans="1:7" ht="21" x14ac:dyDescent="0.35">
      <c r="A667" s="403"/>
      <c r="B667" s="1"/>
      <c r="C667" s="1"/>
      <c r="D667" s="1"/>
      <c r="E667" s="1"/>
      <c r="F667" s="404"/>
      <c r="G667" s="404"/>
    </row>
    <row r="668" spans="1:7" ht="21" x14ac:dyDescent="0.35">
      <c r="A668" s="403"/>
      <c r="B668" s="1"/>
      <c r="C668" s="1"/>
      <c r="D668" s="1"/>
      <c r="E668" s="1"/>
      <c r="F668" s="404"/>
      <c r="G668" s="404"/>
    </row>
    <row r="669" spans="1:7" ht="21" x14ac:dyDescent="0.35">
      <c r="A669" s="403"/>
      <c r="B669" s="1"/>
      <c r="C669" s="1"/>
      <c r="D669" s="1"/>
      <c r="E669" s="1"/>
      <c r="F669" s="404"/>
      <c r="G669" s="404"/>
    </row>
    <row r="670" spans="1:7" ht="21" x14ac:dyDescent="0.35">
      <c r="A670" s="403"/>
      <c r="B670" s="1"/>
      <c r="C670" s="1"/>
      <c r="D670" s="1"/>
      <c r="E670" s="1"/>
      <c r="F670" s="404"/>
      <c r="G670" s="404"/>
    </row>
    <row r="671" spans="1:7" ht="21" x14ac:dyDescent="0.35">
      <c r="A671" s="403"/>
      <c r="B671" s="1"/>
      <c r="C671" s="1"/>
      <c r="D671" s="1"/>
      <c r="E671" s="1"/>
      <c r="F671" s="404"/>
      <c r="G671" s="404"/>
    </row>
    <row r="672" spans="1:7" ht="21" x14ac:dyDescent="0.35">
      <c r="A672" s="403"/>
      <c r="B672" s="1"/>
      <c r="C672" s="1"/>
      <c r="D672" s="1"/>
      <c r="E672" s="1"/>
      <c r="F672" s="404"/>
      <c r="G672" s="404"/>
    </row>
    <row r="673" spans="1:7" ht="21" x14ac:dyDescent="0.35">
      <c r="A673" s="403"/>
      <c r="B673" s="1"/>
      <c r="C673" s="1"/>
      <c r="D673" s="1"/>
      <c r="E673" s="1"/>
      <c r="F673" s="404"/>
      <c r="G673" s="404"/>
    </row>
    <row r="674" spans="1:7" ht="21" x14ac:dyDescent="0.35">
      <c r="A674" s="403"/>
      <c r="B674" s="1"/>
      <c r="C674" s="1"/>
      <c r="D674" s="1"/>
      <c r="E674" s="1"/>
      <c r="F674" s="404"/>
      <c r="G674" s="404"/>
    </row>
    <row r="675" spans="1:7" ht="21" x14ac:dyDescent="0.35">
      <c r="A675" s="403"/>
      <c r="B675" s="1"/>
      <c r="C675" s="1"/>
      <c r="D675" s="1"/>
      <c r="E675" s="1"/>
      <c r="F675" s="404"/>
      <c r="G675" s="404"/>
    </row>
    <row r="676" spans="1:7" ht="21" x14ac:dyDescent="0.35">
      <c r="A676" s="403"/>
      <c r="B676" s="1"/>
      <c r="C676" s="1"/>
      <c r="D676" s="1"/>
      <c r="E676" s="1"/>
      <c r="F676" s="404"/>
      <c r="G676" s="404"/>
    </row>
    <row r="677" spans="1:7" ht="21" x14ac:dyDescent="0.35">
      <c r="A677" s="403"/>
      <c r="B677" s="1"/>
      <c r="C677" s="1"/>
      <c r="D677" s="1"/>
      <c r="E677" s="1"/>
      <c r="F677" s="404"/>
      <c r="G677" s="404"/>
    </row>
    <row r="678" spans="1:7" ht="21" x14ac:dyDescent="0.35">
      <c r="A678" s="403"/>
      <c r="B678" s="1"/>
      <c r="C678" s="1"/>
      <c r="D678" s="1"/>
      <c r="E678" s="1"/>
      <c r="F678" s="404"/>
      <c r="G678" s="404"/>
    </row>
    <row r="679" spans="1:7" ht="21" x14ac:dyDescent="0.35">
      <c r="A679" s="403"/>
      <c r="B679" s="1"/>
      <c r="C679" s="1"/>
      <c r="D679" s="1"/>
      <c r="E679" s="1"/>
      <c r="F679" s="404"/>
      <c r="G679" s="404"/>
    </row>
    <row r="680" spans="1:7" ht="21" x14ac:dyDescent="0.35">
      <c r="A680" s="403"/>
      <c r="B680" s="1"/>
      <c r="C680" s="1"/>
      <c r="D680" s="1"/>
      <c r="E680" s="1"/>
      <c r="F680" s="404"/>
      <c r="G680" s="404"/>
    </row>
    <row r="681" spans="1:7" ht="21" x14ac:dyDescent="0.35">
      <c r="A681" s="403"/>
      <c r="B681" s="1"/>
      <c r="C681" s="1"/>
      <c r="D681" s="1"/>
      <c r="E681" s="1"/>
      <c r="F681" s="404"/>
      <c r="G681" s="404"/>
    </row>
    <row r="682" spans="1:7" ht="21" x14ac:dyDescent="0.35">
      <c r="A682" s="403"/>
      <c r="B682" s="1"/>
      <c r="C682" s="1"/>
      <c r="D682" s="1"/>
      <c r="E682" s="1"/>
      <c r="F682" s="404"/>
      <c r="G682" s="404"/>
    </row>
    <row r="683" spans="1:7" ht="21" x14ac:dyDescent="0.35">
      <c r="A683" s="403"/>
      <c r="B683" s="1"/>
      <c r="C683" s="1"/>
      <c r="D683" s="1"/>
      <c r="E683" s="1"/>
      <c r="F683" s="404"/>
      <c r="G683" s="404"/>
    </row>
    <row r="684" spans="1:7" ht="21" x14ac:dyDescent="0.35">
      <c r="A684" s="403"/>
      <c r="B684" s="1"/>
      <c r="C684" s="1"/>
      <c r="D684" s="1"/>
      <c r="E684" s="1"/>
      <c r="F684" s="404"/>
      <c r="G684" s="404"/>
    </row>
    <row r="685" spans="1:7" ht="21" x14ac:dyDescent="0.35">
      <c r="A685" s="403"/>
      <c r="B685" s="1"/>
      <c r="C685" s="1"/>
      <c r="D685" s="1"/>
      <c r="E685" s="1"/>
      <c r="F685" s="404"/>
      <c r="G685" s="404"/>
    </row>
    <row r="686" spans="1:7" ht="21" x14ac:dyDescent="0.35">
      <c r="A686" s="403"/>
      <c r="B686" s="1"/>
      <c r="C686" s="1"/>
      <c r="D686" s="1"/>
      <c r="E686" s="1"/>
      <c r="F686" s="404"/>
      <c r="G686" s="404"/>
    </row>
    <row r="687" spans="1:7" ht="21" x14ac:dyDescent="0.35">
      <c r="A687" s="403"/>
      <c r="B687" s="1"/>
      <c r="C687" s="1"/>
      <c r="D687" s="1"/>
      <c r="E687" s="1"/>
      <c r="F687" s="404"/>
      <c r="G687" s="404"/>
    </row>
    <row r="688" spans="1:7" ht="21" x14ac:dyDescent="0.35">
      <c r="A688" s="403"/>
      <c r="B688" s="1"/>
      <c r="C688" s="1"/>
      <c r="D688" s="1"/>
      <c r="E688" s="1"/>
      <c r="F688" s="404"/>
      <c r="G688" s="404"/>
    </row>
    <row r="689" spans="1:7" ht="21" x14ac:dyDescent="0.35">
      <c r="A689" s="403"/>
      <c r="B689" s="1"/>
      <c r="C689" s="1"/>
      <c r="D689" s="1"/>
      <c r="E689" s="1"/>
      <c r="F689" s="404"/>
      <c r="G689" s="404"/>
    </row>
    <row r="690" spans="1:7" ht="21" x14ac:dyDescent="0.35">
      <c r="A690" s="403"/>
      <c r="B690" s="1"/>
      <c r="C690" s="1"/>
      <c r="D690" s="1"/>
      <c r="E690" s="1"/>
      <c r="F690" s="404"/>
      <c r="G690" s="404"/>
    </row>
    <row r="691" spans="1:7" ht="21" x14ac:dyDescent="0.35">
      <c r="A691" s="403"/>
      <c r="B691" s="1"/>
      <c r="C691" s="1"/>
      <c r="D691" s="1"/>
      <c r="E691" s="1"/>
      <c r="F691" s="404"/>
      <c r="G691" s="404"/>
    </row>
    <row r="692" spans="1:7" ht="21" x14ac:dyDescent="0.35">
      <c r="A692" s="403"/>
      <c r="B692" s="1"/>
      <c r="C692" s="1"/>
      <c r="D692" s="1"/>
      <c r="E692" s="1"/>
      <c r="F692" s="404"/>
      <c r="G692" s="404"/>
    </row>
    <row r="693" spans="1:7" ht="21" x14ac:dyDescent="0.35">
      <c r="A693" s="403"/>
      <c r="B693" s="1"/>
      <c r="C693" s="1"/>
      <c r="D693" s="1"/>
      <c r="E693" s="1"/>
      <c r="F693" s="404"/>
      <c r="G693" s="404"/>
    </row>
    <row r="694" spans="1:7" ht="21" x14ac:dyDescent="0.35">
      <c r="A694" s="403"/>
      <c r="B694" s="1"/>
      <c r="C694" s="1"/>
      <c r="D694" s="1"/>
      <c r="E694" s="1"/>
      <c r="F694" s="404"/>
      <c r="G694" s="404"/>
    </row>
    <row r="695" spans="1:7" ht="21" x14ac:dyDescent="0.35">
      <c r="A695" s="403"/>
      <c r="B695" s="1"/>
      <c r="C695" s="1"/>
      <c r="D695" s="1"/>
      <c r="E695" s="1"/>
      <c r="F695" s="404"/>
      <c r="G695" s="404"/>
    </row>
    <row r="696" spans="1:7" ht="21" x14ac:dyDescent="0.35">
      <c r="A696" s="403"/>
      <c r="B696" s="1"/>
      <c r="C696" s="1"/>
      <c r="D696" s="1"/>
      <c r="E696" s="1"/>
      <c r="F696" s="404"/>
      <c r="G696" s="404"/>
    </row>
    <row r="697" spans="1:7" ht="21" x14ac:dyDescent="0.35">
      <c r="A697" s="403"/>
      <c r="B697" s="1"/>
      <c r="C697" s="1"/>
      <c r="D697" s="1"/>
      <c r="E697" s="1"/>
      <c r="F697" s="404"/>
      <c r="G697" s="404"/>
    </row>
    <row r="698" spans="1:7" ht="21" x14ac:dyDescent="0.35">
      <c r="A698" s="403"/>
      <c r="B698" s="1"/>
      <c r="C698" s="1"/>
      <c r="D698" s="1"/>
      <c r="E698" s="1"/>
      <c r="F698" s="404"/>
      <c r="G698" s="404"/>
    </row>
    <row r="699" spans="1:7" ht="21" x14ac:dyDescent="0.35">
      <c r="A699" s="403"/>
      <c r="B699" s="1"/>
      <c r="C699" s="1"/>
      <c r="D699" s="1"/>
      <c r="E699" s="1"/>
      <c r="F699" s="404"/>
      <c r="G699" s="404"/>
    </row>
    <row r="700" spans="1:7" ht="21" x14ac:dyDescent="0.35">
      <c r="A700" s="403"/>
      <c r="B700" s="1"/>
      <c r="C700" s="1"/>
      <c r="D700" s="1"/>
      <c r="E700" s="1"/>
      <c r="F700" s="404"/>
      <c r="G700" s="404"/>
    </row>
    <row r="701" spans="1:7" ht="21" x14ac:dyDescent="0.35">
      <c r="A701" s="403"/>
      <c r="B701" s="1"/>
      <c r="C701" s="1"/>
      <c r="D701" s="1"/>
      <c r="E701" s="1"/>
      <c r="F701" s="404"/>
      <c r="G701" s="404"/>
    </row>
    <row r="702" spans="1:7" ht="21" x14ac:dyDescent="0.35">
      <c r="A702" s="403"/>
      <c r="B702" s="1"/>
      <c r="C702" s="1"/>
      <c r="D702" s="1"/>
      <c r="E702" s="1"/>
      <c r="F702" s="404"/>
      <c r="G702" s="404"/>
    </row>
    <row r="703" spans="1:7" ht="21" x14ac:dyDescent="0.35">
      <c r="A703" s="403"/>
      <c r="B703" s="1"/>
      <c r="C703" s="1"/>
      <c r="D703" s="1"/>
      <c r="E703" s="1"/>
      <c r="F703" s="404"/>
      <c r="G703" s="404"/>
    </row>
    <row r="704" spans="1:7" ht="21" x14ac:dyDescent="0.35">
      <c r="A704" s="403"/>
      <c r="B704" s="1"/>
      <c r="C704" s="1"/>
      <c r="D704" s="1"/>
      <c r="E704" s="1"/>
      <c r="F704" s="404"/>
      <c r="G704" s="404"/>
    </row>
    <row r="705" spans="1:7" ht="21" x14ac:dyDescent="0.35">
      <c r="A705" s="403"/>
      <c r="B705" s="1"/>
      <c r="C705" s="1"/>
      <c r="D705" s="1"/>
      <c r="E705" s="1"/>
      <c r="F705" s="404"/>
      <c r="G705" s="404"/>
    </row>
    <row r="706" spans="1:7" ht="21" x14ac:dyDescent="0.35">
      <c r="A706" s="403"/>
      <c r="B706" s="1"/>
      <c r="C706" s="1"/>
      <c r="D706" s="1"/>
      <c r="E706" s="1"/>
      <c r="F706" s="404"/>
      <c r="G706" s="404"/>
    </row>
    <row r="707" spans="1:7" ht="21" x14ac:dyDescent="0.35">
      <c r="A707" s="403"/>
      <c r="B707" s="1"/>
      <c r="C707" s="1"/>
      <c r="D707" s="1"/>
      <c r="E707" s="1"/>
      <c r="F707" s="404"/>
      <c r="G707" s="404"/>
    </row>
    <row r="708" spans="1:7" ht="21" x14ac:dyDescent="0.35">
      <c r="A708" s="403"/>
      <c r="B708" s="1"/>
      <c r="C708" s="1"/>
      <c r="D708" s="1"/>
      <c r="E708" s="1"/>
      <c r="F708" s="404"/>
      <c r="G708" s="404"/>
    </row>
    <row r="709" spans="1:7" ht="21" x14ac:dyDescent="0.35">
      <c r="A709" s="403"/>
      <c r="B709" s="1"/>
      <c r="C709" s="1"/>
      <c r="D709" s="1"/>
      <c r="E709" s="1"/>
      <c r="F709" s="404"/>
      <c r="G709" s="404"/>
    </row>
    <row r="710" spans="1:7" ht="21" x14ac:dyDescent="0.35">
      <c r="A710" s="403"/>
      <c r="B710" s="1"/>
      <c r="C710" s="1"/>
      <c r="D710" s="1"/>
      <c r="E710" s="1"/>
      <c r="F710" s="404"/>
      <c r="G710" s="404"/>
    </row>
    <row r="711" spans="1:7" ht="21" x14ac:dyDescent="0.35">
      <c r="A711" s="403"/>
      <c r="B711" s="1"/>
      <c r="C711" s="1"/>
      <c r="D711" s="1"/>
      <c r="E711" s="1"/>
      <c r="F711" s="404"/>
      <c r="G711" s="404"/>
    </row>
    <row r="712" spans="1:7" ht="21" x14ac:dyDescent="0.35">
      <c r="A712" s="403"/>
      <c r="B712" s="1"/>
      <c r="C712" s="1"/>
      <c r="D712" s="1"/>
      <c r="E712" s="1"/>
      <c r="F712" s="404"/>
      <c r="G712" s="404"/>
    </row>
    <row r="713" spans="1:7" ht="21" x14ac:dyDescent="0.35">
      <c r="A713" s="403"/>
      <c r="B713" s="1"/>
      <c r="C713" s="1"/>
      <c r="D713" s="1"/>
      <c r="E713" s="1"/>
      <c r="F713" s="404"/>
      <c r="G713" s="404"/>
    </row>
    <row r="714" spans="1:7" ht="21" x14ac:dyDescent="0.35">
      <c r="A714" s="403"/>
      <c r="B714" s="1"/>
      <c r="C714" s="1"/>
      <c r="D714" s="1"/>
      <c r="E714" s="1"/>
      <c r="F714" s="404"/>
      <c r="G714" s="404"/>
    </row>
    <row r="715" spans="1:7" ht="21" x14ac:dyDescent="0.35">
      <c r="A715" s="403"/>
      <c r="B715" s="1"/>
      <c r="C715" s="1"/>
      <c r="D715" s="1"/>
      <c r="E715" s="1"/>
      <c r="F715" s="404"/>
      <c r="G715" s="404"/>
    </row>
    <row r="716" spans="1:7" ht="21" x14ac:dyDescent="0.35">
      <c r="A716" s="403"/>
      <c r="B716" s="1"/>
      <c r="C716" s="1"/>
      <c r="D716" s="1"/>
      <c r="E716" s="1"/>
      <c r="F716" s="404"/>
      <c r="G716" s="404"/>
    </row>
    <row r="717" spans="1:7" ht="21" x14ac:dyDescent="0.35">
      <c r="A717" s="403"/>
      <c r="B717" s="1"/>
      <c r="C717" s="1"/>
      <c r="D717" s="1"/>
      <c r="E717" s="1"/>
      <c r="F717" s="404"/>
      <c r="G717" s="404"/>
    </row>
    <row r="718" spans="1:7" ht="21" x14ac:dyDescent="0.35">
      <c r="A718" s="403"/>
      <c r="B718" s="1"/>
      <c r="C718" s="1"/>
      <c r="D718" s="1"/>
      <c r="E718" s="1"/>
      <c r="F718" s="404"/>
      <c r="G718" s="404"/>
    </row>
    <row r="719" spans="1:7" ht="21" x14ac:dyDescent="0.35">
      <c r="A719" s="403"/>
      <c r="B719" s="1"/>
      <c r="C719" s="1"/>
      <c r="D719" s="1"/>
      <c r="E719" s="1"/>
      <c r="F719" s="404"/>
      <c r="G719" s="404"/>
    </row>
    <row r="720" spans="1:7" ht="21" x14ac:dyDescent="0.35">
      <c r="A720" s="403"/>
      <c r="B720" s="1"/>
      <c r="C720" s="1"/>
      <c r="D720" s="1"/>
      <c r="E720" s="1"/>
      <c r="F720" s="404"/>
      <c r="G720" s="404"/>
    </row>
    <row r="721" spans="1:7" ht="21" x14ac:dyDescent="0.35">
      <c r="A721" s="403"/>
      <c r="B721" s="1"/>
      <c r="C721" s="1"/>
      <c r="D721" s="1"/>
      <c r="E721" s="1"/>
      <c r="F721" s="404"/>
      <c r="G721" s="404"/>
    </row>
    <row r="722" spans="1:7" ht="21" x14ac:dyDescent="0.35">
      <c r="A722" s="403"/>
      <c r="B722" s="1"/>
      <c r="C722" s="1"/>
      <c r="D722" s="1"/>
      <c r="E722" s="1"/>
      <c r="F722" s="404"/>
      <c r="G722" s="404"/>
    </row>
    <row r="723" spans="1:7" ht="21" x14ac:dyDescent="0.35">
      <c r="A723" s="403"/>
      <c r="B723" s="1"/>
      <c r="C723" s="1"/>
      <c r="D723" s="1"/>
      <c r="E723" s="1"/>
      <c r="F723" s="404"/>
      <c r="G723" s="404"/>
    </row>
    <row r="724" spans="1:7" ht="21" x14ac:dyDescent="0.35">
      <c r="A724" s="403"/>
      <c r="B724" s="1"/>
      <c r="C724" s="1"/>
      <c r="D724" s="1"/>
      <c r="E724" s="1"/>
      <c r="F724" s="404"/>
      <c r="G724" s="404"/>
    </row>
    <row r="725" spans="1:7" ht="21" x14ac:dyDescent="0.35">
      <c r="A725" s="403"/>
      <c r="B725" s="1"/>
      <c r="C725" s="1"/>
      <c r="D725" s="1"/>
      <c r="E725" s="1"/>
      <c r="F725" s="404"/>
      <c r="G725" s="404"/>
    </row>
    <row r="726" spans="1:7" ht="21" x14ac:dyDescent="0.35">
      <c r="A726" s="403"/>
      <c r="B726" s="1"/>
      <c r="C726" s="1"/>
      <c r="D726" s="1"/>
      <c r="E726" s="1"/>
      <c r="F726" s="404"/>
      <c r="G726" s="404"/>
    </row>
    <row r="727" spans="1:7" ht="21" x14ac:dyDescent="0.35">
      <c r="A727" s="403"/>
      <c r="B727" s="1"/>
      <c r="C727" s="1"/>
      <c r="D727" s="1"/>
      <c r="E727" s="1"/>
      <c r="F727" s="404"/>
      <c r="G727" s="404"/>
    </row>
    <row r="728" spans="1:7" ht="21" x14ac:dyDescent="0.35">
      <c r="A728" s="403"/>
      <c r="B728" s="1"/>
      <c r="C728" s="1"/>
      <c r="D728" s="1"/>
      <c r="E728" s="1"/>
      <c r="F728" s="404"/>
      <c r="G728" s="404"/>
    </row>
    <row r="729" spans="1:7" ht="21" x14ac:dyDescent="0.35">
      <c r="A729" s="403"/>
      <c r="B729" s="1"/>
      <c r="C729" s="1"/>
      <c r="D729" s="1"/>
      <c r="E729" s="1"/>
      <c r="F729" s="404"/>
      <c r="G729" s="404"/>
    </row>
    <row r="730" spans="1:7" ht="21" x14ac:dyDescent="0.35">
      <c r="A730" s="403"/>
      <c r="B730" s="1"/>
      <c r="C730" s="1"/>
      <c r="D730" s="1"/>
      <c r="E730" s="1"/>
      <c r="F730" s="404"/>
      <c r="G730" s="404"/>
    </row>
    <row r="731" spans="1:7" ht="21" x14ac:dyDescent="0.35">
      <c r="A731" s="403"/>
      <c r="B731" s="1"/>
      <c r="C731" s="1"/>
      <c r="D731" s="1"/>
      <c r="E731" s="1"/>
      <c r="F731" s="404"/>
      <c r="G731" s="404"/>
    </row>
    <row r="732" spans="1:7" ht="21" x14ac:dyDescent="0.35">
      <c r="A732" s="403"/>
      <c r="B732" s="1"/>
      <c r="C732" s="1"/>
      <c r="D732" s="1"/>
      <c r="E732" s="1"/>
      <c r="F732" s="404"/>
      <c r="G732" s="404"/>
    </row>
    <row r="733" spans="1:7" ht="21" x14ac:dyDescent="0.35">
      <c r="A733" s="403"/>
      <c r="B733" s="1"/>
      <c r="C733" s="1"/>
      <c r="D733" s="1"/>
      <c r="E733" s="1"/>
      <c r="F733" s="404"/>
      <c r="G733" s="404"/>
    </row>
    <row r="734" spans="1:7" ht="21" x14ac:dyDescent="0.35">
      <c r="A734" s="403"/>
      <c r="B734" s="1"/>
      <c r="C734" s="1"/>
      <c r="D734" s="1"/>
      <c r="E734" s="1"/>
      <c r="F734" s="404"/>
      <c r="G734" s="404"/>
    </row>
    <row r="735" spans="1:7" ht="21" x14ac:dyDescent="0.35">
      <c r="A735" s="403"/>
      <c r="B735" s="1"/>
      <c r="C735" s="1"/>
      <c r="D735" s="1"/>
      <c r="E735" s="1"/>
      <c r="F735" s="404"/>
      <c r="G735" s="404"/>
    </row>
    <row r="736" spans="1:7" ht="21" x14ac:dyDescent="0.35">
      <c r="A736" s="403"/>
      <c r="B736" s="1"/>
      <c r="C736" s="1"/>
      <c r="D736" s="1"/>
      <c r="E736" s="1"/>
      <c r="F736" s="404"/>
      <c r="G736" s="404"/>
    </row>
    <row r="737" spans="1:7" ht="21" x14ac:dyDescent="0.35">
      <c r="A737" s="403"/>
      <c r="B737" s="1"/>
      <c r="C737" s="1"/>
      <c r="D737" s="1"/>
      <c r="E737" s="1"/>
      <c r="F737" s="404"/>
      <c r="G737" s="404"/>
    </row>
    <row r="738" spans="1:7" ht="21" x14ac:dyDescent="0.35">
      <c r="A738" s="403"/>
      <c r="B738" s="1"/>
      <c r="C738" s="1"/>
      <c r="D738" s="1"/>
      <c r="E738" s="1"/>
      <c r="F738" s="404"/>
      <c r="G738" s="404"/>
    </row>
    <row r="739" spans="1:7" ht="21" x14ac:dyDescent="0.35">
      <c r="A739" s="403"/>
      <c r="B739" s="1"/>
      <c r="C739" s="1"/>
      <c r="D739" s="1"/>
      <c r="E739" s="1"/>
      <c r="F739" s="404"/>
      <c r="G739" s="404"/>
    </row>
    <row r="740" spans="1:7" ht="21" x14ac:dyDescent="0.35">
      <c r="A740" s="403"/>
      <c r="B740" s="1"/>
      <c r="C740" s="1"/>
      <c r="D740" s="1"/>
      <c r="E740" s="1"/>
      <c r="F740" s="404"/>
      <c r="G740" s="404"/>
    </row>
    <row r="741" spans="1:7" ht="21" x14ac:dyDescent="0.35">
      <c r="A741" s="403"/>
      <c r="B741" s="1"/>
      <c r="C741" s="1"/>
      <c r="D741" s="1"/>
      <c r="E741" s="1"/>
      <c r="F741" s="404"/>
      <c r="G741" s="404"/>
    </row>
    <row r="742" spans="1:7" ht="21" x14ac:dyDescent="0.35">
      <c r="A742" s="403"/>
      <c r="B742" s="1"/>
      <c r="C742" s="1"/>
      <c r="D742" s="1"/>
      <c r="E742" s="1"/>
      <c r="F742" s="404"/>
      <c r="G742" s="404"/>
    </row>
    <row r="743" spans="1:7" ht="21" x14ac:dyDescent="0.35">
      <c r="A743" s="403"/>
      <c r="B743" s="1"/>
      <c r="C743" s="1"/>
      <c r="D743" s="1"/>
      <c r="E743" s="1"/>
      <c r="F743" s="404"/>
      <c r="G743" s="404"/>
    </row>
    <row r="744" spans="1:7" ht="21" x14ac:dyDescent="0.35">
      <c r="A744" s="403"/>
      <c r="B744" s="1"/>
      <c r="C744" s="1"/>
      <c r="D744" s="1"/>
      <c r="E744" s="1"/>
      <c r="F744" s="404"/>
      <c r="G744" s="404"/>
    </row>
    <row r="745" spans="1:7" ht="21" x14ac:dyDescent="0.35">
      <c r="A745" s="403"/>
      <c r="B745" s="1"/>
      <c r="C745" s="1"/>
      <c r="D745" s="1"/>
      <c r="E745" s="1"/>
      <c r="F745" s="404"/>
      <c r="G745" s="404"/>
    </row>
    <row r="746" spans="1:7" ht="21" x14ac:dyDescent="0.35">
      <c r="A746" s="403"/>
      <c r="B746" s="1"/>
      <c r="C746" s="1"/>
      <c r="D746" s="1"/>
      <c r="E746" s="1"/>
      <c r="F746" s="404"/>
      <c r="G746" s="404"/>
    </row>
    <row r="747" spans="1:7" ht="21" x14ac:dyDescent="0.35">
      <c r="A747" s="403"/>
      <c r="B747" s="1"/>
      <c r="C747" s="1"/>
      <c r="D747" s="1"/>
      <c r="E747" s="1"/>
      <c r="F747" s="404"/>
      <c r="G747" s="404"/>
    </row>
    <row r="748" spans="1:7" ht="21" x14ac:dyDescent="0.35">
      <c r="A748" s="403"/>
      <c r="B748" s="1"/>
      <c r="C748" s="1"/>
      <c r="D748" s="1"/>
      <c r="E748" s="1"/>
      <c r="F748" s="404"/>
      <c r="G748" s="404"/>
    </row>
    <row r="749" spans="1:7" ht="21" x14ac:dyDescent="0.35">
      <c r="A749" s="403"/>
      <c r="B749" s="1"/>
      <c r="C749" s="1"/>
      <c r="D749" s="1"/>
      <c r="E749" s="1"/>
      <c r="F749" s="404"/>
      <c r="G749" s="404"/>
    </row>
    <row r="750" spans="1:7" ht="21" x14ac:dyDescent="0.35">
      <c r="A750" s="403"/>
      <c r="B750" s="1"/>
      <c r="C750" s="1"/>
      <c r="D750" s="1"/>
      <c r="E750" s="1"/>
      <c r="F750" s="404"/>
      <c r="G750" s="404"/>
    </row>
    <row r="751" spans="1:7" ht="21" x14ac:dyDescent="0.35">
      <c r="A751" s="403"/>
      <c r="B751" s="1"/>
      <c r="C751" s="1"/>
      <c r="D751" s="1"/>
      <c r="E751" s="1"/>
      <c r="F751" s="404"/>
      <c r="G751" s="404"/>
    </row>
    <row r="752" spans="1:7" ht="21" x14ac:dyDescent="0.35">
      <c r="A752" s="403"/>
      <c r="B752" s="1"/>
      <c r="C752" s="1"/>
      <c r="D752" s="1"/>
      <c r="E752" s="1"/>
      <c r="F752" s="404"/>
      <c r="G752" s="404"/>
    </row>
    <row r="753" spans="1:7" ht="21" x14ac:dyDescent="0.35">
      <c r="A753" s="403"/>
      <c r="B753" s="1"/>
      <c r="C753" s="1"/>
      <c r="D753" s="1"/>
      <c r="E753" s="1"/>
      <c r="F753" s="404"/>
      <c r="G753" s="404"/>
    </row>
    <row r="754" spans="1:7" ht="21" x14ac:dyDescent="0.35">
      <c r="A754" s="403"/>
      <c r="B754" s="1"/>
      <c r="C754" s="1"/>
      <c r="D754" s="1"/>
      <c r="E754" s="1"/>
      <c r="F754" s="404"/>
      <c r="G754" s="404"/>
    </row>
    <row r="755" spans="1:7" ht="21" x14ac:dyDescent="0.35">
      <c r="A755" s="403"/>
      <c r="B755" s="1"/>
      <c r="C755" s="1"/>
      <c r="D755" s="1"/>
      <c r="E755" s="1"/>
      <c r="F755" s="404"/>
      <c r="G755" s="404"/>
    </row>
    <row r="756" spans="1:7" ht="21" x14ac:dyDescent="0.35">
      <c r="A756" s="403"/>
      <c r="B756" s="1"/>
      <c r="C756" s="1"/>
      <c r="D756" s="1"/>
      <c r="E756" s="1"/>
      <c r="F756" s="404"/>
      <c r="G756" s="404"/>
    </row>
    <row r="757" spans="1:7" ht="21" x14ac:dyDescent="0.35">
      <c r="A757" s="403"/>
      <c r="B757" s="1"/>
      <c r="C757" s="1"/>
      <c r="D757" s="1"/>
      <c r="E757" s="1"/>
      <c r="F757" s="404"/>
      <c r="G757" s="404"/>
    </row>
    <row r="758" spans="1:7" ht="21" x14ac:dyDescent="0.35">
      <c r="A758" s="403"/>
      <c r="B758" s="1"/>
      <c r="C758" s="1"/>
      <c r="D758" s="1"/>
      <c r="E758" s="1"/>
      <c r="F758" s="404"/>
      <c r="G758" s="404"/>
    </row>
    <row r="759" spans="1:7" ht="21" x14ac:dyDescent="0.35">
      <c r="A759" s="403"/>
      <c r="B759" s="1"/>
      <c r="C759" s="1"/>
      <c r="D759" s="1"/>
      <c r="E759" s="1"/>
      <c r="F759" s="404"/>
      <c r="G759" s="404"/>
    </row>
    <row r="760" spans="1:7" ht="21" x14ac:dyDescent="0.35">
      <c r="A760" s="403"/>
      <c r="B760" s="1"/>
      <c r="C760" s="1"/>
      <c r="D760" s="1"/>
      <c r="E760" s="1"/>
      <c r="F760" s="404"/>
      <c r="G760" s="404"/>
    </row>
    <row r="761" spans="1:7" ht="21" x14ac:dyDescent="0.35">
      <c r="A761" s="403"/>
      <c r="B761" s="1"/>
      <c r="C761" s="1"/>
      <c r="D761" s="1"/>
      <c r="E761" s="1"/>
      <c r="F761" s="404"/>
      <c r="G761" s="404"/>
    </row>
    <row r="762" spans="1:7" ht="21" x14ac:dyDescent="0.35">
      <c r="A762" s="403"/>
      <c r="B762" s="1"/>
      <c r="C762" s="1"/>
      <c r="D762" s="1"/>
      <c r="E762" s="1"/>
      <c r="F762" s="404"/>
      <c r="G762" s="404"/>
    </row>
    <row r="763" spans="1:7" ht="21" x14ac:dyDescent="0.35">
      <c r="A763" s="403"/>
      <c r="B763" s="1"/>
      <c r="C763" s="1"/>
      <c r="D763" s="1"/>
      <c r="E763" s="1"/>
      <c r="F763" s="404"/>
      <c r="G763" s="404"/>
    </row>
    <row r="764" spans="1:7" ht="21" x14ac:dyDescent="0.35">
      <c r="A764" s="403"/>
      <c r="B764" s="1"/>
      <c r="C764" s="1"/>
      <c r="D764" s="1"/>
      <c r="E764" s="1"/>
      <c r="F764" s="404"/>
      <c r="G764" s="404"/>
    </row>
    <row r="765" spans="1:7" ht="21" x14ac:dyDescent="0.35">
      <c r="A765" s="403"/>
      <c r="B765" s="1"/>
      <c r="C765" s="1"/>
      <c r="D765" s="1"/>
      <c r="E765" s="1"/>
      <c r="F765" s="404"/>
      <c r="G765" s="404"/>
    </row>
    <row r="766" spans="1:7" ht="21" x14ac:dyDescent="0.35">
      <c r="A766" s="403"/>
      <c r="B766" s="1"/>
      <c r="C766" s="1"/>
      <c r="D766" s="1"/>
      <c r="E766" s="1"/>
      <c r="F766" s="404"/>
      <c r="G766" s="404"/>
    </row>
    <row r="767" spans="1:7" ht="21" x14ac:dyDescent="0.35">
      <c r="A767" s="403"/>
      <c r="B767" s="1"/>
      <c r="C767" s="1"/>
      <c r="D767" s="1"/>
      <c r="E767" s="1"/>
      <c r="F767" s="404"/>
      <c r="G767" s="404"/>
    </row>
    <row r="768" spans="1:7" ht="21" x14ac:dyDescent="0.35">
      <c r="A768" s="403"/>
      <c r="B768" s="1"/>
      <c r="C768" s="1"/>
      <c r="D768" s="1"/>
      <c r="E768" s="1"/>
      <c r="F768" s="404"/>
      <c r="G768" s="404"/>
    </row>
    <row r="769" spans="1:7" ht="21" x14ac:dyDescent="0.35">
      <c r="A769" s="403"/>
      <c r="B769" s="1"/>
      <c r="C769" s="1"/>
      <c r="D769" s="1"/>
      <c r="E769" s="1"/>
      <c r="F769" s="404"/>
      <c r="G769" s="404"/>
    </row>
    <row r="770" spans="1:7" ht="21" x14ac:dyDescent="0.35">
      <c r="A770" s="403"/>
      <c r="B770" s="1"/>
      <c r="C770" s="1"/>
      <c r="D770" s="1"/>
      <c r="E770" s="1"/>
      <c r="F770" s="404"/>
      <c r="G770" s="404"/>
    </row>
    <row r="771" spans="1:7" ht="21" x14ac:dyDescent="0.35">
      <c r="A771" s="403"/>
      <c r="B771" s="1"/>
      <c r="C771" s="1"/>
      <c r="D771" s="1"/>
      <c r="E771" s="1"/>
      <c r="F771" s="404"/>
      <c r="G771" s="404"/>
    </row>
    <row r="772" spans="1:7" ht="21" x14ac:dyDescent="0.35">
      <c r="A772" s="403"/>
      <c r="B772" s="1"/>
      <c r="C772" s="1"/>
      <c r="D772" s="1"/>
      <c r="E772" s="1"/>
      <c r="F772" s="404"/>
      <c r="G772" s="404"/>
    </row>
    <row r="773" spans="1:7" ht="21" x14ac:dyDescent="0.35">
      <c r="A773" s="403"/>
      <c r="B773" s="1"/>
      <c r="C773" s="1"/>
      <c r="D773" s="1"/>
      <c r="E773" s="1"/>
      <c r="F773" s="404"/>
      <c r="G773" s="404"/>
    </row>
    <row r="774" spans="1:7" ht="21" x14ac:dyDescent="0.35">
      <c r="A774" s="403"/>
      <c r="B774" s="1"/>
      <c r="C774" s="1"/>
      <c r="D774" s="1"/>
      <c r="E774" s="1"/>
      <c r="F774" s="404"/>
      <c r="G774" s="404"/>
    </row>
    <row r="775" spans="1:7" ht="21" x14ac:dyDescent="0.35">
      <c r="A775" s="403"/>
      <c r="B775" s="1"/>
      <c r="C775" s="1"/>
      <c r="D775" s="1"/>
      <c r="E775" s="1"/>
      <c r="F775" s="404"/>
      <c r="G775" s="404"/>
    </row>
    <row r="776" spans="1:7" ht="21" x14ac:dyDescent="0.35">
      <c r="A776" s="403"/>
      <c r="B776" s="1"/>
      <c r="C776" s="1"/>
      <c r="D776" s="1"/>
      <c r="E776" s="1"/>
      <c r="F776" s="404"/>
      <c r="G776" s="404"/>
    </row>
    <row r="777" spans="1:7" ht="21" x14ac:dyDescent="0.35">
      <c r="A777" s="403"/>
      <c r="B777" s="1"/>
      <c r="C777" s="1"/>
      <c r="D777" s="1"/>
      <c r="E777" s="1"/>
      <c r="F777" s="404"/>
      <c r="G777" s="404"/>
    </row>
    <row r="778" spans="1:7" ht="21" x14ac:dyDescent="0.35">
      <c r="A778" s="403"/>
      <c r="B778" s="1"/>
      <c r="C778" s="1"/>
      <c r="D778" s="1"/>
      <c r="E778" s="1"/>
      <c r="F778" s="404"/>
      <c r="G778" s="404"/>
    </row>
    <row r="779" spans="1:7" ht="21" x14ac:dyDescent="0.35">
      <c r="A779" s="403"/>
      <c r="B779" s="1"/>
      <c r="C779" s="1"/>
      <c r="D779" s="1"/>
      <c r="E779" s="1"/>
      <c r="F779" s="404"/>
      <c r="G779" s="404"/>
    </row>
    <row r="780" spans="1:7" ht="21" x14ac:dyDescent="0.35">
      <c r="A780" s="403"/>
      <c r="B780" s="1"/>
      <c r="C780" s="1"/>
      <c r="D780" s="1"/>
      <c r="E780" s="1"/>
      <c r="F780" s="404"/>
      <c r="G780" s="404"/>
    </row>
    <row r="781" spans="1:7" ht="21" x14ac:dyDescent="0.35">
      <c r="A781" s="403"/>
      <c r="B781" s="1"/>
      <c r="C781" s="1"/>
      <c r="D781" s="1"/>
      <c r="E781" s="1"/>
      <c r="F781" s="404"/>
      <c r="G781" s="404"/>
    </row>
    <row r="782" spans="1:7" ht="21" x14ac:dyDescent="0.35">
      <c r="A782" s="403"/>
      <c r="B782" s="1"/>
      <c r="C782" s="1"/>
      <c r="D782" s="1"/>
      <c r="E782" s="1"/>
      <c r="F782" s="404"/>
      <c r="G782" s="404"/>
    </row>
    <row r="783" spans="1:7" ht="21" x14ac:dyDescent="0.35">
      <c r="A783" s="403"/>
      <c r="B783" s="1"/>
      <c r="C783" s="1"/>
      <c r="D783" s="1"/>
      <c r="E783" s="1"/>
      <c r="F783" s="404"/>
      <c r="G783" s="404"/>
    </row>
    <row r="784" spans="1:7" ht="21" x14ac:dyDescent="0.35">
      <c r="A784" s="403"/>
      <c r="B784" s="1"/>
      <c r="C784" s="1"/>
      <c r="D784" s="1"/>
      <c r="E784" s="1"/>
      <c r="F784" s="404"/>
      <c r="G784" s="404"/>
    </row>
    <row r="785" spans="1:7" ht="21" x14ac:dyDescent="0.35">
      <c r="A785" s="403"/>
      <c r="B785" s="1"/>
      <c r="C785" s="1"/>
      <c r="D785" s="1"/>
      <c r="E785" s="1"/>
      <c r="F785" s="404"/>
      <c r="G785" s="404"/>
    </row>
    <row r="786" spans="1:7" ht="21" x14ac:dyDescent="0.35">
      <c r="A786" s="403"/>
      <c r="B786" s="1"/>
      <c r="C786" s="1"/>
      <c r="D786" s="1"/>
      <c r="E786" s="1"/>
      <c r="F786" s="404"/>
      <c r="G786" s="404"/>
    </row>
    <row r="787" spans="1:7" ht="21" x14ac:dyDescent="0.35">
      <c r="A787" s="403"/>
      <c r="B787" s="1"/>
      <c r="C787" s="1"/>
      <c r="D787" s="1"/>
      <c r="E787" s="1"/>
      <c r="F787" s="404"/>
      <c r="G787" s="404"/>
    </row>
    <row r="788" spans="1:7" ht="21" x14ac:dyDescent="0.35">
      <c r="A788" s="403"/>
      <c r="B788" s="1"/>
      <c r="C788" s="1"/>
      <c r="D788" s="1"/>
      <c r="E788" s="1"/>
      <c r="F788" s="404"/>
      <c r="G788" s="404"/>
    </row>
    <row r="789" spans="1:7" ht="21" x14ac:dyDescent="0.35">
      <c r="A789" s="403"/>
      <c r="B789" s="1"/>
      <c r="C789" s="1"/>
      <c r="D789" s="1"/>
      <c r="E789" s="1"/>
      <c r="F789" s="404"/>
      <c r="G789" s="404"/>
    </row>
    <row r="790" spans="1:7" ht="21" x14ac:dyDescent="0.35">
      <c r="A790" s="403"/>
      <c r="B790" s="1"/>
      <c r="C790" s="1"/>
      <c r="D790" s="1"/>
      <c r="E790" s="1"/>
      <c r="F790" s="404"/>
      <c r="G790" s="404"/>
    </row>
    <row r="791" spans="1:7" ht="21" x14ac:dyDescent="0.35">
      <c r="A791" s="403"/>
      <c r="B791" s="1"/>
      <c r="C791" s="1"/>
      <c r="D791" s="1"/>
      <c r="E791" s="1"/>
      <c r="F791" s="404"/>
      <c r="G791" s="404"/>
    </row>
    <row r="792" spans="1:7" ht="21" x14ac:dyDescent="0.35">
      <c r="A792" s="403"/>
      <c r="B792" s="1"/>
      <c r="C792" s="1"/>
      <c r="D792" s="1"/>
      <c r="E792" s="1"/>
      <c r="F792" s="404"/>
      <c r="G792" s="404"/>
    </row>
    <row r="793" spans="1:7" ht="21" x14ac:dyDescent="0.35">
      <c r="A793" s="403"/>
      <c r="B793" s="1"/>
      <c r="C793" s="1"/>
      <c r="D793" s="1"/>
      <c r="E793" s="1"/>
      <c r="F793" s="404"/>
      <c r="G793" s="404"/>
    </row>
    <row r="794" spans="1:7" ht="21" x14ac:dyDescent="0.35">
      <c r="A794" s="403"/>
      <c r="B794" s="1"/>
      <c r="C794" s="1"/>
      <c r="D794" s="1"/>
      <c r="E794" s="1"/>
      <c r="F794" s="404"/>
      <c r="G794" s="404"/>
    </row>
    <row r="795" spans="1:7" ht="21" x14ac:dyDescent="0.35">
      <c r="A795" s="403"/>
      <c r="B795" s="1"/>
      <c r="C795" s="1"/>
      <c r="D795" s="1"/>
      <c r="E795" s="1"/>
      <c r="F795" s="404"/>
      <c r="G795" s="404"/>
    </row>
    <row r="796" spans="1:7" ht="21" x14ac:dyDescent="0.35">
      <c r="A796" s="403"/>
      <c r="B796" s="1"/>
      <c r="C796" s="1"/>
      <c r="D796" s="1"/>
      <c r="E796" s="1"/>
      <c r="F796" s="404"/>
      <c r="G796" s="404"/>
    </row>
    <row r="797" spans="1:7" ht="21" x14ac:dyDescent="0.35">
      <c r="A797" s="403"/>
      <c r="B797" s="1"/>
      <c r="C797" s="1"/>
      <c r="D797" s="1"/>
      <c r="E797" s="1"/>
      <c r="F797" s="404"/>
      <c r="G797" s="404"/>
    </row>
    <row r="798" spans="1:7" ht="21" x14ac:dyDescent="0.35">
      <c r="A798" s="403"/>
      <c r="B798" s="1"/>
      <c r="C798" s="1"/>
      <c r="D798" s="1"/>
      <c r="E798" s="1"/>
      <c r="F798" s="404"/>
      <c r="G798" s="404"/>
    </row>
    <row r="799" spans="1:7" ht="21" x14ac:dyDescent="0.35">
      <c r="A799" s="403"/>
      <c r="B799" s="1"/>
      <c r="C799" s="1"/>
      <c r="D799" s="1"/>
      <c r="E799" s="1"/>
      <c r="F799" s="404"/>
      <c r="G799" s="404"/>
    </row>
    <row r="800" spans="1:7" ht="21" x14ac:dyDescent="0.35">
      <c r="A800" s="403"/>
      <c r="B800" s="1"/>
      <c r="C800" s="1"/>
      <c r="D800" s="1"/>
      <c r="E800" s="1"/>
      <c r="F800" s="404"/>
      <c r="G800" s="404"/>
    </row>
    <row r="801" spans="1:7" ht="21" x14ac:dyDescent="0.35">
      <c r="A801" s="403"/>
      <c r="B801" s="1"/>
      <c r="C801" s="1"/>
      <c r="D801" s="1"/>
      <c r="E801" s="1"/>
      <c r="F801" s="404"/>
      <c r="G801" s="404"/>
    </row>
    <row r="802" spans="1:7" ht="21" x14ac:dyDescent="0.35">
      <c r="A802" s="403"/>
      <c r="B802" s="1"/>
      <c r="C802" s="1"/>
      <c r="D802" s="1"/>
      <c r="E802" s="1"/>
      <c r="F802" s="404"/>
      <c r="G802" s="404"/>
    </row>
    <row r="803" spans="1:7" ht="21" x14ac:dyDescent="0.35">
      <c r="A803" s="403"/>
      <c r="B803" s="1"/>
      <c r="C803" s="1"/>
      <c r="D803" s="1"/>
      <c r="E803" s="1"/>
      <c r="F803" s="404"/>
      <c r="G803" s="404"/>
    </row>
    <row r="804" spans="1:7" ht="21" x14ac:dyDescent="0.35">
      <c r="A804" s="403"/>
      <c r="B804" s="1"/>
      <c r="C804" s="1"/>
      <c r="D804" s="1"/>
      <c r="E804" s="1"/>
      <c r="F804" s="404"/>
      <c r="G804" s="404"/>
    </row>
    <row r="805" spans="1:7" ht="21" x14ac:dyDescent="0.35">
      <c r="A805" s="403"/>
      <c r="B805" s="1"/>
      <c r="C805" s="1"/>
      <c r="D805" s="1"/>
      <c r="E805" s="1"/>
      <c r="F805" s="404"/>
      <c r="G805" s="404"/>
    </row>
    <row r="806" spans="1:7" ht="21" x14ac:dyDescent="0.35">
      <c r="A806" s="403"/>
      <c r="B806" s="1"/>
      <c r="C806" s="1"/>
      <c r="D806" s="1"/>
      <c r="E806" s="1"/>
      <c r="F806" s="404"/>
      <c r="G806" s="404"/>
    </row>
    <row r="807" spans="1:7" ht="21" x14ac:dyDescent="0.35">
      <c r="A807" s="403"/>
      <c r="B807" s="1"/>
      <c r="C807" s="1"/>
      <c r="D807" s="1"/>
      <c r="E807" s="1"/>
      <c r="F807" s="404"/>
      <c r="G807" s="404"/>
    </row>
    <row r="808" spans="1:7" ht="21" x14ac:dyDescent="0.35">
      <c r="A808" s="403"/>
      <c r="B808" s="1"/>
      <c r="C808" s="1"/>
      <c r="D808" s="1"/>
      <c r="E808" s="1"/>
      <c r="F808" s="404"/>
      <c r="G808" s="404"/>
    </row>
    <row r="809" spans="1:7" ht="21" x14ac:dyDescent="0.35">
      <c r="A809" s="403"/>
      <c r="B809" s="1"/>
      <c r="C809" s="1"/>
      <c r="D809" s="1"/>
      <c r="E809" s="1"/>
      <c r="F809" s="404"/>
      <c r="G809" s="404"/>
    </row>
    <row r="810" spans="1:7" ht="21" x14ac:dyDescent="0.35">
      <c r="A810" s="403"/>
      <c r="B810" s="1"/>
      <c r="C810" s="1"/>
      <c r="D810" s="1"/>
      <c r="E810" s="1"/>
      <c r="F810" s="404"/>
      <c r="G810" s="404"/>
    </row>
    <row r="811" spans="1:7" ht="21" x14ac:dyDescent="0.35">
      <c r="A811" s="403"/>
      <c r="B811" s="1"/>
      <c r="C811" s="1"/>
      <c r="D811" s="1"/>
      <c r="E811" s="1"/>
      <c r="F811" s="404"/>
      <c r="G811" s="404"/>
    </row>
    <row r="812" spans="1:7" ht="21" x14ac:dyDescent="0.35">
      <c r="A812" s="403"/>
      <c r="B812" s="1"/>
      <c r="C812" s="1"/>
      <c r="D812" s="1"/>
      <c r="E812" s="1"/>
      <c r="F812" s="404"/>
      <c r="G812" s="404"/>
    </row>
    <row r="813" spans="1:7" ht="21" x14ac:dyDescent="0.35">
      <c r="A813" s="403"/>
      <c r="B813" s="1"/>
      <c r="C813" s="1"/>
      <c r="D813" s="1"/>
      <c r="E813" s="1"/>
      <c r="F813" s="404"/>
      <c r="G813" s="404"/>
    </row>
    <row r="814" spans="1:7" ht="21" x14ac:dyDescent="0.35">
      <c r="A814" s="403"/>
      <c r="B814" s="1"/>
      <c r="C814" s="1"/>
      <c r="D814" s="1"/>
      <c r="E814" s="1"/>
      <c r="F814" s="404"/>
      <c r="G814" s="404"/>
    </row>
    <row r="815" spans="1:7" ht="21" x14ac:dyDescent="0.35">
      <c r="A815" s="403"/>
      <c r="B815" s="1"/>
      <c r="C815" s="1"/>
      <c r="D815" s="1"/>
      <c r="E815" s="1"/>
      <c r="F815" s="404"/>
      <c r="G815" s="404"/>
    </row>
    <row r="816" spans="1:7" ht="21" x14ac:dyDescent="0.35">
      <c r="A816" s="403"/>
      <c r="B816" s="1"/>
      <c r="C816" s="1"/>
      <c r="D816" s="1"/>
      <c r="E816" s="1"/>
      <c r="F816" s="404"/>
      <c r="G816" s="404"/>
    </row>
    <row r="817" spans="1:7" ht="21" x14ac:dyDescent="0.35">
      <c r="A817" s="403"/>
      <c r="B817" s="1"/>
      <c r="C817" s="1"/>
      <c r="D817" s="1"/>
      <c r="E817" s="1"/>
      <c r="F817" s="404"/>
      <c r="G817" s="404"/>
    </row>
    <row r="818" spans="1:7" ht="21" x14ac:dyDescent="0.35">
      <c r="A818" s="403"/>
      <c r="B818" s="1"/>
      <c r="C818" s="1"/>
      <c r="D818" s="1"/>
      <c r="E818" s="1"/>
      <c r="F818" s="404"/>
      <c r="G818" s="404"/>
    </row>
    <row r="819" spans="1:7" ht="21" x14ac:dyDescent="0.35">
      <c r="A819" s="403"/>
      <c r="B819" s="1"/>
      <c r="C819" s="1"/>
      <c r="D819" s="1"/>
      <c r="E819" s="1"/>
      <c r="F819" s="404"/>
      <c r="G819" s="404"/>
    </row>
    <row r="820" spans="1:7" ht="21" x14ac:dyDescent="0.35">
      <c r="A820" s="403"/>
      <c r="B820" s="1"/>
      <c r="C820" s="1"/>
      <c r="D820" s="1"/>
      <c r="E820" s="1"/>
      <c r="F820" s="404"/>
      <c r="G820" s="404"/>
    </row>
    <row r="821" spans="1:7" ht="21" x14ac:dyDescent="0.35">
      <c r="A821" s="403"/>
      <c r="B821" s="1"/>
      <c r="C821" s="1"/>
      <c r="D821" s="1"/>
      <c r="E821" s="1"/>
      <c r="F821" s="404"/>
      <c r="G821" s="404"/>
    </row>
    <row r="822" spans="1:7" ht="21" x14ac:dyDescent="0.35">
      <c r="A822" s="403"/>
      <c r="B822" s="1"/>
      <c r="C822" s="1"/>
      <c r="D822" s="1"/>
      <c r="E822" s="1"/>
      <c r="F822" s="404"/>
      <c r="G822" s="404"/>
    </row>
    <row r="823" spans="1:7" ht="21" x14ac:dyDescent="0.35">
      <c r="A823" s="403"/>
      <c r="B823" s="1"/>
      <c r="C823" s="1"/>
      <c r="D823" s="1"/>
      <c r="E823" s="1"/>
      <c r="F823" s="404"/>
      <c r="G823" s="404"/>
    </row>
    <row r="824" spans="1:7" ht="21" x14ac:dyDescent="0.35">
      <c r="A824" s="403"/>
      <c r="B824" s="1"/>
      <c r="C824" s="1"/>
      <c r="D824" s="1"/>
      <c r="E824" s="1"/>
      <c r="F824" s="404"/>
      <c r="G824" s="404"/>
    </row>
    <row r="825" spans="1:7" ht="21" x14ac:dyDescent="0.35">
      <c r="A825" s="403"/>
      <c r="B825" s="1"/>
      <c r="C825" s="1"/>
      <c r="D825" s="1"/>
      <c r="E825" s="1"/>
      <c r="F825" s="404"/>
      <c r="G825" s="404"/>
    </row>
    <row r="826" spans="1:7" ht="21" x14ac:dyDescent="0.35">
      <c r="A826" s="403"/>
      <c r="B826" s="1"/>
      <c r="C826" s="1"/>
      <c r="D826" s="1"/>
      <c r="E826" s="1"/>
      <c r="F826" s="404"/>
      <c r="G826" s="404"/>
    </row>
    <row r="827" spans="1:7" ht="21" x14ac:dyDescent="0.35">
      <c r="A827" s="403"/>
      <c r="B827" s="1"/>
      <c r="C827" s="1"/>
      <c r="D827" s="1"/>
      <c r="E827" s="1"/>
      <c r="F827" s="404"/>
      <c r="G827" s="404"/>
    </row>
    <row r="828" spans="1:7" ht="21" x14ac:dyDescent="0.35">
      <c r="A828" s="403"/>
      <c r="B828" s="1"/>
      <c r="C828" s="1"/>
      <c r="D828" s="1"/>
      <c r="E828" s="1"/>
      <c r="F828" s="404"/>
      <c r="G828" s="404"/>
    </row>
    <row r="829" spans="1:7" ht="21" x14ac:dyDescent="0.35">
      <c r="A829" s="403"/>
      <c r="B829" s="1"/>
      <c r="C829" s="1"/>
      <c r="D829" s="1"/>
      <c r="E829" s="1"/>
      <c r="F829" s="404"/>
      <c r="G829" s="404"/>
    </row>
    <row r="830" spans="1:7" ht="21" x14ac:dyDescent="0.35">
      <c r="A830" s="403"/>
      <c r="B830" s="1"/>
      <c r="C830" s="1"/>
      <c r="D830" s="1"/>
      <c r="E830" s="1"/>
      <c r="F830" s="404"/>
      <c r="G830" s="404"/>
    </row>
    <row r="831" spans="1:7" ht="21" x14ac:dyDescent="0.35">
      <c r="A831" s="403"/>
      <c r="B831" s="1"/>
      <c r="C831" s="1"/>
      <c r="D831" s="1"/>
      <c r="E831" s="1"/>
      <c r="F831" s="404"/>
      <c r="G831" s="404"/>
    </row>
    <row r="832" spans="1:7" ht="21" x14ac:dyDescent="0.35">
      <c r="A832" s="403"/>
      <c r="B832" s="1"/>
      <c r="C832" s="1"/>
      <c r="D832" s="1"/>
      <c r="E832" s="1"/>
      <c r="F832" s="404"/>
      <c r="G832" s="404"/>
    </row>
    <row r="833" spans="1:7" ht="21" x14ac:dyDescent="0.35">
      <c r="A833" s="403"/>
      <c r="B833" s="1"/>
      <c r="C833" s="1"/>
      <c r="D833" s="1"/>
      <c r="E833" s="1"/>
      <c r="F833" s="404"/>
      <c r="G833" s="404"/>
    </row>
    <row r="834" spans="1:7" ht="21" x14ac:dyDescent="0.35">
      <c r="A834" s="403"/>
      <c r="B834" s="1"/>
      <c r="C834" s="1"/>
      <c r="D834" s="1"/>
      <c r="E834" s="1"/>
      <c r="F834" s="404"/>
      <c r="G834" s="404"/>
    </row>
    <row r="835" spans="1:7" ht="21" x14ac:dyDescent="0.35">
      <c r="A835" s="403"/>
      <c r="B835" s="1"/>
      <c r="C835" s="1"/>
      <c r="D835" s="1"/>
      <c r="E835" s="1"/>
      <c r="F835" s="404"/>
      <c r="G835" s="404"/>
    </row>
    <row r="836" spans="1:7" ht="21" x14ac:dyDescent="0.35">
      <c r="A836" s="403"/>
      <c r="B836" s="1"/>
      <c r="C836" s="1"/>
      <c r="D836" s="1"/>
      <c r="E836" s="1"/>
      <c r="F836" s="404"/>
      <c r="G836" s="404"/>
    </row>
    <row r="837" spans="1:7" ht="21" x14ac:dyDescent="0.35">
      <c r="A837" s="403"/>
      <c r="B837" s="1"/>
      <c r="C837" s="1"/>
      <c r="D837" s="1"/>
      <c r="E837" s="1"/>
      <c r="F837" s="404"/>
      <c r="G837" s="404"/>
    </row>
    <row r="838" spans="1:7" ht="21" x14ac:dyDescent="0.35">
      <c r="A838" s="403"/>
      <c r="B838" s="1"/>
      <c r="C838" s="1"/>
      <c r="D838" s="1"/>
      <c r="E838" s="1"/>
      <c r="F838" s="404"/>
      <c r="G838" s="404"/>
    </row>
    <row r="839" spans="1:7" ht="21" x14ac:dyDescent="0.35">
      <c r="A839" s="403"/>
      <c r="B839" s="1"/>
      <c r="C839" s="1"/>
      <c r="D839" s="1"/>
      <c r="E839" s="1"/>
      <c r="F839" s="404"/>
      <c r="G839" s="404"/>
    </row>
    <row r="840" spans="1:7" ht="21" x14ac:dyDescent="0.35">
      <c r="A840" s="403"/>
      <c r="B840" s="1"/>
      <c r="C840" s="1"/>
      <c r="D840" s="1"/>
      <c r="E840" s="1"/>
      <c r="F840" s="404"/>
      <c r="G840" s="404"/>
    </row>
    <row r="841" spans="1:7" ht="21" x14ac:dyDescent="0.35">
      <c r="A841" s="403"/>
      <c r="B841" s="1"/>
      <c r="C841" s="1"/>
      <c r="D841" s="1"/>
      <c r="E841" s="1"/>
      <c r="F841" s="404"/>
      <c r="G841" s="404"/>
    </row>
    <row r="842" spans="1:7" ht="21" x14ac:dyDescent="0.35">
      <c r="A842" s="403"/>
      <c r="B842" s="1"/>
      <c r="C842" s="1"/>
      <c r="D842" s="1"/>
      <c r="E842" s="1"/>
      <c r="F842" s="404"/>
      <c r="G842" s="404"/>
    </row>
    <row r="843" spans="1:7" ht="21" x14ac:dyDescent="0.35">
      <c r="A843" s="403"/>
      <c r="B843" s="1"/>
      <c r="C843" s="1"/>
      <c r="D843" s="1"/>
      <c r="E843" s="1"/>
      <c r="F843" s="404"/>
      <c r="G843" s="404"/>
    </row>
    <row r="844" spans="1:7" ht="21" x14ac:dyDescent="0.35">
      <c r="A844" s="403"/>
      <c r="B844" s="1"/>
      <c r="C844" s="1"/>
      <c r="D844" s="1"/>
      <c r="E844" s="1"/>
      <c r="F844" s="404"/>
      <c r="G844" s="404"/>
    </row>
    <row r="845" spans="1:7" ht="21" x14ac:dyDescent="0.35">
      <c r="A845" s="403"/>
      <c r="B845" s="1"/>
      <c r="C845" s="1"/>
      <c r="D845" s="1"/>
      <c r="E845" s="1"/>
      <c r="F845" s="404"/>
      <c r="G845" s="404"/>
    </row>
    <row r="846" spans="1:7" ht="21" x14ac:dyDescent="0.35">
      <c r="A846" s="403"/>
      <c r="B846" s="1"/>
      <c r="C846" s="1"/>
      <c r="D846" s="1"/>
      <c r="E846" s="1"/>
      <c r="F846" s="404"/>
      <c r="G846" s="404"/>
    </row>
    <row r="847" spans="1:7" ht="21" x14ac:dyDescent="0.35">
      <c r="A847" s="403"/>
      <c r="B847" s="1"/>
      <c r="C847" s="1"/>
      <c r="D847" s="1"/>
      <c r="E847" s="1"/>
      <c r="F847" s="404"/>
      <c r="G847" s="404"/>
    </row>
    <row r="848" spans="1:7" ht="21" x14ac:dyDescent="0.35">
      <c r="A848" s="403"/>
      <c r="B848" s="1"/>
      <c r="C848" s="1"/>
      <c r="D848" s="1"/>
      <c r="E848" s="1"/>
      <c r="F848" s="404"/>
      <c r="G848" s="404"/>
    </row>
    <row r="849" spans="1:7" ht="21" x14ac:dyDescent="0.35">
      <c r="A849" s="403"/>
      <c r="B849" s="1"/>
      <c r="C849" s="1"/>
      <c r="D849" s="1"/>
      <c r="E849" s="1"/>
      <c r="F849" s="404"/>
      <c r="G849" s="404"/>
    </row>
    <row r="850" spans="1:7" ht="21" x14ac:dyDescent="0.35">
      <c r="A850" s="403"/>
      <c r="B850" s="1"/>
      <c r="C850" s="1"/>
      <c r="D850" s="1"/>
      <c r="E850" s="1"/>
      <c r="F850" s="404"/>
      <c r="G850" s="404"/>
    </row>
    <row r="851" spans="1:7" ht="21" x14ac:dyDescent="0.35">
      <c r="A851" s="403"/>
      <c r="B851" s="1"/>
      <c r="C851" s="1"/>
      <c r="D851" s="1"/>
      <c r="E851" s="1"/>
      <c r="F851" s="404"/>
      <c r="G851" s="404"/>
    </row>
    <row r="852" spans="1:7" ht="21" x14ac:dyDescent="0.35">
      <c r="A852" s="403"/>
      <c r="B852" s="1"/>
      <c r="C852" s="1"/>
      <c r="D852" s="1"/>
      <c r="E852" s="1"/>
      <c r="F852" s="404"/>
      <c r="G852" s="404"/>
    </row>
    <row r="853" spans="1:7" ht="21" x14ac:dyDescent="0.35">
      <c r="A853" s="403"/>
      <c r="B853" s="1"/>
      <c r="C853" s="1"/>
      <c r="D853" s="1"/>
      <c r="E853" s="1"/>
      <c r="F853" s="404"/>
      <c r="G853" s="404"/>
    </row>
    <row r="854" spans="1:7" ht="21" x14ac:dyDescent="0.35">
      <c r="A854" s="403"/>
      <c r="B854" s="1"/>
      <c r="C854" s="1"/>
      <c r="D854" s="1"/>
      <c r="E854" s="1"/>
      <c r="F854" s="404"/>
      <c r="G854" s="404"/>
    </row>
    <row r="855" spans="1:7" ht="21" x14ac:dyDescent="0.35">
      <c r="A855" s="403"/>
      <c r="B855" s="1"/>
      <c r="C855" s="1"/>
      <c r="D855" s="1"/>
      <c r="E855" s="1"/>
      <c r="F855" s="404"/>
      <c r="G855" s="404"/>
    </row>
    <row r="856" spans="1:7" ht="21" x14ac:dyDescent="0.35">
      <c r="A856" s="403"/>
      <c r="B856" s="1"/>
      <c r="C856" s="1"/>
      <c r="D856" s="1"/>
      <c r="E856" s="1"/>
      <c r="F856" s="404"/>
      <c r="G856" s="404"/>
    </row>
    <row r="857" spans="1:7" ht="21" x14ac:dyDescent="0.35">
      <c r="A857" s="403"/>
      <c r="B857" s="1"/>
      <c r="C857" s="1"/>
      <c r="D857" s="1"/>
      <c r="E857" s="1"/>
      <c r="F857" s="404"/>
      <c r="G857" s="404"/>
    </row>
    <row r="858" spans="1:7" ht="21" x14ac:dyDescent="0.35">
      <c r="A858" s="403"/>
      <c r="B858" s="1"/>
      <c r="C858" s="1"/>
      <c r="D858" s="1"/>
      <c r="E858" s="1"/>
      <c r="F858" s="404"/>
      <c r="G858" s="404"/>
    </row>
    <row r="859" spans="1:7" ht="21" x14ac:dyDescent="0.35">
      <c r="A859" s="403"/>
      <c r="B859" s="1"/>
      <c r="C859" s="1"/>
      <c r="D859" s="1"/>
      <c r="E859" s="1"/>
      <c r="F859" s="404"/>
      <c r="G859" s="404"/>
    </row>
    <row r="860" spans="1:7" ht="21" x14ac:dyDescent="0.35">
      <c r="A860" s="403"/>
      <c r="B860" s="1"/>
      <c r="C860" s="1"/>
      <c r="D860" s="1"/>
      <c r="E860" s="1"/>
      <c r="F860" s="404"/>
      <c r="G860" s="404"/>
    </row>
    <row r="861" spans="1:7" ht="21" x14ac:dyDescent="0.35">
      <c r="A861" s="403"/>
      <c r="B861" s="1"/>
      <c r="C861" s="1"/>
      <c r="D861" s="1"/>
      <c r="E861" s="1"/>
      <c r="F861" s="404"/>
      <c r="G861" s="404"/>
    </row>
    <row r="862" spans="1:7" ht="21" x14ac:dyDescent="0.35">
      <c r="A862" s="403"/>
      <c r="B862" s="1"/>
      <c r="C862" s="1"/>
      <c r="D862" s="1"/>
      <c r="E862" s="1"/>
      <c r="F862" s="404"/>
      <c r="G862" s="404"/>
    </row>
    <row r="863" spans="1:7" ht="21" x14ac:dyDescent="0.35">
      <c r="A863" s="403"/>
      <c r="B863" s="1"/>
      <c r="C863" s="1"/>
      <c r="D863" s="1"/>
      <c r="E863" s="1"/>
      <c r="F863" s="404"/>
      <c r="G863" s="404"/>
    </row>
    <row r="864" spans="1:7" ht="21" x14ac:dyDescent="0.35">
      <c r="A864" s="403"/>
      <c r="B864" s="1"/>
      <c r="C864" s="1"/>
      <c r="D864" s="1"/>
      <c r="E864" s="1"/>
      <c r="F864" s="404"/>
      <c r="G864" s="404"/>
    </row>
    <row r="865" spans="1:7" ht="21" x14ac:dyDescent="0.35">
      <c r="A865" s="403"/>
      <c r="B865" s="1"/>
      <c r="C865" s="1"/>
      <c r="D865" s="1"/>
      <c r="E865" s="1"/>
      <c r="F865" s="404"/>
      <c r="G865" s="404"/>
    </row>
    <row r="866" spans="1:7" ht="21" x14ac:dyDescent="0.35">
      <c r="A866" s="403"/>
      <c r="B866" s="1"/>
      <c r="C866" s="1"/>
      <c r="D866" s="1"/>
      <c r="E866" s="1"/>
      <c r="F866" s="404"/>
      <c r="G866" s="404"/>
    </row>
    <row r="867" spans="1:7" ht="21" x14ac:dyDescent="0.35">
      <c r="A867" s="403"/>
      <c r="B867" s="1"/>
      <c r="C867" s="1"/>
      <c r="D867" s="1"/>
      <c r="E867" s="1"/>
      <c r="F867" s="404"/>
      <c r="G867" s="404"/>
    </row>
    <row r="868" spans="1:7" ht="21" x14ac:dyDescent="0.35">
      <c r="A868" s="403"/>
      <c r="B868" s="1"/>
      <c r="C868" s="1"/>
      <c r="D868" s="1"/>
      <c r="E868" s="1"/>
      <c r="F868" s="404"/>
      <c r="G868" s="404"/>
    </row>
    <row r="869" spans="1:7" ht="21" x14ac:dyDescent="0.35">
      <c r="A869" s="403"/>
      <c r="B869" s="1"/>
      <c r="C869" s="1"/>
      <c r="D869" s="1"/>
      <c r="E869" s="1"/>
      <c r="F869" s="404"/>
      <c r="G869" s="404"/>
    </row>
    <row r="870" spans="1:7" ht="21" x14ac:dyDescent="0.35">
      <c r="A870" s="403"/>
      <c r="B870" s="1"/>
      <c r="C870" s="1"/>
      <c r="D870" s="1"/>
      <c r="E870" s="1"/>
      <c r="F870" s="404"/>
      <c r="G870" s="404"/>
    </row>
    <row r="871" spans="1:7" ht="21" x14ac:dyDescent="0.35">
      <c r="A871" s="403"/>
      <c r="B871" s="1"/>
      <c r="C871" s="1"/>
      <c r="D871" s="1"/>
      <c r="E871" s="1"/>
      <c r="F871" s="404"/>
      <c r="G871" s="404"/>
    </row>
    <row r="872" spans="1:7" ht="21" x14ac:dyDescent="0.35">
      <c r="A872" s="403"/>
      <c r="B872" s="1"/>
      <c r="C872" s="1"/>
      <c r="D872" s="1"/>
      <c r="E872" s="1"/>
      <c r="F872" s="404"/>
      <c r="G872" s="404"/>
    </row>
    <row r="873" spans="1:7" ht="21" x14ac:dyDescent="0.35">
      <c r="A873" s="403"/>
      <c r="B873" s="1"/>
      <c r="C873" s="1"/>
      <c r="D873" s="1"/>
      <c r="E873" s="1"/>
      <c r="F873" s="404"/>
      <c r="G873" s="404"/>
    </row>
    <row r="874" spans="1:7" ht="21" x14ac:dyDescent="0.35">
      <c r="A874" s="403"/>
      <c r="B874" s="1"/>
      <c r="C874" s="1"/>
      <c r="D874" s="1"/>
      <c r="E874" s="1"/>
      <c r="F874" s="404"/>
      <c r="G874" s="404"/>
    </row>
    <row r="875" spans="1:7" ht="21" x14ac:dyDescent="0.35">
      <c r="A875" s="403"/>
      <c r="B875" s="1"/>
      <c r="C875" s="1"/>
      <c r="D875" s="1"/>
      <c r="E875" s="1"/>
      <c r="F875" s="404"/>
      <c r="G875" s="404"/>
    </row>
    <row r="876" spans="1:7" ht="21" x14ac:dyDescent="0.35">
      <c r="A876" s="403"/>
      <c r="B876" s="1"/>
      <c r="C876" s="1"/>
      <c r="D876" s="1"/>
      <c r="E876" s="1"/>
      <c r="F876" s="404"/>
      <c r="G876" s="404"/>
    </row>
    <row r="877" spans="1:7" ht="21" x14ac:dyDescent="0.35">
      <c r="A877" s="403"/>
      <c r="B877" s="1"/>
      <c r="C877" s="1"/>
      <c r="D877" s="1"/>
      <c r="E877" s="1"/>
      <c r="F877" s="404"/>
      <c r="G877" s="404"/>
    </row>
    <row r="878" spans="1:7" ht="21" x14ac:dyDescent="0.35">
      <c r="A878" s="403"/>
      <c r="B878" s="1"/>
      <c r="C878" s="1"/>
      <c r="D878" s="1"/>
      <c r="E878" s="1"/>
      <c r="F878" s="404"/>
      <c r="G878" s="404"/>
    </row>
    <row r="879" spans="1:7" ht="21" x14ac:dyDescent="0.35">
      <c r="A879" s="403"/>
      <c r="B879" s="1"/>
      <c r="C879" s="1"/>
      <c r="D879" s="1"/>
      <c r="E879" s="1"/>
      <c r="F879" s="404"/>
      <c r="G879" s="404"/>
    </row>
    <row r="880" spans="1:7" ht="21" x14ac:dyDescent="0.35">
      <c r="A880" s="403"/>
      <c r="B880" s="1"/>
      <c r="C880" s="1"/>
      <c r="D880" s="1"/>
      <c r="E880" s="1"/>
      <c r="F880" s="404"/>
      <c r="G880" s="404"/>
    </row>
    <row r="881" spans="1:7" ht="21" x14ac:dyDescent="0.35">
      <c r="A881" s="403"/>
      <c r="B881" s="1"/>
      <c r="C881" s="1"/>
      <c r="D881" s="1"/>
      <c r="E881" s="1"/>
      <c r="F881" s="404"/>
      <c r="G881" s="404"/>
    </row>
    <row r="882" spans="1:7" ht="21" x14ac:dyDescent="0.35">
      <c r="A882" s="403"/>
      <c r="B882" s="1"/>
      <c r="C882" s="1"/>
      <c r="D882" s="1"/>
      <c r="E882" s="1"/>
      <c r="F882" s="404"/>
      <c r="G882" s="404"/>
    </row>
    <row r="883" spans="1:7" ht="21" x14ac:dyDescent="0.35">
      <c r="A883" s="403"/>
      <c r="B883" s="1"/>
      <c r="C883" s="1"/>
      <c r="D883" s="1"/>
      <c r="E883" s="1"/>
      <c r="F883" s="404"/>
      <c r="G883" s="404"/>
    </row>
    <row r="884" spans="1:7" ht="21" x14ac:dyDescent="0.35">
      <c r="A884" s="403"/>
      <c r="B884" s="1"/>
      <c r="C884" s="1"/>
      <c r="D884" s="1"/>
      <c r="E884" s="1"/>
      <c r="F884" s="404"/>
      <c r="G884" s="404"/>
    </row>
    <row r="885" spans="1:7" ht="21" x14ac:dyDescent="0.35">
      <c r="A885" s="403"/>
      <c r="B885" s="1"/>
      <c r="C885" s="1"/>
      <c r="D885" s="1"/>
      <c r="E885" s="1"/>
      <c r="F885" s="404"/>
      <c r="G885" s="404"/>
    </row>
    <row r="886" spans="1:7" ht="21" x14ac:dyDescent="0.35">
      <c r="A886" s="403"/>
      <c r="B886" s="1"/>
      <c r="C886" s="1"/>
      <c r="D886" s="1"/>
      <c r="E886" s="1"/>
      <c r="F886" s="404"/>
      <c r="G886" s="404"/>
    </row>
    <row r="887" spans="1:7" ht="21" x14ac:dyDescent="0.35">
      <c r="A887" s="403"/>
      <c r="B887" s="1"/>
      <c r="C887" s="1"/>
      <c r="D887" s="1"/>
      <c r="E887" s="1"/>
      <c r="F887" s="404"/>
      <c r="G887" s="404"/>
    </row>
    <row r="888" spans="1:7" ht="21" x14ac:dyDescent="0.35">
      <c r="A888" s="403"/>
      <c r="B888" s="1"/>
      <c r="C888" s="1"/>
      <c r="D888" s="1"/>
      <c r="E888" s="1"/>
      <c r="F888" s="404"/>
      <c r="G888" s="404"/>
    </row>
    <row r="889" spans="1:7" ht="21" x14ac:dyDescent="0.35">
      <c r="A889" s="403"/>
      <c r="B889" s="1"/>
      <c r="C889" s="1"/>
      <c r="D889" s="1"/>
      <c r="E889" s="1"/>
      <c r="F889" s="404"/>
      <c r="G889" s="404"/>
    </row>
    <row r="890" spans="1:7" ht="21" x14ac:dyDescent="0.35">
      <c r="A890" s="403"/>
      <c r="B890" s="1"/>
      <c r="C890" s="1"/>
      <c r="D890" s="1"/>
      <c r="E890" s="1"/>
      <c r="F890" s="404"/>
      <c r="G890" s="404"/>
    </row>
    <row r="891" spans="1:7" ht="21" x14ac:dyDescent="0.35">
      <c r="A891" s="403"/>
      <c r="B891" s="1"/>
      <c r="C891" s="1"/>
      <c r="D891" s="1"/>
      <c r="E891" s="1"/>
      <c r="F891" s="404"/>
      <c r="G891" s="404"/>
    </row>
    <row r="892" spans="1:7" ht="21" x14ac:dyDescent="0.35">
      <c r="A892" s="403"/>
      <c r="B892" s="1"/>
      <c r="C892" s="1"/>
      <c r="D892" s="1"/>
      <c r="E892" s="1"/>
      <c r="F892" s="404"/>
      <c r="G892" s="404"/>
    </row>
    <row r="893" spans="1:7" ht="21" x14ac:dyDescent="0.35">
      <c r="A893" s="403"/>
      <c r="B893" s="1"/>
      <c r="C893" s="1"/>
      <c r="D893" s="1"/>
      <c r="E893" s="1"/>
      <c r="F893" s="404"/>
      <c r="G893" s="404"/>
    </row>
    <row r="894" spans="1:7" ht="21" x14ac:dyDescent="0.35">
      <c r="A894" s="403"/>
      <c r="B894" s="1"/>
      <c r="C894" s="1"/>
      <c r="D894" s="1"/>
      <c r="E894" s="1"/>
      <c r="F894" s="404"/>
      <c r="G894" s="404"/>
    </row>
    <row r="895" spans="1:7" ht="21" x14ac:dyDescent="0.35">
      <c r="A895" s="403"/>
      <c r="B895" s="1"/>
      <c r="C895" s="1"/>
      <c r="D895" s="1"/>
      <c r="E895" s="1"/>
      <c r="F895" s="404"/>
      <c r="G895" s="404"/>
    </row>
    <row r="896" spans="1:7" ht="21" x14ac:dyDescent="0.35">
      <c r="A896" s="403"/>
      <c r="B896" s="1"/>
      <c r="C896" s="1"/>
      <c r="D896" s="1"/>
      <c r="E896" s="1"/>
      <c r="F896" s="404"/>
      <c r="G896" s="404"/>
    </row>
    <row r="897" spans="1:7" ht="21" x14ac:dyDescent="0.35">
      <c r="A897" s="403"/>
      <c r="B897" s="1"/>
      <c r="C897" s="1"/>
      <c r="D897" s="1"/>
      <c r="E897" s="1"/>
      <c r="F897" s="404"/>
      <c r="G897" s="404"/>
    </row>
    <row r="898" spans="1:7" ht="21" x14ac:dyDescent="0.35">
      <c r="A898" s="403"/>
      <c r="B898" s="1"/>
      <c r="C898" s="1"/>
      <c r="D898" s="1"/>
      <c r="E898" s="1"/>
      <c r="F898" s="404"/>
      <c r="G898" s="404"/>
    </row>
    <row r="899" spans="1:7" ht="21" x14ac:dyDescent="0.35">
      <c r="A899" s="403"/>
      <c r="B899" s="1"/>
      <c r="C899" s="1"/>
      <c r="D899" s="1"/>
      <c r="E899" s="1"/>
      <c r="F899" s="404"/>
      <c r="G899" s="404"/>
    </row>
    <row r="900" spans="1:7" ht="21" x14ac:dyDescent="0.35">
      <c r="A900" s="403"/>
      <c r="B900" s="1"/>
      <c r="C900" s="1"/>
      <c r="D900" s="1"/>
      <c r="E900" s="1"/>
      <c r="F900" s="404"/>
      <c r="G900" s="404"/>
    </row>
    <row r="901" spans="1:7" ht="21" x14ac:dyDescent="0.35">
      <c r="A901" s="403"/>
      <c r="B901" s="1"/>
      <c r="C901" s="1"/>
      <c r="D901" s="1"/>
      <c r="E901" s="1"/>
      <c r="F901" s="404"/>
      <c r="G901" s="404"/>
    </row>
    <row r="902" spans="1:7" ht="21" x14ac:dyDescent="0.35">
      <c r="A902" s="403"/>
      <c r="B902" s="1"/>
      <c r="C902" s="1"/>
      <c r="D902" s="1"/>
      <c r="E902" s="1"/>
      <c r="F902" s="404"/>
      <c r="G902" s="404"/>
    </row>
    <row r="903" spans="1:7" ht="21" x14ac:dyDescent="0.35">
      <c r="A903" s="403"/>
      <c r="B903" s="1"/>
      <c r="C903" s="1"/>
      <c r="D903" s="1"/>
      <c r="E903" s="1"/>
      <c r="F903" s="404"/>
      <c r="G903" s="404"/>
    </row>
    <row r="904" spans="1:7" ht="21" x14ac:dyDescent="0.35">
      <c r="A904" s="403"/>
      <c r="B904" s="1"/>
      <c r="C904" s="1"/>
      <c r="D904" s="1"/>
      <c r="E904" s="1"/>
      <c r="F904" s="404"/>
      <c r="G904" s="404"/>
    </row>
    <row r="905" spans="1:7" ht="21" x14ac:dyDescent="0.35">
      <c r="A905" s="403"/>
      <c r="B905" s="1"/>
      <c r="C905" s="1"/>
      <c r="D905" s="1"/>
      <c r="E905" s="1"/>
      <c r="F905" s="404"/>
      <c r="G905" s="404"/>
    </row>
    <row r="906" spans="1:7" ht="21" x14ac:dyDescent="0.35">
      <c r="A906" s="403"/>
      <c r="B906" s="1"/>
      <c r="C906" s="1"/>
      <c r="D906" s="1"/>
      <c r="E906" s="1"/>
      <c r="F906" s="404"/>
      <c r="G906" s="404"/>
    </row>
    <row r="907" spans="1:7" ht="21" x14ac:dyDescent="0.35">
      <c r="A907" s="403"/>
      <c r="B907" s="1"/>
      <c r="C907" s="1"/>
      <c r="D907" s="1"/>
      <c r="E907" s="1"/>
      <c r="F907" s="404"/>
      <c r="G907" s="404"/>
    </row>
    <row r="908" spans="1:7" ht="21" x14ac:dyDescent="0.35">
      <c r="A908" s="403"/>
      <c r="B908" s="1"/>
      <c r="C908" s="1"/>
      <c r="D908" s="1"/>
      <c r="E908" s="1"/>
      <c r="F908" s="404"/>
      <c r="G908" s="404"/>
    </row>
    <row r="909" spans="1:7" ht="21" x14ac:dyDescent="0.35">
      <c r="A909" s="403"/>
      <c r="B909" s="1"/>
      <c r="C909" s="1"/>
      <c r="D909" s="1"/>
      <c r="E909" s="1"/>
      <c r="F909" s="404"/>
      <c r="G909" s="404"/>
    </row>
    <row r="910" spans="1:7" ht="21" x14ac:dyDescent="0.35">
      <c r="A910" s="403"/>
      <c r="B910" s="1"/>
      <c r="C910" s="1"/>
      <c r="D910" s="1"/>
      <c r="E910" s="1"/>
      <c r="F910" s="404"/>
      <c r="G910" s="404"/>
    </row>
    <row r="911" spans="1:7" ht="21" x14ac:dyDescent="0.35">
      <c r="A911" s="403"/>
      <c r="B911" s="1"/>
      <c r="C911" s="1"/>
      <c r="D911" s="1"/>
      <c r="E911" s="1"/>
      <c r="F911" s="404"/>
      <c r="G911" s="404"/>
    </row>
    <row r="912" spans="1:7" ht="21" x14ac:dyDescent="0.35">
      <c r="A912" s="403"/>
      <c r="B912" s="1"/>
      <c r="C912" s="1"/>
      <c r="D912" s="1"/>
      <c r="E912" s="1"/>
      <c r="F912" s="404"/>
      <c r="G912" s="404"/>
    </row>
    <row r="913" spans="1:7" ht="21" x14ac:dyDescent="0.35">
      <c r="A913" s="403"/>
      <c r="B913" s="1"/>
      <c r="C913" s="1"/>
      <c r="D913" s="1"/>
      <c r="E913" s="1"/>
      <c r="F913" s="404"/>
      <c r="G913" s="404"/>
    </row>
    <row r="914" spans="1:7" ht="21" x14ac:dyDescent="0.35">
      <c r="A914" s="403"/>
      <c r="B914" s="1"/>
      <c r="C914" s="1"/>
      <c r="D914" s="1"/>
      <c r="E914" s="1"/>
      <c r="F914" s="404"/>
      <c r="G914" s="404"/>
    </row>
    <row r="915" spans="1:7" ht="21" x14ac:dyDescent="0.35">
      <c r="A915" s="403"/>
      <c r="B915" s="1"/>
      <c r="C915" s="1"/>
      <c r="D915" s="1"/>
      <c r="E915" s="1"/>
      <c r="F915" s="404"/>
      <c r="G915" s="404"/>
    </row>
    <row r="916" spans="1:7" ht="21" x14ac:dyDescent="0.35">
      <c r="A916" s="403"/>
      <c r="B916" s="1"/>
      <c r="C916" s="1"/>
      <c r="D916" s="1"/>
      <c r="E916" s="1"/>
      <c r="F916" s="404"/>
      <c r="G916" s="404"/>
    </row>
    <row r="917" spans="1:7" ht="21" x14ac:dyDescent="0.35">
      <c r="A917" s="403"/>
      <c r="B917" s="1"/>
      <c r="C917" s="1"/>
      <c r="D917" s="1"/>
      <c r="E917" s="1"/>
      <c r="F917" s="404"/>
      <c r="G917" s="404"/>
    </row>
    <row r="918" spans="1:7" ht="21" x14ac:dyDescent="0.35">
      <c r="A918" s="403"/>
      <c r="B918" s="1"/>
      <c r="C918" s="1"/>
      <c r="D918" s="1"/>
      <c r="E918" s="1"/>
      <c r="F918" s="404"/>
      <c r="G918" s="404"/>
    </row>
    <row r="919" spans="1:7" ht="21" x14ac:dyDescent="0.35">
      <c r="A919" s="403"/>
      <c r="B919" s="1"/>
      <c r="C919" s="1"/>
      <c r="D919" s="1"/>
      <c r="E919" s="1"/>
      <c r="F919" s="404"/>
      <c r="G919" s="404"/>
    </row>
    <row r="920" spans="1:7" ht="21" x14ac:dyDescent="0.35">
      <c r="A920" s="403"/>
      <c r="B920" s="1"/>
      <c r="C920" s="1"/>
      <c r="D920" s="1"/>
      <c r="E920" s="1"/>
      <c r="F920" s="404"/>
      <c r="G920" s="404"/>
    </row>
    <row r="921" spans="1:7" ht="21" x14ac:dyDescent="0.35">
      <c r="A921" s="403"/>
      <c r="B921" s="1"/>
      <c r="C921" s="1"/>
      <c r="D921" s="1"/>
      <c r="E921" s="1"/>
      <c r="F921" s="404"/>
      <c r="G921" s="404"/>
    </row>
    <row r="922" spans="1:7" ht="21" x14ac:dyDescent="0.35">
      <c r="A922" s="403"/>
      <c r="B922" s="1"/>
      <c r="C922" s="1"/>
      <c r="D922" s="1"/>
      <c r="E922" s="1"/>
      <c r="F922" s="404"/>
      <c r="G922" s="404"/>
    </row>
    <row r="923" spans="1:7" ht="21" x14ac:dyDescent="0.35">
      <c r="A923" s="403"/>
      <c r="B923" s="1"/>
      <c r="C923" s="1"/>
      <c r="D923" s="1"/>
      <c r="E923" s="1"/>
      <c r="F923" s="404"/>
      <c r="G923" s="404"/>
    </row>
    <row r="924" spans="1:7" ht="21" x14ac:dyDescent="0.35">
      <c r="A924" s="403"/>
      <c r="B924" s="1"/>
      <c r="C924" s="1"/>
      <c r="D924" s="1"/>
      <c r="E924" s="1"/>
      <c r="F924" s="404"/>
      <c r="G924" s="404"/>
    </row>
    <row r="925" spans="1:7" ht="21" x14ac:dyDescent="0.35">
      <c r="A925" s="403"/>
      <c r="B925" s="1"/>
      <c r="C925" s="1"/>
      <c r="D925" s="1"/>
      <c r="E925" s="1"/>
      <c r="F925" s="404"/>
      <c r="G925" s="404"/>
    </row>
    <row r="926" spans="1:7" ht="21" x14ac:dyDescent="0.35">
      <c r="A926" s="403"/>
      <c r="B926" s="1"/>
      <c r="C926" s="1"/>
      <c r="D926" s="1"/>
      <c r="E926" s="1"/>
      <c r="F926" s="404"/>
      <c r="G926" s="404"/>
    </row>
    <row r="927" spans="1:7" ht="21" x14ac:dyDescent="0.35">
      <c r="A927" s="403"/>
      <c r="B927" s="1"/>
      <c r="C927" s="1"/>
      <c r="D927" s="1"/>
      <c r="E927" s="1"/>
      <c r="F927" s="404"/>
      <c r="G927" s="404"/>
    </row>
    <row r="928" spans="1:7" ht="21" x14ac:dyDescent="0.35">
      <c r="A928" s="403"/>
      <c r="B928" s="1"/>
      <c r="C928" s="1"/>
      <c r="D928" s="1"/>
      <c r="E928" s="1"/>
      <c r="F928" s="404"/>
      <c r="G928" s="404"/>
    </row>
    <row r="929" spans="1:7" ht="21" x14ac:dyDescent="0.35">
      <c r="A929" s="403"/>
      <c r="B929" s="1"/>
      <c r="C929" s="1"/>
      <c r="D929" s="1"/>
      <c r="E929" s="1"/>
      <c r="F929" s="404"/>
      <c r="G929" s="404"/>
    </row>
    <row r="930" spans="1:7" ht="21" x14ac:dyDescent="0.35">
      <c r="A930" s="403"/>
      <c r="B930" s="1"/>
      <c r="C930" s="1"/>
      <c r="D930" s="1"/>
      <c r="E930" s="1"/>
      <c r="F930" s="404"/>
      <c r="G930" s="404"/>
    </row>
    <row r="931" spans="1:7" ht="21" x14ac:dyDescent="0.35">
      <c r="A931" s="403"/>
      <c r="B931" s="1"/>
      <c r="C931" s="1"/>
      <c r="D931" s="1"/>
      <c r="E931" s="1"/>
      <c r="F931" s="404"/>
      <c r="G931" s="404"/>
    </row>
    <row r="932" spans="1:7" ht="21" x14ac:dyDescent="0.35">
      <c r="A932" s="403"/>
      <c r="B932" s="1"/>
      <c r="C932" s="1"/>
      <c r="D932" s="1"/>
      <c r="E932" s="1"/>
      <c r="F932" s="404"/>
      <c r="G932" s="404"/>
    </row>
    <row r="933" spans="1:7" ht="21" x14ac:dyDescent="0.35">
      <c r="A933" s="403"/>
      <c r="B933" s="1"/>
      <c r="C933" s="1"/>
      <c r="D933" s="1"/>
      <c r="E933" s="1"/>
      <c r="F933" s="404"/>
      <c r="G933" s="404"/>
    </row>
    <row r="934" spans="1:7" ht="21" x14ac:dyDescent="0.35">
      <c r="A934" s="403"/>
      <c r="B934" s="1"/>
      <c r="C934" s="1"/>
      <c r="D934" s="1"/>
      <c r="E934" s="1"/>
      <c r="F934" s="404"/>
      <c r="G934" s="404"/>
    </row>
    <row r="935" spans="1:7" ht="21" x14ac:dyDescent="0.35">
      <c r="A935" s="403"/>
      <c r="B935" s="1"/>
      <c r="C935" s="1"/>
      <c r="D935" s="1"/>
      <c r="E935" s="1"/>
      <c r="F935" s="404"/>
      <c r="G935" s="404"/>
    </row>
    <row r="936" spans="1:7" ht="21" x14ac:dyDescent="0.35">
      <c r="A936" s="403"/>
      <c r="B936" s="1"/>
      <c r="C936" s="1"/>
      <c r="D936" s="1"/>
      <c r="E936" s="1"/>
      <c r="F936" s="404"/>
      <c r="G936" s="404"/>
    </row>
    <row r="937" spans="1:7" ht="21" x14ac:dyDescent="0.35">
      <c r="A937" s="403"/>
      <c r="B937" s="1"/>
      <c r="C937" s="1"/>
      <c r="D937" s="1"/>
      <c r="E937" s="1"/>
      <c r="F937" s="404"/>
      <c r="G937" s="404"/>
    </row>
    <row r="938" spans="1:7" ht="21" x14ac:dyDescent="0.35">
      <c r="A938" s="403"/>
      <c r="B938" s="1"/>
      <c r="C938" s="1"/>
      <c r="D938" s="1"/>
      <c r="E938" s="1"/>
      <c r="F938" s="404"/>
      <c r="G938" s="404"/>
    </row>
    <row r="939" spans="1:7" ht="21" x14ac:dyDescent="0.35">
      <c r="A939" s="403"/>
      <c r="B939" s="1"/>
      <c r="C939" s="1"/>
      <c r="D939" s="1"/>
      <c r="E939" s="1"/>
      <c r="F939" s="404"/>
      <c r="G939" s="404"/>
    </row>
    <row r="940" spans="1:7" ht="21" x14ac:dyDescent="0.35">
      <c r="A940" s="403"/>
      <c r="B940" s="1"/>
      <c r="C940" s="1"/>
      <c r="D940" s="1"/>
      <c r="E940" s="1"/>
      <c r="F940" s="404"/>
      <c r="G940" s="404"/>
    </row>
    <row r="941" spans="1:7" ht="21" x14ac:dyDescent="0.35">
      <c r="A941" s="403"/>
      <c r="B941" s="1"/>
      <c r="C941" s="1"/>
      <c r="D941" s="1"/>
      <c r="E941" s="1"/>
      <c r="F941" s="404"/>
      <c r="G941" s="404"/>
    </row>
    <row r="942" spans="1:7" ht="21" x14ac:dyDescent="0.35">
      <c r="A942" s="403"/>
      <c r="B942" s="1"/>
      <c r="C942" s="1"/>
      <c r="D942" s="1"/>
      <c r="E942" s="1"/>
      <c r="F942" s="404"/>
      <c r="G942" s="404"/>
    </row>
    <row r="943" spans="1:7" ht="21" x14ac:dyDescent="0.35">
      <c r="A943" s="403"/>
      <c r="B943" s="1"/>
      <c r="C943" s="1"/>
      <c r="D943" s="1"/>
      <c r="E943" s="1"/>
      <c r="F943" s="404"/>
      <c r="G943" s="404"/>
    </row>
    <row r="944" spans="1:7" ht="21" x14ac:dyDescent="0.35">
      <c r="A944" s="403"/>
      <c r="B944" s="1"/>
      <c r="C944" s="1"/>
      <c r="D944" s="1"/>
      <c r="E944" s="1"/>
      <c r="F944" s="404"/>
      <c r="G944" s="404"/>
    </row>
    <row r="945" spans="1:7" ht="21" x14ac:dyDescent="0.35">
      <c r="A945" s="403"/>
      <c r="B945" s="1"/>
      <c r="C945" s="1"/>
      <c r="D945" s="1"/>
      <c r="E945" s="1"/>
      <c r="F945" s="404"/>
      <c r="G945" s="404"/>
    </row>
    <row r="946" spans="1:7" ht="21" x14ac:dyDescent="0.35">
      <c r="A946" s="403"/>
      <c r="B946" s="1"/>
      <c r="C946" s="1"/>
      <c r="D946" s="1"/>
      <c r="E946" s="1"/>
      <c r="F946" s="404"/>
      <c r="G946" s="404"/>
    </row>
    <row r="947" spans="1:7" ht="21" x14ac:dyDescent="0.35">
      <c r="A947" s="403"/>
      <c r="B947" s="1"/>
      <c r="C947" s="1"/>
      <c r="D947" s="1"/>
      <c r="E947" s="1"/>
      <c r="F947" s="404"/>
      <c r="G947" s="404"/>
    </row>
    <row r="948" spans="1:7" ht="21" x14ac:dyDescent="0.35">
      <c r="A948" s="403"/>
      <c r="B948" s="1"/>
      <c r="C948" s="1"/>
      <c r="D948" s="1"/>
      <c r="E948" s="1"/>
      <c r="F948" s="404"/>
      <c r="G948" s="404"/>
    </row>
    <row r="949" spans="1:7" ht="21" x14ac:dyDescent="0.35">
      <c r="A949" s="403"/>
      <c r="B949" s="1"/>
      <c r="C949" s="1"/>
      <c r="D949" s="1"/>
      <c r="E949" s="1"/>
      <c r="F949" s="404"/>
      <c r="G949" s="404"/>
    </row>
    <row r="950" spans="1:7" ht="21" x14ac:dyDescent="0.35">
      <c r="A950" s="403"/>
      <c r="B950" s="1"/>
      <c r="C950" s="1"/>
      <c r="D950" s="1"/>
      <c r="E950" s="1"/>
      <c r="F950" s="404"/>
      <c r="G950" s="404"/>
    </row>
    <row r="951" spans="1:7" ht="21" x14ac:dyDescent="0.35">
      <c r="A951" s="403"/>
      <c r="B951" s="1"/>
      <c r="C951" s="1"/>
      <c r="D951" s="1"/>
      <c r="E951" s="1"/>
      <c r="F951" s="404"/>
      <c r="G951" s="404"/>
    </row>
    <row r="952" spans="1:7" ht="21" x14ac:dyDescent="0.35">
      <c r="A952" s="403"/>
      <c r="B952" s="1"/>
      <c r="C952" s="1"/>
      <c r="D952" s="1"/>
      <c r="E952" s="1"/>
      <c r="F952" s="404"/>
      <c r="G952" s="404"/>
    </row>
    <row r="953" spans="1:7" ht="21" x14ac:dyDescent="0.35">
      <c r="A953" s="403"/>
      <c r="B953" s="1"/>
      <c r="C953" s="1"/>
      <c r="D953" s="1"/>
      <c r="E953" s="1"/>
      <c r="F953" s="404"/>
      <c r="G953" s="404"/>
    </row>
    <row r="954" spans="1:7" ht="21" x14ac:dyDescent="0.35">
      <c r="A954" s="403"/>
      <c r="B954" s="1"/>
      <c r="C954" s="1"/>
      <c r="D954" s="1"/>
      <c r="E954" s="1"/>
      <c r="F954" s="404"/>
      <c r="G954" s="404"/>
    </row>
    <row r="955" spans="1:7" ht="21" x14ac:dyDescent="0.35">
      <c r="A955" s="403"/>
      <c r="B955" s="1"/>
      <c r="C955" s="1"/>
      <c r="D955" s="1"/>
      <c r="E955" s="1"/>
      <c r="F955" s="404"/>
      <c r="G955" s="404"/>
    </row>
    <row r="956" spans="1:7" ht="21" x14ac:dyDescent="0.35">
      <c r="A956" s="403"/>
      <c r="B956" s="1"/>
      <c r="C956" s="1"/>
      <c r="D956" s="1"/>
      <c r="E956" s="1"/>
      <c r="F956" s="404"/>
      <c r="G956" s="404"/>
    </row>
    <row r="957" spans="1:7" ht="21" x14ac:dyDescent="0.35">
      <c r="A957" s="403"/>
      <c r="B957" s="1"/>
      <c r="C957" s="1"/>
      <c r="D957" s="1"/>
      <c r="E957" s="1"/>
      <c r="F957" s="404"/>
      <c r="G957" s="404"/>
    </row>
    <row r="958" spans="1:7" ht="21" x14ac:dyDescent="0.35">
      <c r="A958" s="403"/>
      <c r="B958" s="1"/>
      <c r="C958" s="1"/>
      <c r="D958" s="1"/>
      <c r="E958" s="1"/>
      <c r="F958" s="404"/>
      <c r="G958" s="404"/>
    </row>
    <row r="959" spans="1:7" ht="21" x14ac:dyDescent="0.35">
      <c r="A959" s="403"/>
      <c r="B959" s="1"/>
      <c r="C959" s="1"/>
      <c r="D959" s="1"/>
      <c r="E959" s="1"/>
      <c r="F959" s="404"/>
      <c r="G959" s="404"/>
    </row>
    <row r="960" spans="1:7" ht="21" x14ac:dyDescent="0.35">
      <c r="A960" s="403"/>
      <c r="B960" s="1"/>
      <c r="C960" s="1"/>
      <c r="D960" s="1"/>
      <c r="E960" s="1"/>
      <c r="F960" s="404"/>
      <c r="G960" s="404"/>
    </row>
    <row r="961" spans="1:7" ht="21" x14ac:dyDescent="0.35">
      <c r="A961" s="403"/>
      <c r="B961" s="1"/>
      <c r="C961" s="1"/>
      <c r="D961" s="1"/>
      <c r="E961" s="1"/>
      <c r="F961" s="404"/>
      <c r="G961" s="404"/>
    </row>
    <row r="962" spans="1:7" ht="21" x14ac:dyDescent="0.35">
      <c r="A962" s="403"/>
      <c r="B962" s="1"/>
      <c r="C962" s="1"/>
      <c r="D962" s="1"/>
      <c r="E962" s="1"/>
      <c r="F962" s="404"/>
      <c r="G962" s="404"/>
    </row>
    <row r="963" spans="1:7" ht="21" x14ac:dyDescent="0.35">
      <c r="A963" s="403"/>
      <c r="B963" s="1"/>
      <c r="C963" s="1"/>
      <c r="D963" s="1"/>
      <c r="E963" s="1"/>
      <c r="F963" s="404"/>
      <c r="G963" s="404"/>
    </row>
    <row r="964" spans="1:7" ht="21" x14ac:dyDescent="0.35">
      <c r="A964" s="403"/>
      <c r="B964" s="1"/>
      <c r="C964" s="1"/>
      <c r="D964" s="1"/>
      <c r="E964" s="1"/>
      <c r="F964" s="404"/>
      <c r="G964" s="404"/>
    </row>
    <row r="965" spans="1:7" ht="21" x14ac:dyDescent="0.35">
      <c r="A965" s="403"/>
      <c r="B965" s="1"/>
      <c r="C965" s="1"/>
      <c r="D965" s="1"/>
      <c r="E965" s="1"/>
      <c r="F965" s="404"/>
      <c r="G965" s="404"/>
    </row>
    <row r="966" spans="1:7" ht="21" x14ac:dyDescent="0.35">
      <c r="A966" s="403"/>
      <c r="B966" s="1"/>
      <c r="C966" s="1"/>
      <c r="D966" s="1"/>
      <c r="E966" s="1"/>
      <c r="F966" s="404"/>
      <c r="G966" s="404"/>
    </row>
    <row r="967" spans="1:7" ht="21" x14ac:dyDescent="0.35">
      <c r="A967" s="403"/>
      <c r="B967" s="1"/>
      <c r="C967" s="1"/>
      <c r="D967" s="1"/>
      <c r="E967" s="1"/>
      <c r="F967" s="404"/>
      <c r="G967" s="404"/>
    </row>
    <row r="968" spans="1:7" ht="21" x14ac:dyDescent="0.35">
      <c r="A968" s="403"/>
      <c r="B968" s="1"/>
      <c r="C968" s="1"/>
      <c r="D968" s="1"/>
      <c r="E968" s="1"/>
      <c r="F968" s="404"/>
      <c r="G968" s="404"/>
    </row>
    <row r="969" spans="1:7" ht="21" x14ac:dyDescent="0.35">
      <c r="A969" s="403"/>
      <c r="B969" s="1"/>
      <c r="C969" s="1"/>
      <c r="D969" s="1"/>
      <c r="E969" s="1"/>
      <c r="F969" s="404"/>
      <c r="G969" s="404"/>
    </row>
    <row r="970" spans="1:7" ht="21" x14ac:dyDescent="0.35">
      <c r="A970" s="403"/>
      <c r="B970" s="1"/>
      <c r="C970" s="1"/>
      <c r="D970" s="1"/>
      <c r="E970" s="1"/>
      <c r="F970" s="404"/>
      <c r="G970" s="404"/>
    </row>
    <row r="971" spans="1:7" ht="21" x14ac:dyDescent="0.35">
      <c r="A971" s="403"/>
      <c r="B971" s="1"/>
      <c r="C971" s="1"/>
      <c r="D971" s="1"/>
      <c r="E971" s="1"/>
      <c r="F971" s="404"/>
      <c r="G971" s="404"/>
    </row>
    <row r="972" spans="1:7" ht="21" x14ac:dyDescent="0.35">
      <c r="A972" s="403"/>
      <c r="B972" s="1"/>
      <c r="C972" s="1"/>
      <c r="D972" s="1"/>
      <c r="E972" s="1"/>
      <c r="F972" s="404"/>
      <c r="G972" s="404"/>
    </row>
    <row r="973" spans="1:7" ht="21" x14ac:dyDescent="0.35">
      <c r="A973" s="403"/>
      <c r="B973" s="1"/>
      <c r="C973" s="1"/>
      <c r="D973" s="1"/>
      <c r="E973" s="1"/>
      <c r="F973" s="404"/>
      <c r="G973" s="404"/>
    </row>
    <row r="974" spans="1:7" ht="21" x14ac:dyDescent="0.35">
      <c r="A974" s="403"/>
      <c r="B974" s="1"/>
      <c r="C974" s="1"/>
      <c r="D974" s="1"/>
      <c r="E974" s="1"/>
      <c r="F974" s="404"/>
      <c r="G974" s="404"/>
    </row>
    <row r="975" spans="1:7" ht="21" x14ac:dyDescent="0.35">
      <c r="A975" s="403"/>
      <c r="B975" s="1"/>
      <c r="C975" s="1"/>
      <c r="D975" s="1"/>
      <c r="E975" s="1"/>
      <c r="F975" s="404"/>
      <c r="G975" s="404"/>
    </row>
    <row r="976" spans="1:7" ht="21" x14ac:dyDescent="0.35">
      <c r="A976" s="403"/>
      <c r="B976" s="1"/>
      <c r="C976" s="1"/>
      <c r="D976" s="1"/>
      <c r="E976" s="1"/>
      <c r="F976" s="404"/>
      <c r="G976" s="404"/>
    </row>
    <row r="977" spans="1:7" ht="21" x14ac:dyDescent="0.35">
      <c r="A977" s="403"/>
      <c r="B977" s="1"/>
      <c r="C977" s="1"/>
      <c r="D977" s="1"/>
      <c r="E977" s="1"/>
      <c r="F977" s="404"/>
      <c r="G977" s="404"/>
    </row>
    <row r="978" spans="1:7" ht="21" x14ac:dyDescent="0.35">
      <c r="A978" s="403"/>
      <c r="B978" s="1"/>
      <c r="C978" s="1"/>
      <c r="D978" s="1"/>
      <c r="E978" s="1"/>
      <c r="F978" s="404"/>
      <c r="G978" s="404"/>
    </row>
    <row r="979" spans="1:7" ht="21" x14ac:dyDescent="0.35">
      <c r="A979" s="403"/>
      <c r="B979" s="1"/>
      <c r="C979" s="1"/>
      <c r="D979" s="1"/>
      <c r="E979" s="1"/>
      <c r="F979" s="404"/>
      <c r="G979" s="404"/>
    </row>
    <row r="980" spans="1:7" ht="21" x14ac:dyDescent="0.35">
      <c r="A980" s="403"/>
      <c r="B980" s="1"/>
      <c r="C980" s="1"/>
      <c r="D980" s="1"/>
      <c r="E980" s="1"/>
      <c r="F980" s="404"/>
      <c r="G980" s="404"/>
    </row>
    <row r="981" spans="1:7" ht="21" x14ac:dyDescent="0.35">
      <c r="A981" s="403"/>
      <c r="B981" s="1"/>
      <c r="C981" s="1"/>
      <c r="D981" s="1"/>
      <c r="E981" s="1"/>
      <c r="F981" s="404"/>
      <c r="G981" s="404"/>
    </row>
    <row r="982" spans="1:7" ht="21" x14ac:dyDescent="0.35">
      <c r="A982" s="403"/>
      <c r="B982" s="1"/>
      <c r="C982" s="1"/>
      <c r="D982" s="1"/>
      <c r="E982" s="1"/>
      <c r="F982" s="404"/>
      <c r="G982" s="404"/>
    </row>
    <row r="983" spans="1:7" ht="21" x14ac:dyDescent="0.35">
      <c r="A983" s="403"/>
      <c r="B983" s="1"/>
      <c r="C983" s="1"/>
      <c r="D983" s="1"/>
      <c r="E983" s="1"/>
      <c r="F983" s="404"/>
      <c r="G983" s="404"/>
    </row>
    <row r="984" spans="1:7" ht="21" x14ac:dyDescent="0.35">
      <c r="A984" s="403"/>
      <c r="B984" s="1"/>
      <c r="C984" s="1"/>
      <c r="D984" s="1"/>
      <c r="E984" s="1"/>
      <c r="F984" s="404"/>
      <c r="G984" s="404"/>
    </row>
    <row r="985" spans="1:7" ht="21" x14ac:dyDescent="0.35">
      <c r="A985" s="403"/>
      <c r="B985" s="1"/>
      <c r="C985" s="1"/>
      <c r="D985" s="1"/>
      <c r="E985" s="1"/>
      <c r="F985" s="404"/>
      <c r="G985" s="404"/>
    </row>
    <row r="986" spans="1:7" ht="21" x14ac:dyDescent="0.35">
      <c r="A986" s="403"/>
      <c r="B986" s="1"/>
      <c r="C986" s="1"/>
      <c r="D986" s="1"/>
      <c r="E986" s="1"/>
      <c r="F986" s="404"/>
      <c r="G986" s="404"/>
    </row>
    <row r="987" spans="1:7" ht="21" x14ac:dyDescent="0.35">
      <c r="A987" s="403"/>
      <c r="B987" s="1"/>
      <c r="C987" s="1"/>
      <c r="D987" s="1"/>
      <c r="E987" s="1"/>
      <c r="F987" s="404"/>
      <c r="G987" s="404"/>
    </row>
    <row r="988" spans="1:7" ht="21" x14ac:dyDescent="0.35">
      <c r="A988" s="403"/>
      <c r="B988" s="1"/>
      <c r="C988" s="1"/>
      <c r="D988" s="1"/>
      <c r="E988" s="1"/>
      <c r="F988" s="404"/>
      <c r="G988" s="404"/>
    </row>
    <row r="989" spans="1:7" ht="21" x14ac:dyDescent="0.35">
      <c r="A989" s="403"/>
      <c r="B989" s="1"/>
      <c r="C989" s="1"/>
      <c r="D989" s="1"/>
      <c r="E989" s="1"/>
      <c r="F989" s="404"/>
      <c r="G989" s="404"/>
    </row>
    <row r="990" spans="1:7" ht="21" x14ac:dyDescent="0.35">
      <c r="A990" s="403"/>
      <c r="B990" s="1"/>
      <c r="C990" s="1"/>
      <c r="D990" s="1"/>
      <c r="E990" s="1"/>
      <c r="F990" s="404"/>
      <c r="G990" s="404"/>
    </row>
    <row r="991" spans="1:7" ht="21" x14ac:dyDescent="0.35">
      <c r="A991" s="403"/>
      <c r="B991" s="1"/>
      <c r="C991" s="1"/>
      <c r="D991" s="1"/>
      <c r="E991" s="1"/>
      <c r="F991" s="404"/>
      <c r="G991" s="404"/>
    </row>
    <row r="992" spans="1:7" ht="21" x14ac:dyDescent="0.35">
      <c r="A992" s="403"/>
      <c r="B992" s="1"/>
      <c r="C992" s="1"/>
      <c r="D992" s="1"/>
      <c r="E992" s="1"/>
      <c r="F992" s="404"/>
      <c r="G992" s="404"/>
    </row>
    <row r="993" spans="1:7" ht="21" x14ac:dyDescent="0.35">
      <c r="A993" s="403"/>
      <c r="B993" s="1"/>
      <c r="C993" s="1"/>
      <c r="D993" s="1"/>
      <c r="E993" s="1"/>
      <c r="F993" s="404"/>
      <c r="G993" s="404"/>
    </row>
    <row r="994" spans="1:7" ht="21" x14ac:dyDescent="0.35">
      <c r="A994" s="403"/>
      <c r="B994" s="1"/>
      <c r="C994" s="1"/>
      <c r="D994" s="1"/>
      <c r="E994" s="1"/>
      <c r="F994" s="404"/>
      <c r="G994" s="404"/>
    </row>
    <row r="995" spans="1:7" ht="21" x14ac:dyDescent="0.35">
      <c r="A995" s="403"/>
      <c r="B995" s="1"/>
      <c r="C995" s="1"/>
      <c r="D995" s="1"/>
      <c r="E995" s="1"/>
      <c r="F995" s="404"/>
      <c r="G995" s="404"/>
    </row>
    <row r="996" spans="1:7" ht="21" x14ac:dyDescent="0.35">
      <c r="A996" s="403"/>
      <c r="B996" s="1"/>
      <c r="C996" s="1"/>
      <c r="D996" s="1"/>
      <c r="E996" s="1"/>
      <c r="F996" s="404"/>
      <c r="G996" s="404"/>
    </row>
    <row r="997" spans="1:7" ht="21" x14ac:dyDescent="0.35">
      <c r="A997" s="403"/>
      <c r="B997" s="1"/>
      <c r="C997" s="1"/>
      <c r="D997" s="1"/>
      <c r="E997" s="1"/>
      <c r="F997" s="404"/>
      <c r="G997" s="404"/>
    </row>
    <row r="998" spans="1:7" ht="21" x14ac:dyDescent="0.35">
      <c r="A998" s="403"/>
      <c r="B998" s="1"/>
      <c r="C998" s="1"/>
      <c r="D998" s="1"/>
      <c r="E998" s="1"/>
      <c r="F998" s="404"/>
      <c r="G998" s="404"/>
    </row>
    <row r="999" spans="1:7" ht="21" x14ac:dyDescent="0.35">
      <c r="A999" s="403"/>
      <c r="B999" s="1"/>
      <c r="C999" s="1"/>
      <c r="D999" s="1"/>
      <c r="E999" s="1"/>
      <c r="F999" s="404"/>
      <c r="G999" s="404"/>
    </row>
  </sheetData>
  <mergeCells count="10">
    <mergeCell ref="A1:A4"/>
    <mergeCell ref="B1:L1"/>
    <mergeCell ref="H2:K2"/>
    <mergeCell ref="L2:L4"/>
    <mergeCell ref="B2:B3"/>
    <mergeCell ref="C2:C3"/>
    <mergeCell ref="D2:D3"/>
    <mergeCell ref="E2:E3"/>
    <mergeCell ref="F2:F3"/>
    <mergeCell ref="G2:G3"/>
  </mergeCells>
  <pageMargins left="0.47244094488188981" right="0.31496062992125984" top="0.55118110236220474" bottom="0.35433070866141736"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outlinePr summaryBelow="0" summaryRight="0"/>
  </sheetPr>
  <dimension ref="A1:S1000"/>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sqref="A1:XFD1048576"/>
    </sheetView>
  </sheetViews>
  <sheetFormatPr baseColWidth="10" defaultColWidth="5" defaultRowHeight="15.75" customHeight="1" x14ac:dyDescent="0.15"/>
  <cols>
    <col min="1" max="13" width="5" style="389"/>
    <col min="14" max="14" width="5" style="389" hidden="1" customWidth="1"/>
    <col min="15" max="18" width="5.33203125" style="389" customWidth="1"/>
    <col min="19" max="19" width="5" style="389" customWidth="1"/>
    <col min="20" max="16384" width="5" style="389"/>
  </cols>
  <sheetData>
    <row r="1" spans="1:19" ht="21" customHeight="1" x14ac:dyDescent="0.4">
      <c r="A1" s="609" t="s">
        <v>1</v>
      </c>
      <c r="B1" s="612" t="s">
        <v>314</v>
      </c>
      <c r="C1" s="613"/>
      <c r="D1" s="613"/>
      <c r="E1" s="613"/>
      <c r="F1" s="613"/>
      <c r="G1" s="613"/>
      <c r="H1" s="613"/>
      <c r="I1" s="613"/>
      <c r="J1" s="613"/>
      <c r="K1" s="613"/>
      <c r="L1" s="613"/>
      <c r="M1" s="613"/>
      <c r="N1" s="613"/>
      <c r="O1" s="613"/>
      <c r="P1" s="613"/>
      <c r="Q1" s="613"/>
      <c r="R1" s="613"/>
      <c r="S1" s="614"/>
    </row>
    <row r="2" spans="1:19" ht="25.5" customHeight="1" x14ac:dyDescent="0.15">
      <c r="A2" s="610"/>
      <c r="B2" s="604" t="str">
        <f>ข้อมูล!$B62</f>
        <v>ข้อ 1.รักชาติ ศาสน์ กษัตริย์</v>
      </c>
      <c r="C2" s="604" t="str">
        <f>ข้อมูล!$B63</f>
        <v>ข้อ 2.ซื่อสัตย์ เสียสละ อดทน</v>
      </c>
      <c r="D2" s="604" t="str">
        <f>ข้อมูล!$B64</f>
        <v>ข้อ 3.กตัญญูต่อพ่อแม่ ผู้ปกครอง ครู</v>
      </c>
      <c r="E2" s="604" t="str">
        <f>ข้อมูล!$B65</f>
        <v>ข้อ 4.ใฝ่หาความรู้</v>
      </c>
      <c r="F2" s="604" t="str">
        <f>ข้อมูล!$B66</f>
        <v>ข้อ 5.รักษาวัฒนธรรมประเพณีไทย</v>
      </c>
      <c r="G2" s="604" t="str">
        <f>ข้อมูล!$B67</f>
        <v>ข้อ 6.มีศีลธรรม</v>
      </c>
      <c r="H2" s="604" t="str">
        <f>ข้อมูล!$B68</f>
        <v>ข้อ 7.เข้าใจเรียนรู้การเป็นประชาธิปไตย</v>
      </c>
      <c r="I2" s="604" t="str">
        <f>ข้อมูล!$B69</f>
        <v>ข้อ 8.มีระเบียบวินัย เคารพกฎหมาย</v>
      </c>
      <c r="J2" s="604" t="str">
        <f>ข้อมูล!$B70</f>
        <v>ข้อ 9.ปฏิบัติตามพระราชดำรัส</v>
      </c>
      <c r="K2" s="604" t="str">
        <f>ข้อมูล!$B71</f>
        <v>ข้อ10.ใช้หลักปรัชญาเศรษฐกิจพอเพียง</v>
      </c>
      <c r="L2" s="604" t="str">
        <f>ข้อมูล!$B72</f>
        <v>ข้อ11.เกรงกลัวต่อบาป</v>
      </c>
      <c r="M2" s="604" t="str">
        <f>ข้อมูล!$B73</f>
        <v>ข้อ12.คำนึงถึงผลประโยชน์ของส่วนรวม</v>
      </c>
      <c r="N2" s="615" t="s">
        <v>326</v>
      </c>
      <c r="O2" s="617" t="s">
        <v>109</v>
      </c>
      <c r="P2" s="618"/>
      <c r="Q2" s="618"/>
      <c r="R2" s="619"/>
      <c r="S2" s="607" t="s">
        <v>75</v>
      </c>
    </row>
    <row r="3" spans="1:19" ht="66" customHeight="1" x14ac:dyDescent="0.15">
      <c r="A3" s="610"/>
      <c r="B3" s="605"/>
      <c r="C3" s="605"/>
      <c r="D3" s="605"/>
      <c r="E3" s="605"/>
      <c r="F3" s="605"/>
      <c r="G3" s="605"/>
      <c r="H3" s="605"/>
      <c r="I3" s="605"/>
      <c r="J3" s="605"/>
      <c r="K3" s="605"/>
      <c r="L3" s="605"/>
      <c r="M3" s="605"/>
      <c r="N3" s="616"/>
      <c r="O3" s="616"/>
      <c r="P3" s="620"/>
      <c r="Q3" s="620"/>
      <c r="R3" s="621"/>
      <c r="S3" s="608"/>
    </row>
    <row r="4" spans="1:19" ht="15" customHeight="1" x14ac:dyDescent="0.15">
      <c r="A4" s="610"/>
      <c r="B4" s="606"/>
      <c r="C4" s="606"/>
      <c r="D4" s="606"/>
      <c r="E4" s="606"/>
      <c r="F4" s="606"/>
      <c r="G4" s="606"/>
      <c r="H4" s="606"/>
      <c r="I4" s="606"/>
      <c r="J4" s="606"/>
      <c r="K4" s="606"/>
      <c r="L4" s="606"/>
      <c r="M4" s="606"/>
      <c r="N4" s="616"/>
      <c r="O4" s="168" t="s">
        <v>110</v>
      </c>
      <c r="P4" s="168" t="s">
        <v>111</v>
      </c>
      <c r="Q4" s="168" t="s">
        <v>103</v>
      </c>
      <c r="R4" s="168" t="s">
        <v>104</v>
      </c>
      <c r="S4" s="608"/>
    </row>
    <row r="5" spans="1:19" ht="15" customHeight="1" x14ac:dyDescent="0.15">
      <c r="A5" s="611"/>
      <c r="B5" s="168">
        <v>3</v>
      </c>
      <c r="C5" s="168">
        <v>3</v>
      </c>
      <c r="D5" s="168">
        <v>3</v>
      </c>
      <c r="E5" s="168">
        <v>3</v>
      </c>
      <c r="F5" s="168">
        <v>3</v>
      </c>
      <c r="G5" s="168">
        <v>3</v>
      </c>
      <c r="H5" s="168">
        <v>3</v>
      </c>
      <c r="I5" s="168">
        <v>3</v>
      </c>
      <c r="J5" s="168">
        <v>3</v>
      </c>
      <c r="K5" s="168">
        <v>3</v>
      </c>
      <c r="L5" s="168">
        <v>3</v>
      </c>
      <c r="M5" s="168">
        <v>3</v>
      </c>
      <c r="N5" s="168">
        <f>AVERAGE(B5:M5)</f>
        <v>3</v>
      </c>
      <c r="O5" s="173">
        <v>3</v>
      </c>
      <c r="P5" s="173">
        <v>2</v>
      </c>
      <c r="Q5" s="173">
        <v>1</v>
      </c>
      <c r="R5" s="173">
        <v>0</v>
      </c>
      <c r="S5" s="608"/>
    </row>
    <row r="6" spans="1:19" s="391" customFormat="1" ht="16.5" customHeight="1" x14ac:dyDescent="0.35">
      <c r="A6" s="170">
        <f>IF(COUNTA(ข้อมูล!C3),ข้อมูล!C3," ")</f>
        <v>1</v>
      </c>
      <c r="B6" s="174" t="str">
        <f>IF(COUNTA(ข้อมูล!AA3),ข้อมูล!AA3," ")</f>
        <v xml:space="preserve"> </v>
      </c>
      <c r="C6" s="174" t="str">
        <f>IF(COUNTA(ข้อมูล!AB3),ข้อมูล!AB3," ")</f>
        <v xml:space="preserve"> </v>
      </c>
      <c r="D6" s="174" t="str">
        <f>IF(COUNTA(ข้อมูล!AC3),ข้อมูล!AC3," ")</f>
        <v xml:space="preserve"> </v>
      </c>
      <c r="E6" s="174" t="str">
        <f>IF(COUNTA(ข้อมูล!AD3),ข้อมูล!AD3," ")</f>
        <v xml:space="preserve"> </v>
      </c>
      <c r="F6" s="174" t="str">
        <f>IF(COUNTA(ข้อมูล!AE3),ข้อมูล!AE3," ")</f>
        <v xml:space="preserve"> </v>
      </c>
      <c r="G6" s="174" t="str">
        <f>IF(COUNTA(ข้อมูล!AF3),ข้อมูล!AF3," ")</f>
        <v xml:space="preserve"> </v>
      </c>
      <c r="H6" s="174" t="str">
        <f>IF(COUNTA(ข้อมูล!AG3),ข้อมูล!AG3," ")</f>
        <v xml:space="preserve"> </v>
      </c>
      <c r="I6" s="174" t="str">
        <f>IF(COUNTA(ข้อมูล!AH3),ข้อมูล!AH3," ")</f>
        <v xml:space="preserve"> </v>
      </c>
      <c r="J6" s="174" t="str">
        <f>IF(COUNTA(ข้อมูล!AI3),ข้อมูล!AI3," ")</f>
        <v xml:space="preserve"> </v>
      </c>
      <c r="K6" s="174" t="str">
        <f>IF(COUNTA(ข้อมูล!AJ3),ข้อมูล!AJ3," ")</f>
        <v xml:space="preserve"> </v>
      </c>
      <c r="L6" s="174" t="str">
        <f>IF(COUNTA(ข้อมูล!AK3),ข้อมูล!AK3," ")</f>
        <v xml:space="preserve"> </v>
      </c>
      <c r="M6" s="174" t="str">
        <f>IF(COUNTA(ข้อมูล!AL3),ข้อมูล!AL3," ")</f>
        <v xml:space="preserve"> </v>
      </c>
      <c r="N6" s="174" t="str">
        <f>IF(COUNTA(ข้อมูล!AA3:AL3),AVERAGE(ข้อมูล!AA3:AL3)," ")</f>
        <v xml:space="preserve"> </v>
      </c>
      <c r="O6" s="390" t="str">
        <f>IF(COUNTA(ข้อมูล!AA3:AL3),IF(N6&lt;1," ",IF(N6&lt;1.5," ",IF(N6&lt;2.5," ",IF(N6&gt;=2.5,"/"))))," ")</f>
        <v xml:space="preserve"> </v>
      </c>
      <c r="P6" s="390" t="str">
        <f>IF(COUNTA(ข้อมูล!AA3:AL3),IF(N6&lt;1," ",IF(N6&lt;1.5," ",IF(N6&lt;2.5,"/",IF(N6&gt;=2.5," "))))," ")</f>
        <v xml:space="preserve"> </v>
      </c>
      <c r="Q6" s="390" t="str">
        <f>IF(COUNTA(ข้อมูล!AA3:AL3),IF(N6&lt;1," ",IF(N6&lt;1.5,"/",IF(N6&lt;2.5," ",IF(N6&gt;=2.5," "))))," ")</f>
        <v xml:space="preserve"> </v>
      </c>
      <c r="R6" s="390" t="str">
        <f>IF(COUNTA(ข้อมูล!AA3:AL3),IF(N6&lt;1,"/",IF(N6&lt;1.5," ",IF(N6&lt;2.5," ",IF(N6&gt;=2.5," "))))," ")</f>
        <v xml:space="preserve"> </v>
      </c>
      <c r="S6" s="175"/>
    </row>
    <row r="7" spans="1:19" s="391" customFormat="1" ht="16.5" customHeight="1" x14ac:dyDescent="0.35">
      <c r="A7" s="170">
        <f>IF(COUNTA(ข้อมูล!C4),ข้อมูล!C4," ")</f>
        <v>2</v>
      </c>
      <c r="B7" s="174" t="str">
        <f>IF(COUNTA(ข้อมูล!AA4),ข้อมูล!AA4," ")</f>
        <v xml:space="preserve"> </v>
      </c>
      <c r="C7" s="174" t="str">
        <f>IF(COUNTA(ข้อมูล!AB4),ข้อมูล!AB4," ")</f>
        <v xml:space="preserve"> </v>
      </c>
      <c r="D7" s="174" t="str">
        <f>IF(COUNTA(ข้อมูล!AC4),ข้อมูล!AC4," ")</f>
        <v xml:space="preserve"> </v>
      </c>
      <c r="E7" s="174" t="str">
        <f>IF(COUNTA(ข้อมูล!AD4),ข้อมูล!AD4," ")</f>
        <v xml:space="preserve"> </v>
      </c>
      <c r="F7" s="174" t="str">
        <f>IF(COUNTA(ข้อมูล!AE4),ข้อมูล!AE4," ")</f>
        <v xml:space="preserve"> </v>
      </c>
      <c r="G7" s="174" t="str">
        <f>IF(COUNTA(ข้อมูล!AF4),ข้อมูล!AF4," ")</f>
        <v xml:space="preserve"> </v>
      </c>
      <c r="H7" s="174" t="str">
        <f>IF(COUNTA(ข้อมูล!AG4),ข้อมูล!AG4," ")</f>
        <v xml:space="preserve"> </v>
      </c>
      <c r="I7" s="174" t="str">
        <f>IF(COUNTA(ข้อมูล!AH4),ข้อมูล!AH4," ")</f>
        <v xml:space="preserve"> </v>
      </c>
      <c r="J7" s="174" t="str">
        <f>IF(COUNTA(ข้อมูล!AI4),ข้อมูล!AI4," ")</f>
        <v xml:space="preserve"> </v>
      </c>
      <c r="K7" s="174" t="str">
        <f>IF(COUNTA(ข้อมูล!AJ4),ข้อมูล!AJ4," ")</f>
        <v xml:space="preserve"> </v>
      </c>
      <c r="L7" s="174" t="str">
        <f>IF(COUNTA(ข้อมูล!AK4),ข้อมูล!AK4," ")</f>
        <v xml:space="preserve"> </v>
      </c>
      <c r="M7" s="174" t="str">
        <f>IF(COUNTA(ข้อมูล!AL4),ข้อมูล!AL4," ")</f>
        <v xml:space="preserve"> </v>
      </c>
      <c r="N7" s="174" t="str">
        <f>IF(COUNTA(ข้อมูล!AA4:AL4),AVERAGE(ข้อมูล!AA4:AL4)," ")</f>
        <v xml:space="preserve"> </v>
      </c>
      <c r="O7" s="390" t="str">
        <f>IF(COUNTA(ข้อมูล!AA4:AL4),IF(N7&lt;1," ",IF(N7&lt;1.5," ",IF(N7&lt;2.5," ",IF(N7&gt;=2.5,"/"))))," ")</f>
        <v xml:space="preserve"> </v>
      </c>
      <c r="P7" s="390" t="str">
        <f>IF(COUNTA(ข้อมูล!AA4:AL4),IF(N7&lt;1," ",IF(N7&lt;1.5," ",IF(N7&lt;2.5,"/",IF(N7&gt;=2.5," "))))," ")</f>
        <v xml:space="preserve"> </v>
      </c>
      <c r="Q7" s="390" t="str">
        <f>IF(COUNTA(ข้อมูล!AA4:AL4),IF(N7&lt;1," ",IF(N7&lt;1.5,"/",IF(N7&lt;2.5," ",IF(N7&gt;=2.5," "))))," ")</f>
        <v xml:space="preserve"> </v>
      </c>
      <c r="R7" s="390" t="str">
        <f>IF(COUNTA(ข้อมูล!AA4:AL4),IF(N7&lt;1,"/",IF(N7&lt;1.5," ",IF(N7&lt;2.5," ",IF(N7&gt;=2.5," "))))," ")</f>
        <v xml:space="preserve"> </v>
      </c>
      <c r="S7" s="175"/>
    </row>
    <row r="8" spans="1:19" s="391" customFormat="1" ht="16.5" customHeight="1" x14ac:dyDescent="0.35">
      <c r="A8" s="170">
        <f>IF(COUNTA(ข้อมูล!C5),ข้อมูล!C5," ")</f>
        <v>3</v>
      </c>
      <c r="B8" s="174" t="str">
        <f>IF(COUNTA(ข้อมูล!AA5),ข้อมูล!AA5," ")</f>
        <v xml:space="preserve"> </v>
      </c>
      <c r="C8" s="174" t="str">
        <f>IF(COUNTA(ข้อมูล!AB5),ข้อมูล!AB5," ")</f>
        <v xml:space="preserve"> </v>
      </c>
      <c r="D8" s="174" t="str">
        <f>IF(COUNTA(ข้อมูล!AC5),ข้อมูล!AC5," ")</f>
        <v xml:space="preserve"> </v>
      </c>
      <c r="E8" s="174" t="str">
        <f>IF(COUNTA(ข้อมูล!AD5),ข้อมูล!AD5," ")</f>
        <v xml:space="preserve"> </v>
      </c>
      <c r="F8" s="174" t="str">
        <f>IF(COUNTA(ข้อมูล!AE5),ข้อมูล!AE5," ")</f>
        <v xml:space="preserve"> </v>
      </c>
      <c r="G8" s="174" t="str">
        <f>IF(COUNTA(ข้อมูล!AF5),ข้อมูล!AF5," ")</f>
        <v xml:space="preserve"> </v>
      </c>
      <c r="H8" s="174" t="str">
        <f>IF(COUNTA(ข้อมูล!AG5),ข้อมูล!AG5," ")</f>
        <v xml:space="preserve"> </v>
      </c>
      <c r="I8" s="174" t="str">
        <f>IF(COUNTA(ข้อมูล!AH5),ข้อมูล!AH5," ")</f>
        <v xml:space="preserve"> </v>
      </c>
      <c r="J8" s="174" t="str">
        <f>IF(COUNTA(ข้อมูล!AI5),ข้อมูล!AI5," ")</f>
        <v xml:space="preserve"> </v>
      </c>
      <c r="K8" s="174" t="str">
        <f>IF(COUNTA(ข้อมูล!AJ5),ข้อมูล!AJ5," ")</f>
        <v xml:space="preserve"> </v>
      </c>
      <c r="L8" s="174" t="str">
        <f>IF(COUNTA(ข้อมูล!AK5),ข้อมูล!AK5," ")</f>
        <v xml:space="preserve"> </v>
      </c>
      <c r="M8" s="174" t="str">
        <f>IF(COUNTA(ข้อมูล!AL5),ข้อมูล!AL5," ")</f>
        <v xml:space="preserve"> </v>
      </c>
      <c r="N8" s="174" t="str">
        <f>IF(COUNTA(ข้อมูล!AA5:AL5),AVERAGE(ข้อมูล!AA5:AL5)," ")</f>
        <v xml:space="preserve"> </v>
      </c>
      <c r="O8" s="390" t="str">
        <f>IF(COUNTA(ข้อมูล!AA5:AL5),IF(N8&lt;1," ",IF(N8&lt;1.5," ",IF(N8&lt;2.5," ",IF(N8&gt;=2.5,"/"))))," ")</f>
        <v xml:space="preserve"> </v>
      </c>
      <c r="P8" s="390" t="str">
        <f>IF(COUNTA(ข้อมูล!AA5:AL5),IF(N8&lt;1," ",IF(N8&lt;1.5," ",IF(N8&lt;2.5,"/",IF(N8&gt;=2.5," "))))," ")</f>
        <v xml:space="preserve"> </v>
      </c>
      <c r="Q8" s="390" t="str">
        <f>IF(COUNTA(ข้อมูล!AA5:AL5),IF(N8&lt;1," ",IF(N8&lt;1.5,"/",IF(N8&lt;2.5," ",IF(N8&gt;=2.5," "))))," ")</f>
        <v xml:space="preserve"> </v>
      </c>
      <c r="R8" s="390" t="str">
        <f>IF(COUNTA(ข้อมูล!AA5:AL5),IF(N8&lt;1,"/",IF(N8&lt;1.5," ",IF(N8&lt;2.5," ",IF(N8&gt;=2.5," "))))," ")</f>
        <v xml:space="preserve"> </v>
      </c>
      <c r="S8" s="175"/>
    </row>
    <row r="9" spans="1:19" s="391" customFormat="1" ht="16.5" customHeight="1" x14ac:dyDescent="0.35">
      <c r="A9" s="170">
        <f>IF(COUNTA(ข้อมูล!C6),ข้อมูล!C6," ")</f>
        <v>4</v>
      </c>
      <c r="B9" s="174" t="str">
        <f>IF(COUNTA(ข้อมูล!AA6),ข้อมูล!AA6," ")</f>
        <v xml:space="preserve"> </v>
      </c>
      <c r="C9" s="174" t="str">
        <f>IF(COUNTA(ข้อมูล!AB6),ข้อมูล!AB6," ")</f>
        <v xml:space="preserve"> </v>
      </c>
      <c r="D9" s="174" t="str">
        <f>IF(COUNTA(ข้อมูล!AC6),ข้อมูล!AC6," ")</f>
        <v xml:space="preserve"> </v>
      </c>
      <c r="E9" s="174" t="str">
        <f>IF(COUNTA(ข้อมูล!AD6),ข้อมูล!AD6," ")</f>
        <v xml:space="preserve"> </v>
      </c>
      <c r="F9" s="174" t="str">
        <f>IF(COUNTA(ข้อมูล!AE6),ข้อมูล!AE6," ")</f>
        <v xml:space="preserve"> </v>
      </c>
      <c r="G9" s="174" t="str">
        <f>IF(COUNTA(ข้อมูล!AF6),ข้อมูล!AF6," ")</f>
        <v xml:space="preserve"> </v>
      </c>
      <c r="H9" s="174" t="str">
        <f>IF(COUNTA(ข้อมูล!AG6),ข้อมูล!AG6," ")</f>
        <v xml:space="preserve"> </v>
      </c>
      <c r="I9" s="174" t="str">
        <f>IF(COUNTA(ข้อมูล!AH6),ข้อมูล!AH6," ")</f>
        <v xml:space="preserve"> </v>
      </c>
      <c r="J9" s="174" t="str">
        <f>IF(COUNTA(ข้อมูล!AI6),ข้อมูล!AI6," ")</f>
        <v xml:space="preserve"> </v>
      </c>
      <c r="K9" s="174" t="str">
        <f>IF(COUNTA(ข้อมูล!AJ6),ข้อมูล!AJ6," ")</f>
        <v xml:space="preserve"> </v>
      </c>
      <c r="L9" s="174" t="str">
        <f>IF(COUNTA(ข้อมูล!AK6),ข้อมูล!AK6," ")</f>
        <v xml:space="preserve"> </v>
      </c>
      <c r="M9" s="174" t="str">
        <f>IF(COUNTA(ข้อมูล!AL6),ข้อมูล!AL6," ")</f>
        <v xml:space="preserve"> </v>
      </c>
      <c r="N9" s="174" t="str">
        <f>IF(COUNTA(ข้อมูล!AA6:AL6),AVERAGE(ข้อมูล!AA6:AL6)," ")</f>
        <v xml:space="preserve"> </v>
      </c>
      <c r="O9" s="390" t="str">
        <f>IF(COUNTA(ข้อมูล!AA6:AL6),IF(N9&lt;1," ",IF(N9&lt;1.5," ",IF(N9&lt;2.5," ",IF(N9&gt;=2.5,"/"))))," ")</f>
        <v xml:space="preserve"> </v>
      </c>
      <c r="P9" s="390" t="str">
        <f>IF(COUNTA(ข้อมูล!AA6:AL6),IF(N9&lt;1," ",IF(N9&lt;1.5," ",IF(N9&lt;2.5,"/",IF(N9&gt;=2.5," "))))," ")</f>
        <v xml:space="preserve"> </v>
      </c>
      <c r="Q9" s="390" t="str">
        <f>IF(COUNTA(ข้อมูล!AA6:AL6),IF(N9&lt;1," ",IF(N9&lt;1.5,"/",IF(N9&lt;2.5," ",IF(N9&gt;=2.5," "))))," ")</f>
        <v xml:space="preserve"> </v>
      </c>
      <c r="R9" s="390" t="str">
        <f>IF(COUNTA(ข้อมูล!AA6:AL6),IF(N9&lt;1,"/",IF(N9&lt;1.5," ",IF(N9&lt;2.5," ",IF(N9&gt;=2.5," "))))," ")</f>
        <v xml:space="preserve"> </v>
      </c>
      <c r="S9" s="175"/>
    </row>
    <row r="10" spans="1:19" s="391" customFormat="1" ht="16.5" customHeight="1" x14ac:dyDescent="0.35">
      <c r="A10" s="170">
        <f>IF(COUNTA(ข้อมูล!C7),ข้อมูล!C7," ")</f>
        <v>5</v>
      </c>
      <c r="B10" s="174" t="str">
        <f>IF(COUNTA(ข้อมูล!AA7),ข้อมูล!AA7," ")</f>
        <v xml:space="preserve"> </v>
      </c>
      <c r="C10" s="174" t="str">
        <f>IF(COUNTA(ข้อมูล!AB7),ข้อมูล!AB7," ")</f>
        <v xml:space="preserve"> </v>
      </c>
      <c r="D10" s="174" t="str">
        <f>IF(COUNTA(ข้อมูล!AC7),ข้อมูล!AC7," ")</f>
        <v xml:space="preserve"> </v>
      </c>
      <c r="E10" s="174" t="str">
        <f>IF(COUNTA(ข้อมูล!AD7),ข้อมูล!AD7," ")</f>
        <v xml:space="preserve"> </v>
      </c>
      <c r="F10" s="174" t="str">
        <f>IF(COUNTA(ข้อมูล!AE7),ข้อมูล!AE7," ")</f>
        <v xml:space="preserve"> </v>
      </c>
      <c r="G10" s="174" t="str">
        <f>IF(COUNTA(ข้อมูล!AF7),ข้อมูล!AF7," ")</f>
        <v xml:space="preserve"> </v>
      </c>
      <c r="H10" s="174" t="str">
        <f>IF(COUNTA(ข้อมูล!AG7),ข้อมูล!AG7," ")</f>
        <v xml:space="preserve"> </v>
      </c>
      <c r="I10" s="174" t="str">
        <f>IF(COUNTA(ข้อมูล!AH7),ข้อมูล!AH7," ")</f>
        <v xml:space="preserve"> </v>
      </c>
      <c r="J10" s="174" t="str">
        <f>IF(COUNTA(ข้อมูล!AI7),ข้อมูล!AI7," ")</f>
        <v xml:space="preserve"> </v>
      </c>
      <c r="K10" s="174" t="str">
        <f>IF(COUNTA(ข้อมูล!AJ7),ข้อมูล!AJ7," ")</f>
        <v xml:space="preserve"> </v>
      </c>
      <c r="L10" s="174" t="str">
        <f>IF(COUNTA(ข้อมูล!AK7),ข้อมูล!AK7," ")</f>
        <v xml:space="preserve"> </v>
      </c>
      <c r="M10" s="174" t="str">
        <f>IF(COUNTA(ข้อมูล!AL7),ข้อมูล!AL7," ")</f>
        <v xml:space="preserve"> </v>
      </c>
      <c r="N10" s="174" t="str">
        <f>IF(COUNTA(ข้อมูล!AA7:AL7),AVERAGE(ข้อมูล!AA7:AL7)," ")</f>
        <v xml:space="preserve"> </v>
      </c>
      <c r="O10" s="390" t="str">
        <f>IF(COUNTA(ข้อมูล!AA7:AL7),IF(N10&lt;1," ",IF(N10&lt;1.5," ",IF(N10&lt;2.5," ",IF(N10&gt;=2.5,"/"))))," ")</f>
        <v xml:space="preserve"> </v>
      </c>
      <c r="P10" s="390" t="str">
        <f>IF(COUNTA(ข้อมูล!AA7:AL7),IF(N10&lt;1," ",IF(N10&lt;1.5," ",IF(N10&lt;2.5,"/",IF(N10&gt;=2.5," "))))," ")</f>
        <v xml:space="preserve"> </v>
      </c>
      <c r="Q10" s="390" t="str">
        <f>IF(COUNTA(ข้อมูล!AA7:AL7),IF(N10&lt;1," ",IF(N10&lt;1.5,"/",IF(N10&lt;2.5," ",IF(N10&gt;=2.5," "))))," ")</f>
        <v xml:space="preserve"> </v>
      </c>
      <c r="R10" s="390" t="str">
        <f>IF(COUNTA(ข้อมูล!AA7:AL7),IF(N10&lt;1,"/",IF(N10&lt;1.5," ",IF(N10&lt;2.5," ",IF(N10&gt;=2.5," "))))," ")</f>
        <v xml:space="preserve"> </v>
      </c>
      <c r="S10" s="175"/>
    </row>
    <row r="11" spans="1:19" s="391" customFormat="1" ht="16.5" customHeight="1" x14ac:dyDescent="0.35">
      <c r="A11" s="170">
        <f>IF(COUNTA(ข้อมูล!C8),ข้อมูล!C8," ")</f>
        <v>6</v>
      </c>
      <c r="B11" s="174" t="str">
        <f>IF(COUNTA(ข้อมูล!AA8),ข้อมูล!AA8," ")</f>
        <v xml:space="preserve"> </v>
      </c>
      <c r="C11" s="174" t="str">
        <f>IF(COUNTA(ข้อมูล!AB8),ข้อมูล!AB8," ")</f>
        <v xml:space="preserve"> </v>
      </c>
      <c r="D11" s="174" t="str">
        <f>IF(COUNTA(ข้อมูล!AC8),ข้อมูล!AC8," ")</f>
        <v xml:space="preserve"> </v>
      </c>
      <c r="E11" s="174" t="str">
        <f>IF(COUNTA(ข้อมูล!AD8),ข้อมูล!AD8," ")</f>
        <v xml:space="preserve"> </v>
      </c>
      <c r="F11" s="174" t="str">
        <f>IF(COUNTA(ข้อมูล!AE8),ข้อมูล!AE8," ")</f>
        <v xml:space="preserve"> </v>
      </c>
      <c r="G11" s="174" t="str">
        <f>IF(COUNTA(ข้อมูล!AF8),ข้อมูล!AF8," ")</f>
        <v xml:space="preserve"> </v>
      </c>
      <c r="H11" s="174" t="str">
        <f>IF(COUNTA(ข้อมูล!AG8),ข้อมูล!AG8," ")</f>
        <v xml:space="preserve"> </v>
      </c>
      <c r="I11" s="174" t="str">
        <f>IF(COUNTA(ข้อมูล!AH8),ข้อมูล!AH8," ")</f>
        <v xml:space="preserve"> </v>
      </c>
      <c r="J11" s="174" t="str">
        <f>IF(COUNTA(ข้อมูล!AI8),ข้อมูล!AI8," ")</f>
        <v xml:space="preserve"> </v>
      </c>
      <c r="K11" s="174" t="str">
        <f>IF(COUNTA(ข้อมูล!AJ8),ข้อมูล!AJ8," ")</f>
        <v xml:space="preserve"> </v>
      </c>
      <c r="L11" s="174" t="str">
        <f>IF(COUNTA(ข้อมูล!AK8),ข้อมูล!AK8," ")</f>
        <v xml:space="preserve"> </v>
      </c>
      <c r="M11" s="174" t="str">
        <f>IF(COUNTA(ข้อมูล!AL8),ข้อมูล!AL8," ")</f>
        <v xml:space="preserve"> </v>
      </c>
      <c r="N11" s="174" t="str">
        <f>IF(COUNTA(ข้อมูล!AA8:AL8),AVERAGE(ข้อมูล!AA8:AL8)," ")</f>
        <v xml:space="preserve"> </v>
      </c>
      <c r="O11" s="390" t="str">
        <f>IF(COUNTA(ข้อมูล!AA8:AL8),IF(N11&lt;1," ",IF(N11&lt;1.5," ",IF(N11&lt;2.5," ",IF(N11&gt;=2.5,"/"))))," ")</f>
        <v xml:space="preserve"> </v>
      </c>
      <c r="P11" s="390" t="str">
        <f>IF(COUNTA(ข้อมูล!AA8:AL8),IF(N11&lt;1," ",IF(N11&lt;1.5," ",IF(N11&lt;2.5,"/",IF(N11&gt;=2.5," "))))," ")</f>
        <v xml:space="preserve"> </v>
      </c>
      <c r="Q11" s="390" t="str">
        <f>IF(COUNTA(ข้อมูล!AA8:AL8),IF(N11&lt;1," ",IF(N11&lt;1.5,"/",IF(N11&lt;2.5," ",IF(N11&gt;=2.5," "))))," ")</f>
        <v xml:space="preserve"> </v>
      </c>
      <c r="R11" s="390" t="str">
        <f>IF(COUNTA(ข้อมูล!AA8:AL8),IF(N11&lt;1,"/",IF(N11&lt;1.5," ",IF(N11&lt;2.5," ",IF(N11&gt;=2.5," "))))," ")</f>
        <v xml:space="preserve"> </v>
      </c>
      <c r="S11" s="175"/>
    </row>
    <row r="12" spans="1:19" s="391" customFormat="1" ht="16.5" customHeight="1" x14ac:dyDescent="0.35">
      <c r="A12" s="170">
        <f>IF(COUNTA(ข้อมูล!C9),ข้อมูล!C9," ")</f>
        <v>7</v>
      </c>
      <c r="B12" s="174" t="str">
        <f>IF(COUNTA(ข้อมูล!AA9),ข้อมูล!AA9," ")</f>
        <v xml:space="preserve"> </v>
      </c>
      <c r="C12" s="174" t="str">
        <f>IF(COUNTA(ข้อมูล!AB9),ข้อมูล!AB9," ")</f>
        <v xml:space="preserve"> </v>
      </c>
      <c r="D12" s="174" t="str">
        <f>IF(COUNTA(ข้อมูล!AC9),ข้อมูล!AC9," ")</f>
        <v xml:space="preserve"> </v>
      </c>
      <c r="E12" s="174" t="str">
        <f>IF(COUNTA(ข้อมูล!AD9),ข้อมูล!AD9," ")</f>
        <v xml:space="preserve"> </v>
      </c>
      <c r="F12" s="174" t="str">
        <f>IF(COUNTA(ข้อมูล!AE9),ข้อมูล!AE9," ")</f>
        <v xml:space="preserve"> </v>
      </c>
      <c r="G12" s="174" t="str">
        <f>IF(COUNTA(ข้อมูล!AF9),ข้อมูล!AF9," ")</f>
        <v xml:space="preserve"> </v>
      </c>
      <c r="H12" s="174" t="str">
        <f>IF(COUNTA(ข้อมูล!AG9),ข้อมูล!AG9," ")</f>
        <v xml:space="preserve"> </v>
      </c>
      <c r="I12" s="174" t="str">
        <f>IF(COUNTA(ข้อมูล!AH9),ข้อมูล!AH9," ")</f>
        <v xml:space="preserve"> </v>
      </c>
      <c r="J12" s="174" t="str">
        <f>IF(COUNTA(ข้อมูล!AI9),ข้อมูล!AI9," ")</f>
        <v xml:space="preserve"> </v>
      </c>
      <c r="K12" s="174" t="str">
        <f>IF(COUNTA(ข้อมูล!AJ9),ข้อมูล!AJ9," ")</f>
        <v xml:space="preserve"> </v>
      </c>
      <c r="L12" s="174" t="str">
        <f>IF(COUNTA(ข้อมูล!AK9),ข้อมูล!AK9," ")</f>
        <v xml:space="preserve"> </v>
      </c>
      <c r="M12" s="174" t="str">
        <f>IF(COUNTA(ข้อมูล!AL9),ข้อมูล!AL9," ")</f>
        <v xml:space="preserve"> </v>
      </c>
      <c r="N12" s="174" t="str">
        <f>IF(COUNTA(ข้อมูล!AA9:AL9),AVERAGE(ข้อมูล!AA9:AL9)," ")</f>
        <v xml:space="preserve"> </v>
      </c>
      <c r="O12" s="390" t="str">
        <f>IF(COUNTA(ข้อมูล!AA9:AL9),IF(N12&lt;1," ",IF(N12&lt;1.5," ",IF(N12&lt;2.5," ",IF(N12&gt;=2.5,"/"))))," ")</f>
        <v xml:space="preserve"> </v>
      </c>
      <c r="P12" s="390" t="str">
        <f>IF(COUNTA(ข้อมูล!AA9:AL9),IF(N12&lt;1," ",IF(N12&lt;1.5," ",IF(N12&lt;2.5,"/",IF(N12&gt;=2.5," "))))," ")</f>
        <v xml:space="preserve"> </v>
      </c>
      <c r="Q12" s="390" t="str">
        <f>IF(COUNTA(ข้อมูล!AA9:AL9),IF(N12&lt;1," ",IF(N12&lt;1.5,"/",IF(N12&lt;2.5," ",IF(N12&gt;=2.5," "))))," ")</f>
        <v xml:space="preserve"> </v>
      </c>
      <c r="R12" s="390" t="str">
        <f>IF(COUNTA(ข้อมูล!AA9:AL9),IF(N12&lt;1,"/",IF(N12&lt;1.5," ",IF(N12&lt;2.5," ",IF(N12&gt;=2.5," "))))," ")</f>
        <v xml:space="preserve"> </v>
      </c>
      <c r="S12" s="175"/>
    </row>
    <row r="13" spans="1:19" s="391" customFormat="1" ht="16.5" customHeight="1" x14ac:dyDescent="0.35">
      <c r="A13" s="170">
        <f>IF(COUNTA(ข้อมูล!C10),ข้อมูล!C10," ")</f>
        <v>8</v>
      </c>
      <c r="B13" s="174" t="str">
        <f>IF(COUNTA(ข้อมูล!AA10),ข้อมูล!AA10," ")</f>
        <v xml:space="preserve"> </v>
      </c>
      <c r="C13" s="174" t="str">
        <f>IF(COUNTA(ข้อมูล!AB10),ข้อมูล!AB10," ")</f>
        <v xml:space="preserve"> </v>
      </c>
      <c r="D13" s="174" t="str">
        <f>IF(COUNTA(ข้อมูล!AC10),ข้อมูล!AC10," ")</f>
        <v xml:space="preserve"> </v>
      </c>
      <c r="E13" s="174" t="str">
        <f>IF(COUNTA(ข้อมูล!AD10),ข้อมูล!AD10," ")</f>
        <v xml:space="preserve"> </v>
      </c>
      <c r="F13" s="174" t="str">
        <f>IF(COUNTA(ข้อมูล!AE10),ข้อมูล!AE10," ")</f>
        <v xml:space="preserve"> </v>
      </c>
      <c r="G13" s="174" t="str">
        <f>IF(COUNTA(ข้อมูล!AF10),ข้อมูล!AF10," ")</f>
        <v xml:space="preserve"> </v>
      </c>
      <c r="H13" s="174" t="str">
        <f>IF(COUNTA(ข้อมูล!AG10),ข้อมูล!AG10," ")</f>
        <v xml:space="preserve"> </v>
      </c>
      <c r="I13" s="174" t="str">
        <f>IF(COUNTA(ข้อมูล!AH10),ข้อมูล!AH10," ")</f>
        <v xml:space="preserve"> </v>
      </c>
      <c r="J13" s="174" t="str">
        <f>IF(COUNTA(ข้อมูล!AI10),ข้อมูล!AI10," ")</f>
        <v xml:space="preserve"> </v>
      </c>
      <c r="K13" s="174" t="str">
        <f>IF(COUNTA(ข้อมูล!AJ10),ข้อมูล!AJ10," ")</f>
        <v xml:space="preserve"> </v>
      </c>
      <c r="L13" s="174" t="str">
        <f>IF(COUNTA(ข้อมูล!AK10),ข้อมูล!AK10," ")</f>
        <v xml:space="preserve"> </v>
      </c>
      <c r="M13" s="174" t="str">
        <f>IF(COUNTA(ข้อมูล!AL10),ข้อมูล!AL10," ")</f>
        <v xml:space="preserve"> </v>
      </c>
      <c r="N13" s="174" t="str">
        <f>IF(COUNTA(ข้อมูล!AA10:AL10),AVERAGE(ข้อมูล!AA10:AL10)," ")</f>
        <v xml:space="preserve"> </v>
      </c>
      <c r="O13" s="390" t="str">
        <f>IF(COUNTA(ข้อมูล!AA10:AL10),IF(N13&lt;1," ",IF(N13&lt;1.5," ",IF(N13&lt;2.5," ",IF(N13&gt;=2.5,"/"))))," ")</f>
        <v xml:space="preserve"> </v>
      </c>
      <c r="P13" s="390" t="str">
        <f>IF(COUNTA(ข้อมูล!AA10:AL10),IF(N13&lt;1," ",IF(N13&lt;1.5," ",IF(N13&lt;2.5,"/",IF(N13&gt;=2.5," "))))," ")</f>
        <v xml:space="preserve"> </v>
      </c>
      <c r="Q13" s="390" t="str">
        <f>IF(COUNTA(ข้อมูล!AA10:AL10),IF(N13&lt;1," ",IF(N13&lt;1.5,"/",IF(N13&lt;2.5," ",IF(N13&gt;=2.5," "))))," ")</f>
        <v xml:space="preserve"> </v>
      </c>
      <c r="R13" s="390" t="str">
        <f>IF(COUNTA(ข้อมูล!AA10:AL10),IF(N13&lt;1,"/",IF(N13&lt;1.5," ",IF(N13&lt;2.5," ",IF(N13&gt;=2.5," "))))," ")</f>
        <v xml:space="preserve"> </v>
      </c>
      <c r="S13" s="175"/>
    </row>
    <row r="14" spans="1:19" s="391" customFormat="1" ht="16.5" customHeight="1" x14ac:dyDescent="0.35">
      <c r="A14" s="170">
        <f>IF(COUNTA(ข้อมูล!C11),ข้อมูล!C11," ")</f>
        <v>9</v>
      </c>
      <c r="B14" s="174" t="str">
        <f>IF(COUNTA(ข้อมูล!AA11),ข้อมูล!AA11," ")</f>
        <v xml:space="preserve"> </v>
      </c>
      <c r="C14" s="174" t="str">
        <f>IF(COUNTA(ข้อมูล!AB11),ข้อมูล!AB11," ")</f>
        <v xml:space="preserve"> </v>
      </c>
      <c r="D14" s="174" t="str">
        <f>IF(COUNTA(ข้อมูล!AC11),ข้อมูล!AC11," ")</f>
        <v xml:space="preserve"> </v>
      </c>
      <c r="E14" s="174" t="str">
        <f>IF(COUNTA(ข้อมูล!AD11),ข้อมูล!AD11," ")</f>
        <v xml:space="preserve"> </v>
      </c>
      <c r="F14" s="174" t="str">
        <f>IF(COUNTA(ข้อมูล!AE11),ข้อมูล!AE11," ")</f>
        <v xml:space="preserve"> </v>
      </c>
      <c r="G14" s="174" t="str">
        <f>IF(COUNTA(ข้อมูล!AF11),ข้อมูล!AF11," ")</f>
        <v xml:space="preserve"> </v>
      </c>
      <c r="H14" s="174" t="str">
        <f>IF(COUNTA(ข้อมูล!AG11),ข้อมูล!AG11," ")</f>
        <v xml:space="preserve"> </v>
      </c>
      <c r="I14" s="174" t="str">
        <f>IF(COUNTA(ข้อมูล!AH11),ข้อมูล!AH11," ")</f>
        <v xml:space="preserve"> </v>
      </c>
      <c r="J14" s="174" t="str">
        <f>IF(COUNTA(ข้อมูล!AI11),ข้อมูล!AI11," ")</f>
        <v xml:space="preserve"> </v>
      </c>
      <c r="K14" s="174" t="str">
        <f>IF(COUNTA(ข้อมูล!AJ11),ข้อมูล!AJ11," ")</f>
        <v xml:space="preserve"> </v>
      </c>
      <c r="L14" s="174" t="str">
        <f>IF(COUNTA(ข้อมูล!AK11),ข้อมูล!AK11," ")</f>
        <v xml:space="preserve"> </v>
      </c>
      <c r="M14" s="174" t="str">
        <f>IF(COUNTA(ข้อมูล!AL11),ข้อมูล!AL11," ")</f>
        <v xml:space="preserve"> </v>
      </c>
      <c r="N14" s="174" t="str">
        <f>IF(COUNTA(ข้อมูล!AA11:AL11),AVERAGE(ข้อมูล!AA11:AL11)," ")</f>
        <v xml:space="preserve"> </v>
      </c>
      <c r="O14" s="390" t="str">
        <f>IF(COUNTA(ข้อมูล!AA11:AL11),IF(N14&lt;1," ",IF(N14&lt;1.5," ",IF(N14&lt;2.5," ",IF(N14&gt;=2.5,"/"))))," ")</f>
        <v xml:space="preserve"> </v>
      </c>
      <c r="P14" s="390" t="str">
        <f>IF(COUNTA(ข้อมูล!AA11:AL11),IF(N14&lt;1," ",IF(N14&lt;1.5," ",IF(N14&lt;2.5,"/",IF(N14&gt;=2.5," "))))," ")</f>
        <v xml:space="preserve"> </v>
      </c>
      <c r="Q14" s="390" t="str">
        <f>IF(COUNTA(ข้อมูล!AA11:AL11),IF(N14&lt;1," ",IF(N14&lt;1.5,"/",IF(N14&lt;2.5," ",IF(N14&gt;=2.5," "))))," ")</f>
        <v xml:space="preserve"> </v>
      </c>
      <c r="R14" s="390" t="str">
        <f>IF(COUNTA(ข้อมูล!AA11:AL11),IF(N14&lt;1,"/",IF(N14&lt;1.5," ",IF(N14&lt;2.5," ",IF(N14&gt;=2.5," "))))," ")</f>
        <v xml:space="preserve"> </v>
      </c>
      <c r="S14" s="175"/>
    </row>
    <row r="15" spans="1:19" s="391" customFormat="1" ht="16.5" customHeight="1" x14ac:dyDescent="0.35">
      <c r="A15" s="170">
        <f>IF(COUNTA(ข้อมูล!C12),ข้อมูล!C12," ")</f>
        <v>10</v>
      </c>
      <c r="B15" s="174" t="str">
        <f>IF(COUNTA(ข้อมูล!AA12),ข้อมูล!AA12," ")</f>
        <v xml:space="preserve"> </v>
      </c>
      <c r="C15" s="174" t="str">
        <f>IF(COUNTA(ข้อมูล!AB12),ข้อมูล!AB12," ")</f>
        <v xml:space="preserve"> </v>
      </c>
      <c r="D15" s="174" t="str">
        <f>IF(COUNTA(ข้อมูล!AC12),ข้อมูล!AC12," ")</f>
        <v xml:space="preserve"> </v>
      </c>
      <c r="E15" s="174" t="str">
        <f>IF(COUNTA(ข้อมูล!AD12),ข้อมูล!AD12," ")</f>
        <v xml:space="preserve"> </v>
      </c>
      <c r="F15" s="174" t="str">
        <f>IF(COUNTA(ข้อมูล!AE12),ข้อมูล!AE12," ")</f>
        <v xml:space="preserve"> </v>
      </c>
      <c r="G15" s="174" t="str">
        <f>IF(COUNTA(ข้อมูล!AF12),ข้อมูล!AF12," ")</f>
        <v xml:space="preserve"> </v>
      </c>
      <c r="H15" s="174" t="str">
        <f>IF(COUNTA(ข้อมูล!AG12),ข้อมูล!AG12," ")</f>
        <v xml:space="preserve"> </v>
      </c>
      <c r="I15" s="174" t="str">
        <f>IF(COUNTA(ข้อมูล!AH12),ข้อมูล!AH12," ")</f>
        <v xml:space="preserve"> </v>
      </c>
      <c r="J15" s="174" t="str">
        <f>IF(COUNTA(ข้อมูล!AI12),ข้อมูล!AI12," ")</f>
        <v xml:space="preserve"> </v>
      </c>
      <c r="K15" s="174" t="str">
        <f>IF(COUNTA(ข้อมูล!AJ12),ข้อมูล!AJ12," ")</f>
        <v xml:space="preserve"> </v>
      </c>
      <c r="L15" s="174" t="str">
        <f>IF(COUNTA(ข้อมูล!AK12),ข้อมูล!AK12," ")</f>
        <v xml:space="preserve"> </v>
      </c>
      <c r="M15" s="174" t="str">
        <f>IF(COUNTA(ข้อมูล!AL12),ข้อมูล!AL12," ")</f>
        <v xml:space="preserve"> </v>
      </c>
      <c r="N15" s="174" t="str">
        <f>IF(COUNTA(ข้อมูล!AA12:AL12),AVERAGE(ข้อมูล!AA12:AL12)," ")</f>
        <v xml:space="preserve"> </v>
      </c>
      <c r="O15" s="390" t="str">
        <f>IF(COUNTA(ข้อมูล!AA12:AL12),IF(N15&lt;1," ",IF(N15&lt;1.5," ",IF(N15&lt;2.5," ",IF(N15&gt;=2.5,"/"))))," ")</f>
        <v xml:space="preserve"> </v>
      </c>
      <c r="P15" s="390" t="str">
        <f>IF(COUNTA(ข้อมูล!AA12:AL12),IF(N15&lt;1," ",IF(N15&lt;1.5," ",IF(N15&lt;2.5,"/",IF(N15&gt;=2.5," "))))," ")</f>
        <v xml:space="preserve"> </v>
      </c>
      <c r="Q15" s="390" t="str">
        <f>IF(COUNTA(ข้อมูล!AA12:AL12),IF(N15&lt;1," ",IF(N15&lt;1.5,"/",IF(N15&lt;2.5," ",IF(N15&gt;=2.5," "))))," ")</f>
        <v xml:space="preserve"> </v>
      </c>
      <c r="R15" s="390" t="str">
        <f>IF(COUNTA(ข้อมูล!AA12:AL12),IF(N15&lt;1,"/",IF(N15&lt;1.5," ",IF(N15&lt;2.5," ",IF(N15&gt;=2.5," "))))," ")</f>
        <v xml:space="preserve"> </v>
      </c>
      <c r="S15" s="175"/>
    </row>
    <row r="16" spans="1:19" s="391" customFormat="1" ht="16.5" customHeight="1" x14ac:dyDescent="0.35">
      <c r="A16" s="170">
        <f>IF(COUNTA(ข้อมูล!C13),ข้อมูล!C13," ")</f>
        <v>11</v>
      </c>
      <c r="B16" s="174" t="str">
        <f>IF(COUNTA(ข้อมูล!AA13),ข้อมูล!AA13," ")</f>
        <v xml:space="preserve"> </v>
      </c>
      <c r="C16" s="174" t="str">
        <f>IF(COUNTA(ข้อมูล!AB13),ข้อมูล!AB13," ")</f>
        <v xml:space="preserve"> </v>
      </c>
      <c r="D16" s="174" t="str">
        <f>IF(COUNTA(ข้อมูล!AC13),ข้อมูล!AC13," ")</f>
        <v xml:space="preserve"> </v>
      </c>
      <c r="E16" s="174" t="str">
        <f>IF(COUNTA(ข้อมูล!AD13),ข้อมูล!AD13," ")</f>
        <v xml:space="preserve"> </v>
      </c>
      <c r="F16" s="174" t="str">
        <f>IF(COUNTA(ข้อมูล!AE13),ข้อมูล!AE13," ")</f>
        <v xml:space="preserve"> </v>
      </c>
      <c r="G16" s="174" t="str">
        <f>IF(COUNTA(ข้อมูล!AF13),ข้อมูล!AF13," ")</f>
        <v xml:space="preserve"> </v>
      </c>
      <c r="H16" s="174" t="str">
        <f>IF(COUNTA(ข้อมูล!AG13),ข้อมูล!AG13," ")</f>
        <v xml:space="preserve"> </v>
      </c>
      <c r="I16" s="174" t="str">
        <f>IF(COUNTA(ข้อมูล!AH13),ข้อมูล!AH13," ")</f>
        <v xml:space="preserve"> </v>
      </c>
      <c r="J16" s="174" t="str">
        <f>IF(COUNTA(ข้อมูล!AI13),ข้อมูล!AI13," ")</f>
        <v xml:space="preserve"> </v>
      </c>
      <c r="K16" s="174" t="str">
        <f>IF(COUNTA(ข้อมูล!AJ13),ข้อมูล!AJ13," ")</f>
        <v xml:space="preserve"> </v>
      </c>
      <c r="L16" s="174" t="str">
        <f>IF(COUNTA(ข้อมูล!AK13),ข้อมูล!AK13," ")</f>
        <v xml:space="preserve"> </v>
      </c>
      <c r="M16" s="174" t="str">
        <f>IF(COUNTA(ข้อมูล!AL13),ข้อมูล!AL13," ")</f>
        <v xml:space="preserve"> </v>
      </c>
      <c r="N16" s="174" t="str">
        <f>IF(COUNTA(ข้อมูล!AA13:AL13),AVERAGE(ข้อมูล!AA13:AL13)," ")</f>
        <v xml:space="preserve"> </v>
      </c>
      <c r="O16" s="390" t="str">
        <f>IF(COUNTA(ข้อมูล!AA13:AL13),IF(N16&lt;1," ",IF(N16&lt;1.5," ",IF(N16&lt;2.5," ",IF(N16&gt;=2.5,"/"))))," ")</f>
        <v xml:space="preserve"> </v>
      </c>
      <c r="P16" s="390" t="str">
        <f>IF(COUNTA(ข้อมูล!AA13:AL13),IF(N16&lt;1," ",IF(N16&lt;1.5," ",IF(N16&lt;2.5,"/",IF(N16&gt;=2.5," "))))," ")</f>
        <v xml:space="preserve"> </v>
      </c>
      <c r="Q16" s="390" t="str">
        <f>IF(COUNTA(ข้อมูล!AA13:AL13),IF(N16&lt;1," ",IF(N16&lt;1.5,"/",IF(N16&lt;2.5," ",IF(N16&gt;=2.5," "))))," ")</f>
        <v xml:space="preserve"> </v>
      </c>
      <c r="R16" s="390" t="str">
        <f>IF(COUNTA(ข้อมูล!AA13:AL13),IF(N16&lt;1,"/",IF(N16&lt;1.5," ",IF(N16&lt;2.5," ",IF(N16&gt;=2.5," "))))," ")</f>
        <v xml:space="preserve"> </v>
      </c>
      <c r="S16" s="175"/>
    </row>
    <row r="17" spans="1:19" s="391" customFormat="1" ht="16.5" customHeight="1" x14ac:dyDescent="0.35">
      <c r="A17" s="170">
        <f>IF(COUNTA(ข้อมูล!C14),ข้อมูล!C14," ")</f>
        <v>12</v>
      </c>
      <c r="B17" s="174" t="str">
        <f>IF(COUNTA(ข้อมูล!AA14),ข้อมูล!AA14," ")</f>
        <v xml:space="preserve"> </v>
      </c>
      <c r="C17" s="174" t="str">
        <f>IF(COUNTA(ข้อมูล!AB14),ข้อมูล!AB14," ")</f>
        <v xml:space="preserve"> </v>
      </c>
      <c r="D17" s="174" t="str">
        <f>IF(COUNTA(ข้อมูล!AC14),ข้อมูล!AC14," ")</f>
        <v xml:space="preserve"> </v>
      </c>
      <c r="E17" s="174" t="str">
        <f>IF(COUNTA(ข้อมูล!AD14),ข้อมูล!AD14," ")</f>
        <v xml:space="preserve"> </v>
      </c>
      <c r="F17" s="174" t="str">
        <f>IF(COUNTA(ข้อมูล!AE14),ข้อมูล!AE14," ")</f>
        <v xml:space="preserve"> </v>
      </c>
      <c r="G17" s="174" t="str">
        <f>IF(COUNTA(ข้อมูล!AF14),ข้อมูล!AF14," ")</f>
        <v xml:space="preserve"> </v>
      </c>
      <c r="H17" s="174" t="str">
        <f>IF(COUNTA(ข้อมูล!AG14),ข้อมูล!AG14," ")</f>
        <v xml:space="preserve"> </v>
      </c>
      <c r="I17" s="174" t="str">
        <f>IF(COUNTA(ข้อมูล!AH14),ข้อมูล!AH14," ")</f>
        <v xml:space="preserve"> </v>
      </c>
      <c r="J17" s="174" t="str">
        <f>IF(COUNTA(ข้อมูล!AI14),ข้อมูล!AI14," ")</f>
        <v xml:space="preserve"> </v>
      </c>
      <c r="K17" s="174" t="str">
        <f>IF(COUNTA(ข้อมูล!AJ14),ข้อมูล!AJ14," ")</f>
        <v xml:space="preserve"> </v>
      </c>
      <c r="L17" s="174" t="str">
        <f>IF(COUNTA(ข้อมูล!AK14),ข้อมูล!AK14," ")</f>
        <v xml:space="preserve"> </v>
      </c>
      <c r="M17" s="174" t="str">
        <f>IF(COUNTA(ข้อมูล!AL14),ข้อมูล!AL14," ")</f>
        <v xml:space="preserve"> </v>
      </c>
      <c r="N17" s="174" t="str">
        <f>IF(COUNTA(ข้อมูล!AA14:AL14),AVERAGE(ข้อมูล!AA14:AL14)," ")</f>
        <v xml:space="preserve"> </v>
      </c>
      <c r="O17" s="390" t="str">
        <f>IF(COUNTA(ข้อมูล!AA14:AL14),IF(N17&lt;1," ",IF(N17&lt;1.5," ",IF(N17&lt;2.5," ",IF(N17&gt;=2.5,"/"))))," ")</f>
        <v xml:space="preserve"> </v>
      </c>
      <c r="P17" s="390" t="str">
        <f>IF(COUNTA(ข้อมูล!AA14:AL14),IF(N17&lt;1," ",IF(N17&lt;1.5," ",IF(N17&lt;2.5,"/",IF(N17&gt;=2.5," "))))," ")</f>
        <v xml:space="preserve"> </v>
      </c>
      <c r="Q17" s="390" t="str">
        <f>IF(COUNTA(ข้อมูล!AA14:AL14),IF(N17&lt;1," ",IF(N17&lt;1.5,"/",IF(N17&lt;2.5," ",IF(N17&gt;=2.5," "))))," ")</f>
        <v xml:space="preserve"> </v>
      </c>
      <c r="R17" s="390" t="str">
        <f>IF(COUNTA(ข้อมูล!AA14:AL14),IF(N17&lt;1,"/",IF(N17&lt;1.5," ",IF(N17&lt;2.5," ",IF(N17&gt;=2.5," "))))," ")</f>
        <v xml:space="preserve"> </v>
      </c>
      <c r="S17" s="175"/>
    </row>
    <row r="18" spans="1:19" s="391" customFormat="1" ht="16.5" customHeight="1" x14ac:dyDescent="0.35">
      <c r="A18" s="170">
        <f>IF(COUNTA(ข้อมูล!C15),ข้อมูล!C15," ")</f>
        <v>13</v>
      </c>
      <c r="B18" s="174" t="str">
        <f>IF(COUNTA(ข้อมูล!AA15),ข้อมูล!AA15," ")</f>
        <v xml:space="preserve"> </v>
      </c>
      <c r="C18" s="174" t="str">
        <f>IF(COUNTA(ข้อมูล!AB15),ข้อมูล!AB15," ")</f>
        <v xml:space="preserve"> </v>
      </c>
      <c r="D18" s="174" t="str">
        <f>IF(COUNTA(ข้อมูล!AC15),ข้อมูล!AC15," ")</f>
        <v xml:space="preserve"> </v>
      </c>
      <c r="E18" s="174" t="str">
        <f>IF(COUNTA(ข้อมูล!AD15),ข้อมูล!AD15," ")</f>
        <v xml:space="preserve"> </v>
      </c>
      <c r="F18" s="174" t="str">
        <f>IF(COUNTA(ข้อมูล!AE15),ข้อมูล!AE15," ")</f>
        <v xml:space="preserve"> </v>
      </c>
      <c r="G18" s="174" t="str">
        <f>IF(COUNTA(ข้อมูล!AF15),ข้อมูล!AF15," ")</f>
        <v xml:space="preserve"> </v>
      </c>
      <c r="H18" s="174" t="str">
        <f>IF(COUNTA(ข้อมูล!AG15),ข้อมูล!AG15," ")</f>
        <v xml:space="preserve"> </v>
      </c>
      <c r="I18" s="174" t="str">
        <f>IF(COUNTA(ข้อมูล!AH15),ข้อมูล!AH15," ")</f>
        <v xml:space="preserve"> </v>
      </c>
      <c r="J18" s="174" t="str">
        <f>IF(COUNTA(ข้อมูล!AI15),ข้อมูล!AI15," ")</f>
        <v xml:space="preserve"> </v>
      </c>
      <c r="K18" s="174" t="str">
        <f>IF(COUNTA(ข้อมูล!AJ15),ข้อมูล!AJ15," ")</f>
        <v xml:space="preserve"> </v>
      </c>
      <c r="L18" s="174" t="str">
        <f>IF(COUNTA(ข้อมูล!AK15),ข้อมูล!AK15," ")</f>
        <v xml:space="preserve"> </v>
      </c>
      <c r="M18" s="174" t="str">
        <f>IF(COUNTA(ข้อมูล!AL15),ข้อมูล!AL15," ")</f>
        <v xml:space="preserve"> </v>
      </c>
      <c r="N18" s="174" t="str">
        <f>IF(COUNTA(ข้อมูล!AA15:AL15),AVERAGE(ข้อมูล!AA15:AL15)," ")</f>
        <v xml:space="preserve"> </v>
      </c>
      <c r="O18" s="390" t="str">
        <f>IF(COUNTA(ข้อมูล!AA15:AL15),IF(N18&lt;1," ",IF(N18&lt;1.5," ",IF(N18&lt;2.5," ",IF(N18&gt;=2.5,"/"))))," ")</f>
        <v xml:space="preserve"> </v>
      </c>
      <c r="P18" s="390" t="str">
        <f>IF(COUNTA(ข้อมูล!AA15:AL15),IF(N18&lt;1," ",IF(N18&lt;1.5," ",IF(N18&lt;2.5,"/",IF(N18&gt;=2.5," "))))," ")</f>
        <v xml:space="preserve"> </v>
      </c>
      <c r="Q18" s="390" t="str">
        <f>IF(COUNTA(ข้อมูล!AA15:AL15),IF(N18&lt;1," ",IF(N18&lt;1.5,"/",IF(N18&lt;2.5," ",IF(N18&gt;=2.5," "))))," ")</f>
        <v xml:space="preserve"> </v>
      </c>
      <c r="R18" s="390" t="str">
        <f>IF(COUNTA(ข้อมูล!AA15:AL15),IF(N18&lt;1,"/",IF(N18&lt;1.5," ",IF(N18&lt;2.5," ",IF(N18&gt;=2.5," "))))," ")</f>
        <v xml:space="preserve"> </v>
      </c>
      <c r="S18" s="175"/>
    </row>
    <row r="19" spans="1:19" s="391" customFormat="1" ht="16.5" customHeight="1" x14ac:dyDescent="0.35">
      <c r="A19" s="170">
        <f>IF(COUNTA(ข้อมูล!C16),ข้อมูล!C16," ")</f>
        <v>14</v>
      </c>
      <c r="B19" s="174" t="str">
        <f>IF(COUNTA(ข้อมูล!AA16),ข้อมูล!AA16," ")</f>
        <v xml:space="preserve"> </v>
      </c>
      <c r="C19" s="174" t="str">
        <f>IF(COUNTA(ข้อมูล!AB16),ข้อมูล!AB16," ")</f>
        <v xml:space="preserve"> </v>
      </c>
      <c r="D19" s="174" t="str">
        <f>IF(COUNTA(ข้อมูล!AC16),ข้อมูล!AC16," ")</f>
        <v xml:space="preserve"> </v>
      </c>
      <c r="E19" s="174" t="str">
        <f>IF(COUNTA(ข้อมูล!AD16),ข้อมูล!AD16," ")</f>
        <v xml:space="preserve"> </v>
      </c>
      <c r="F19" s="174" t="str">
        <f>IF(COUNTA(ข้อมูล!AE16),ข้อมูล!AE16," ")</f>
        <v xml:space="preserve"> </v>
      </c>
      <c r="G19" s="174" t="str">
        <f>IF(COUNTA(ข้อมูล!AF16),ข้อมูล!AF16," ")</f>
        <v xml:space="preserve"> </v>
      </c>
      <c r="H19" s="174" t="str">
        <f>IF(COUNTA(ข้อมูล!AG16),ข้อมูล!AG16," ")</f>
        <v xml:space="preserve"> </v>
      </c>
      <c r="I19" s="174" t="str">
        <f>IF(COUNTA(ข้อมูล!AH16),ข้อมูล!AH16," ")</f>
        <v xml:space="preserve"> </v>
      </c>
      <c r="J19" s="174" t="str">
        <f>IF(COUNTA(ข้อมูล!AI16),ข้อมูล!AI16," ")</f>
        <v xml:space="preserve"> </v>
      </c>
      <c r="K19" s="174" t="str">
        <f>IF(COUNTA(ข้อมูล!AJ16),ข้อมูล!AJ16," ")</f>
        <v xml:space="preserve"> </v>
      </c>
      <c r="L19" s="174" t="str">
        <f>IF(COUNTA(ข้อมูล!AK16),ข้อมูล!AK16," ")</f>
        <v xml:space="preserve"> </v>
      </c>
      <c r="M19" s="174" t="str">
        <f>IF(COUNTA(ข้อมูล!AL16),ข้อมูล!AL16," ")</f>
        <v xml:space="preserve"> </v>
      </c>
      <c r="N19" s="174" t="str">
        <f>IF(COUNTA(ข้อมูล!AA16:AL16),AVERAGE(ข้อมูล!AA16:AL16)," ")</f>
        <v xml:space="preserve"> </v>
      </c>
      <c r="O19" s="390" t="str">
        <f>IF(COUNTA(ข้อมูล!AA16:AL16),IF(N19&lt;1," ",IF(N19&lt;1.5," ",IF(N19&lt;2.5," ",IF(N19&gt;=2.5,"/"))))," ")</f>
        <v xml:space="preserve"> </v>
      </c>
      <c r="P19" s="390" t="str">
        <f>IF(COUNTA(ข้อมูล!AA16:AL16),IF(N19&lt;1," ",IF(N19&lt;1.5," ",IF(N19&lt;2.5,"/",IF(N19&gt;=2.5," "))))," ")</f>
        <v xml:space="preserve"> </v>
      </c>
      <c r="Q19" s="390" t="str">
        <f>IF(COUNTA(ข้อมูล!AA16:AL16),IF(N19&lt;1," ",IF(N19&lt;1.5,"/",IF(N19&lt;2.5," ",IF(N19&gt;=2.5," "))))," ")</f>
        <v xml:space="preserve"> </v>
      </c>
      <c r="R19" s="390" t="str">
        <f>IF(COUNTA(ข้อมูล!AA16:AL16),IF(N19&lt;1,"/",IF(N19&lt;1.5," ",IF(N19&lt;2.5," ",IF(N19&gt;=2.5," "))))," ")</f>
        <v xml:space="preserve"> </v>
      </c>
      <c r="S19" s="175"/>
    </row>
    <row r="20" spans="1:19" s="391" customFormat="1" ht="16.5" customHeight="1" x14ac:dyDescent="0.35">
      <c r="A20" s="170">
        <f>IF(COUNTA(ข้อมูล!C17),ข้อมูล!C17," ")</f>
        <v>15</v>
      </c>
      <c r="B20" s="174" t="str">
        <f>IF(COUNTA(ข้อมูล!AA17),ข้อมูล!AA17," ")</f>
        <v xml:space="preserve"> </v>
      </c>
      <c r="C20" s="174" t="str">
        <f>IF(COUNTA(ข้อมูล!AB17),ข้อมูล!AB17," ")</f>
        <v xml:space="preserve"> </v>
      </c>
      <c r="D20" s="174" t="str">
        <f>IF(COUNTA(ข้อมูล!AC17),ข้อมูล!AC17," ")</f>
        <v xml:space="preserve"> </v>
      </c>
      <c r="E20" s="174" t="str">
        <f>IF(COUNTA(ข้อมูล!AD17),ข้อมูล!AD17," ")</f>
        <v xml:space="preserve"> </v>
      </c>
      <c r="F20" s="174" t="str">
        <f>IF(COUNTA(ข้อมูล!AE17),ข้อมูล!AE17," ")</f>
        <v xml:space="preserve"> </v>
      </c>
      <c r="G20" s="174" t="str">
        <f>IF(COUNTA(ข้อมูล!AF17),ข้อมูล!AF17," ")</f>
        <v xml:space="preserve"> </v>
      </c>
      <c r="H20" s="174" t="str">
        <f>IF(COUNTA(ข้อมูล!AG17),ข้อมูล!AG17," ")</f>
        <v xml:space="preserve"> </v>
      </c>
      <c r="I20" s="174" t="str">
        <f>IF(COUNTA(ข้อมูล!AH17),ข้อมูล!AH17," ")</f>
        <v xml:space="preserve"> </v>
      </c>
      <c r="J20" s="174" t="str">
        <f>IF(COUNTA(ข้อมูล!AI17),ข้อมูล!AI17," ")</f>
        <v xml:space="preserve"> </v>
      </c>
      <c r="K20" s="174" t="str">
        <f>IF(COUNTA(ข้อมูล!AJ17),ข้อมูล!AJ17," ")</f>
        <v xml:space="preserve"> </v>
      </c>
      <c r="L20" s="174" t="str">
        <f>IF(COUNTA(ข้อมูล!AK17),ข้อมูล!AK17," ")</f>
        <v xml:space="preserve"> </v>
      </c>
      <c r="M20" s="174" t="str">
        <f>IF(COUNTA(ข้อมูล!AL17),ข้อมูล!AL17," ")</f>
        <v xml:space="preserve"> </v>
      </c>
      <c r="N20" s="174" t="str">
        <f>IF(COUNTA(ข้อมูล!AA17:AL17),AVERAGE(ข้อมูล!AA17:AL17)," ")</f>
        <v xml:space="preserve"> </v>
      </c>
      <c r="O20" s="390" t="str">
        <f>IF(COUNTA(ข้อมูล!AA17:AL17),IF(N20&lt;1," ",IF(N20&lt;1.5," ",IF(N20&lt;2.5," ",IF(N20&gt;=2.5,"/"))))," ")</f>
        <v xml:space="preserve"> </v>
      </c>
      <c r="P20" s="390" t="str">
        <f>IF(COUNTA(ข้อมูล!AA17:AL17),IF(N20&lt;1," ",IF(N20&lt;1.5," ",IF(N20&lt;2.5,"/",IF(N20&gt;=2.5," "))))," ")</f>
        <v xml:space="preserve"> </v>
      </c>
      <c r="Q20" s="390" t="str">
        <f>IF(COUNTA(ข้อมูล!AA17:AL17),IF(N20&lt;1," ",IF(N20&lt;1.5,"/",IF(N20&lt;2.5," ",IF(N20&gt;=2.5," "))))," ")</f>
        <v xml:space="preserve"> </v>
      </c>
      <c r="R20" s="390" t="str">
        <f>IF(COUNTA(ข้อมูล!AA17:AL17),IF(N20&lt;1,"/",IF(N20&lt;1.5," ",IF(N20&lt;2.5," ",IF(N20&gt;=2.5," "))))," ")</f>
        <v xml:space="preserve"> </v>
      </c>
      <c r="S20" s="175"/>
    </row>
    <row r="21" spans="1:19" s="391" customFormat="1" ht="16.5" customHeight="1" x14ac:dyDescent="0.35">
      <c r="A21" s="170">
        <f>IF(COUNTA(ข้อมูล!C18),ข้อมูล!C18," ")</f>
        <v>16</v>
      </c>
      <c r="B21" s="174" t="str">
        <f>IF(COUNTA(ข้อมูล!AA18),ข้อมูล!AA18," ")</f>
        <v xml:space="preserve"> </v>
      </c>
      <c r="C21" s="174" t="str">
        <f>IF(COUNTA(ข้อมูล!AB18),ข้อมูล!AB18," ")</f>
        <v xml:space="preserve"> </v>
      </c>
      <c r="D21" s="174" t="str">
        <f>IF(COUNTA(ข้อมูล!AC18),ข้อมูล!AC18," ")</f>
        <v xml:space="preserve"> </v>
      </c>
      <c r="E21" s="174" t="str">
        <f>IF(COUNTA(ข้อมูล!AD18),ข้อมูล!AD18," ")</f>
        <v xml:space="preserve"> </v>
      </c>
      <c r="F21" s="174" t="str">
        <f>IF(COUNTA(ข้อมูล!AE18),ข้อมูล!AE18," ")</f>
        <v xml:space="preserve"> </v>
      </c>
      <c r="G21" s="174" t="str">
        <f>IF(COUNTA(ข้อมูล!AF18),ข้อมูล!AF18," ")</f>
        <v xml:space="preserve"> </v>
      </c>
      <c r="H21" s="174" t="str">
        <f>IF(COUNTA(ข้อมูล!AG18),ข้อมูล!AG18," ")</f>
        <v xml:space="preserve"> </v>
      </c>
      <c r="I21" s="174" t="str">
        <f>IF(COUNTA(ข้อมูล!AH18),ข้อมูล!AH18," ")</f>
        <v xml:space="preserve"> </v>
      </c>
      <c r="J21" s="174" t="str">
        <f>IF(COUNTA(ข้อมูล!AI18),ข้อมูล!AI18," ")</f>
        <v xml:space="preserve"> </v>
      </c>
      <c r="K21" s="174" t="str">
        <f>IF(COUNTA(ข้อมูล!AJ18),ข้อมูล!AJ18," ")</f>
        <v xml:space="preserve"> </v>
      </c>
      <c r="L21" s="174" t="str">
        <f>IF(COUNTA(ข้อมูล!AK18),ข้อมูล!AK18," ")</f>
        <v xml:space="preserve"> </v>
      </c>
      <c r="M21" s="174" t="str">
        <f>IF(COUNTA(ข้อมูล!AL18),ข้อมูล!AL18," ")</f>
        <v xml:space="preserve"> </v>
      </c>
      <c r="N21" s="174" t="str">
        <f>IF(COUNTA(ข้อมูล!AA18:AL18),AVERAGE(ข้อมูล!AA18:AL18)," ")</f>
        <v xml:space="preserve"> </v>
      </c>
      <c r="O21" s="390" t="str">
        <f>IF(COUNTA(ข้อมูล!AA18:AL18),IF(N21&lt;1," ",IF(N21&lt;1.5," ",IF(N21&lt;2.5," ",IF(N21&gt;=2.5,"/"))))," ")</f>
        <v xml:space="preserve"> </v>
      </c>
      <c r="P21" s="390" t="str">
        <f>IF(COUNTA(ข้อมูล!AA18:AL18),IF(N21&lt;1," ",IF(N21&lt;1.5," ",IF(N21&lt;2.5,"/",IF(N21&gt;=2.5," "))))," ")</f>
        <v xml:space="preserve"> </v>
      </c>
      <c r="Q21" s="390" t="str">
        <f>IF(COUNTA(ข้อมูล!AA18:AL18),IF(N21&lt;1," ",IF(N21&lt;1.5,"/",IF(N21&lt;2.5," ",IF(N21&gt;=2.5," "))))," ")</f>
        <v xml:space="preserve"> </v>
      </c>
      <c r="R21" s="390" t="str">
        <f>IF(COUNTA(ข้อมูล!AA18:AL18),IF(N21&lt;1,"/",IF(N21&lt;1.5," ",IF(N21&lt;2.5," ",IF(N21&gt;=2.5," "))))," ")</f>
        <v xml:space="preserve"> </v>
      </c>
      <c r="S21" s="175"/>
    </row>
    <row r="22" spans="1:19" s="391" customFormat="1" ht="16.5" customHeight="1" x14ac:dyDescent="0.35">
      <c r="A22" s="170">
        <f>IF(COUNTA(ข้อมูล!C19),ข้อมูล!C19," ")</f>
        <v>17</v>
      </c>
      <c r="B22" s="174" t="str">
        <f>IF(COUNTA(ข้อมูล!AA19),ข้อมูล!AA19," ")</f>
        <v xml:space="preserve"> </v>
      </c>
      <c r="C22" s="174" t="str">
        <f>IF(COUNTA(ข้อมูล!AB19),ข้อมูล!AB19," ")</f>
        <v xml:space="preserve"> </v>
      </c>
      <c r="D22" s="174" t="str">
        <f>IF(COUNTA(ข้อมูล!AC19),ข้อมูล!AC19," ")</f>
        <v xml:space="preserve"> </v>
      </c>
      <c r="E22" s="174" t="str">
        <f>IF(COUNTA(ข้อมูล!AD19),ข้อมูล!AD19," ")</f>
        <v xml:space="preserve"> </v>
      </c>
      <c r="F22" s="174" t="str">
        <f>IF(COUNTA(ข้อมูล!AE19),ข้อมูล!AE19," ")</f>
        <v xml:space="preserve"> </v>
      </c>
      <c r="G22" s="174" t="str">
        <f>IF(COUNTA(ข้อมูล!AF19),ข้อมูล!AF19," ")</f>
        <v xml:space="preserve"> </v>
      </c>
      <c r="H22" s="174" t="str">
        <f>IF(COUNTA(ข้อมูล!AG19),ข้อมูล!AG19," ")</f>
        <v xml:space="preserve"> </v>
      </c>
      <c r="I22" s="174" t="str">
        <f>IF(COUNTA(ข้อมูล!AH19),ข้อมูล!AH19," ")</f>
        <v xml:space="preserve"> </v>
      </c>
      <c r="J22" s="174" t="str">
        <f>IF(COUNTA(ข้อมูล!AI19),ข้อมูล!AI19," ")</f>
        <v xml:space="preserve"> </v>
      </c>
      <c r="K22" s="174" t="str">
        <f>IF(COUNTA(ข้อมูล!AJ19),ข้อมูล!AJ19," ")</f>
        <v xml:space="preserve"> </v>
      </c>
      <c r="L22" s="174" t="str">
        <f>IF(COUNTA(ข้อมูล!AK19),ข้อมูล!AK19," ")</f>
        <v xml:space="preserve"> </v>
      </c>
      <c r="M22" s="174" t="str">
        <f>IF(COUNTA(ข้อมูล!AL19),ข้อมูล!AL19," ")</f>
        <v xml:space="preserve"> </v>
      </c>
      <c r="N22" s="174" t="str">
        <f>IF(COUNTA(ข้อมูล!AA19:AL19),AVERAGE(ข้อมูล!AA19:AL19)," ")</f>
        <v xml:space="preserve"> </v>
      </c>
      <c r="O22" s="390" t="str">
        <f>IF(COUNTA(ข้อมูล!AA19:AL19),IF(N22&lt;1," ",IF(N22&lt;1.5," ",IF(N22&lt;2.5," ",IF(N22&gt;=2.5,"/"))))," ")</f>
        <v xml:space="preserve"> </v>
      </c>
      <c r="P22" s="390" t="str">
        <f>IF(COUNTA(ข้อมูล!AA19:AL19),IF(N22&lt;1," ",IF(N22&lt;1.5," ",IF(N22&lt;2.5,"/",IF(N22&gt;=2.5," "))))," ")</f>
        <v xml:space="preserve"> </v>
      </c>
      <c r="Q22" s="390" t="str">
        <f>IF(COUNTA(ข้อมูล!AA19:AL19),IF(N22&lt;1," ",IF(N22&lt;1.5,"/",IF(N22&lt;2.5," ",IF(N22&gt;=2.5," "))))," ")</f>
        <v xml:space="preserve"> </v>
      </c>
      <c r="R22" s="390" t="str">
        <f>IF(COUNTA(ข้อมูล!AA19:AL19),IF(N22&lt;1,"/",IF(N22&lt;1.5," ",IF(N22&lt;2.5," ",IF(N22&gt;=2.5," "))))," ")</f>
        <v xml:space="preserve"> </v>
      </c>
      <c r="S22" s="175"/>
    </row>
    <row r="23" spans="1:19" s="391" customFormat="1" ht="16.5" customHeight="1" x14ac:dyDescent="0.35">
      <c r="A23" s="170">
        <f>IF(COUNTA(ข้อมูล!C20),ข้อมูล!C20," ")</f>
        <v>18</v>
      </c>
      <c r="B23" s="174" t="str">
        <f>IF(COUNTA(ข้อมูล!AA20),ข้อมูล!AA20," ")</f>
        <v xml:space="preserve"> </v>
      </c>
      <c r="C23" s="174" t="str">
        <f>IF(COUNTA(ข้อมูล!AB20),ข้อมูล!AB20," ")</f>
        <v xml:space="preserve"> </v>
      </c>
      <c r="D23" s="174" t="str">
        <f>IF(COUNTA(ข้อมูล!AC20),ข้อมูล!AC20," ")</f>
        <v xml:space="preserve"> </v>
      </c>
      <c r="E23" s="174" t="str">
        <f>IF(COUNTA(ข้อมูล!AD20),ข้อมูล!AD20," ")</f>
        <v xml:space="preserve"> </v>
      </c>
      <c r="F23" s="174" t="str">
        <f>IF(COUNTA(ข้อมูล!AE20),ข้อมูล!AE20," ")</f>
        <v xml:space="preserve"> </v>
      </c>
      <c r="G23" s="174" t="str">
        <f>IF(COUNTA(ข้อมูล!AF20),ข้อมูล!AF20," ")</f>
        <v xml:space="preserve"> </v>
      </c>
      <c r="H23" s="174" t="str">
        <f>IF(COUNTA(ข้อมูล!AG20),ข้อมูล!AG20," ")</f>
        <v xml:space="preserve"> </v>
      </c>
      <c r="I23" s="174" t="str">
        <f>IF(COUNTA(ข้อมูล!AH20),ข้อมูล!AH20," ")</f>
        <v xml:space="preserve"> </v>
      </c>
      <c r="J23" s="174" t="str">
        <f>IF(COUNTA(ข้อมูล!AI20),ข้อมูล!AI20," ")</f>
        <v xml:space="preserve"> </v>
      </c>
      <c r="K23" s="174" t="str">
        <f>IF(COUNTA(ข้อมูล!AJ20),ข้อมูล!AJ20," ")</f>
        <v xml:space="preserve"> </v>
      </c>
      <c r="L23" s="174" t="str">
        <f>IF(COUNTA(ข้อมูล!AK20),ข้อมูล!AK20," ")</f>
        <v xml:space="preserve"> </v>
      </c>
      <c r="M23" s="174" t="str">
        <f>IF(COUNTA(ข้อมูล!AL20),ข้อมูล!AL20," ")</f>
        <v xml:space="preserve"> </v>
      </c>
      <c r="N23" s="174" t="str">
        <f>IF(COUNTA(ข้อมูล!AA20:AL20),AVERAGE(ข้อมูล!AA20:AL20)," ")</f>
        <v xml:space="preserve"> </v>
      </c>
      <c r="O23" s="390" t="str">
        <f>IF(COUNTA(ข้อมูล!AA20:AL20),IF(N23&lt;1," ",IF(N23&lt;1.5," ",IF(N23&lt;2.5," ",IF(N23&gt;=2.5,"/"))))," ")</f>
        <v xml:space="preserve"> </v>
      </c>
      <c r="P23" s="390" t="str">
        <f>IF(COUNTA(ข้อมูล!AA20:AL20),IF(N23&lt;1," ",IF(N23&lt;1.5," ",IF(N23&lt;2.5,"/",IF(N23&gt;=2.5," "))))," ")</f>
        <v xml:space="preserve"> </v>
      </c>
      <c r="Q23" s="390" t="str">
        <f>IF(COUNTA(ข้อมูล!AA20:AL20),IF(N23&lt;1," ",IF(N23&lt;1.5,"/",IF(N23&lt;2.5," ",IF(N23&gt;=2.5," "))))," ")</f>
        <v xml:space="preserve"> </v>
      </c>
      <c r="R23" s="390" t="str">
        <f>IF(COUNTA(ข้อมูล!AA20:AL20),IF(N23&lt;1,"/",IF(N23&lt;1.5," ",IF(N23&lt;2.5," ",IF(N23&gt;=2.5," "))))," ")</f>
        <v xml:space="preserve"> </v>
      </c>
      <c r="S23" s="175"/>
    </row>
    <row r="24" spans="1:19" s="391" customFormat="1" ht="16.5" customHeight="1" x14ac:dyDescent="0.35">
      <c r="A24" s="170">
        <f>IF(COUNTA(ข้อมูล!C21),ข้อมูล!C21," ")</f>
        <v>19</v>
      </c>
      <c r="B24" s="174" t="str">
        <f>IF(COUNTA(ข้อมูล!AA21),ข้อมูล!AA21," ")</f>
        <v xml:space="preserve"> </v>
      </c>
      <c r="C24" s="174" t="str">
        <f>IF(COUNTA(ข้อมูล!AB21),ข้อมูล!AB21," ")</f>
        <v xml:space="preserve"> </v>
      </c>
      <c r="D24" s="174" t="str">
        <f>IF(COUNTA(ข้อมูล!AC21),ข้อมูล!AC21," ")</f>
        <v xml:space="preserve"> </v>
      </c>
      <c r="E24" s="174" t="str">
        <f>IF(COUNTA(ข้อมูล!AD21),ข้อมูล!AD21," ")</f>
        <v xml:space="preserve"> </v>
      </c>
      <c r="F24" s="174" t="str">
        <f>IF(COUNTA(ข้อมูล!AE21),ข้อมูล!AE21," ")</f>
        <v xml:space="preserve"> </v>
      </c>
      <c r="G24" s="174" t="str">
        <f>IF(COUNTA(ข้อมูล!AF21),ข้อมูล!AF21," ")</f>
        <v xml:space="preserve"> </v>
      </c>
      <c r="H24" s="174" t="str">
        <f>IF(COUNTA(ข้อมูล!AG21),ข้อมูล!AG21," ")</f>
        <v xml:space="preserve"> </v>
      </c>
      <c r="I24" s="174" t="str">
        <f>IF(COUNTA(ข้อมูล!AH21),ข้อมูล!AH21," ")</f>
        <v xml:space="preserve"> </v>
      </c>
      <c r="J24" s="174" t="str">
        <f>IF(COUNTA(ข้อมูล!AI21),ข้อมูล!AI21," ")</f>
        <v xml:space="preserve"> </v>
      </c>
      <c r="K24" s="174" t="str">
        <f>IF(COUNTA(ข้อมูล!AJ21),ข้อมูล!AJ21," ")</f>
        <v xml:space="preserve"> </v>
      </c>
      <c r="L24" s="174" t="str">
        <f>IF(COUNTA(ข้อมูล!AK21),ข้อมูล!AK21," ")</f>
        <v xml:space="preserve"> </v>
      </c>
      <c r="M24" s="174" t="str">
        <f>IF(COUNTA(ข้อมูล!AL21),ข้อมูล!AL21," ")</f>
        <v xml:space="preserve"> </v>
      </c>
      <c r="N24" s="174" t="str">
        <f>IF(COUNTA(ข้อมูล!AA21:AL21),AVERAGE(ข้อมูล!AA21:AL21)," ")</f>
        <v xml:space="preserve"> </v>
      </c>
      <c r="O24" s="390" t="str">
        <f>IF(COUNTA(ข้อมูล!AA21:AL21),IF(N24&lt;1," ",IF(N24&lt;1.5," ",IF(N24&lt;2.5," ",IF(N24&gt;=2.5,"/"))))," ")</f>
        <v xml:space="preserve"> </v>
      </c>
      <c r="P24" s="390" t="str">
        <f>IF(COUNTA(ข้อมูล!AA21:AL21),IF(N24&lt;1," ",IF(N24&lt;1.5," ",IF(N24&lt;2.5,"/",IF(N24&gt;=2.5," "))))," ")</f>
        <v xml:space="preserve"> </v>
      </c>
      <c r="Q24" s="390" t="str">
        <f>IF(COUNTA(ข้อมูล!AA21:AL21),IF(N24&lt;1," ",IF(N24&lt;1.5,"/",IF(N24&lt;2.5," ",IF(N24&gt;=2.5," "))))," ")</f>
        <v xml:space="preserve"> </v>
      </c>
      <c r="R24" s="390" t="str">
        <f>IF(COUNTA(ข้อมูล!AA21:AL21),IF(N24&lt;1,"/",IF(N24&lt;1.5," ",IF(N24&lt;2.5," ",IF(N24&gt;=2.5," "))))," ")</f>
        <v xml:space="preserve"> </v>
      </c>
      <c r="S24" s="175"/>
    </row>
    <row r="25" spans="1:19" s="391" customFormat="1" ht="16.5" customHeight="1" x14ac:dyDescent="0.35">
      <c r="A25" s="170">
        <f>IF(COUNTA(ข้อมูล!C22),ข้อมูล!C22," ")</f>
        <v>20</v>
      </c>
      <c r="B25" s="174" t="str">
        <f>IF(COUNTA(ข้อมูล!AA22),ข้อมูล!AA22," ")</f>
        <v xml:space="preserve"> </v>
      </c>
      <c r="C25" s="174" t="str">
        <f>IF(COUNTA(ข้อมูล!AB22),ข้อมูล!AB22," ")</f>
        <v xml:space="preserve"> </v>
      </c>
      <c r="D25" s="174" t="str">
        <f>IF(COUNTA(ข้อมูล!AC22),ข้อมูล!AC22," ")</f>
        <v xml:space="preserve"> </v>
      </c>
      <c r="E25" s="174" t="str">
        <f>IF(COUNTA(ข้อมูล!AD22),ข้อมูล!AD22," ")</f>
        <v xml:space="preserve"> </v>
      </c>
      <c r="F25" s="174" t="str">
        <f>IF(COUNTA(ข้อมูล!AE22),ข้อมูล!AE22," ")</f>
        <v xml:space="preserve"> </v>
      </c>
      <c r="G25" s="174" t="str">
        <f>IF(COUNTA(ข้อมูล!AF22),ข้อมูล!AF22," ")</f>
        <v xml:space="preserve"> </v>
      </c>
      <c r="H25" s="174" t="str">
        <f>IF(COUNTA(ข้อมูล!AG22),ข้อมูล!AG22," ")</f>
        <v xml:space="preserve"> </v>
      </c>
      <c r="I25" s="174" t="str">
        <f>IF(COUNTA(ข้อมูล!AH22),ข้อมูล!AH22," ")</f>
        <v xml:space="preserve"> </v>
      </c>
      <c r="J25" s="174" t="str">
        <f>IF(COUNTA(ข้อมูล!AI22),ข้อมูล!AI22," ")</f>
        <v xml:space="preserve"> </v>
      </c>
      <c r="K25" s="174" t="str">
        <f>IF(COUNTA(ข้อมูล!AJ22),ข้อมูล!AJ22," ")</f>
        <v xml:space="preserve"> </v>
      </c>
      <c r="L25" s="174" t="str">
        <f>IF(COUNTA(ข้อมูล!AK22),ข้อมูล!AK22," ")</f>
        <v xml:space="preserve"> </v>
      </c>
      <c r="M25" s="174" t="str">
        <f>IF(COUNTA(ข้อมูล!AL22),ข้อมูล!AL22," ")</f>
        <v xml:space="preserve"> </v>
      </c>
      <c r="N25" s="174" t="str">
        <f>IF(COUNTA(ข้อมูล!AA22:AL22),AVERAGE(ข้อมูล!AA22:AL22)," ")</f>
        <v xml:space="preserve"> </v>
      </c>
      <c r="O25" s="390" t="str">
        <f>IF(COUNTA(ข้อมูล!AA22:AL22),IF(N25&lt;1," ",IF(N25&lt;1.5," ",IF(N25&lt;2.5," ",IF(N25&gt;=2.5,"/"))))," ")</f>
        <v xml:space="preserve"> </v>
      </c>
      <c r="P25" s="390" t="str">
        <f>IF(COUNTA(ข้อมูล!AA22:AL22),IF(N25&lt;1," ",IF(N25&lt;1.5," ",IF(N25&lt;2.5,"/",IF(N25&gt;=2.5," "))))," ")</f>
        <v xml:space="preserve"> </v>
      </c>
      <c r="Q25" s="390" t="str">
        <f>IF(COUNTA(ข้อมูล!AA22:AL22),IF(N25&lt;1," ",IF(N25&lt;1.5,"/",IF(N25&lt;2.5," ",IF(N25&gt;=2.5," "))))," ")</f>
        <v xml:space="preserve"> </v>
      </c>
      <c r="R25" s="390" t="str">
        <f>IF(COUNTA(ข้อมูล!AA22:AL22),IF(N25&lt;1,"/",IF(N25&lt;1.5," ",IF(N25&lt;2.5," ",IF(N25&gt;=2.5," "))))," ")</f>
        <v xml:space="preserve"> </v>
      </c>
      <c r="S25" s="175"/>
    </row>
    <row r="26" spans="1:19" s="391" customFormat="1" ht="16.5" customHeight="1" x14ac:dyDescent="0.35">
      <c r="A26" s="170">
        <f>IF(COUNTA(ข้อมูล!C23),ข้อมูล!C23," ")</f>
        <v>21</v>
      </c>
      <c r="B26" s="174" t="str">
        <f>IF(COUNTA(ข้อมูล!AA23),ข้อมูล!AA23," ")</f>
        <v xml:space="preserve"> </v>
      </c>
      <c r="C26" s="174" t="str">
        <f>IF(COUNTA(ข้อมูล!AB23),ข้อมูล!AB23," ")</f>
        <v xml:space="preserve"> </v>
      </c>
      <c r="D26" s="174" t="str">
        <f>IF(COUNTA(ข้อมูล!AC23),ข้อมูล!AC23," ")</f>
        <v xml:space="preserve"> </v>
      </c>
      <c r="E26" s="174" t="str">
        <f>IF(COUNTA(ข้อมูล!AD23),ข้อมูล!AD23," ")</f>
        <v xml:space="preserve"> </v>
      </c>
      <c r="F26" s="174" t="str">
        <f>IF(COUNTA(ข้อมูล!AE23),ข้อมูล!AE23," ")</f>
        <v xml:space="preserve"> </v>
      </c>
      <c r="G26" s="174" t="str">
        <f>IF(COUNTA(ข้อมูล!AF23),ข้อมูล!AF23," ")</f>
        <v xml:space="preserve"> </v>
      </c>
      <c r="H26" s="174" t="str">
        <f>IF(COUNTA(ข้อมูล!AG23),ข้อมูล!AG23," ")</f>
        <v xml:space="preserve"> </v>
      </c>
      <c r="I26" s="174" t="str">
        <f>IF(COUNTA(ข้อมูล!AH23),ข้อมูล!AH23," ")</f>
        <v xml:space="preserve"> </v>
      </c>
      <c r="J26" s="174" t="str">
        <f>IF(COUNTA(ข้อมูล!AI23),ข้อมูล!AI23," ")</f>
        <v xml:space="preserve"> </v>
      </c>
      <c r="K26" s="174" t="str">
        <f>IF(COUNTA(ข้อมูล!AJ23),ข้อมูล!AJ23," ")</f>
        <v xml:space="preserve"> </v>
      </c>
      <c r="L26" s="174" t="str">
        <f>IF(COUNTA(ข้อมูล!AK23),ข้อมูล!AK23," ")</f>
        <v xml:space="preserve"> </v>
      </c>
      <c r="M26" s="174" t="str">
        <f>IF(COUNTA(ข้อมูล!AL23),ข้อมูล!AL23," ")</f>
        <v xml:space="preserve"> </v>
      </c>
      <c r="N26" s="174" t="str">
        <f>IF(COUNTA(ข้อมูล!AA23:AL23),AVERAGE(ข้อมูล!AA23:AL23)," ")</f>
        <v xml:space="preserve"> </v>
      </c>
      <c r="O26" s="390" t="str">
        <f>IF(COUNTA(ข้อมูล!AA23:AL23),IF(N26&lt;1," ",IF(N26&lt;1.5," ",IF(N26&lt;2.5," ",IF(N26&gt;=2.5,"/"))))," ")</f>
        <v xml:space="preserve"> </v>
      </c>
      <c r="P26" s="390" t="str">
        <f>IF(COUNTA(ข้อมูล!AA23:AL23),IF(N26&lt;1," ",IF(N26&lt;1.5," ",IF(N26&lt;2.5,"/",IF(N26&gt;=2.5," "))))," ")</f>
        <v xml:space="preserve"> </v>
      </c>
      <c r="Q26" s="390" t="str">
        <f>IF(COUNTA(ข้อมูล!AA23:AL23),IF(N26&lt;1," ",IF(N26&lt;1.5,"/",IF(N26&lt;2.5," ",IF(N26&gt;=2.5," "))))," ")</f>
        <v xml:space="preserve"> </v>
      </c>
      <c r="R26" s="390" t="str">
        <f>IF(COUNTA(ข้อมูล!AA23:AL23),IF(N26&lt;1,"/",IF(N26&lt;1.5," ",IF(N26&lt;2.5," ",IF(N26&gt;=2.5," "))))," ")</f>
        <v xml:space="preserve"> </v>
      </c>
      <c r="S26" s="175"/>
    </row>
    <row r="27" spans="1:19" s="391" customFormat="1" ht="16.5" customHeight="1" x14ac:dyDescent="0.35">
      <c r="A27" s="170">
        <f>IF(COUNTA(ข้อมูล!C24),ข้อมูล!C24," ")</f>
        <v>22</v>
      </c>
      <c r="B27" s="174" t="str">
        <f>IF(COUNTA(ข้อมูล!AA24),ข้อมูล!AA24," ")</f>
        <v xml:space="preserve"> </v>
      </c>
      <c r="C27" s="174" t="str">
        <f>IF(COUNTA(ข้อมูล!AB24),ข้อมูล!AB24," ")</f>
        <v xml:space="preserve"> </v>
      </c>
      <c r="D27" s="174" t="str">
        <f>IF(COUNTA(ข้อมูล!AC24),ข้อมูล!AC24," ")</f>
        <v xml:space="preserve"> </v>
      </c>
      <c r="E27" s="174" t="str">
        <f>IF(COUNTA(ข้อมูล!AD24),ข้อมูล!AD24," ")</f>
        <v xml:space="preserve"> </v>
      </c>
      <c r="F27" s="174" t="str">
        <f>IF(COUNTA(ข้อมูล!AE24),ข้อมูล!AE24," ")</f>
        <v xml:space="preserve"> </v>
      </c>
      <c r="G27" s="174" t="str">
        <f>IF(COUNTA(ข้อมูล!AF24),ข้อมูล!AF24," ")</f>
        <v xml:space="preserve"> </v>
      </c>
      <c r="H27" s="174" t="str">
        <f>IF(COUNTA(ข้อมูล!AG24),ข้อมูล!AG24," ")</f>
        <v xml:space="preserve"> </v>
      </c>
      <c r="I27" s="174" t="str">
        <f>IF(COUNTA(ข้อมูล!AH24),ข้อมูล!AH24," ")</f>
        <v xml:space="preserve"> </v>
      </c>
      <c r="J27" s="174" t="str">
        <f>IF(COUNTA(ข้อมูล!AI24),ข้อมูล!AI24," ")</f>
        <v xml:space="preserve"> </v>
      </c>
      <c r="K27" s="174" t="str">
        <f>IF(COUNTA(ข้อมูล!AJ24),ข้อมูล!AJ24," ")</f>
        <v xml:space="preserve"> </v>
      </c>
      <c r="L27" s="174" t="str">
        <f>IF(COUNTA(ข้อมูล!AK24),ข้อมูล!AK24," ")</f>
        <v xml:space="preserve"> </v>
      </c>
      <c r="M27" s="174" t="str">
        <f>IF(COUNTA(ข้อมูล!AL24),ข้อมูล!AL24," ")</f>
        <v xml:space="preserve"> </v>
      </c>
      <c r="N27" s="174" t="str">
        <f>IF(COUNTA(ข้อมูล!AA24:AL24),AVERAGE(ข้อมูล!AA24:AL24)," ")</f>
        <v xml:space="preserve"> </v>
      </c>
      <c r="O27" s="390" t="str">
        <f>IF(COUNTA(ข้อมูล!AA24:AL24),IF(N27&lt;1," ",IF(N27&lt;1.5," ",IF(N27&lt;2.5," ",IF(N27&gt;=2.5,"/"))))," ")</f>
        <v xml:space="preserve"> </v>
      </c>
      <c r="P27" s="390" t="str">
        <f>IF(COUNTA(ข้อมูล!AA24:AL24),IF(N27&lt;1," ",IF(N27&lt;1.5," ",IF(N27&lt;2.5,"/",IF(N27&gt;=2.5," "))))," ")</f>
        <v xml:space="preserve"> </v>
      </c>
      <c r="Q27" s="390" t="str">
        <f>IF(COUNTA(ข้อมูล!AA24:AL24),IF(N27&lt;1," ",IF(N27&lt;1.5,"/",IF(N27&lt;2.5," ",IF(N27&gt;=2.5," "))))," ")</f>
        <v xml:space="preserve"> </v>
      </c>
      <c r="R27" s="390" t="str">
        <f>IF(COUNTA(ข้อมูล!AA24:AL24),IF(N27&lt;1,"/",IF(N27&lt;1.5," ",IF(N27&lt;2.5," ",IF(N27&gt;=2.5," "))))," ")</f>
        <v xml:space="preserve"> </v>
      </c>
      <c r="S27" s="175"/>
    </row>
    <row r="28" spans="1:19" s="391" customFormat="1" ht="16.5" customHeight="1" x14ac:dyDescent="0.35">
      <c r="A28" s="170">
        <f>IF(COUNTA(ข้อมูล!C25),ข้อมูล!C25," ")</f>
        <v>23</v>
      </c>
      <c r="B28" s="174" t="str">
        <f>IF(COUNTA(ข้อมูล!AA25),ข้อมูล!AA25," ")</f>
        <v xml:space="preserve"> </v>
      </c>
      <c r="C28" s="174" t="str">
        <f>IF(COUNTA(ข้อมูล!AB25),ข้อมูล!AB25," ")</f>
        <v xml:space="preserve"> </v>
      </c>
      <c r="D28" s="174" t="str">
        <f>IF(COUNTA(ข้อมูล!AC25),ข้อมูล!AC25," ")</f>
        <v xml:space="preserve"> </v>
      </c>
      <c r="E28" s="174" t="str">
        <f>IF(COUNTA(ข้อมูล!AD25),ข้อมูล!AD25," ")</f>
        <v xml:space="preserve"> </v>
      </c>
      <c r="F28" s="174" t="str">
        <f>IF(COUNTA(ข้อมูล!AE25),ข้อมูล!AE25," ")</f>
        <v xml:space="preserve"> </v>
      </c>
      <c r="G28" s="174" t="str">
        <f>IF(COUNTA(ข้อมูล!AF25),ข้อมูล!AF25," ")</f>
        <v xml:space="preserve"> </v>
      </c>
      <c r="H28" s="174" t="str">
        <f>IF(COUNTA(ข้อมูล!AG25),ข้อมูล!AG25," ")</f>
        <v xml:space="preserve"> </v>
      </c>
      <c r="I28" s="174" t="str">
        <f>IF(COUNTA(ข้อมูล!AH25),ข้อมูล!AH25," ")</f>
        <v xml:space="preserve"> </v>
      </c>
      <c r="J28" s="174" t="str">
        <f>IF(COUNTA(ข้อมูล!AI25),ข้อมูล!AI25," ")</f>
        <v xml:space="preserve"> </v>
      </c>
      <c r="K28" s="174" t="str">
        <f>IF(COUNTA(ข้อมูล!AJ25),ข้อมูล!AJ25," ")</f>
        <v xml:space="preserve"> </v>
      </c>
      <c r="L28" s="174" t="str">
        <f>IF(COUNTA(ข้อมูล!AK25),ข้อมูล!AK25," ")</f>
        <v xml:space="preserve"> </v>
      </c>
      <c r="M28" s="174" t="str">
        <f>IF(COUNTA(ข้อมูล!AL25),ข้อมูล!AL25," ")</f>
        <v xml:space="preserve"> </v>
      </c>
      <c r="N28" s="174" t="str">
        <f>IF(COUNTA(ข้อมูล!AA25:AL25),AVERAGE(ข้อมูล!AA25:AL25)," ")</f>
        <v xml:space="preserve"> </v>
      </c>
      <c r="O28" s="390" t="str">
        <f>IF(COUNTA(ข้อมูล!AA25:AL25),IF(N28&lt;1," ",IF(N28&lt;1.5," ",IF(N28&lt;2.5," ",IF(N28&gt;=2.5,"/"))))," ")</f>
        <v xml:space="preserve"> </v>
      </c>
      <c r="P28" s="390" t="str">
        <f>IF(COUNTA(ข้อมูล!AA25:AL25),IF(N28&lt;1," ",IF(N28&lt;1.5," ",IF(N28&lt;2.5,"/",IF(N28&gt;=2.5," "))))," ")</f>
        <v xml:space="preserve"> </v>
      </c>
      <c r="Q28" s="390" t="str">
        <f>IF(COUNTA(ข้อมูล!AA25:AL25),IF(N28&lt;1," ",IF(N28&lt;1.5,"/",IF(N28&lt;2.5," ",IF(N28&gt;=2.5," "))))," ")</f>
        <v xml:space="preserve"> </v>
      </c>
      <c r="R28" s="390" t="str">
        <f>IF(COUNTA(ข้อมูล!AA25:AL25),IF(N28&lt;1,"/",IF(N28&lt;1.5," ",IF(N28&lt;2.5," ",IF(N28&gt;=2.5," "))))," ")</f>
        <v xml:space="preserve"> </v>
      </c>
      <c r="S28" s="175"/>
    </row>
    <row r="29" spans="1:19" s="391" customFormat="1" ht="16.5" customHeight="1" x14ac:dyDescent="0.35">
      <c r="A29" s="170">
        <f>IF(COUNTA(ข้อมูล!C26),ข้อมูล!C26," ")</f>
        <v>24</v>
      </c>
      <c r="B29" s="174" t="str">
        <f>IF(COUNTA(ข้อมูล!AA26),ข้อมูล!AA26," ")</f>
        <v xml:space="preserve"> </v>
      </c>
      <c r="C29" s="174" t="str">
        <f>IF(COUNTA(ข้อมูล!AB26),ข้อมูล!AB26," ")</f>
        <v xml:space="preserve"> </v>
      </c>
      <c r="D29" s="174" t="str">
        <f>IF(COUNTA(ข้อมูล!AC26),ข้อมูล!AC26," ")</f>
        <v xml:space="preserve"> </v>
      </c>
      <c r="E29" s="174" t="str">
        <f>IF(COUNTA(ข้อมูล!AD26),ข้อมูล!AD26," ")</f>
        <v xml:space="preserve"> </v>
      </c>
      <c r="F29" s="174" t="str">
        <f>IF(COUNTA(ข้อมูล!AE26),ข้อมูล!AE26," ")</f>
        <v xml:space="preserve"> </v>
      </c>
      <c r="G29" s="174" t="str">
        <f>IF(COUNTA(ข้อมูล!AF26),ข้อมูล!AF26," ")</f>
        <v xml:space="preserve"> </v>
      </c>
      <c r="H29" s="174" t="str">
        <f>IF(COUNTA(ข้อมูล!AG26),ข้อมูล!AG26," ")</f>
        <v xml:space="preserve"> </v>
      </c>
      <c r="I29" s="174" t="str">
        <f>IF(COUNTA(ข้อมูล!AH26),ข้อมูล!AH26," ")</f>
        <v xml:space="preserve"> </v>
      </c>
      <c r="J29" s="174" t="str">
        <f>IF(COUNTA(ข้อมูล!AI26),ข้อมูล!AI26," ")</f>
        <v xml:space="preserve"> </v>
      </c>
      <c r="K29" s="174" t="str">
        <f>IF(COUNTA(ข้อมูล!AJ26),ข้อมูล!AJ26," ")</f>
        <v xml:space="preserve"> </v>
      </c>
      <c r="L29" s="174" t="str">
        <f>IF(COUNTA(ข้อมูล!AK26),ข้อมูล!AK26," ")</f>
        <v xml:space="preserve"> </v>
      </c>
      <c r="M29" s="174" t="str">
        <f>IF(COUNTA(ข้อมูล!AL26),ข้อมูล!AL26," ")</f>
        <v xml:space="preserve"> </v>
      </c>
      <c r="N29" s="174" t="str">
        <f>IF(COUNTA(ข้อมูล!AA26:AL26),AVERAGE(ข้อมูล!AA26:AL26)," ")</f>
        <v xml:space="preserve"> </v>
      </c>
      <c r="O29" s="390" t="str">
        <f>IF(COUNTA(ข้อมูล!AA26:AL26),IF(N29&lt;1," ",IF(N29&lt;1.5," ",IF(N29&lt;2.5," ",IF(N29&gt;=2.5,"/"))))," ")</f>
        <v xml:space="preserve"> </v>
      </c>
      <c r="P29" s="390" t="str">
        <f>IF(COUNTA(ข้อมูล!AA26:AL26),IF(N29&lt;1," ",IF(N29&lt;1.5," ",IF(N29&lt;2.5,"/",IF(N29&gt;=2.5," "))))," ")</f>
        <v xml:space="preserve"> </v>
      </c>
      <c r="Q29" s="390" t="str">
        <f>IF(COUNTA(ข้อมูล!AA26:AL26),IF(N29&lt;1," ",IF(N29&lt;1.5,"/",IF(N29&lt;2.5," ",IF(N29&gt;=2.5," "))))," ")</f>
        <v xml:space="preserve"> </v>
      </c>
      <c r="R29" s="390" t="str">
        <f>IF(COUNTA(ข้อมูล!AA26:AL26),IF(N29&lt;1,"/",IF(N29&lt;1.5," ",IF(N29&lt;2.5," ",IF(N29&gt;=2.5," "))))," ")</f>
        <v xml:space="preserve"> </v>
      </c>
      <c r="S29" s="175"/>
    </row>
    <row r="30" spans="1:19" s="391" customFormat="1" ht="16.5" customHeight="1" x14ac:dyDescent="0.35">
      <c r="A30" s="170">
        <f>IF(COUNTA(ข้อมูล!C27),ข้อมูล!C27," ")</f>
        <v>25</v>
      </c>
      <c r="B30" s="174" t="str">
        <f>IF(COUNTA(ข้อมูล!AA27),ข้อมูล!AA27," ")</f>
        <v xml:space="preserve"> </v>
      </c>
      <c r="C30" s="174" t="str">
        <f>IF(COUNTA(ข้อมูล!AB27),ข้อมูล!AB27," ")</f>
        <v xml:space="preserve"> </v>
      </c>
      <c r="D30" s="174" t="str">
        <f>IF(COUNTA(ข้อมูล!AC27),ข้อมูล!AC27," ")</f>
        <v xml:space="preserve"> </v>
      </c>
      <c r="E30" s="174" t="str">
        <f>IF(COUNTA(ข้อมูล!AD27),ข้อมูล!AD27," ")</f>
        <v xml:space="preserve"> </v>
      </c>
      <c r="F30" s="174" t="str">
        <f>IF(COUNTA(ข้อมูล!AE27),ข้อมูล!AE27," ")</f>
        <v xml:space="preserve"> </v>
      </c>
      <c r="G30" s="174" t="str">
        <f>IF(COUNTA(ข้อมูล!AF27),ข้อมูล!AF27," ")</f>
        <v xml:space="preserve"> </v>
      </c>
      <c r="H30" s="174" t="str">
        <f>IF(COUNTA(ข้อมูล!AG27),ข้อมูล!AG27," ")</f>
        <v xml:space="preserve"> </v>
      </c>
      <c r="I30" s="174" t="str">
        <f>IF(COUNTA(ข้อมูล!AH27),ข้อมูล!AH27," ")</f>
        <v xml:space="preserve"> </v>
      </c>
      <c r="J30" s="174" t="str">
        <f>IF(COUNTA(ข้อมูล!AI27),ข้อมูล!AI27," ")</f>
        <v xml:space="preserve"> </v>
      </c>
      <c r="K30" s="174" t="str">
        <f>IF(COUNTA(ข้อมูล!AJ27),ข้อมูล!AJ27," ")</f>
        <v xml:space="preserve"> </v>
      </c>
      <c r="L30" s="174" t="str">
        <f>IF(COUNTA(ข้อมูล!AK27),ข้อมูล!AK27," ")</f>
        <v xml:space="preserve"> </v>
      </c>
      <c r="M30" s="174" t="str">
        <f>IF(COUNTA(ข้อมูล!AL27),ข้อมูล!AL27," ")</f>
        <v xml:space="preserve"> </v>
      </c>
      <c r="N30" s="174" t="str">
        <f>IF(COUNTA(ข้อมูล!AA27:AL27),AVERAGE(ข้อมูล!AA27:AL27)," ")</f>
        <v xml:space="preserve"> </v>
      </c>
      <c r="O30" s="390" t="str">
        <f>IF(COUNTA(ข้อมูล!AA27:AL27),IF(N30&lt;1," ",IF(N30&lt;1.5," ",IF(N30&lt;2.5," ",IF(N30&gt;=2.5,"/"))))," ")</f>
        <v xml:space="preserve"> </v>
      </c>
      <c r="P30" s="390" t="str">
        <f>IF(COUNTA(ข้อมูล!AA27:AL27),IF(N30&lt;1," ",IF(N30&lt;1.5," ",IF(N30&lt;2.5,"/",IF(N30&gt;=2.5," "))))," ")</f>
        <v xml:space="preserve"> </v>
      </c>
      <c r="Q30" s="390" t="str">
        <f>IF(COUNTA(ข้อมูล!AA27:AL27),IF(N30&lt;1," ",IF(N30&lt;1.5,"/",IF(N30&lt;2.5," ",IF(N30&gt;=2.5," "))))," ")</f>
        <v xml:space="preserve"> </v>
      </c>
      <c r="R30" s="390" t="str">
        <f>IF(COUNTA(ข้อมูล!AA27:AL27),IF(N30&lt;1,"/",IF(N30&lt;1.5," ",IF(N30&lt;2.5," ",IF(N30&gt;=2.5," "))))," ")</f>
        <v xml:space="preserve"> </v>
      </c>
      <c r="S30" s="175"/>
    </row>
    <row r="31" spans="1:19" s="391" customFormat="1" ht="16.5" customHeight="1" x14ac:dyDescent="0.35">
      <c r="A31" s="170">
        <f>IF(COUNTA(ข้อมูล!C28),ข้อมูล!C28," ")</f>
        <v>26</v>
      </c>
      <c r="B31" s="174" t="str">
        <f>IF(COUNTA(ข้อมูล!AA28),ข้อมูล!AA28," ")</f>
        <v xml:space="preserve"> </v>
      </c>
      <c r="C31" s="174" t="str">
        <f>IF(COUNTA(ข้อมูล!AB28),ข้อมูล!AB28," ")</f>
        <v xml:space="preserve"> </v>
      </c>
      <c r="D31" s="174" t="str">
        <f>IF(COUNTA(ข้อมูล!AC28),ข้อมูล!AC28," ")</f>
        <v xml:space="preserve"> </v>
      </c>
      <c r="E31" s="174" t="str">
        <f>IF(COUNTA(ข้อมูล!AD28),ข้อมูล!AD28," ")</f>
        <v xml:space="preserve"> </v>
      </c>
      <c r="F31" s="174" t="str">
        <f>IF(COUNTA(ข้อมูล!AE28),ข้อมูล!AE28," ")</f>
        <v xml:space="preserve"> </v>
      </c>
      <c r="G31" s="174" t="str">
        <f>IF(COUNTA(ข้อมูล!AF28),ข้อมูล!AF28," ")</f>
        <v xml:space="preserve"> </v>
      </c>
      <c r="H31" s="174" t="str">
        <f>IF(COUNTA(ข้อมูล!AG28),ข้อมูล!AG28," ")</f>
        <v xml:space="preserve"> </v>
      </c>
      <c r="I31" s="174" t="str">
        <f>IF(COUNTA(ข้อมูล!AH28),ข้อมูล!AH28," ")</f>
        <v xml:space="preserve"> </v>
      </c>
      <c r="J31" s="174" t="str">
        <f>IF(COUNTA(ข้อมูล!AI28),ข้อมูล!AI28," ")</f>
        <v xml:space="preserve"> </v>
      </c>
      <c r="K31" s="174" t="str">
        <f>IF(COUNTA(ข้อมูล!AJ28),ข้อมูล!AJ28," ")</f>
        <v xml:space="preserve"> </v>
      </c>
      <c r="L31" s="174" t="str">
        <f>IF(COUNTA(ข้อมูล!AK28),ข้อมูล!AK28," ")</f>
        <v xml:space="preserve"> </v>
      </c>
      <c r="M31" s="174" t="str">
        <f>IF(COUNTA(ข้อมูล!AL28),ข้อมูล!AL28," ")</f>
        <v xml:space="preserve"> </v>
      </c>
      <c r="N31" s="174" t="str">
        <f>IF(COUNTA(ข้อมูล!AA28:AL28),AVERAGE(ข้อมูล!AA28:AL28)," ")</f>
        <v xml:space="preserve"> </v>
      </c>
      <c r="O31" s="390" t="str">
        <f>IF(COUNTA(ข้อมูล!AA28:AL28),IF(N31&lt;1," ",IF(N31&lt;1.5," ",IF(N31&lt;2.5," ",IF(N31&gt;=2.5,"/"))))," ")</f>
        <v xml:space="preserve"> </v>
      </c>
      <c r="P31" s="390" t="str">
        <f>IF(COUNTA(ข้อมูล!AA28:AL28),IF(N31&lt;1," ",IF(N31&lt;1.5," ",IF(N31&lt;2.5,"/",IF(N31&gt;=2.5," "))))," ")</f>
        <v xml:space="preserve"> </v>
      </c>
      <c r="Q31" s="390" t="str">
        <f>IF(COUNTA(ข้อมูล!AA28:AL28),IF(N31&lt;1," ",IF(N31&lt;1.5,"/",IF(N31&lt;2.5," ",IF(N31&gt;=2.5," "))))," ")</f>
        <v xml:space="preserve"> </v>
      </c>
      <c r="R31" s="390" t="str">
        <f>IF(COUNTA(ข้อมูล!AA28:AL28),IF(N31&lt;1,"/",IF(N31&lt;1.5," ",IF(N31&lt;2.5," ",IF(N31&gt;=2.5," "))))," ")</f>
        <v xml:space="preserve"> </v>
      </c>
      <c r="S31" s="175"/>
    </row>
    <row r="32" spans="1:19" s="391" customFormat="1" ht="16.5" customHeight="1" x14ac:dyDescent="0.35">
      <c r="A32" s="170">
        <f>IF(COUNTA(ข้อมูล!C29),ข้อมูล!C29," ")</f>
        <v>27</v>
      </c>
      <c r="B32" s="174" t="str">
        <f>IF(COUNTA(ข้อมูล!AA29),ข้อมูล!AA29," ")</f>
        <v xml:space="preserve"> </v>
      </c>
      <c r="C32" s="174" t="str">
        <f>IF(COUNTA(ข้อมูล!AB29),ข้อมูล!AB29," ")</f>
        <v xml:space="preserve"> </v>
      </c>
      <c r="D32" s="174" t="str">
        <f>IF(COUNTA(ข้อมูล!AC29),ข้อมูล!AC29," ")</f>
        <v xml:space="preserve"> </v>
      </c>
      <c r="E32" s="174" t="str">
        <f>IF(COUNTA(ข้อมูล!AD29),ข้อมูล!AD29," ")</f>
        <v xml:space="preserve"> </v>
      </c>
      <c r="F32" s="174" t="str">
        <f>IF(COUNTA(ข้อมูล!AE29),ข้อมูล!AE29," ")</f>
        <v xml:space="preserve"> </v>
      </c>
      <c r="G32" s="174" t="str">
        <f>IF(COUNTA(ข้อมูล!AF29),ข้อมูล!AF29," ")</f>
        <v xml:space="preserve"> </v>
      </c>
      <c r="H32" s="174" t="str">
        <f>IF(COUNTA(ข้อมูล!AG29),ข้อมูล!AG29," ")</f>
        <v xml:space="preserve"> </v>
      </c>
      <c r="I32" s="174" t="str">
        <f>IF(COUNTA(ข้อมูล!AH29),ข้อมูล!AH29," ")</f>
        <v xml:space="preserve"> </v>
      </c>
      <c r="J32" s="174" t="str">
        <f>IF(COUNTA(ข้อมูล!AI29),ข้อมูล!AI29," ")</f>
        <v xml:space="preserve"> </v>
      </c>
      <c r="K32" s="174" t="str">
        <f>IF(COUNTA(ข้อมูล!AJ29),ข้อมูล!AJ29," ")</f>
        <v xml:space="preserve"> </v>
      </c>
      <c r="L32" s="174" t="str">
        <f>IF(COUNTA(ข้อมูล!AK29),ข้อมูล!AK29," ")</f>
        <v xml:space="preserve"> </v>
      </c>
      <c r="M32" s="174" t="str">
        <f>IF(COUNTA(ข้อมูล!AL29),ข้อมูล!AL29," ")</f>
        <v xml:space="preserve"> </v>
      </c>
      <c r="N32" s="174" t="str">
        <f>IF(COUNTA(ข้อมูล!AA29:AL29),AVERAGE(ข้อมูล!AA29:AL29)," ")</f>
        <v xml:space="preserve"> </v>
      </c>
      <c r="O32" s="390" t="str">
        <f>IF(COUNTA(ข้อมูล!AA29:AL29),IF(N32&lt;1," ",IF(N32&lt;1.5," ",IF(N32&lt;2.5," ",IF(N32&gt;=2.5,"/"))))," ")</f>
        <v xml:space="preserve"> </v>
      </c>
      <c r="P32" s="390" t="str">
        <f>IF(COUNTA(ข้อมูล!AA29:AL29),IF(N32&lt;1," ",IF(N32&lt;1.5," ",IF(N32&lt;2.5,"/",IF(N32&gt;=2.5," "))))," ")</f>
        <v xml:space="preserve"> </v>
      </c>
      <c r="Q32" s="390" t="str">
        <f>IF(COUNTA(ข้อมูล!AA29:AL29),IF(N32&lt;1," ",IF(N32&lt;1.5,"/",IF(N32&lt;2.5," ",IF(N32&gt;=2.5," "))))," ")</f>
        <v xml:space="preserve"> </v>
      </c>
      <c r="R32" s="390" t="str">
        <f>IF(COUNTA(ข้อมูล!AA29:AL29),IF(N32&lt;1,"/",IF(N32&lt;1.5," ",IF(N32&lt;2.5," ",IF(N32&gt;=2.5," "))))," ")</f>
        <v xml:space="preserve"> </v>
      </c>
      <c r="S32" s="175"/>
    </row>
    <row r="33" spans="1:19" s="391" customFormat="1" ht="16.5" customHeight="1" x14ac:dyDescent="0.35">
      <c r="A33" s="170">
        <f>IF(COUNTA(ข้อมูล!C30),ข้อมูล!C30," ")</f>
        <v>28</v>
      </c>
      <c r="B33" s="174" t="str">
        <f>IF(COUNTA(ข้อมูล!AA30),ข้อมูล!AA30," ")</f>
        <v xml:space="preserve"> </v>
      </c>
      <c r="C33" s="174" t="str">
        <f>IF(COUNTA(ข้อมูล!AB30),ข้อมูล!AB30," ")</f>
        <v xml:space="preserve"> </v>
      </c>
      <c r="D33" s="174" t="str">
        <f>IF(COUNTA(ข้อมูล!AC30),ข้อมูล!AC30," ")</f>
        <v xml:space="preserve"> </v>
      </c>
      <c r="E33" s="174" t="str">
        <f>IF(COUNTA(ข้อมูล!AD30),ข้อมูล!AD30," ")</f>
        <v xml:space="preserve"> </v>
      </c>
      <c r="F33" s="174" t="str">
        <f>IF(COUNTA(ข้อมูล!AE30),ข้อมูล!AE30," ")</f>
        <v xml:space="preserve"> </v>
      </c>
      <c r="G33" s="174" t="str">
        <f>IF(COUNTA(ข้อมูล!AF30),ข้อมูล!AF30," ")</f>
        <v xml:space="preserve"> </v>
      </c>
      <c r="H33" s="174" t="str">
        <f>IF(COUNTA(ข้อมูล!AG30),ข้อมูล!AG30," ")</f>
        <v xml:space="preserve"> </v>
      </c>
      <c r="I33" s="174" t="str">
        <f>IF(COUNTA(ข้อมูล!AH30),ข้อมูล!AH30," ")</f>
        <v xml:space="preserve"> </v>
      </c>
      <c r="J33" s="174" t="str">
        <f>IF(COUNTA(ข้อมูล!AI30),ข้อมูล!AI30," ")</f>
        <v xml:space="preserve"> </v>
      </c>
      <c r="K33" s="174" t="str">
        <f>IF(COUNTA(ข้อมูล!AJ30),ข้อมูล!AJ30," ")</f>
        <v xml:space="preserve"> </v>
      </c>
      <c r="L33" s="174" t="str">
        <f>IF(COUNTA(ข้อมูล!AK30),ข้อมูล!AK30," ")</f>
        <v xml:space="preserve"> </v>
      </c>
      <c r="M33" s="174" t="str">
        <f>IF(COUNTA(ข้อมูล!AL30),ข้อมูล!AL30," ")</f>
        <v xml:space="preserve"> </v>
      </c>
      <c r="N33" s="174" t="str">
        <f>IF(COUNTA(ข้อมูล!AA30:AL30),AVERAGE(ข้อมูล!AA30:AL30)," ")</f>
        <v xml:space="preserve"> </v>
      </c>
      <c r="O33" s="390" t="str">
        <f>IF(COUNTA(ข้อมูล!AA30:AL30),IF(N33&lt;1," ",IF(N33&lt;1.5," ",IF(N33&lt;2.5," ",IF(N33&gt;=2.5,"/"))))," ")</f>
        <v xml:space="preserve"> </v>
      </c>
      <c r="P33" s="390" t="str">
        <f>IF(COUNTA(ข้อมูล!AA30:AL30),IF(N33&lt;1," ",IF(N33&lt;1.5," ",IF(N33&lt;2.5,"/",IF(N33&gt;=2.5," "))))," ")</f>
        <v xml:space="preserve"> </v>
      </c>
      <c r="Q33" s="390" t="str">
        <f>IF(COUNTA(ข้อมูล!AA30:AL30),IF(N33&lt;1," ",IF(N33&lt;1.5,"/",IF(N33&lt;2.5," ",IF(N33&gt;=2.5," "))))," ")</f>
        <v xml:space="preserve"> </v>
      </c>
      <c r="R33" s="390" t="str">
        <f>IF(COUNTA(ข้อมูล!AA30:AL30),IF(N33&lt;1,"/",IF(N33&lt;1.5," ",IF(N33&lt;2.5," ",IF(N33&gt;=2.5," "))))," ")</f>
        <v xml:space="preserve"> </v>
      </c>
      <c r="S33" s="175"/>
    </row>
    <row r="34" spans="1:19" s="391" customFormat="1" ht="16.5" customHeight="1" x14ac:dyDescent="0.35">
      <c r="A34" s="170">
        <f>IF(COUNTA(ข้อมูล!C31),ข้อมูล!C31," ")</f>
        <v>29</v>
      </c>
      <c r="B34" s="174" t="str">
        <f>IF(COUNTA(ข้อมูล!AA31),ข้อมูล!AA31," ")</f>
        <v xml:space="preserve"> </v>
      </c>
      <c r="C34" s="174" t="str">
        <f>IF(COUNTA(ข้อมูล!AB31),ข้อมูล!AB31," ")</f>
        <v xml:space="preserve"> </v>
      </c>
      <c r="D34" s="174" t="str">
        <f>IF(COUNTA(ข้อมูล!AC31),ข้อมูล!AC31," ")</f>
        <v xml:space="preserve"> </v>
      </c>
      <c r="E34" s="174" t="str">
        <f>IF(COUNTA(ข้อมูล!AD31),ข้อมูล!AD31," ")</f>
        <v xml:space="preserve"> </v>
      </c>
      <c r="F34" s="174" t="str">
        <f>IF(COUNTA(ข้อมูล!AE31),ข้อมูล!AE31," ")</f>
        <v xml:space="preserve"> </v>
      </c>
      <c r="G34" s="174" t="str">
        <f>IF(COUNTA(ข้อมูล!AF31),ข้อมูล!AF31," ")</f>
        <v xml:space="preserve"> </v>
      </c>
      <c r="H34" s="174" t="str">
        <f>IF(COUNTA(ข้อมูล!AG31),ข้อมูล!AG31," ")</f>
        <v xml:space="preserve"> </v>
      </c>
      <c r="I34" s="174" t="str">
        <f>IF(COUNTA(ข้อมูล!AH31),ข้อมูล!AH31," ")</f>
        <v xml:space="preserve"> </v>
      </c>
      <c r="J34" s="174" t="str">
        <f>IF(COUNTA(ข้อมูล!AI31),ข้อมูล!AI31," ")</f>
        <v xml:space="preserve"> </v>
      </c>
      <c r="K34" s="174" t="str">
        <f>IF(COUNTA(ข้อมูล!AJ31),ข้อมูล!AJ31," ")</f>
        <v xml:space="preserve"> </v>
      </c>
      <c r="L34" s="174" t="str">
        <f>IF(COUNTA(ข้อมูล!AK31),ข้อมูล!AK31," ")</f>
        <v xml:space="preserve"> </v>
      </c>
      <c r="M34" s="174" t="str">
        <f>IF(COUNTA(ข้อมูล!AL31),ข้อมูล!AL31," ")</f>
        <v xml:space="preserve"> </v>
      </c>
      <c r="N34" s="174" t="str">
        <f>IF(COUNTA(ข้อมูล!AA31:AL31),AVERAGE(ข้อมูล!AA31:AL31)," ")</f>
        <v xml:space="preserve"> </v>
      </c>
      <c r="O34" s="390" t="str">
        <f>IF(COUNTA(ข้อมูล!AA31:AL31),IF(N34&lt;1," ",IF(N34&lt;1.5," ",IF(N34&lt;2.5," ",IF(N34&gt;=2.5,"/"))))," ")</f>
        <v xml:space="preserve"> </v>
      </c>
      <c r="P34" s="390" t="str">
        <f>IF(COUNTA(ข้อมูล!AA31:AL31),IF(N34&lt;1," ",IF(N34&lt;1.5," ",IF(N34&lt;2.5,"/",IF(N34&gt;=2.5," "))))," ")</f>
        <v xml:space="preserve"> </v>
      </c>
      <c r="Q34" s="390" t="str">
        <f>IF(COUNTA(ข้อมูล!AA31:AL31),IF(N34&lt;1," ",IF(N34&lt;1.5,"/",IF(N34&lt;2.5," ",IF(N34&gt;=2.5," "))))," ")</f>
        <v xml:space="preserve"> </v>
      </c>
      <c r="R34" s="390" t="str">
        <f>IF(COUNTA(ข้อมูล!AA31:AL31),IF(N34&lt;1,"/",IF(N34&lt;1.5," ",IF(N34&lt;2.5," ",IF(N34&gt;=2.5," "))))," ")</f>
        <v xml:space="preserve"> </v>
      </c>
      <c r="S34" s="175"/>
    </row>
    <row r="35" spans="1:19" s="391" customFormat="1" ht="16.5" customHeight="1" x14ac:dyDescent="0.35">
      <c r="A35" s="170">
        <f>IF(COUNTA(ข้อมูล!C32),ข้อมูล!C32," ")</f>
        <v>30</v>
      </c>
      <c r="B35" s="174" t="str">
        <f>IF(COUNTA(ข้อมูล!AA32),ข้อมูล!AA32," ")</f>
        <v xml:space="preserve"> </v>
      </c>
      <c r="C35" s="174" t="str">
        <f>IF(COUNTA(ข้อมูล!AB32),ข้อมูล!AB32," ")</f>
        <v xml:space="preserve"> </v>
      </c>
      <c r="D35" s="174" t="str">
        <f>IF(COUNTA(ข้อมูล!AC32),ข้อมูล!AC32," ")</f>
        <v xml:space="preserve"> </v>
      </c>
      <c r="E35" s="174" t="str">
        <f>IF(COUNTA(ข้อมูล!AD32),ข้อมูล!AD32," ")</f>
        <v xml:space="preserve"> </v>
      </c>
      <c r="F35" s="174" t="str">
        <f>IF(COUNTA(ข้อมูล!AE32),ข้อมูล!AE32," ")</f>
        <v xml:space="preserve"> </v>
      </c>
      <c r="G35" s="174" t="str">
        <f>IF(COUNTA(ข้อมูล!AF32),ข้อมูล!AF32," ")</f>
        <v xml:space="preserve"> </v>
      </c>
      <c r="H35" s="174" t="str">
        <f>IF(COUNTA(ข้อมูล!AG32),ข้อมูล!AG32," ")</f>
        <v xml:space="preserve"> </v>
      </c>
      <c r="I35" s="174" t="str">
        <f>IF(COUNTA(ข้อมูล!AH32),ข้อมูล!AH32," ")</f>
        <v xml:space="preserve"> </v>
      </c>
      <c r="J35" s="174" t="str">
        <f>IF(COUNTA(ข้อมูล!AI32),ข้อมูล!AI32," ")</f>
        <v xml:space="preserve"> </v>
      </c>
      <c r="K35" s="174" t="str">
        <f>IF(COUNTA(ข้อมูล!AJ32),ข้อมูล!AJ32," ")</f>
        <v xml:space="preserve"> </v>
      </c>
      <c r="L35" s="174" t="str">
        <f>IF(COUNTA(ข้อมูล!AK32),ข้อมูล!AK32," ")</f>
        <v xml:space="preserve"> </v>
      </c>
      <c r="M35" s="174" t="str">
        <f>IF(COUNTA(ข้อมูล!AL32),ข้อมูล!AL32," ")</f>
        <v xml:space="preserve"> </v>
      </c>
      <c r="N35" s="174" t="str">
        <f>IF(COUNTA(ข้อมูล!AA32:AL32),AVERAGE(ข้อมูล!AA32:AL32)," ")</f>
        <v xml:space="preserve"> </v>
      </c>
      <c r="O35" s="390" t="str">
        <f>IF(COUNTA(ข้อมูล!AA32:AL32),IF(N35&lt;1," ",IF(N35&lt;1.5," ",IF(N35&lt;2.5," ",IF(N35&gt;=2.5,"/"))))," ")</f>
        <v xml:space="preserve"> </v>
      </c>
      <c r="P35" s="390" t="str">
        <f>IF(COUNTA(ข้อมูล!AA32:AL32),IF(N35&lt;1," ",IF(N35&lt;1.5," ",IF(N35&lt;2.5,"/",IF(N35&gt;=2.5," "))))," ")</f>
        <v xml:space="preserve"> </v>
      </c>
      <c r="Q35" s="390" t="str">
        <f>IF(COUNTA(ข้อมูล!AA32:AL32),IF(N35&lt;1," ",IF(N35&lt;1.5,"/",IF(N35&lt;2.5," ",IF(N35&gt;=2.5," "))))," ")</f>
        <v xml:space="preserve"> </v>
      </c>
      <c r="R35" s="390" t="str">
        <f>IF(COUNTA(ข้อมูล!AA32:AL32),IF(N35&lt;1,"/",IF(N35&lt;1.5," ",IF(N35&lt;2.5," ",IF(N35&gt;=2.5," "))))," ")</f>
        <v xml:space="preserve"> </v>
      </c>
      <c r="S35" s="175"/>
    </row>
    <row r="36" spans="1:19" s="391" customFormat="1" ht="16.5" customHeight="1" x14ac:dyDescent="0.35">
      <c r="A36" s="170">
        <f>IF(COUNTA(ข้อมูล!C33),ข้อมูล!C33," ")</f>
        <v>31</v>
      </c>
      <c r="B36" s="174" t="str">
        <f>IF(COUNTA(ข้อมูล!AA33),ข้อมูล!AA33," ")</f>
        <v xml:space="preserve"> </v>
      </c>
      <c r="C36" s="174" t="str">
        <f>IF(COUNTA(ข้อมูล!AB33),ข้อมูล!AB33," ")</f>
        <v xml:space="preserve"> </v>
      </c>
      <c r="D36" s="174" t="str">
        <f>IF(COUNTA(ข้อมูล!AC33),ข้อมูล!AC33," ")</f>
        <v xml:space="preserve"> </v>
      </c>
      <c r="E36" s="174" t="str">
        <f>IF(COUNTA(ข้อมูล!AD33),ข้อมูล!AD33," ")</f>
        <v xml:space="preserve"> </v>
      </c>
      <c r="F36" s="174" t="str">
        <f>IF(COUNTA(ข้อมูล!AE33),ข้อมูล!AE33," ")</f>
        <v xml:space="preserve"> </v>
      </c>
      <c r="G36" s="174" t="str">
        <f>IF(COUNTA(ข้อมูล!AF33),ข้อมูล!AF33," ")</f>
        <v xml:space="preserve"> </v>
      </c>
      <c r="H36" s="174" t="str">
        <f>IF(COUNTA(ข้อมูล!AG33),ข้อมูล!AG33," ")</f>
        <v xml:space="preserve"> </v>
      </c>
      <c r="I36" s="174" t="str">
        <f>IF(COUNTA(ข้อมูล!AH33),ข้อมูล!AH33," ")</f>
        <v xml:space="preserve"> </v>
      </c>
      <c r="J36" s="174" t="str">
        <f>IF(COUNTA(ข้อมูล!AI33),ข้อมูล!AI33," ")</f>
        <v xml:space="preserve"> </v>
      </c>
      <c r="K36" s="174" t="str">
        <f>IF(COUNTA(ข้อมูล!AJ33),ข้อมูล!AJ33," ")</f>
        <v xml:space="preserve"> </v>
      </c>
      <c r="L36" s="174" t="str">
        <f>IF(COUNTA(ข้อมูล!AK33),ข้อมูล!AK33," ")</f>
        <v xml:space="preserve"> </v>
      </c>
      <c r="M36" s="174" t="str">
        <f>IF(COUNTA(ข้อมูล!AL33),ข้อมูล!AL33," ")</f>
        <v xml:space="preserve"> </v>
      </c>
      <c r="N36" s="174" t="str">
        <f>IF(COUNTA(ข้อมูล!AA33:AL33),AVERAGE(ข้อมูล!AA33:AL33)," ")</f>
        <v xml:space="preserve"> </v>
      </c>
      <c r="O36" s="390" t="str">
        <f>IF(COUNTA(ข้อมูล!AA33:AL33),IF(N36&lt;1," ",IF(N36&lt;1.5," ",IF(N36&lt;2.5," ",IF(N36&gt;=2.5,"/"))))," ")</f>
        <v xml:space="preserve"> </v>
      </c>
      <c r="P36" s="390" t="str">
        <f>IF(COUNTA(ข้อมูล!AA33:AL33),IF(N36&lt;1," ",IF(N36&lt;1.5," ",IF(N36&lt;2.5,"/",IF(N36&gt;=2.5," "))))," ")</f>
        <v xml:space="preserve"> </v>
      </c>
      <c r="Q36" s="390" t="str">
        <f>IF(COUNTA(ข้อมูล!AA33:AL33),IF(N36&lt;1," ",IF(N36&lt;1.5,"/",IF(N36&lt;2.5," ",IF(N36&gt;=2.5," "))))," ")</f>
        <v xml:space="preserve"> </v>
      </c>
      <c r="R36" s="390" t="str">
        <f>IF(COUNTA(ข้อมูล!AA33:AL33),IF(N36&lt;1,"/",IF(N36&lt;1.5," ",IF(N36&lt;2.5," ",IF(N36&gt;=2.5," "))))," ")</f>
        <v xml:space="preserve"> </v>
      </c>
      <c r="S36" s="175"/>
    </row>
    <row r="37" spans="1:19" s="391" customFormat="1" ht="16.5" customHeight="1" x14ac:dyDescent="0.35">
      <c r="A37" s="170">
        <f>IF(COUNTA(ข้อมูล!C34),ข้อมูล!C34," ")</f>
        <v>32</v>
      </c>
      <c r="B37" s="174" t="str">
        <f>IF(COUNTA(ข้อมูล!AA34),ข้อมูล!AA34," ")</f>
        <v xml:space="preserve"> </v>
      </c>
      <c r="C37" s="174" t="str">
        <f>IF(COUNTA(ข้อมูล!AB34),ข้อมูล!AB34," ")</f>
        <v xml:space="preserve"> </v>
      </c>
      <c r="D37" s="174" t="str">
        <f>IF(COUNTA(ข้อมูล!AC34),ข้อมูล!AC34," ")</f>
        <v xml:space="preserve"> </v>
      </c>
      <c r="E37" s="174" t="str">
        <f>IF(COUNTA(ข้อมูล!AD34),ข้อมูล!AD34," ")</f>
        <v xml:space="preserve"> </v>
      </c>
      <c r="F37" s="174" t="str">
        <f>IF(COUNTA(ข้อมูล!AE34),ข้อมูล!AE34," ")</f>
        <v xml:space="preserve"> </v>
      </c>
      <c r="G37" s="174" t="str">
        <f>IF(COUNTA(ข้อมูล!AF34),ข้อมูล!AF34," ")</f>
        <v xml:space="preserve"> </v>
      </c>
      <c r="H37" s="174" t="str">
        <f>IF(COUNTA(ข้อมูล!AG34),ข้อมูล!AG34," ")</f>
        <v xml:space="preserve"> </v>
      </c>
      <c r="I37" s="174" t="str">
        <f>IF(COUNTA(ข้อมูล!AH34),ข้อมูล!AH34," ")</f>
        <v xml:space="preserve"> </v>
      </c>
      <c r="J37" s="174" t="str">
        <f>IF(COUNTA(ข้อมูล!AI34),ข้อมูล!AI34," ")</f>
        <v xml:space="preserve"> </v>
      </c>
      <c r="K37" s="174" t="str">
        <f>IF(COUNTA(ข้อมูล!AJ34),ข้อมูล!AJ34," ")</f>
        <v xml:space="preserve"> </v>
      </c>
      <c r="L37" s="174" t="str">
        <f>IF(COUNTA(ข้อมูล!AK34),ข้อมูล!AK34," ")</f>
        <v xml:space="preserve"> </v>
      </c>
      <c r="M37" s="174" t="str">
        <f>IF(COUNTA(ข้อมูล!AL34),ข้อมูล!AL34," ")</f>
        <v xml:space="preserve"> </v>
      </c>
      <c r="N37" s="174" t="str">
        <f>IF(COUNTA(ข้อมูล!AA34:AL34),AVERAGE(ข้อมูล!AA34:AL34)," ")</f>
        <v xml:space="preserve"> </v>
      </c>
      <c r="O37" s="390" t="str">
        <f>IF(COUNTA(ข้อมูล!AA34:AL34),IF(N37&lt;1," ",IF(N37&lt;1.5," ",IF(N37&lt;2.5," ",IF(N37&gt;=2.5,"/"))))," ")</f>
        <v xml:space="preserve"> </v>
      </c>
      <c r="P37" s="390" t="str">
        <f>IF(COUNTA(ข้อมูล!AA34:AL34),IF(N37&lt;1," ",IF(N37&lt;1.5," ",IF(N37&lt;2.5,"/",IF(N37&gt;=2.5," "))))," ")</f>
        <v xml:space="preserve"> </v>
      </c>
      <c r="Q37" s="390" t="str">
        <f>IF(COUNTA(ข้อมูล!AA34:AL34),IF(N37&lt;1," ",IF(N37&lt;1.5,"/",IF(N37&lt;2.5," ",IF(N37&gt;=2.5," "))))," ")</f>
        <v xml:space="preserve"> </v>
      </c>
      <c r="R37" s="390" t="str">
        <f>IF(COUNTA(ข้อมูล!AA34:AL34),IF(N37&lt;1,"/",IF(N37&lt;1.5," ",IF(N37&lt;2.5," ",IF(N37&gt;=2.5," "))))," ")</f>
        <v xml:space="preserve"> </v>
      </c>
      <c r="S37" s="175"/>
    </row>
    <row r="38" spans="1:19" s="391" customFormat="1" ht="16.5" customHeight="1" x14ac:dyDescent="0.35">
      <c r="A38" s="170">
        <f>IF(COUNTA(ข้อมูล!C35),ข้อมูล!C35," ")</f>
        <v>33</v>
      </c>
      <c r="B38" s="174" t="str">
        <f>IF(COUNTA(ข้อมูล!AA35),ข้อมูล!AA35," ")</f>
        <v xml:space="preserve"> </v>
      </c>
      <c r="C38" s="174" t="str">
        <f>IF(COUNTA(ข้อมูล!AB35),ข้อมูล!AB35," ")</f>
        <v xml:space="preserve"> </v>
      </c>
      <c r="D38" s="174" t="str">
        <f>IF(COUNTA(ข้อมูล!AC35),ข้อมูล!AC35," ")</f>
        <v xml:space="preserve"> </v>
      </c>
      <c r="E38" s="174" t="str">
        <f>IF(COUNTA(ข้อมูล!AD35),ข้อมูล!AD35," ")</f>
        <v xml:space="preserve"> </v>
      </c>
      <c r="F38" s="174" t="str">
        <f>IF(COUNTA(ข้อมูล!AE35),ข้อมูล!AE35," ")</f>
        <v xml:space="preserve"> </v>
      </c>
      <c r="G38" s="174" t="str">
        <f>IF(COUNTA(ข้อมูล!AF35),ข้อมูล!AF35," ")</f>
        <v xml:space="preserve"> </v>
      </c>
      <c r="H38" s="174" t="str">
        <f>IF(COUNTA(ข้อมูล!AG35),ข้อมูล!AG35," ")</f>
        <v xml:space="preserve"> </v>
      </c>
      <c r="I38" s="174" t="str">
        <f>IF(COUNTA(ข้อมูล!AH35),ข้อมูล!AH35," ")</f>
        <v xml:space="preserve"> </v>
      </c>
      <c r="J38" s="174" t="str">
        <f>IF(COUNTA(ข้อมูล!AI35),ข้อมูล!AI35," ")</f>
        <v xml:space="preserve"> </v>
      </c>
      <c r="K38" s="174" t="str">
        <f>IF(COUNTA(ข้อมูล!AJ35),ข้อมูล!AJ35," ")</f>
        <v xml:space="preserve"> </v>
      </c>
      <c r="L38" s="174" t="str">
        <f>IF(COUNTA(ข้อมูล!AK35),ข้อมูล!AK35," ")</f>
        <v xml:space="preserve"> </v>
      </c>
      <c r="M38" s="174" t="str">
        <f>IF(COUNTA(ข้อมูล!AL35),ข้อมูล!AL35," ")</f>
        <v xml:space="preserve"> </v>
      </c>
      <c r="N38" s="174" t="str">
        <f>IF(COUNTA(ข้อมูล!AA35:AL35),AVERAGE(ข้อมูล!AA35:AL35)," ")</f>
        <v xml:space="preserve"> </v>
      </c>
      <c r="O38" s="390" t="str">
        <f>IF(COUNTA(ข้อมูล!AA35:AL35),IF(N38&lt;1," ",IF(N38&lt;1.5," ",IF(N38&lt;2.5," ",IF(N38&gt;=2.5,"/"))))," ")</f>
        <v xml:space="preserve"> </v>
      </c>
      <c r="P38" s="390" t="str">
        <f>IF(COUNTA(ข้อมูล!AA35:AL35),IF(N38&lt;1," ",IF(N38&lt;1.5," ",IF(N38&lt;2.5,"/",IF(N38&gt;=2.5," "))))," ")</f>
        <v xml:space="preserve"> </v>
      </c>
      <c r="Q38" s="390" t="str">
        <f>IF(COUNTA(ข้อมูล!AA35:AL35),IF(N38&lt;1," ",IF(N38&lt;1.5,"/",IF(N38&lt;2.5," ",IF(N38&gt;=2.5," "))))," ")</f>
        <v xml:space="preserve"> </v>
      </c>
      <c r="R38" s="390" t="str">
        <f>IF(COUNTA(ข้อมูล!AA35:AL35),IF(N38&lt;1,"/",IF(N38&lt;1.5," ",IF(N38&lt;2.5," ",IF(N38&gt;=2.5," "))))," ")</f>
        <v xml:space="preserve"> </v>
      </c>
      <c r="S38" s="175"/>
    </row>
    <row r="39" spans="1:19" s="391" customFormat="1" ht="16.5" customHeight="1" x14ac:dyDescent="0.35">
      <c r="A39" s="170">
        <f>IF(COUNTA(ข้อมูล!C36),ข้อมูล!C36," ")</f>
        <v>34</v>
      </c>
      <c r="B39" s="174" t="str">
        <f>IF(COUNTA(ข้อมูล!AA36),ข้อมูล!AA36," ")</f>
        <v xml:space="preserve"> </v>
      </c>
      <c r="C39" s="174" t="str">
        <f>IF(COUNTA(ข้อมูล!AB36),ข้อมูล!AB36," ")</f>
        <v xml:space="preserve"> </v>
      </c>
      <c r="D39" s="174" t="str">
        <f>IF(COUNTA(ข้อมูล!AC36),ข้อมูล!AC36," ")</f>
        <v xml:space="preserve"> </v>
      </c>
      <c r="E39" s="174" t="str">
        <f>IF(COUNTA(ข้อมูล!AD36),ข้อมูล!AD36," ")</f>
        <v xml:space="preserve"> </v>
      </c>
      <c r="F39" s="174" t="str">
        <f>IF(COUNTA(ข้อมูล!AE36),ข้อมูล!AE36," ")</f>
        <v xml:space="preserve"> </v>
      </c>
      <c r="G39" s="174" t="str">
        <f>IF(COUNTA(ข้อมูล!AF36),ข้อมูล!AF36," ")</f>
        <v xml:space="preserve"> </v>
      </c>
      <c r="H39" s="174" t="str">
        <f>IF(COUNTA(ข้อมูล!AG36),ข้อมูล!AG36," ")</f>
        <v xml:space="preserve"> </v>
      </c>
      <c r="I39" s="174" t="str">
        <f>IF(COUNTA(ข้อมูล!AH36),ข้อมูล!AH36," ")</f>
        <v xml:space="preserve"> </v>
      </c>
      <c r="J39" s="174" t="str">
        <f>IF(COUNTA(ข้อมูล!AI36),ข้อมูล!AI36," ")</f>
        <v xml:space="preserve"> </v>
      </c>
      <c r="K39" s="174" t="str">
        <f>IF(COUNTA(ข้อมูล!AJ36),ข้อมูล!AJ36," ")</f>
        <v xml:space="preserve"> </v>
      </c>
      <c r="L39" s="174" t="str">
        <f>IF(COUNTA(ข้อมูล!AK36),ข้อมูล!AK36," ")</f>
        <v xml:space="preserve"> </v>
      </c>
      <c r="M39" s="174" t="str">
        <f>IF(COUNTA(ข้อมูล!AL36),ข้อมูล!AL36," ")</f>
        <v xml:space="preserve"> </v>
      </c>
      <c r="N39" s="174" t="str">
        <f>IF(COUNTA(ข้อมูล!AA36:AL36),AVERAGE(ข้อมูล!AA36:AL36)," ")</f>
        <v xml:space="preserve"> </v>
      </c>
      <c r="O39" s="390" t="str">
        <f>IF(COUNTA(ข้อมูล!AA36:AL36),IF(N39&lt;1," ",IF(N39&lt;1.5," ",IF(N39&lt;2.5," ",IF(N39&gt;=2.5,"/"))))," ")</f>
        <v xml:space="preserve"> </v>
      </c>
      <c r="P39" s="390" t="str">
        <f>IF(COUNTA(ข้อมูล!AA36:AL36),IF(N39&lt;1," ",IF(N39&lt;1.5," ",IF(N39&lt;2.5,"/",IF(N39&gt;=2.5," "))))," ")</f>
        <v xml:space="preserve"> </v>
      </c>
      <c r="Q39" s="390" t="str">
        <f>IF(COUNTA(ข้อมูล!AA36:AL36),IF(N39&lt;1," ",IF(N39&lt;1.5,"/",IF(N39&lt;2.5," ",IF(N39&gt;=2.5," "))))," ")</f>
        <v xml:space="preserve"> </v>
      </c>
      <c r="R39" s="390" t="str">
        <f>IF(COUNTA(ข้อมูล!AA36:AL36),IF(N39&lt;1,"/",IF(N39&lt;1.5," ",IF(N39&lt;2.5," ",IF(N39&gt;=2.5," "))))," ")</f>
        <v xml:space="preserve"> </v>
      </c>
      <c r="S39" s="175"/>
    </row>
    <row r="40" spans="1:19" s="391" customFormat="1" ht="16.5" customHeight="1" x14ac:dyDescent="0.35">
      <c r="A40" s="170">
        <f>IF(COUNTA(ข้อมูล!C37),ข้อมูล!C37," ")</f>
        <v>35</v>
      </c>
      <c r="B40" s="174" t="str">
        <f>IF(COUNTA(ข้อมูล!AA37),ข้อมูล!AA37," ")</f>
        <v xml:space="preserve"> </v>
      </c>
      <c r="C40" s="174" t="str">
        <f>IF(COUNTA(ข้อมูล!AB37),ข้อมูล!AB37," ")</f>
        <v xml:space="preserve"> </v>
      </c>
      <c r="D40" s="174" t="str">
        <f>IF(COUNTA(ข้อมูล!AC37),ข้อมูล!AC37," ")</f>
        <v xml:space="preserve"> </v>
      </c>
      <c r="E40" s="174" t="str">
        <f>IF(COUNTA(ข้อมูล!AD37),ข้อมูล!AD37," ")</f>
        <v xml:space="preserve"> </v>
      </c>
      <c r="F40" s="174" t="str">
        <f>IF(COUNTA(ข้อมูล!AE37),ข้อมูล!AE37," ")</f>
        <v xml:space="preserve"> </v>
      </c>
      <c r="G40" s="174" t="str">
        <f>IF(COUNTA(ข้อมูล!AF37),ข้อมูล!AF37," ")</f>
        <v xml:space="preserve"> </v>
      </c>
      <c r="H40" s="174" t="str">
        <f>IF(COUNTA(ข้อมูล!AG37),ข้อมูล!AG37," ")</f>
        <v xml:space="preserve"> </v>
      </c>
      <c r="I40" s="174" t="str">
        <f>IF(COUNTA(ข้อมูล!AH37),ข้อมูล!AH37," ")</f>
        <v xml:space="preserve"> </v>
      </c>
      <c r="J40" s="174" t="str">
        <f>IF(COUNTA(ข้อมูล!AI37),ข้อมูล!AI37," ")</f>
        <v xml:space="preserve"> </v>
      </c>
      <c r="K40" s="174" t="str">
        <f>IF(COUNTA(ข้อมูล!AJ37),ข้อมูล!AJ37," ")</f>
        <v xml:space="preserve"> </v>
      </c>
      <c r="L40" s="174" t="str">
        <f>IF(COUNTA(ข้อมูล!AK37),ข้อมูล!AK37," ")</f>
        <v xml:space="preserve"> </v>
      </c>
      <c r="M40" s="174" t="str">
        <f>IF(COUNTA(ข้อมูล!AL37),ข้อมูล!AL37," ")</f>
        <v xml:space="preserve"> </v>
      </c>
      <c r="N40" s="174" t="str">
        <f>IF(COUNTA(ข้อมูล!AA37:AL37),AVERAGE(ข้อมูล!AA37:AL37)," ")</f>
        <v xml:space="preserve"> </v>
      </c>
      <c r="O40" s="390" t="str">
        <f>IF(COUNTA(ข้อมูล!AA37:AL37),IF(N40&lt;1," ",IF(N40&lt;1.5," ",IF(N40&lt;2.5," ",IF(N40&gt;=2.5,"/"))))," ")</f>
        <v xml:space="preserve"> </v>
      </c>
      <c r="P40" s="390" t="str">
        <f>IF(COUNTA(ข้อมูล!AA37:AL37),IF(N40&lt;1," ",IF(N40&lt;1.5," ",IF(N40&lt;2.5,"/",IF(N40&gt;=2.5," "))))," ")</f>
        <v xml:space="preserve"> </v>
      </c>
      <c r="Q40" s="390" t="str">
        <f>IF(COUNTA(ข้อมูล!AA37:AL37),IF(N40&lt;1," ",IF(N40&lt;1.5,"/",IF(N40&lt;2.5," ",IF(N40&gt;=2.5," "))))," ")</f>
        <v xml:space="preserve"> </v>
      </c>
      <c r="R40" s="390" t="str">
        <f>IF(COUNTA(ข้อมูล!AA37:AL37),IF(N40&lt;1,"/",IF(N40&lt;1.5," ",IF(N40&lt;2.5," ",IF(N40&gt;=2.5," "))))," ")</f>
        <v xml:space="preserve"> </v>
      </c>
      <c r="S40" s="175"/>
    </row>
    <row r="41" spans="1:19" s="391" customFormat="1" ht="16.5" customHeight="1" x14ac:dyDescent="0.35">
      <c r="A41" s="170">
        <f>IF(COUNTA(ข้อมูล!C38),ข้อมูล!C38," ")</f>
        <v>36</v>
      </c>
      <c r="B41" s="174" t="str">
        <f>IF(COUNTA(ข้อมูล!AA38),ข้อมูล!AA38," ")</f>
        <v xml:space="preserve"> </v>
      </c>
      <c r="C41" s="174" t="str">
        <f>IF(COUNTA(ข้อมูล!AB38),ข้อมูล!AB38," ")</f>
        <v xml:space="preserve"> </v>
      </c>
      <c r="D41" s="174" t="str">
        <f>IF(COUNTA(ข้อมูล!AC38),ข้อมูล!AC38," ")</f>
        <v xml:space="preserve"> </v>
      </c>
      <c r="E41" s="174" t="str">
        <f>IF(COUNTA(ข้อมูล!AD38),ข้อมูล!AD38," ")</f>
        <v xml:space="preserve"> </v>
      </c>
      <c r="F41" s="174" t="str">
        <f>IF(COUNTA(ข้อมูล!AE38),ข้อมูล!AE38," ")</f>
        <v xml:space="preserve"> </v>
      </c>
      <c r="G41" s="174" t="str">
        <f>IF(COUNTA(ข้อมูล!AF38),ข้อมูล!AF38," ")</f>
        <v xml:space="preserve"> </v>
      </c>
      <c r="H41" s="174" t="str">
        <f>IF(COUNTA(ข้อมูล!AG38),ข้อมูล!AG38," ")</f>
        <v xml:space="preserve"> </v>
      </c>
      <c r="I41" s="174" t="str">
        <f>IF(COUNTA(ข้อมูล!AH38),ข้อมูล!AH38," ")</f>
        <v xml:space="preserve"> </v>
      </c>
      <c r="J41" s="174" t="str">
        <f>IF(COUNTA(ข้อมูล!AI38),ข้อมูล!AI38," ")</f>
        <v xml:space="preserve"> </v>
      </c>
      <c r="K41" s="174" t="str">
        <f>IF(COUNTA(ข้อมูล!AJ38),ข้อมูล!AJ38," ")</f>
        <v xml:space="preserve"> </v>
      </c>
      <c r="L41" s="174" t="str">
        <f>IF(COUNTA(ข้อมูล!AK38),ข้อมูล!AK38," ")</f>
        <v xml:space="preserve"> </v>
      </c>
      <c r="M41" s="174" t="str">
        <f>IF(COUNTA(ข้อมูล!AL38),ข้อมูล!AL38," ")</f>
        <v xml:space="preserve"> </v>
      </c>
      <c r="N41" s="174" t="str">
        <f>IF(COUNTA(ข้อมูล!AA38:AL38),AVERAGE(ข้อมูล!AA38:AL38)," ")</f>
        <v xml:space="preserve"> </v>
      </c>
      <c r="O41" s="390" t="str">
        <f>IF(COUNTA(ข้อมูล!AA38:AL38),IF(N41&lt;1," ",IF(N41&lt;1.5," ",IF(N41&lt;2.5," ",IF(N41&gt;=2.5,"/"))))," ")</f>
        <v xml:space="preserve"> </v>
      </c>
      <c r="P41" s="390" t="str">
        <f>IF(COUNTA(ข้อมูล!AA38:AL38),IF(N41&lt;1," ",IF(N41&lt;1.5," ",IF(N41&lt;2.5,"/",IF(N41&gt;=2.5," "))))," ")</f>
        <v xml:space="preserve"> </v>
      </c>
      <c r="Q41" s="390" t="str">
        <f>IF(COUNTA(ข้อมูล!AA38:AL38),IF(N41&lt;1," ",IF(N41&lt;1.5,"/",IF(N41&lt;2.5," ",IF(N41&gt;=2.5," "))))," ")</f>
        <v xml:space="preserve"> </v>
      </c>
      <c r="R41" s="390" t="str">
        <f>IF(COUNTA(ข้อมูล!AA38:AL38),IF(N41&lt;1,"/",IF(N41&lt;1.5," ",IF(N41&lt;2.5," ",IF(N41&gt;=2.5," "))))," ")</f>
        <v xml:space="preserve"> </v>
      </c>
      <c r="S41" s="175"/>
    </row>
    <row r="42" spans="1:19" s="391" customFormat="1" ht="16.5" customHeight="1" x14ac:dyDescent="0.35">
      <c r="A42" s="170">
        <f>IF(COUNTA(ข้อมูล!C39),ข้อมูล!C39," ")</f>
        <v>37</v>
      </c>
      <c r="B42" s="174" t="str">
        <f>IF(COUNTA(ข้อมูล!AA39),ข้อมูล!AA39," ")</f>
        <v xml:space="preserve"> </v>
      </c>
      <c r="C42" s="174" t="str">
        <f>IF(COUNTA(ข้อมูล!AB39),ข้อมูล!AB39," ")</f>
        <v xml:space="preserve"> </v>
      </c>
      <c r="D42" s="174" t="str">
        <f>IF(COUNTA(ข้อมูล!AC39),ข้อมูล!AC39," ")</f>
        <v xml:space="preserve"> </v>
      </c>
      <c r="E42" s="174" t="str">
        <f>IF(COUNTA(ข้อมูล!AD39),ข้อมูล!AD39," ")</f>
        <v xml:space="preserve"> </v>
      </c>
      <c r="F42" s="174" t="str">
        <f>IF(COUNTA(ข้อมูล!AE39),ข้อมูล!AE39," ")</f>
        <v xml:space="preserve"> </v>
      </c>
      <c r="G42" s="174" t="str">
        <f>IF(COUNTA(ข้อมูล!AF39),ข้อมูล!AF39," ")</f>
        <v xml:space="preserve"> </v>
      </c>
      <c r="H42" s="174" t="str">
        <f>IF(COUNTA(ข้อมูล!AG39),ข้อมูล!AG39," ")</f>
        <v xml:space="preserve"> </v>
      </c>
      <c r="I42" s="174" t="str">
        <f>IF(COUNTA(ข้อมูล!AH39),ข้อมูล!AH39," ")</f>
        <v xml:space="preserve"> </v>
      </c>
      <c r="J42" s="174" t="str">
        <f>IF(COUNTA(ข้อมูล!AI39),ข้อมูล!AI39," ")</f>
        <v xml:space="preserve"> </v>
      </c>
      <c r="K42" s="174" t="str">
        <f>IF(COUNTA(ข้อมูล!AJ39),ข้อมูล!AJ39," ")</f>
        <v xml:space="preserve"> </v>
      </c>
      <c r="L42" s="174" t="str">
        <f>IF(COUNTA(ข้อมูล!AK39),ข้อมูล!AK39," ")</f>
        <v xml:space="preserve"> </v>
      </c>
      <c r="M42" s="174" t="str">
        <f>IF(COUNTA(ข้อมูล!AL39),ข้อมูล!AL39," ")</f>
        <v xml:space="preserve"> </v>
      </c>
      <c r="N42" s="174" t="str">
        <f>IF(COUNTA(ข้อมูล!AA39:AL39),AVERAGE(ข้อมูล!AA39:AL39)," ")</f>
        <v xml:space="preserve"> </v>
      </c>
      <c r="O42" s="390" t="str">
        <f>IF(COUNTA(ข้อมูล!AA39:AL39),IF(N42&lt;1," ",IF(N42&lt;1.5," ",IF(N42&lt;2.5," ",IF(N42&gt;=2.5,"/"))))," ")</f>
        <v xml:space="preserve"> </v>
      </c>
      <c r="P42" s="390" t="str">
        <f>IF(COUNTA(ข้อมูล!AA39:AL39),IF(N42&lt;1," ",IF(N42&lt;1.5," ",IF(N42&lt;2.5,"/",IF(N42&gt;=2.5," "))))," ")</f>
        <v xml:space="preserve"> </v>
      </c>
      <c r="Q42" s="390" t="str">
        <f>IF(COUNTA(ข้อมูล!AA39:AL39),IF(N42&lt;1," ",IF(N42&lt;1.5,"/",IF(N42&lt;2.5," ",IF(N42&gt;=2.5," "))))," ")</f>
        <v xml:space="preserve"> </v>
      </c>
      <c r="R42" s="390" t="str">
        <f>IF(COUNTA(ข้อมูล!AA39:AL39),IF(N42&lt;1,"/",IF(N42&lt;1.5," ",IF(N42&lt;2.5," ",IF(N42&gt;=2.5," "))))," ")</f>
        <v xml:space="preserve"> </v>
      </c>
      <c r="S42" s="175"/>
    </row>
    <row r="43" spans="1:19" s="391" customFormat="1" ht="16.5" customHeight="1" x14ac:dyDescent="0.35">
      <c r="A43" s="170">
        <f>IF(COUNTA(ข้อมูล!C40),ข้อมูล!C40," ")</f>
        <v>38</v>
      </c>
      <c r="B43" s="174" t="str">
        <f>IF(COUNTA(ข้อมูล!AA40),ข้อมูล!AA40," ")</f>
        <v xml:space="preserve"> </v>
      </c>
      <c r="C43" s="174" t="str">
        <f>IF(COUNTA(ข้อมูล!AB40),ข้อมูล!AB40," ")</f>
        <v xml:space="preserve"> </v>
      </c>
      <c r="D43" s="174" t="str">
        <f>IF(COUNTA(ข้อมูล!AC40),ข้อมูล!AC40," ")</f>
        <v xml:space="preserve"> </v>
      </c>
      <c r="E43" s="174" t="str">
        <f>IF(COUNTA(ข้อมูล!AD40),ข้อมูล!AD40," ")</f>
        <v xml:space="preserve"> </v>
      </c>
      <c r="F43" s="174" t="str">
        <f>IF(COUNTA(ข้อมูล!AE40),ข้อมูล!AE40," ")</f>
        <v xml:space="preserve"> </v>
      </c>
      <c r="G43" s="174" t="str">
        <f>IF(COUNTA(ข้อมูล!AF40),ข้อมูล!AF40," ")</f>
        <v xml:space="preserve"> </v>
      </c>
      <c r="H43" s="174" t="str">
        <f>IF(COUNTA(ข้อมูล!AG40),ข้อมูล!AG40," ")</f>
        <v xml:space="preserve"> </v>
      </c>
      <c r="I43" s="174" t="str">
        <f>IF(COUNTA(ข้อมูล!AH40),ข้อมูล!AH40," ")</f>
        <v xml:space="preserve"> </v>
      </c>
      <c r="J43" s="174" t="str">
        <f>IF(COUNTA(ข้อมูล!AI40),ข้อมูล!AI40," ")</f>
        <v xml:space="preserve"> </v>
      </c>
      <c r="K43" s="174" t="str">
        <f>IF(COUNTA(ข้อมูล!AJ40),ข้อมูล!AJ40," ")</f>
        <v xml:space="preserve"> </v>
      </c>
      <c r="L43" s="174" t="str">
        <f>IF(COUNTA(ข้อมูล!AK40),ข้อมูล!AK40," ")</f>
        <v xml:space="preserve"> </v>
      </c>
      <c r="M43" s="174" t="str">
        <f>IF(COUNTA(ข้อมูล!AL40),ข้อมูล!AL40," ")</f>
        <v xml:space="preserve"> </v>
      </c>
      <c r="N43" s="174" t="str">
        <f>IF(COUNTA(ข้อมูล!AA40:AL40),AVERAGE(ข้อมูล!AA40:AL40)," ")</f>
        <v xml:space="preserve"> </v>
      </c>
      <c r="O43" s="390" t="str">
        <f>IF(COUNTA(ข้อมูล!AA40:AL40),IF(N43&lt;1," ",IF(N43&lt;1.5," ",IF(N43&lt;2.5," ",IF(N43&gt;=2.5,"/"))))," ")</f>
        <v xml:space="preserve"> </v>
      </c>
      <c r="P43" s="390" t="str">
        <f>IF(COUNTA(ข้อมูล!AA40:AL40),IF(N43&lt;1," ",IF(N43&lt;1.5," ",IF(N43&lt;2.5,"/",IF(N43&gt;=2.5," "))))," ")</f>
        <v xml:space="preserve"> </v>
      </c>
      <c r="Q43" s="390" t="str">
        <f>IF(COUNTA(ข้อมูล!AA40:AL40),IF(N43&lt;1," ",IF(N43&lt;1.5,"/",IF(N43&lt;2.5," ",IF(N43&gt;=2.5," "))))," ")</f>
        <v xml:space="preserve"> </v>
      </c>
      <c r="R43" s="390" t="str">
        <f>IF(COUNTA(ข้อมูล!AA40:AL40),IF(N43&lt;1,"/",IF(N43&lt;1.5," ",IF(N43&lt;2.5," ",IF(N43&gt;=2.5," "))))," ")</f>
        <v xml:space="preserve"> </v>
      </c>
      <c r="S43" s="175"/>
    </row>
    <row r="44" spans="1:19" s="391" customFormat="1" ht="16.5" customHeight="1" x14ac:dyDescent="0.35">
      <c r="A44" s="170">
        <f>IF(COUNTA(ข้อมูล!C41),ข้อมูล!C41," ")</f>
        <v>39</v>
      </c>
      <c r="B44" s="174" t="str">
        <f>IF(COUNTA(ข้อมูล!AA41),ข้อมูล!AA41," ")</f>
        <v xml:space="preserve"> </v>
      </c>
      <c r="C44" s="174" t="str">
        <f>IF(COUNTA(ข้อมูล!AB41),ข้อมูล!AB41," ")</f>
        <v xml:space="preserve"> </v>
      </c>
      <c r="D44" s="174" t="str">
        <f>IF(COUNTA(ข้อมูล!AC41),ข้อมูล!AC41," ")</f>
        <v xml:space="preserve"> </v>
      </c>
      <c r="E44" s="174" t="str">
        <f>IF(COUNTA(ข้อมูล!AD41),ข้อมูล!AD41," ")</f>
        <v xml:space="preserve"> </v>
      </c>
      <c r="F44" s="174" t="str">
        <f>IF(COUNTA(ข้อมูล!AE41),ข้อมูล!AE41," ")</f>
        <v xml:space="preserve"> </v>
      </c>
      <c r="G44" s="174" t="str">
        <f>IF(COUNTA(ข้อมูล!AF41),ข้อมูล!AF41," ")</f>
        <v xml:space="preserve"> </v>
      </c>
      <c r="H44" s="174" t="str">
        <f>IF(COUNTA(ข้อมูล!AG41),ข้อมูล!AG41," ")</f>
        <v xml:space="preserve"> </v>
      </c>
      <c r="I44" s="174" t="str">
        <f>IF(COUNTA(ข้อมูล!AH41),ข้อมูล!AH41," ")</f>
        <v xml:space="preserve"> </v>
      </c>
      <c r="J44" s="174" t="str">
        <f>IF(COUNTA(ข้อมูล!AI41),ข้อมูล!AI41," ")</f>
        <v xml:space="preserve"> </v>
      </c>
      <c r="K44" s="174" t="str">
        <f>IF(COUNTA(ข้อมูล!AJ41),ข้อมูล!AJ41," ")</f>
        <v xml:space="preserve"> </v>
      </c>
      <c r="L44" s="174" t="str">
        <f>IF(COUNTA(ข้อมูล!AK41),ข้อมูล!AK41," ")</f>
        <v xml:space="preserve"> </v>
      </c>
      <c r="M44" s="174" t="str">
        <f>IF(COUNTA(ข้อมูล!AL41),ข้อมูล!AL41," ")</f>
        <v xml:space="preserve"> </v>
      </c>
      <c r="N44" s="174" t="str">
        <f>IF(COUNTA(ข้อมูล!AA41:AL41),AVERAGE(ข้อมูล!AA41:AL41)," ")</f>
        <v xml:space="preserve"> </v>
      </c>
      <c r="O44" s="390" t="str">
        <f>IF(COUNTA(ข้อมูล!AA41:AL41),IF(N44&lt;1," ",IF(N44&lt;1.5," ",IF(N44&lt;2.5," ",IF(N44&gt;=2.5,"/"))))," ")</f>
        <v xml:space="preserve"> </v>
      </c>
      <c r="P44" s="390" t="str">
        <f>IF(COUNTA(ข้อมูล!AA41:AL41),IF(N44&lt;1," ",IF(N44&lt;1.5," ",IF(N44&lt;2.5,"/",IF(N44&gt;=2.5," "))))," ")</f>
        <v xml:space="preserve"> </v>
      </c>
      <c r="Q44" s="390" t="str">
        <f>IF(COUNTA(ข้อมูล!AA41:AL41),IF(N44&lt;1," ",IF(N44&lt;1.5,"/",IF(N44&lt;2.5," ",IF(N44&gt;=2.5," "))))," ")</f>
        <v xml:space="preserve"> </v>
      </c>
      <c r="R44" s="390" t="str">
        <f>IF(COUNTA(ข้อมูล!AA41:AL41),IF(N44&lt;1,"/",IF(N44&lt;1.5," ",IF(N44&lt;2.5," ",IF(N44&gt;=2.5," "))))," ")</f>
        <v xml:space="preserve"> </v>
      </c>
      <c r="S44" s="175"/>
    </row>
    <row r="45" spans="1:19" s="391" customFormat="1" ht="15.75" customHeight="1" x14ac:dyDescent="0.35">
      <c r="A45" s="170">
        <f>IF(COUNTA(ข้อมูล!C42),ข้อมูล!C42," ")</f>
        <v>40</v>
      </c>
      <c r="B45" s="174" t="str">
        <f>IF(COUNTA(ข้อมูล!AA42),ข้อมูล!AA42," ")</f>
        <v xml:space="preserve"> </v>
      </c>
      <c r="C45" s="174" t="str">
        <f>IF(COUNTA(ข้อมูล!AB42),ข้อมูล!AB42," ")</f>
        <v xml:space="preserve"> </v>
      </c>
      <c r="D45" s="174" t="str">
        <f>IF(COUNTA(ข้อมูล!AC42),ข้อมูล!AC42," ")</f>
        <v xml:space="preserve"> </v>
      </c>
      <c r="E45" s="174" t="str">
        <f>IF(COUNTA(ข้อมูล!AD42),ข้อมูล!AD42," ")</f>
        <v xml:space="preserve"> </v>
      </c>
      <c r="F45" s="174" t="str">
        <f>IF(COUNTA(ข้อมูล!AE42),ข้อมูล!AE42," ")</f>
        <v xml:space="preserve"> </v>
      </c>
      <c r="G45" s="174" t="str">
        <f>IF(COUNTA(ข้อมูล!AF42),ข้อมูล!AF42," ")</f>
        <v xml:space="preserve"> </v>
      </c>
      <c r="H45" s="174" t="str">
        <f>IF(COUNTA(ข้อมูล!AG42),ข้อมูล!AG42," ")</f>
        <v xml:space="preserve"> </v>
      </c>
      <c r="I45" s="174" t="str">
        <f>IF(COUNTA(ข้อมูล!AH42),ข้อมูล!AH42," ")</f>
        <v xml:space="preserve"> </v>
      </c>
      <c r="J45" s="174" t="str">
        <f>IF(COUNTA(ข้อมูล!AI42),ข้อมูล!AI42," ")</f>
        <v xml:space="preserve"> </v>
      </c>
      <c r="K45" s="174" t="str">
        <f>IF(COUNTA(ข้อมูล!AJ42),ข้อมูล!AJ42," ")</f>
        <v xml:space="preserve"> </v>
      </c>
      <c r="L45" s="174" t="str">
        <f>IF(COUNTA(ข้อมูล!AK42),ข้อมูล!AK42," ")</f>
        <v xml:space="preserve"> </v>
      </c>
      <c r="M45" s="174" t="str">
        <f>IF(COUNTA(ข้อมูล!AL42),ข้อมูล!AL42," ")</f>
        <v xml:space="preserve"> </v>
      </c>
      <c r="N45" s="174" t="str">
        <f>IF(COUNTA(ข้อมูล!AA42:AL42),AVERAGE(ข้อมูล!AA42:AL42)," ")</f>
        <v xml:space="preserve"> </v>
      </c>
      <c r="O45" s="390" t="str">
        <f>IF(COUNTA(ข้อมูล!AA42:AL42),IF(N45&lt;1," ",IF(N45&lt;1.5," ",IF(N45&lt;2.5," ",IF(N45&gt;=2.5,"/"))))," ")</f>
        <v xml:space="preserve"> </v>
      </c>
      <c r="P45" s="390" t="str">
        <f>IF(COUNTA(ข้อมูล!AA42:AL42),IF(N45&lt;1," ",IF(N45&lt;1.5," ",IF(N45&lt;2.5,"/",IF(N45&gt;=2.5," "))))," ")</f>
        <v xml:space="preserve"> </v>
      </c>
      <c r="Q45" s="390" t="str">
        <f>IF(COUNTA(ข้อมูล!AA42:AL42),IF(N45&lt;1," ",IF(N45&lt;1.5,"/",IF(N45&lt;2.5," ",IF(N45&gt;=2.5," "))))," ")</f>
        <v xml:space="preserve"> </v>
      </c>
      <c r="R45" s="390" t="str">
        <f>IF(COUNTA(ข้อมูล!AA42:AL42),IF(N45&lt;1,"/",IF(N45&lt;1.5," ",IF(N45&lt;2.5," ",IF(N45&gt;=2.5," "))))," ")</f>
        <v xml:space="preserve"> </v>
      </c>
      <c r="S45" s="175"/>
    </row>
    <row r="46" spans="1:19" ht="16.5" customHeight="1" x14ac:dyDescent="0.35">
      <c r="A46" s="1"/>
      <c r="B46" s="2"/>
      <c r="C46" s="2"/>
      <c r="D46" s="2"/>
      <c r="E46" s="2"/>
      <c r="F46" s="2"/>
      <c r="G46" s="2"/>
      <c r="H46" s="2"/>
      <c r="I46" s="2"/>
      <c r="J46" s="2"/>
      <c r="K46" s="2"/>
      <c r="L46" s="2"/>
      <c r="M46" s="2"/>
      <c r="N46" s="2"/>
      <c r="O46" s="2"/>
      <c r="P46" s="1"/>
      <c r="Q46" s="1"/>
      <c r="R46" s="1"/>
      <c r="S46" s="1"/>
    </row>
    <row r="47" spans="1:19" ht="16.5" customHeight="1" x14ac:dyDescent="0.35">
      <c r="A47" s="1"/>
      <c r="B47" s="2"/>
      <c r="C47" s="2"/>
      <c r="D47" s="2"/>
      <c r="E47" s="2"/>
      <c r="F47" s="2"/>
      <c r="G47" s="2"/>
      <c r="H47" s="2"/>
      <c r="I47" s="2"/>
      <c r="J47" s="2"/>
      <c r="K47" s="2"/>
      <c r="L47" s="2"/>
      <c r="M47" s="2"/>
      <c r="N47" s="2"/>
      <c r="O47" s="2"/>
      <c r="P47" s="1"/>
      <c r="Q47" s="1"/>
      <c r="R47" s="1"/>
      <c r="S47" s="1"/>
    </row>
    <row r="48" spans="1:19" ht="16.5" customHeight="1" x14ac:dyDescent="0.35">
      <c r="A48" s="1"/>
      <c r="B48" s="2"/>
      <c r="C48" s="2"/>
      <c r="D48" s="2"/>
      <c r="E48" s="2"/>
      <c r="F48" s="2"/>
      <c r="G48" s="2"/>
      <c r="H48" s="2"/>
      <c r="I48" s="2"/>
      <c r="J48" s="2"/>
      <c r="K48" s="2"/>
      <c r="L48" s="2"/>
      <c r="M48" s="2"/>
      <c r="N48" s="2"/>
      <c r="O48" s="2"/>
      <c r="P48" s="1"/>
      <c r="Q48" s="1"/>
      <c r="R48" s="1"/>
      <c r="S48" s="1"/>
    </row>
    <row r="49" spans="1:19" ht="21" x14ac:dyDescent="0.35">
      <c r="A49" s="1"/>
      <c r="B49" s="2"/>
      <c r="C49" s="2"/>
      <c r="D49" s="2"/>
      <c r="E49" s="2"/>
      <c r="F49" s="2"/>
      <c r="G49" s="2"/>
      <c r="H49" s="2"/>
      <c r="I49" s="2"/>
      <c r="J49" s="2"/>
      <c r="K49" s="2"/>
      <c r="L49" s="2"/>
      <c r="M49" s="2"/>
      <c r="N49" s="2"/>
      <c r="O49" s="2"/>
      <c r="P49" s="1"/>
      <c r="Q49" s="1"/>
      <c r="R49" s="1"/>
      <c r="S49" s="1"/>
    </row>
    <row r="50" spans="1:19" ht="21" x14ac:dyDescent="0.35">
      <c r="A50" s="1"/>
      <c r="B50" s="2"/>
      <c r="C50" s="2"/>
      <c r="D50" s="2"/>
      <c r="E50" s="2"/>
      <c r="F50" s="2"/>
      <c r="G50" s="2"/>
      <c r="H50" s="2"/>
      <c r="I50" s="2"/>
      <c r="J50" s="2"/>
      <c r="K50" s="2"/>
      <c r="L50" s="2"/>
      <c r="M50" s="2"/>
      <c r="N50" s="2"/>
      <c r="O50" s="2"/>
      <c r="P50" s="1"/>
      <c r="Q50" s="1"/>
      <c r="R50" s="1"/>
      <c r="S50" s="1"/>
    </row>
    <row r="51" spans="1:19" ht="21" x14ac:dyDescent="0.35">
      <c r="A51" s="1"/>
      <c r="B51" s="2"/>
      <c r="C51" s="2"/>
      <c r="D51" s="2"/>
      <c r="E51" s="2"/>
      <c r="F51" s="2"/>
      <c r="G51" s="2"/>
      <c r="H51" s="2"/>
      <c r="I51" s="2"/>
      <c r="J51" s="2"/>
      <c r="K51" s="2"/>
      <c r="L51" s="2"/>
      <c r="M51" s="2"/>
      <c r="N51" s="2"/>
      <c r="O51" s="2"/>
      <c r="P51" s="1"/>
      <c r="Q51" s="1"/>
      <c r="R51" s="1"/>
      <c r="S51" s="1"/>
    </row>
    <row r="52" spans="1:19" ht="21" x14ac:dyDescent="0.35">
      <c r="A52" s="1"/>
      <c r="B52" s="2"/>
      <c r="C52" s="2"/>
      <c r="D52" s="2"/>
      <c r="E52" s="2"/>
      <c r="F52" s="2"/>
      <c r="G52" s="2"/>
      <c r="H52" s="2"/>
      <c r="I52" s="2"/>
      <c r="J52" s="2"/>
      <c r="K52" s="2"/>
      <c r="L52" s="2"/>
      <c r="M52" s="2"/>
      <c r="N52" s="2"/>
      <c r="O52" s="2"/>
      <c r="P52" s="1"/>
      <c r="Q52" s="1"/>
      <c r="R52" s="1"/>
      <c r="S52" s="1"/>
    </row>
    <row r="53" spans="1:19" ht="21" x14ac:dyDescent="0.35">
      <c r="A53" s="1"/>
      <c r="B53" s="2"/>
      <c r="C53" s="2"/>
      <c r="D53" s="2"/>
      <c r="E53" s="2"/>
      <c r="F53" s="2"/>
      <c r="G53" s="2"/>
      <c r="H53" s="2"/>
      <c r="I53" s="2"/>
      <c r="J53" s="2"/>
      <c r="K53" s="2"/>
      <c r="L53" s="2"/>
      <c r="M53" s="2"/>
      <c r="N53" s="2"/>
      <c r="O53" s="2"/>
      <c r="P53" s="1"/>
      <c r="Q53" s="1"/>
      <c r="R53" s="1"/>
      <c r="S53" s="1"/>
    </row>
    <row r="54" spans="1:19" ht="21" x14ac:dyDescent="0.35">
      <c r="A54" s="1"/>
      <c r="B54" s="2"/>
      <c r="C54" s="2"/>
      <c r="D54" s="2"/>
      <c r="E54" s="2"/>
      <c r="F54" s="2"/>
      <c r="G54" s="2"/>
      <c r="H54" s="2"/>
      <c r="I54" s="2"/>
      <c r="J54" s="2"/>
      <c r="K54" s="2"/>
      <c r="L54" s="2"/>
      <c r="M54" s="2"/>
      <c r="N54" s="2"/>
      <c r="O54" s="2"/>
      <c r="P54" s="1"/>
      <c r="Q54" s="1"/>
      <c r="R54" s="1"/>
      <c r="S54" s="1"/>
    </row>
    <row r="55" spans="1:19" ht="21" x14ac:dyDescent="0.35">
      <c r="A55" s="1"/>
      <c r="B55" s="2"/>
      <c r="C55" s="2"/>
      <c r="D55" s="2"/>
      <c r="E55" s="2"/>
      <c r="F55" s="2"/>
      <c r="G55" s="2"/>
      <c r="H55" s="2"/>
      <c r="I55" s="2"/>
      <c r="J55" s="2"/>
      <c r="K55" s="2"/>
      <c r="L55" s="2"/>
      <c r="M55" s="2"/>
      <c r="N55" s="2"/>
      <c r="O55" s="2"/>
      <c r="P55" s="1"/>
      <c r="Q55" s="1"/>
      <c r="R55" s="1"/>
      <c r="S55" s="1"/>
    </row>
    <row r="56" spans="1:19" ht="21" x14ac:dyDescent="0.35">
      <c r="A56" s="1"/>
      <c r="B56" s="2"/>
      <c r="C56" s="2"/>
      <c r="D56" s="2"/>
      <c r="E56" s="2"/>
      <c r="F56" s="2"/>
      <c r="G56" s="2"/>
      <c r="H56" s="2"/>
      <c r="I56" s="2"/>
      <c r="J56" s="2"/>
      <c r="K56" s="2"/>
      <c r="L56" s="2"/>
      <c r="M56" s="2"/>
      <c r="N56" s="2"/>
      <c r="O56" s="2"/>
      <c r="P56" s="1"/>
      <c r="Q56" s="1"/>
      <c r="R56" s="1"/>
      <c r="S56" s="1"/>
    </row>
    <row r="57" spans="1:19" ht="21" x14ac:dyDescent="0.35">
      <c r="A57" s="1"/>
      <c r="B57" s="2"/>
      <c r="C57" s="2"/>
      <c r="D57" s="2"/>
      <c r="E57" s="2"/>
      <c r="F57" s="2"/>
      <c r="G57" s="2"/>
      <c r="H57" s="2"/>
      <c r="I57" s="2"/>
      <c r="J57" s="2"/>
      <c r="K57" s="2"/>
      <c r="L57" s="2"/>
      <c r="M57" s="2"/>
      <c r="N57" s="2"/>
      <c r="O57" s="2"/>
      <c r="P57" s="1"/>
      <c r="Q57" s="1"/>
      <c r="R57" s="1"/>
      <c r="S57" s="1"/>
    </row>
    <row r="58" spans="1:19" ht="21" x14ac:dyDescent="0.35">
      <c r="A58" s="1"/>
      <c r="B58" s="2"/>
      <c r="C58" s="2"/>
      <c r="D58" s="2"/>
      <c r="E58" s="2"/>
      <c r="F58" s="2"/>
      <c r="G58" s="2"/>
      <c r="H58" s="2"/>
      <c r="I58" s="2"/>
      <c r="J58" s="2"/>
      <c r="K58" s="2"/>
      <c r="L58" s="2"/>
      <c r="M58" s="2"/>
      <c r="N58" s="2"/>
      <c r="O58" s="2"/>
      <c r="P58" s="1"/>
      <c r="Q58" s="1"/>
      <c r="R58" s="1"/>
      <c r="S58" s="1"/>
    </row>
    <row r="59" spans="1:19" ht="21" x14ac:dyDescent="0.35">
      <c r="A59" s="1"/>
      <c r="B59" s="2"/>
      <c r="C59" s="2"/>
      <c r="D59" s="2"/>
      <c r="E59" s="2"/>
      <c r="F59" s="2"/>
      <c r="G59" s="2"/>
      <c r="H59" s="2"/>
      <c r="I59" s="2"/>
      <c r="J59" s="2"/>
      <c r="K59" s="2"/>
      <c r="L59" s="2"/>
      <c r="M59" s="2"/>
      <c r="N59" s="2"/>
      <c r="O59" s="2"/>
      <c r="P59" s="1"/>
      <c r="Q59" s="1"/>
      <c r="R59" s="1"/>
      <c r="S59" s="1"/>
    </row>
    <row r="60" spans="1:19" ht="21" x14ac:dyDescent="0.35">
      <c r="A60" s="1"/>
      <c r="B60" s="2"/>
      <c r="C60" s="2"/>
      <c r="D60" s="2"/>
      <c r="E60" s="2"/>
      <c r="F60" s="2"/>
      <c r="G60" s="2"/>
      <c r="H60" s="2"/>
      <c r="I60" s="2"/>
      <c r="J60" s="2"/>
      <c r="K60" s="2"/>
      <c r="L60" s="2"/>
      <c r="M60" s="2"/>
      <c r="N60" s="2"/>
      <c r="O60" s="2"/>
      <c r="P60" s="1"/>
      <c r="Q60" s="1"/>
      <c r="R60" s="1"/>
      <c r="S60" s="1"/>
    </row>
    <row r="61" spans="1:19" ht="21" x14ac:dyDescent="0.35">
      <c r="A61" s="1"/>
      <c r="B61" s="2"/>
      <c r="C61" s="2"/>
      <c r="D61" s="2"/>
      <c r="E61" s="2"/>
      <c r="F61" s="2"/>
      <c r="G61" s="2"/>
      <c r="H61" s="2"/>
      <c r="I61" s="2"/>
      <c r="J61" s="2"/>
      <c r="K61" s="2"/>
      <c r="L61" s="2"/>
      <c r="M61" s="2"/>
      <c r="N61" s="2"/>
      <c r="O61" s="2"/>
      <c r="P61" s="1"/>
      <c r="Q61" s="1"/>
      <c r="R61" s="1"/>
      <c r="S61" s="1"/>
    </row>
    <row r="62" spans="1:19" ht="21" x14ac:dyDescent="0.35">
      <c r="A62" s="1"/>
      <c r="B62" s="2"/>
      <c r="C62" s="2"/>
      <c r="D62" s="2"/>
      <c r="E62" s="2"/>
      <c r="F62" s="2"/>
      <c r="G62" s="2"/>
      <c r="H62" s="2"/>
      <c r="I62" s="2"/>
      <c r="J62" s="2"/>
      <c r="K62" s="2"/>
      <c r="L62" s="2"/>
      <c r="M62" s="2"/>
      <c r="N62" s="2"/>
      <c r="O62" s="2"/>
      <c r="P62" s="1"/>
      <c r="Q62" s="1"/>
      <c r="R62" s="1"/>
      <c r="S62" s="1"/>
    </row>
    <row r="63" spans="1:19" ht="21" x14ac:dyDescent="0.35">
      <c r="A63" s="1"/>
      <c r="B63" s="2"/>
      <c r="C63" s="2"/>
      <c r="D63" s="2"/>
      <c r="E63" s="2"/>
      <c r="F63" s="2"/>
      <c r="G63" s="2"/>
      <c r="H63" s="2"/>
      <c r="I63" s="2"/>
      <c r="J63" s="2"/>
      <c r="K63" s="2"/>
      <c r="L63" s="2"/>
      <c r="M63" s="2"/>
      <c r="N63" s="2"/>
      <c r="O63" s="2"/>
      <c r="P63" s="1"/>
      <c r="Q63" s="1"/>
      <c r="R63" s="1"/>
      <c r="S63" s="1"/>
    </row>
    <row r="64" spans="1:19" ht="21" x14ac:dyDescent="0.35">
      <c r="A64" s="1"/>
      <c r="B64" s="2"/>
      <c r="C64" s="2"/>
      <c r="D64" s="2"/>
      <c r="E64" s="2"/>
      <c r="F64" s="2"/>
      <c r="G64" s="2"/>
      <c r="H64" s="2"/>
      <c r="I64" s="2"/>
      <c r="J64" s="2"/>
      <c r="K64" s="2"/>
      <c r="L64" s="2"/>
      <c r="M64" s="2"/>
      <c r="N64" s="2"/>
      <c r="O64" s="2"/>
      <c r="P64" s="1"/>
      <c r="Q64" s="1"/>
      <c r="R64" s="1"/>
      <c r="S64" s="1"/>
    </row>
    <row r="65" spans="1:19" ht="21" x14ac:dyDescent="0.35">
      <c r="A65" s="1"/>
      <c r="B65" s="2"/>
      <c r="C65" s="2"/>
      <c r="D65" s="2"/>
      <c r="E65" s="2"/>
      <c r="F65" s="2"/>
      <c r="G65" s="2"/>
      <c r="H65" s="2"/>
      <c r="I65" s="2"/>
      <c r="J65" s="2"/>
      <c r="K65" s="2"/>
      <c r="L65" s="2"/>
      <c r="M65" s="2"/>
      <c r="N65" s="2"/>
      <c r="O65" s="2"/>
      <c r="P65" s="1"/>
      <c r="Q65" s="1"/>
      <c r="R65" s="1"/>
      <c r="S65" s="1"/>
    </row>
    <row r="66" spans="1:19" ht="21" x14ac:dyDescent="0.35">
      <c r="A66" s="1"/>
      <c r="B66" s="2"/>
      <c r="C66" s="2"/>
      <c r="D66" s="2"/>
      <c r="E66" s="2"/>
      <c r="F66" s="2"/>
      <c r="G66" s="2"/>
      <c r="H66" s="2"/>
      <c r="I66" s="2"/>
      <c r="J66" s="2"/>
      <c r="K66" s="2"/>
      <c r="L66" s="2"/>
      <c r="M66" s="2"/>
      <c r="N66" s="2"/>
      <c r="O66" s="2"/>
      <c r="P66" s="1"/>
      <c r="Q66" s="1"/>
      <c r="R66" s="1"/>
      <c r="S66" s="1"/>
    </row>
    <row r="67" spans="1:19" ht="21" x14ac:dyDescent="0.35">
      <c r="A67" s="1"/>
      <c r="B67" s="2"/>
      <c r="C67" s="2"/>
      <c r="D67" s="2"/>
      <c r="E67" s="2"/>
      <c r="F67" s="2"/>
      <c r="G67" s="2"/>
      <c r="H67" s="2"/>
      <c r="I67" s="2"/>
      <c r="J67" s="2"/>
      <c r="K67" s="2"/>
      <c r="L67" s="2"/>
      <c r="M67" s="2"/>
      <c r="N67" s="2"/>
      <c r="O67" s="2"/>
      <c r="P67" s="1"/>
      <c r="Q67" s="1"/>
      <c r="R67" s="1"/>
      <c r="S67" s="1"/>
    </row>
    <row r="68" spans="1:19" ht="21" x14ac:dyDescent="0.35">
      <c r="A68" s="1"/>
      <c r="B68" s="2"/>
      <c r="C68" s="2"/>
      <c r="D68" s="2"/>
      <c r="E68" s="2"/>
      <c r="F68" s="2"/>
      <c r="G68" s="2"/>
      <c r="H68" s="2"/>
      <c r="I68" s="2"/>
      <c r="J68" s="2"/>
      <c r="K68" s="2"/>
      <c r="L68" s="2"/>
      <c r="M68" s="2"/>
      <c r="N68" s="2"/>
      <c r="O68" s="2"/>
      <c r="P68" s="1"/>
      <c r="Q68" s="1"/>
      <c r="R68" s="1"/>
      <c r="S68" s="1"/>
    </row>
    <row r="69" spans="1:19" ht="21" x14ac:dyDescent="0.35">
      <c r="A69" s="1"/>
      <c r="B69" s="2"/>
      <c r="C69" s="2"/>
      <c r="D69" s="2"/>
      <c r="E69" s="2"/>
      <c r="F69" s="2"/>
      <c r="G69" s="2"/>
      <c r="H69" s="2"/>
      <c r="I69" s="2"/>
      <c r="J69" s="2"/>
      <c r="K69" s="2"/>
      <c r="L69" s="2"/>
      <c r="M69" s="2"/>
      <c r="N69" s="2"/>
      <c r="O69" s="2"/>
      <c r="P69" s="1"/>
      <c r="Q69" s="1"/>
      <c r="R69" s="1"/>
      <c r="S69" s="1"/>
    </row>
    <row r="70" spans="1:19" ht="21" x14ac:dyDescent="0.35">
      <c r="A70" s="1"/>
      <c r="B70" s="2"/>
      <c r="C70" s="2"/>
      <c r="D70" s="2"/>
      <c r="E70" s="2"/>
      <c r="F70" s="2"/>
      <c r="G70" s="2"/>
      <c r="H70" s="2"/>
      <c r="I70" s="2"/>
      <c r="J70" s="2"/>
      <c r="K70" s="2"/>
      <c r="L70" s="2"/>
      <c r="M70" s="2"/>
      <c r="N70" s="2"/>
      <c r="O70" s="2"/>
      <c r="P70" s="1"/>
      <c r="Q70" s="1"/>
      <c r="R70" s="1"/>
      <c r="S70" s="1"/>
    </row>
    <row r="71" spans="1:19" ht="21" x14ac:dyDescent="0.35">
      <c r="A71" s="1"/>
      <c r="B71" s="2"/>
      <c r="C71" s="2"/>
      <c r="D71" s="2"/>
      <c r="E71" s="2"/>
      <c r="F71" s="2"/>
      <c r="G71" s="2"/>
      <c r="H71" s="2"/>
      <c r="I71" s="2"/>
      <c r="J71" s="2"/>
      <c r="K71" s="2"/>
      <c r="L71" s="2"/>
      <c r="M71" s="2"/>
      <c r="N71" s="2"/>
      <c r="O71" s="2"/>
      <c r="P71" s="1"/>
      <c r="Q71" s="1"/>
      <c r="R71" s="1"/>
      <c r="S71" s="1"/>
    </row>
    <row r="72" spans="1:19" ht="21" x14ac:dyDescent="0.35">
      <c r="A72" s="1"/>
      <c r="B72" s="2"/>
      <c r="C72" s="2"/>
      <c r="D72" s="2"/>
      <c r="E72" s="2"/>
      <c r="F72" s="2"/>
      <c r="G72" s="2"/>
      <c r="H72" s="2"/>
      <c r="I72" s="2"/>
      <c r="J72" s="2"/>
      <c r="K72" s="2"/>
      <c r="L72" s="2"/>
      <c r="M72" s="2"/>
      <c r="N72" s="2"/>
      <c r="O72" s="2"/>
      <c r="P72" s="1"/>
      <c r="Q72" s="1"/>
      <c r="R72" s="1"/>
      <c r="S72" s="1"/>
    </row>
    <row r="73" spans="1:19" ht="21" x14ac:dyDescent="0.35">
      <c r="A73" s="1"/>
      <c r="B73" s="2"/>
      <c r="C73" s="2"/>
      <c r="D73" s="2"/>
      <c r="E73" s="2"/>
      <c r="F73" s="2"/>
      <c r="G73" s="2"/>
      <c r="H73" s="2"/>
      <c r="I73" s="2"/>
      <c r="J73" s="2"/>
      <c r="K73" s="2"/>
      <c r="L73" s="2"/>
      <c r="M73" s="2"/>
      <c r="N73" s="2"/>
      <c r="O73" s="2"/>
      <c r="P73" s="1"/>
      <c r="Q73" s="1"/>
      <c r="R73" s="1"/>
      <c r="S73" s="1"/>
    </row>
    <row r="74" spans="1:19" ht="21" x14ac:dyDescent="0.35">
      <c r="A74" s="1"/>
      <c r="B74" s="2"/>
      <c r="C74" s="2"/>
      <c r="D74" s="2"/>
      <c r="E74" s="2"/>
      <c r="F74" s="2"/>
      <c r="G74" s="2"/>
      <c r="H74" s="2"/>
      <c r="I74" s="2"/>
      <c r="J74" s="2"/>
      <c r="K74" s="2"/>
      <c r="L74" s="2"/>
      <c r="M74" s="2"/>
      <c r="N74" s="2"/>
      <c r="O74" s="2"/>
      <c r="P74" s="1"/>
      <c r="Q74" s="1"/>
      <c r="R74" s="1"/>
      <c r="S74" s="1"/>
    </row>
    <row r="75" spans="1:19" ht="21" x14ac:dyDescent="0.35">
      <c r="A75" s="1"/>
      <c r="B75" s="2"/>
      <c r="C75" s="2"/>
      <c r="D75" s="2"/>
      <c r="E75" s="2"/>
      <c r="F75" s="2"/>
      <c r="G75" s="2"/>
      <c r="H75" s="2"/>
      <c r="I75" s="2"/>
      <c r="J75" s="2"/>
      <c r="K75" s="2"/>
      <c r="L75" s="2"/>
      <c r="M75" s="2"/>
      <c r="N75" s="2"/>
      <c r="O75" s="2"/>
      <c r="P75" s="1"/>
      <c r="Q75" s="1"/>
      <c r="R75" s="1"/>
      <c r="S75" s="1"/>
    </row>
    <row r="76" spans="1:19" ht="21" x14ac:dyDescent="0.35">
      <c r="A76" s="1"/>
      <c r="B76" s="2"/>
      <c r="C76" s="2"/>
      <c r="D76" s="2"/>
      <c r="E76" s="2"/>
      <c r="F76" s="2"/>
      <c r="G76" s="2"/>
      <c r="H76" s="2"/>
      <c r="I76" s="2"/>
      <c r="J76" s="2"/>
      <c r="K76" s="2"/>
      <c r="L76" s="2"/>
      <c r="M76" s="2"/>
      <c r="N76" s="2"/>
      <c r="O76" s="2"/>
      <c r="P76" s="1"/>
      <c r="Q76" s="1"/>
      <c r="R76" s="1"/>
      <c r="S76" s="1"/>
    </row>
    <row r="77" spans="1:19" ht="21" x14ac:dyDescent="0.35">
      <c r="A77" s="1"/>
      <c r="B77" s="2"/>
      <c r="C77" s="2"/>
      <c r="D77" s="2"/>
      <c r="E77" s="2"/>
      <c r="F77" s="2"/>
      <c r="G77" s="2"/>
      <c r="H77" s="2"/>
      <c r="I77" s="2"/>
      <c r="J77" s="2"/>
      <c r="K77" s="2"/>
      <c r="L77" s="2"/>
      <c r="M77" s="2"/>
      <c r="N77" s="2"/>
      <c r="O77" s="2"/>
      <c r="P77" s="1"/>
      <c r="Q77" s="1"/>
      <c r="R77" s="1"/>
      <c r="S77" s="1"/>
    </row>
    <row r="78" spans="1:19" ht="21" x14ac:dyDescent="0.35">
      <c r="A78" s="1"/>
      <c r="B78" s="2"/>
      <c r="C78" s="2"/>
      <c r="D78" s="2"/>
      <c r="E78" s="2"/>
      <c r="F78" s="2"/>
      <c r="G78" s="2"/>
      <c r="H78" s="2"/>
      <c r="I78" s="2"/>
      <c r="J78" s="2"/>
      <c r="K78" s="2"/>
      <c r="L78" s="2"/>
      <c r="M78" s="2"/>
      <c r="N78" s="2"/>
      <c r="O78" s="2"/>
      <c r="P78" s="1"/>
      <c r="Q78" s="1"/>
      <c r="R78" s="1"/>
      <c r="S78" s="1"/>
    </row>
    <row r="79" spans="1:19" ht="21" x14ac:dyDescent="0.35">
      <c r="A79" s="1"/>
      <c r="B79" s="2"/>
      <c r="C79" s="2"/>
      <c r="D79" s="2"/>
      <c r="E79" s="2"/>
      <c r="F79" s="2"/>
      <c r="G79" s="2"/>
      <c r="H79" s="2"/>
      <c r="I79" s="2"/>
      <c r="J79" s="2"/>
      <c r="K79" s="2"/>
      <c r="L79" s="2"/>
      <c r="M79" s="2"/>
      <c r="N79" s="2"/>
      <c r="O79" s="2"/>
      <c r="P79" s="1"/>
      <c r="Q79" s="1"/>
      <c r="R79" s="1"/>
      <c r="S79" s="1"/>
    </row>
    <row r="80" spans="1:19" ht="21" x14ac:dyDescent="0.35">
      <c r="A80" s="1"/>
      <c r="B80" s="2"/>
      <c r="C80" s="2"/>
      <c r="D80" s="2"/>
      <c r="E80" s="2"/>
      <c r="F80" s="2"/>
      <c r="G80" s="2"/>
      <c r="H80" s="2"/>
      <c r="I80" s="2"/>
      <c r="J80" s="2"/>
      <c r="K80" s="2"/>
      <c r="L80" s="2"/>
      <c r="M80" s="2"/>
      <c r="N80" s="2"/>
      <c r="O80" s="2"/>
      <c r="P80" s="1"/>
      <c r="Q80" s="1"/>
      <c r="R80" s="1"/>
      <c r="S80" s="1"/>
    </row>
    <row r="81" spans="1:19" ht="21" x14ac:dyDescent="0.35">
      <c r="A81" s="1"/>
      <c r="B81" s="2"/>
      <c r="C81" s="2"/>
      <c r="D81" s="2"/>
      <c r="E81" s="2"/>
      <c r="F81" s="2"/>
      <c r="G81" s="2"/>
      <c r="H81" s="2"/>
      <c r="I81" s="2"/>
      <c r="J81" s="2"/>
      <c r="K81" s="2"/>
      <c r="L81" s="2"/>
      <c r="M81" s="2"/>
      <c r="N81" s="2"/>
      <c r="O81" s="2"/>
      <c r="P81" s="1"/>
      <c r="Q81" s="1"/>
      <c r="R81" s="1"/>
      <c r="S81" s="1"/>
    </row>
    <row r="82" spans="1:19" ht="21" x14ac:dyDescent="0.35">
      <c r="A82" s="1"/>
      <c r="B82" s="2"/>
      <c r="C82" s="2"/>
      <c r="D82" s="2"/>
      <c r="E82" s="2"/>
      <c r="F82" s="2"/>
      <c r="G82" s="2"/>
      <c r="H82" s="2"/>
      <c r="I82" s="2"/>
      <c r="J82" s="2"/>
      <c r="K82" s="2"/>
      <c r="L82" s="2"/>
      <c r="M82" s="2"/>
      <c r="N82" s="2"/>
      <c r="O82" s="2"/>
      <c r="P82" s="1"/>
      <c r="Q82" s="1"/>
      <c r="R82" s="1"/>
      <c r="S82" s="1"/>
    </row>
    <row r="83" spans="1:19" ht="21" x14ac:dyDescent="0.35">
      <c r="A83" s="1"/>
      <c r="B83" s="2"/>
      <c r="C83" s="2"/>
      <c r="D83" s="2"/>
      <c r="E83" s="2"/>
      <c r="F83" s="2"/>
      <c r="G83" s="2"/>
      <c r="H83" s="2"/>
      <c r="I83" s="2"/>
      <c r="J83" s="2"/>
      <c r="K83" s="2"/>
      <c r="L83" s="2"/>
      <c r="M83" s="2"/>
      <c r="N83" s="2"/>
      <c r="O83" s="2"/>
      <c r="P83" s="1"/>
      <c r="Q83" s="1"/>
      <c r="R83" s="1"/>
      <c r="S83" s="1"/>
    </row>
    <row r="84" spans="1:19" ht="21" x14ac:dyDescent="0.35">
      <c r="A84" s="1"/>
      <c r="B84" s="2"/>
      <c r="C84" s="2"/>
      <c r="D84" s="2"/>
      <c r="E84" s="2"/>
      <c r="F84" s="2"/>
      <c r="G84" s="2"/>
      <c r="H84" s="2"/>
      <c r="I84" s="2"/>
      <c r="J84" s="2"/>
      <c r="K84" s="2"/>
      <c r="L84" s="2"/>
      <c r="M84" s="2"/>
      <c r="N84" s="2"/>
      <c r="O84" s="2"/>
      <c r="P84" s="1"/>
      <c r="Q84" s="1"/>
      <c r="R84" s="1"/>
      <c r="S84" s="1"/>
    </row>
    <row r="85" spans="1:19" ht="21" x14ac:dyDescent="0.35">
      <c r="A85" s="1"/>
      <c r="B85" s="2"/>
      <c r="C85" s="2"/>
      <c r="D85" s="2"/>
      <c r="E85" s="2"/>
      <c r="F85" s="2"/>
      <c r="G85" s="2"/>
      <c r="H85" s="2"/>
      <c r="I85" s="2"/>
      <c r="J85" s="2"/>
      <c r="K85" s="2"/>
      <c r="L85" s="2"/>
      <c r="M85" s="2"/>
      <c r="N85" s="2"/>
      <c r="O85" s="2"/>
      <c r="P85" s="1"/>
      <c r="Q85" s="1"/>
      <c r="R85" s="1"/>
      <c r="S85" s="1"/>
    </row>
    <row r="86" spans="1:19" ht="21" x14ac:dyDescent="0.35">
      <c r="A86" s="1"/>
      <c r="B86" s="2"/>
      <c r="C86" s="2"/>
      <c r="D86" s="2"/>
      <c r="E86" s="2"/>
      <c r="F86" s="2"/>
      <c r="G86" s="2"/>
      <c r="H86" s="2"/>
      <c r="I86" s="2"/>
      <c r="J86" s="2"/>
      <c r="K86" s="2"/>
      <c r="L86" s="2"/>
      <c r="M86" s="2"/>
      <c r="N86" s="2"/>
      <c r="O86" s="2"/>
      <c r="P86" s="1"/>
      <c r="Q86" s="1"/>
      <c r="R86" s="1"/>
      <c r="S86" s="1"/>
    </row>
    <row r="87" spans="1:19" ht="21" x14ac:dyDescent="0.35">
      <c r="A87" s="1"/>
      <c r="B87" s="2"/>
      <c r="C87" s="2"/>
      <c r="D87" s="2"/>
      <c r="E87" s="2"/>
      <c r="F87" s="2"/>
      <c r="G87" s="2"/>
      <c r="H87" s="2"/>
      <c r="I87" s="2"/>
      <c r="J87" s="2"/>
      <c r="K87" s="2"/>
      <c r="L87" s="2"/>
      <c r="M87" s="2"/>
      <c r="N87" s="2"/>
      <c r="O87" s="2"/>
      <c r="P87" s="1"/>
      <c r="Q87" s="1"/>
      <c r="R87" s="1"/>
      <c r="S87" s="1"/>
    </row>
    <row r="88" spans="1:19" ht="21" x14ac:dyDescent="0.35">
      <c r="A88" s="1"/>
      <c r="B88" s="2"/>
      <c r="C88" s="2"/>
      <c r="D88" s="2"/>
      <c r="E88" s="2"/>
      <c r="F88" s="2"/>
      <c r="G88" s="2"/>
      <c r="H88" s="2"/>
      <c r="I88" s="2"/>
      <c r="J88" s="2"/>
      <c r="K88" s="2"/>
      <c r="L88" s="2"/>
      <c r="M88" s="2"/>
      <c r="N88" s="2"/>
      <c r="O88" s="2"/>
      <c r="P88" s="1"/>
      <c r="Q88" s="1"/>
      <c r="R88" s="1"/>
      <c r="S88" s="1"/>
    </row>
    <row r="89" spans="1:19" ht="21" x14ac:dyDescent="0.35">
      <c r="A89" s="1"/>
      <c r="B89" s="2"/>
      <c r="C89" s="2"/>
      <c r="D89" s="2"/>
      <c r="E89" s="2"/>
      <c r="F89" s="2"/>
      <c r="G89" s="2"/>
      <c r="H89" s="2"/>
      <c r="I89" s="2"/>
      <c r="J89" s="2"/>
      <c r="K89" s="2"/>
      <c r="L89" s="2"/>
      <c r="M89" s="2"/>
      <c r="N89" s="2"/>
      <c r="O89" s="2"/>
      <c r="P89" s="1"/>
      <c r="Q89" s="1"/>
      <c r="R89" s="1"/>
      <c r="S89" s="1"/>
    </row>
    <row r="90" spans="1:19" ht="21" x14ac:dyDescent="0.35">
      <c r="A90" s="1"/>
      <c r="B90" s="2"/>
      <c r="C90" s="2"/>
      <c r="D90" s="2"/>
      <c r="E90" s="2"/>
      <c r="F90" s="2"/>
      <c r="G90" s="2"/>
      <c r="H90" s="2"/>
      <c r="I90" s="2"/>
      <c r="J90" s="2"/>
      <c r="K90" s="2"/>
      <c r="L90" s="2"/>
      <c r="M90" s="2"/>
      <c r="N90" s="2"/>
      <c r="O90" s="2"/>
      <c r="P90" s="1"/>
      <c r="Q90" s="1"/>
      <c r="R90" s="1"/>
      <c r="S90" s="1"/>
    </row>
    <row r="91" spans="1:19" ht="21" x14ac:dyDescent="0.35">
      <c r="A91" s="1"/>
      <c r="B91" s="2"/>
      <c r="C91" s="2"/>
      <c r="D91" s="2"/>
      <c r="E91" s="2"/>
      <c r="F91" s="2"/>
      <c r="G91" s="2"/>
      <c r="H91" s="2"/>
      <c r="I91" s="2"/>
      <c r="J91" s="2"/>
      <c r="K91" s="2"/>
      <c r="L91" s="2"/>
      <c r="M91" s="2"/>
      <c r="N91" s="2"/>
      <c r="O91" s="2"/>
      <c r="P91" s="1"/>
      <c r="Q91" s="1"/>
      <c r="R91" s="1"/>
      <c r="S91" s="1"/>
    </row>
    <row r="92" spans="1:19" ht="21" x14ac:dyDescent="0.35">
      <c r="A92" s="1"/>
      <c r="B92" s="2"/>
      <c r="C92" s="2"/>
      <c r="D92" s="2"/>
      <c r="E92" s="2"/>
      <c r="F92" s="2"/>
      <c r="G92" s="2"/>
      <c r="H92" s="2"/>
      <c r="I92" s="2"/>
      <c r="J92" s="2"/>
      <c r="K92" s="2"/>
      <c r="L92" s="2"/>
      <c r="M92" s="2"/>
      <c r="N92" s="2"/>
      <c r="O92" s="2"/>
      <c r="P92" s="1"/>
      <c r="Q92" s="1"/>
      <c r="R92" s="1"/>
      <c r="S92" s="1"/>
    </row>
    <row r="93" spans="1:19" ht="21" x14ac:dyDescent="0.35">
      <c r="A93" s="1"/>
      <c r="B93" s="2"/>
      <c r="C93" s="2"/>
      <c r="D93" s="2"/>
      <c r="E93" s="2"/>
      <c r="F93" s="2"/>
      <c r="G93" s="2"/>
      <c r="H93" s="2"/>
      <c r="I93" s="2"/>
      <c r="J93" s="2"/>
      <c r="K93" s="2"/>
      <c r="L93" s="2"/>
      <c r="M93" s="2"/>
      <c r="N93" s="2"/>
      <c r="O93" s="2"/>
      <c r="P93" s="1"/>
      <c r="Q93" s="1"/>
      <c r="R93" s="1"/>
      <c r="S93" s="1"/>
    </row>
    <row r="94" spans="1:19" ht="21" x14ac:dyDescent="0.35">
      <c r="A94" s="1"/>
      <c r="B94" s="2"/>
      <c r="C94" s="2"/>
      <c r="D94" s="2"/>
      <c r="E94" s="2"/>
      <c r="F94" s="2"/>
      <c r="G94" s="2"/>
      <c r="H94" s="2"/>
      <c r="I94" s="2"/>
      <c r="J94" s="2"/>
      <c r="K94" s="2"/>
      <c r="L94" s="2"/>
      <c r="M94" s="2"/>
      <c r="N94" s="2"/>
      <c r="O94" s="2"/>
      <c r="P94" s="1"/>
      <c r="Q94" s="1"/>
      <c r="R94" s="1"/>
      <c r="S94" s="1"/>
    </row>
    <row r="95" spans="1:19" ht="21" x14ac:dyDescent="0.35">
      <c r="A95" s="1"/>
      <c r="B95" s="2"/>
      <c r="C95" s="2"/>
      <c r="D95" s="2"/>
      <c r="E95" s="2"/>
      <c r="F95" s="2"/>
      <c r="G95" s="2"/>
      <c r="H95" s="2"/>
      <c r="I95" s="2"/>
      <c r="J95" s="2"/>
      <c r="K95" s="2"/>
      <c r="L95" s="2"/>
      <c r="M95" s="2"/>
      <c r="N95" s="2"/>
      <c r="O95" s="2"/>
      <c r="P95" s="1"/>
      <c r="Q95" s="1"/>
      <c r="R95" s="1"/>
      <c r="S95" s="1"/>
    </row>
    <row r="96" spans="1:19" ht="21" x14ac:dyDescent="0.35">
      <c r="A96" s="1"/>
      <c r="B96" s="2"/>
      <c r="C96" s="2"/>
      <c r="D96" s="2"/>
      <c r="E96" s="2"/>
      <c r="F96" s="2"/>
      <c r="G96" s="2"/>
      <c r="H96" s="2"/>
      <c r="I96" s="2"/>
      <c r="J96" s="2"/>
      <c r="K96" s="2"/>
      <c r="L96" s="2"/>
      <c r="M96" s="2"/>
      <c r="N96" s="2"/>
      <c r="O96" s="2"/>
      <c r="P96" s="1"/>
      <c r="Q96" s="1"/>
      <c r="R96" s="1"/>
      <c r="S96" s="1"/>
    </row>
    <row r="97" spans="1:19" ht="21" x14ac:dyDescent="0.35">
      <c r="A97" s="1"/>
      <c r="B97" s="2"/>
      <c r="C97" s="2"/>
      <c r="D97" s="2"/>
      <c r="E97" s="2"/>
      <c r="F97" s="2"/>
      <c r="G97" s="2"/>
      <c r="H97" s="2"/>
      <c r="I97" s="2"/>
      <c r="J97" s="2"/>
      <c r="K97" s="2"/>
      <c r="L97" s="2"/>
      <c r="M97" s="2"/>
      <c r="N97" s="2"/>
      <c r="O97" s="2"/>
      <c r="P97" s="1"/>
      <c r="Q97" s="1"/>
      <c r="R97" s="1"/>
      <c r="S97" s="1"/>
    </row>
    <row r="98" spans="1:19" ht="21" x14ac:dyDescent="0.35">
      <c r="A98" s="1"/>
      <c r="B98" s="2"/>
      <c r="C98" s="2"/>
      <c r="D98" s="2"/>
      <c r="E98" s="2"/>
      <c r="F98" s="2"/>
      <c r="G98" s="2"/>
      <c r="H98" s="2"/>
      <c r="I98" s="2"/>
      <c r="J98" s="2"/>
      <c r="K98" s="2"/>
      <c r="L98" s="2"/>
      <c r="M98" s="2"/>
      <c r="N98" s="2"/>
      <c r="O98" s="2"/>
      <c r="P98" s="1"/>
      <c r="Q98" s="1"/>
      <c r="R98" s="1"/>
      <c r="S98" s="1"/>
    </row>
    <row r="99" spans="1:19" ht="21" x14ac:dyDescent="0.35">
      <c r="A99" s="1"/>
      <c r="B99" s="2"/>
      <c r="C99" s="2"/>
      <c r="D99" s="2"/>
      <c r="E99" s="2"/>
      <c r="F99" s="2"/>
      <c r="G99" s="2"/>
      <c r="H99" s="2"/>
      <c r="I99" s="2"/>
      <c r="J99" s="2"/>
      <c r="K99" s="2"/>
      <c r="L99" s="2"/>
      <c r="M99" s="2"/>
      <c r="N99" s="2"/>
      <c r="O99" s="2"/>
      <c r="P99" s="1"/>
      <c r="Q99" s="1"/>
      <c r="R99" s="1"/>
      <c r="S99" s="1"/>
    </row>
    <row r="100" spans="1:19" ht="21" x14ac:dyDescent="0.35">
      <c r="A100" s="1"/>
      <c r="B100" s="2"/>
      <c r="C100" s="2"/>
      <c r="D100" s="2"/>
      <c r="E100" s="2"/>
      <c r="F100" s="2"/>
      <c r="G100" s="2"/>
      <c r="H100" s="2"/>
      <c r="I100" s="2"/>
      <c r="J100" s="2"/>
      <c r="K100" s="2"/>
      <c r="L100" s="2"/>
      <c r="M100" s="2"/>
      <c r="N100" s="2"/>
      <c r="O100" s="2"/>
      <c r="P100" s="1"/>
      <c r="Q100" s="1"/>
      <c r="R100" s="1"/>
      <c r="S100" s="1"/>
    </row>
    <row r="101" spans="1:19" ht="21" x14ac:dyDescent="0.35">
      <c r="A101" s="1"/>
      <c r="B101" s="2"/>
      <c r="C101" s="2"/>
      <c r="D101" s="2"/>
      <c r="E101" s="2"/>
      <c r="F101" s="2"/>
      <c r="G101" s="2"/>
      <c r="H101" s="2"/>
      <c r="I101" s="2"/>
      <c r="J101" s="2"/>
      <c r="K101" s="2"/>
      <c r="L101" s="2"/>
      <c r="M101" s="2"/>
      <c r="N101" s="2"/>
      <c r="O101" s="2"/>
      <c r="P101" s="1"/>
      <c r="Q101" s="1"/>
      <c r="R101" s="1"/>
      <c r="S101" s="1"/>
    </row>
    <row r="102" spans="1:19" ht="21" x14ac:dyDescent="0.35">
      <c r="A102" s="1"/>
      <c r="B102" s="2"/>
      <c r="C102" s="2"/>
      <c r="D102" s="2"/>
      <c r="E102" s="2"/>
      <c r="F102" s="2"/>
      <c r="G102" s="2"/>
      <c r="H102" s="2"/>
      <c r="I102" s="2"/>
      <c r="J102" s="2"/>
      <c r="K102" s="2"/>
      <c r="L102" s="2"/>
      <c r="M102" s="2"/>
      <c r="N102" s="2"/>
      <c r="O102" s="2"/>
      <c r="P102" s="1"/>
      <c r="Q102" s="1"/>
      <c r="R102" s="1"/>
      <c r="S102" s="1"/>
    </row>
    <row r="103" spans="1:19" ht="21" x14ac:dyDescent="0.35">
      <c r="A103" s="1"/>
      <c r="B103" s="2"/>
      <c r="C103" s="2"/>
      <c r="D103" s="2"/>
      <c r="E103" s="2"/>
      <c r="F103" s="2"/>
      <c r="G103" s="2"/>
      <c r="H103" s="2"/>
      <c r="I103" s="2"/>
      <c r="J103" s="2"/>
      <c r="K103" s="2"/>
      <c r="L103" s="2"/>
      <c r="M103" s="2"/>
      <c r="N103" s="2"/>
      <c r="O103" s="2"/>
      <c r="P103" s="1"/>
      <c r="Q103" s="1"/>
      <c r="R103" s="1"/>
      <c r="S103" s="1"/>
    </row>
    <row r="104" spans="1:19" ht="21" x14ac:dyDescent="0.35">
      <c r="A104" s="1"/>
      <c r="B104" s="2"/>
      <c r="C104" s="2"/>
      <c r="D104" s="2"/>
      <c r="E104" s="2"/>
      <c r="F104" s="2"/>
      <c r="G104" s="2"/>
      <c r="H104" s="2"/>
      <c r="I104" s="2"/>
      <c r="J104" s="2"/>
      <c r="K104" s="2"/>
      <c r="L104" s="2"/>
      <c r="M104" s="2"/>
      <c r="N104" s="2"/>
      <c r="O104" s="2"/>
      <c r="P104" s="1"/>
      <c r="Q104" s="1"/>
      <c r="R104" s="1"/>
      <c r="S104" s="1"/>
    </row>
    <row r="105" spans="1:19" ht="21" x14ac:dyDescent="0.35">
      <c r="A105" s="1"/>
      <c r="B105" s="2"/>
      <c r="C105" s="2"/>
      <c r="D105" s="2"/>
      <c r="E105" s="2"/>
      <c r="F105" s="2"/>
      <c r="G105" s="2"/>
      <c r="H105" s="2"/>
      <c r="I105" s="2"/>
      <c r="J105" s="2"/>
      <c r="K105" s="2"/>
      <c r="L105" s="2"/>
      <c r="M105" s="2"/>
      <c r="N105" s="2"/>
      <c r="O105" s="2"/>
      <c r="P105" s="1"/>
      <c r="Q105" s="1"/>
      <c r="R105" s="1"/>
      <c r="S105" s="1"/>
    </row>
    <row r="106" spans="1:19" ht="21" x14ac:dyDescent="0.35">
      <c r="A106" s="1"/>
      <c r="B106" s="2"/>
      <c r="C106" s="2"/>
      <c r="D106" s="2"/>
      <c r="E106" s="2"/>
      <c r="F106" s="2"/>
      <c r="G106" s="2"/>
      <c r="H106" s="2"/>
      <c r="I106" s="2"/>
      <c r="J106" s="2"/>
      <c r="K106" s="2"/>
      <c r="L106" s="2"/>
      <c r="M106" s="2"/>
      <c r="N106" s="2"/>
      <c r="O106" s="2"/>
      <c r="P106" s="1"/>
      <c r="Q106" s="1"/>
      <c r="R106" s="1"/>
      <c r="S106" s="1"/>
    </row>
    <row r="107" spans="1:19" ht="21" x14ac:dyDescent="0.35">
      <c r="A107" s="1"/>
      <c r="B107" s="2"/>
      <c r="C107" s="2"/>
      <c r="D107" s="2"/>
      <c r="E107" s="2"/>
      <c r="F107" s="2"/>
      <c r="G107" s="2"/>
      <c r="H107" s="2"/>
      <c r="I107" s="2"/>
      <c r="J107" s="2"/>
      <c r="K107" s="2"/>
      <c r="L107" s="2"/>
      <c r="M107" s="2"/>
      <c r="N107" s="2"/>
      <c r="O107" s="2"/>
      <c r="P107" s="1"/>
      <c r="Q107" s="1"/>
      <c r="R107" s="1"/>
      <c r="S107" s="1"/>
    </row>
    <row r="108" spans="1:19" ht="21" x14ac:dyDescent="0.35">
      <c r="A108" s="1"/>
      <c r="B108" s="2"/>
      <c r="C108" s="2"/>
      <c r="D108" s="2"/>
      <c r="E108" s="2"/>
      <c r="F108" s="2"/>
      <c r="G108" s="2"/>
      <c r="H108" s="2"/>
      <c r="I108" s="2"/>
      <c r="J108" s="2"/>
      <c r="K108" s="2"/>
      <c r="L108" s="2"/>
      <c r="M108" s="2"/>
      <c r="N108" s="2"/>
      <c r="O108" s="2"/>
      <c r="P108" s="1"/>
      <c r="Q108" s="1"/>
      <c r="R108" s="1"/>
      <c r="S108" s="1"/>
    </row>
    <row r="109" spans="1:19" ht="21" x14ac:dyDescent="0.35">
      <c r="A109" s="1"/>
      <c r="B109" s="2"/>
      <c r="C109" s="2"/>
      <c r="D109" s="2"/>
      <c r="E109" s="2"/>
      <c r="F109" s="2"/>
      <c r="G109" s="2"/>
      <c r="H109" s="2"/>
      <c r="I109" s="2"/>
      <c r="J109" s="2"/>
      <c r="K109" s="2"/>
      <c r="L109" s="2"/>
      <c r="M109" s="2"/>
      <c r="N109" s="2"/>
      <c r="O109" s="2"/>
      <c r="P109" s="1"/>
      <c r="Q109" s="1"/>
      <c r="R109" s="1"/>
      <c r="S109" s="1"/>
    </row>
    <row r="110" spans="1:19" ht="21" x14ac:dyDescent="0.35">
      <c r="A110" s="1"/>
      <c r="B110" s="2"/>
      <c r="C110" s="2"/>
      <c r="D110" s="2"/>
      <c r="E110" s="2"/>
      <c r="F110" s="2"/>
      <c r="G110" s="2"/>
      <c r="H110" s="2"/>
      <c r="I110" s="2"/>
      <c r="J110" s="2"/>
      <c r="K110" s="2"/>
      <c r="L110" s="2"/>
      <c r="M110" s="2"/>
      <c r="N110" s="2"/>
      <c r="O110" s="2"/>
      <c r="P110" s="1"/>
      <c r="Q110" s="1"/>
      <c r="R110" s="1"/>
      <c r="S110" s="1"/>
    </row>
    <row r="111" spans="1:19" ht="21" x14ac:dyDescent="0.35">
      <c r="A111" s="1"/>
      <c r="B111" s="2"/>
      <c r="C111" s="2"/>
      <c r="D111" s="2"/>
      <c r="E111" s="2"/>
      <c r="F111" s="2"/>
      <c r="G111" s="2"/>
      <c r="H111" s="2"/>
      <c r="I111" s="2"/>
      <c r="J111" s="2"/>
      <c r="K111" s="2"/>
      <c r="L111" s="2"/>
      <c r="M111" s="2"/>
      <c r="N111" s="2"/>
      <c r="O111" s="2"/>
      <c r="P111" s="1"/>
      <c r="Q111" s="1"/>
      <c r="R111" s="1"/>
      <c r="S111" s="1"/>
    </row>
    <row r="112" spans="1:19" ht="21" x14ac:dyDescent="0.35">
      <c r="A112" s="1"/>
      <c r="B112" s="2"/>
      <c r="C112" s="2"/>
      <c r="D112" s="2"/>
      <c r="E112" s="2"/>
      <c r="F112" s="2"/>
      <c r="G112" s="2"/>
      <c r="H112" s="2"/>
      <c r="I112" s="2"/>
      <c r="J112" s="2"/>
      <c r="K112" s="2"/>
      <c r="L112" s="2"/>
      <c r="M112" s="2"/>
      <c r="N112" s="2"/>
      <c r="O112" s="2"/>
      <c r="P112" s="1"/>
      <c r="Q112" s="1"/>
      <c r="R112" s="1"/>
      <c r="S112" s="1"/>
    </row>
    <row r="113" spans="1:19" ht="21" x14ac:dyDescent="0.35">
      <c r="A113" s="1"/>
      <c r="B113" s="2"/>
      <c r="C113" s="2"/>
      <c r="D113" s="2"/>
      <c r="E113" s="2"/>
      <c r="F113" s="2"/>
      <c r="G113" s="2"/>
      <c r="H113" s="2"/>
      <c r="I113" s="2"/>
      <c r="J113" s="2"/>
      <c r="K113" s="2"/>
      <c r="L113" s="2"/>
      <c r="M113" s="2"/>
      <c r="N113" s="2"/>
      <c r="O113" s="2"/>
      <c r="P113" s="1"/>
      <c r="Q113" s="1"/>
      <c r="R113" s="1"/>
      <c r="S113" s="1"/>
    </row>
    <row r="114" spans="1:19" ht="21" x14ac:dyDescent="0.35">
      <c r="A114" s="1"/>
      <c r="B114" s="2"/>
      <c r="C114" s="2"/>
      <c r="D114" s="2"/>
      <c r="E114" s="2"/>
      <c r="F114" s="2"/>
      <c r="G114" s="2"/>
      <c r="H114" s="2"/>
      <c r="I114" s="2"/>
      <c r="J114" s="2"/>
      <c r="K114" s="2"/>
      <c r="L114" s="2"/>
      <c r="M114" s="2"/>
      <c r="N114" s="2"/>
      <c r="O114" s="2"/>
      <c r="P114" s="1"/>
      <c r="Q114" s="1"/>
      <c r="R114" s="1"/>
      <c r="S114" s="1"/>
    </row>
    <row r="115" spans="1:19" ht="21" x14ac:dyDescent="0.35">
      <c r="A115" s="1"/>
      <c r="B115" s="2"/>
      <c r="C115" s="2"/>
      <c r="D115" s="2"/>
      <c r="E115" s="2"/>
      <c r="F115" s="2"/>
      <c r="G115" s="2"/>
      <c r="H115" s="2"/>
      <c r="I115" s="2"/>
      <c r="J115" s="2"/>
      <c r="K115" s="2"/>
      <c r="L115" s="2"/>
      <c r="M115" s="2"/>
      <c r="N115" s="2"/>
      <c r="O115" s="2"/>
      <c r="P115" s="1"/>
      <c r="Q115" s="1"/>
      <c r="R115" s="1"/>
      <c r="S115" s="1"/>
    </row>
    <row r="116" spans="1:19" ht="21" x14ac:dyDescent="0.35">
      <c r="A116" s="1"/>
      <c r="B116" s="2"/>
      <c r="C116" s="2"/>
      <c r="D116" s="2"/>
      <c r="E116" s="2"/>
      <c r="F116" s="2"/>
      <c r="G116" s="2"/>
      <c r="H116" s="2"/>
      <c r="I116" s="2"/>
      <c r="J116" s="2"/>
      <c r="K116" s="2"/>
      <c r="L116" s="2"/>
      <c r="M116" s="2"/>
      <c r="N116" s="2"/>
      <c r="O116" s="2"/>
      <c r="P116" s="1"/>
      <c r="Q116" s="1"/>
      <c r="R116" s="1"/>
      <c r="S116" s="1"/>
    </row>
    <row r="117" spans="1:19" ht="21" x14ac:dyDescent="0.35">
      <c r="A117" s="1"/>
      <c r="B117" s="2"/>
      <c r="C117" s="2"/>
      <c r="D117" s="2"/>
      <c r="E117" s="2"/>
      <c r="F117" s="2"/>
      <c r="G117" s="2"/>
      <c r="H117" s="2"/>
      <c r="I117" s="2"/>
      <c r="J117" s="2"/>
      <c r="K117" s="2"/>
      <c r="L117" s="2"/>
      <c r="M117" s="2"/>
      <c r="N117" s="2"/>
      <c r="O117" s="2"/>
      <c r="P117" s="1"/>
      <c r="Q117" s="1"/>
      <c r="R117" s="1"/>
      <c r="S117" s="1"/>
    </row>
    <row r="118" spans="1:19" ht="21" x14ac:dyDescent="0.35">
      <c r="A118" s="1"/>
      <c r="B118" s="2"/>
      <c r="C118" s="2"/>
      <c r="D118" s="2"/>
      <c r="E118" s="2"/>
      <c r="F118" s="2"/>
      <c r="G118" s="2"/>
      <c r="H118" s="2"/>
      <c r="I118" s="2"/>
      <c r="J118" s="2"/>
      <c r="K118" s="2"/>
      <c r="L118" s="2"/>
      <c r="M118" s="2"/>
      <c r="N118" s="2"/>
      <c r="O118" s="2"/>
      <c r="P118" s="1"/>
      <c r="Q118" s="1"/>
      <c r="R118" s="1"/>
      <c r="S118" s="1"/>
    </row>
    <row r="119" spans="1:19" ht="21" x14ac:dyDescent="0.35">
      <c r="A119" s="1"/>
      <c r="B119" s="2"/>
      <c r="C119" s="2"/>
      <c r="D119" s="2"/>
      <c r="E119" s="2"/>
      <c r="F119" s="2"/>
      <c r="G119" s="2"/>
      <c r="H119" s="2"/>
      <c r="I119" s="2"/>
      <c r="J119" s="2"/>
      <c r="K119" s="2"/>
      <c r="L119" s="2"/>
      <c r="M119" s="2"/>
      <c r="N119" s="2"/>
      <c r="O119" s="2"/>
      <c r="P119" s="1"/>
      <c r="Q119" s="1"/>
      <c r="R119" s="1"/>
      <c r="S119" s="1"/>
    </row>
    <row r="120" spans="1:19" ht="21" x14ac:dyDescent="0.35">
      <c r="A120" s="1"/>
      <c r="B120" s="2"/>
      <c r="C120" s="2"/>
      <c r="D120" s="2"/>
      <c r="E120" s="2"/>
      <c r="F120" s="2"/>
      <c r="G120" s="2"/>
      <c r="H120" s="2"/>
      <c r="I120" s="2"/>
      <c r="J120" s="2"/>
      <c r="K120" s="2"/>
      <c r="L120" s="2"/>
      <c r="M120" s="2"/>
      <c r="N120" s="2"/>
      <c r="O120" s="2"/>
      <c r="P120" s="1"/>
      <c r="Q120" s="1"/>
      <c r="R120" s="1"/>
      <c r="S120" s="1"/>
    </row>
    <row r="121" spans="1:19" ht="21" x14ac:dyDescent="0.35">
      <c r="A121" s="1"/>
      <c r="B121" s="2"/>
      <c r="C121" s="2"/>
      <c r="D121" s="2"/>
      <c r="E121" s="2"/>
      <c r="F121" s="2"/>
      <c r="G121" s="2"/>
      <c r="H121" s="2"/>
      <c r="I121" s="2"/>
      <c r="J121" s="2"/>
      <c r="K121" s="2"/>
      <c r="L121" s="2"/>
      <c r="M121" s="2"/>
      <c r="N121" s="2"/>
      <c r="O121" s="2"/>
      <c r="P121" s="1"/>
      <c r="Q121" s="1"/>
      <c r="R121" s="1"/>
      <c r="S121" s="1"/>
    </row>
    <row r="122" spans="1:19" ht="21" x14ac:dyDescent="0.35">
      <c r="A122" s="1"/>
      <c r="B122" s="2"/>
      <c r="C122" s="2"/>
      <c r="D122" s="2"/>
      <c r="E122" s="2"/>
      <c r="F122" s="2"/>
      <c r="G122" s="2"/>
      <c r="H122" s="2"/>
      <c r="I122" s="2"/>
      <c r="J122" s="2"/>
      <c r="K122" s="2"/>
      <c r="L122" s="2"/>
      <c r="M122" s="2"/>
      <c r="N122" s="2"/>
      <c r="O122" s="2"/>
      <c r="P122" s="1"/>
      <c r="Q122" s="1"/>
      <c r="R122" s="1"/>
      <c r="S122" s="1"/>
    </row>
    <row r="123" spans="1:19" ht="21" x14ac:dyDescent="0.35">
      <c r="A123" s="1"/>
      <c r="B123" s="2"/>
      <c r="C123" s="2"/>
      <c r="D123" s="2"/>
      <c r="E123" s="2"/>
      <c r="F123" s="2"/>
      <c r="G123" s="2"/>
      <c r="H123" s="2"/>
      <c r="I123" s="2"/>
      <c r="J123" s="2"/>
      <c r="K123" s="2"/>
      <c r="L123" s="2"/>
      <c r="M123" s="2"/>
      <c r="N123" s="2"/>
      <c r="O123" s="2"/>
      <c r="P123" s="1"/>
      <c r="Q123" s="1"/>
      <c r="R123" s="1"/>
      <c r="S123" s="1"/>
    </row>
    <row r="124" spans="1:19" ht="21" x14ac:dyDescent="0.35">
      <c r="A124" s="1"/>
      <c r="B124" s="2"/>
      <c r="C124" s="2"/>
      <c r="D124" s="2"/>
      <c r="E124" s="2"/>
      <c r="F124" s="2"/>
      <c r="G124" s="2"/>
      <c r="H124" s="2"/>
      <c r="I124" s="2"/>
      <c r="J124" s="2"/>
      <c r="K124" s="2"/>
      <c r="L124" s="2"/>
      <c r="M124" s="2"/>
      <c r="N124" s="2"/>
      <c r="O124" s="2"/>
      <c r="P124" s="1"/>
      <c r="Q124" s="1"/>
      <c r="R124" s="1"/>
      <c r="S124" s="1"/>
    </row>
    <row r="125" spans="1:19" ht="21" x14ac:dyDescent="0.35">
      <c r="A125" s="1"/>
      <c r="B125" s="2"/>
      <c r="C125" s="2"/>
      <c r="D125" s="2"/>
      <c r="E125" s="2"/>
      <c r="F125" s="2"/>
      <c r="G125" s="2"/>
      <c r="H125" s="2"/>
      <c r="I125" s="2"/>
      <c r="J125" s="2"/>
      <c r="K125" s="2"/>
      <c r="L125" s="2"/>
      <c r="M125" s="2"/>
      <c r="N125" s="2"/>
      <c r="O125" s="2"/>
      <c r="P125" s="1"/>
      <c r="Q125" s="1"/>
      <c r="R125" s="1"/>
      <c r="S125" s="1"/>
    </row>
    <row r="126" spans="1:19" ht="21" x14ac:dyDescent="0.35">
      <c r="A126" s="1"/>
      <c r="B126" s="2"/>
      <c r="C126" s="2"/>
      <c r="D126" s="2"/>
      <c r="E126" s="2"/>
      <c r="F126" s="2"/>
      <c r="G126" s="2"/>
      <c r="H126" s="2"/>
      <c r="I126" s="2"/>
      <c r="J126" s="2"/>
      <c r="K126" s="2"/>
      <c r="L126" s="2"/>
      <c r="M126" s="2"/>
      <c r="N126" s="2"/>
      <c r="O126" s="2"/>
      <c r="P126" s="1"/>
      <c r="Q126" s="1"/>
      <c r="R126" s="1"/>
      <c r="S126" s="1"/>
    </row>
    <row r="127" spans="1:19" ht="21" x14ac:dyDescent="0.35">
      <c r="A127" s="1"/>
      <c r="B127" s="2"/>
      <c r="C127" s="2"/>
      <c r="D127" s="2"/>
      <c r="E127" s="2"/>
      <c r="F127" s="2"/>
      <c r="G127" s="2"/>
      <c r="H127" s="2"/>
      <c r="I127" s="2"/>
      <c r="J127" s="2"/>
      <c r="K127" s="2"/>
      <c r="L127" s="2"/>
      <c r="M127" s="2"/>
      <c r="N127" s="2"/>
      <c r="O127" s="2"/>
      <c r="P127" s="1"/>
      <c r="Q127" s="1"/>
      <c r="R127" s="1"/>
      <c r="S127" s="1"/>
    </row>
    <row r="128" spans="1:19" ht="21" x14ac:dyDescent="0.35">
      <c r="A128" s="1"/>
      <c r="B128" s="2"/>
      <c r="C128" s="2"/>
      <c r="D128" s="2"/>
      <c r="E128" s="2"/>
      <c r="F128" s="2"/>
      <c r="G128" s="2"/>
      <c r="H128" s="2"/>
      <c r="I128" s="2"/>
      <c r="J128" s="2"/>
      <c r="K128" s="2"/>
      <c r="L128" s="2"/>
      <c r="M128" s="2"/>
      <c r="N128" s="2"/>
      <c r="O128" s="2"/>
      <c r="P128" s="1"/>
      <c r="Q128" s="1"/>
      <c r="R128" s="1"/>
      <c r="S128" s="1"/>
    </row>
    <row r="129" spans="1:19" ht="21" x14ac:dyDescent="0.35">
      <c r="A129" s="1"/>
      <c r="B129" s="2"/>
      <c r="C129" s="2"/>
      <c r="D129" s="2"/>
      <c r="E129" s="2"/>
      <c r="F129" s="2"/>
      <c r="G129" s="2"/>
      <c r="H129" s="2"/>
      <c r="I129" s="2"/>
      <c r="J129" s="2"/>
      <c r="K129" s="2"/>
      <c r="L129" s="2"/>
      <c r="M129" s="2"/>
      <c r="N129" s="2"/>
      <c r="O129" s="2"/>
      <c r="P129" s="1"/>
      <c r="Q129" s="1"/>
      <c r="R129" s="1"/>
      <c r="S129" s="1"/>
    </row>
    <row r="130" spans="1:19" ht="21" x14ac:dyDescent="0.35">
      <c r="A130" s="1"/>
      <c r="B130" s="2"/>
      <c r="C130" s="2"/>
      <c r="D130" s="2"/>
      <c r="E130" s="2"/>
      <c r="F130" s="2"/>
      <c r="G130" s="2"/>
      <c r="H130" s="2"/>
      <c r="I130" s="2"/>
      <c r="J130" s="2"/>
      <c r="K130" s="2"/>
      <c r="L130" s="2"/>
      <c r="M130" s="2"/>
      <c r="N130" s="2"/>
      <c r="O130" s="2"/>
      <c r="P130" s="1"/>
      <c r="Q130" s="1"/>
      <c r="R130" s="1"/>
      <c r="S130" s="1"/>
    </row>
    <row r="131" spans="1:19" ht="21" x14ac:dyDescent="0.35">
      <c r="A131" s="1"/>
      <c r="B131" s="2"/>
      <c r="C131" s="2"/>
      <c r="D131" s="2"/>
      <c r="E131" s="2"/>
      <c r="F131" s="2"/>
      <c r="G131" s="2"/>
      <c r="H131" s="2"/>
      <c r="I131" s="2"/>
      <c r="J131" s="2"/>
      <c r="K131" s="2"/>
      <c r="L131" s="2"/>
      <c r="M131" s="2"/>
      <c r="N131" s="2"/>
      <c r="O131" s="2"/>
      <c r="P131" s="1"/>
      <c r="Q131" s="1"/>
      <c r="R131" s="1"/>
      <c r="S131" s="1"/>
    </row>
    <row r="132" spans="1:19" ht="21" x14ac:dyDescent="0.35">
      <c r="A132" s="1"/>
      <c r="B132" s="2"/>
      <c r="C132" s="2"/>
      <c r="D132" s="2"/>
      <c r="E132" s="2"/>
      <c r="F132" s="2"/>
      <c r="G132" s="2"/>
      <c r="H132" s="2"/>
      <c r="I132" s="2"/>
      <c r="J132" s="2"/>
      <c r="K132" s="2"/>
      <c r="L132" s="2"/>
      <c r="M132" s="2"/>
      <c r="N132" s="2"/>
      <c r="O132" s="2"/>
      <c r="P132" s="1"/>
      <c r="Q132" s="1"/>
      <c r="R132" s="1"/>
      <c r="S132" s="1"/>
    </row>
    <row r="133" spans="1:19" ht="21" x14ac:dyDescent="0.35">
      <c r="A133" s="1"/>
      <c r="B133" s="2"/>
      <c r="C133" s="2"/>
      <c r="D133" s="2"/>
      <c r="E133" s="2"/>
      <c r="F133" s="2"/>
      <c r="G133" s="2"/>
      <c r="H133" s="2"/>
      <c r="I133" s="2"/>
      <c r="J133" s="2"/>
      <c r="K133" s="2"/>
      <c r="L133" s="2"/>
      <c r="M133" s="2"/>
      <c r="N133" s="2"/>
      <c r="O133" s="2"/>
      <c r="P133" s="1"/>
      <c r="Q133" s="1"/>
      <c r="R133" s="1"/>
      <c r="S133" s="1"/>
    </row>
    <row r="134" spans="1:19" ht="21" x14ac:dyDescent="0.35">
      <c r="A134" s="1"/>
      <c r="B134" s="2"/>
      <c r="C134" s="2"/>
      <c r="D134" s="2"/>
      <c r="E134" s="2"/>
      <c r="F134" s="2"/>
      <c r="G134" s="2"/>
      <c r="H134" s="2"/>
      <c r="I134" s="2"/>
      <c r="J134" s="2"/>
      <c r="K134" s="2"/>
      <c r="L134" s="2"/>
      <c r="M134" s="2"/>
      <c r="N134" s="2"/>
      <c r="O134" s="2"/>
      <c r="P134" s="1"/>
      <c r="Q134" s="1"/>
      <c r="R134" s="1"/>
      <c r="S134" s="1"/>
    </row>
    <row r="135" spans="1:19" ht="21" x14ac:dyDescent="0.35">
      <c r="A135" s="1"/>
      <c r="B135" s="2"/>
      <c r="C135" s="2"/>
      <c r="D135" s="2"/>
      <c r="E135" s="2"/>
      <c r="F135" s="2"/>
      <c r="G135" s="2"/>
      <c r="H135" s="2"/>
      <c r="I135" s="2"/>
      <c r="J135" s="2"/>
      <c r="K135" s="2"/>
      <c r="L135" s="2"/>
      <c r="M135" s="2"/>
      <c r="N135" s="2"/>
      <c r="O135" s="2"/>
      <c r="P135" s="1"/>
      <c r="Q135" s="1"/>
      <c r="R135" s="1"/>
      <c r="S135" s="1"/>
    </row>
    <row r="136" spans="1:19" ht="21" x14ac:dyDescent="0.35">
      <c r="A136" s="1"/>
      <c r="B136" s="2"/>
      <c r="C136" s="2"/>
      <c r="D136" s="2"/>
      <c r="E136" s="2"/>
      <c r="F136" s="2"/>
      <c r="G136" s="2"/>
      <c r="H136" s="2"/>
      <c r="I136" s="2"/>
      <c r="J136" s="2"/>
      <c r="K136" s="2"/>
      <c r="L136" s="2"/>
      <c r="M136" s="2"/>
      <c r="N136" s="2"/>
      <c r="O136" s="2"/>
      <c r="P136" s="1"/>
      <c r="Q136" s="1"/>
      <c r="R136" s="1"/>
      <c r="S136" s="1"/>
    </row>
    <row r="137" spans="1:19" ht="21" x14ac:dyDescent="0.35">
      <c r="A137" s="1"/>
      <c r="B137" s="2"/>
      <c r="C137" s="2"/>
      <c r="D137" s="2"/>
      <c r="E137" s="2"/>
      <c r="F137" s="2"/>
      <c r="G137" s="2"/>
      <c r="H137" s="2"/>
      <c r="I137" s="2"/>
      <c r="J137" s="2"/>
      <c r="K137" s="2"/>
      <c r="L137" s="2"/>
      <c r="M137" s="2"/>
      <c r="N137" s="2"/>
      <c r="O137" s="2"/>
      <c r="P137" s="1"/>
      <c r="Q137" s="1"/>
      <c r="R137" s="1"/>
      <c r="S137" s="1"/>
    </row>
    <row r="138" spans="1:19" ht="21" x14ac:dyDescent="0.35">
      <c r="A138" s="1"/>
      <c r="B138" s="2"/>
      <c r="C138" s="2"/>
      <c r="D138" s="2"/>
      <c r="E138" s="2"/>
      <c r="F138" s="2"/>
      <c r="G138" s="2"/>
      <c r="H138" s="2"/>
      <c r="I138" s="2"/>
      <c r="J138" s="2"/>
      <c r="K138" s="2"/>
      <c r="L138" s="2"/>
      <c r="M138" s="2"/>
      <c r="N138" s="2"/>
      <c r="O138" s="2"/>
      <c r="P138" s="1"/>
      <c r="Q138" s="1"/>
      <c r="R138" s="1"/>
      <c r="S138" s="1"/>
    </row>
    <row r="139" spans="1:19" ht="21" x14ac:dyDescent="0.35">
      <c r="A139" s="1"/>
      <c r="B139" s="2"/>
      <c r="C139" s="2"/>
      <c r="D139" s="2"/>
      <c r="E139" s="2"/>
      <c r="F139" s="2"/>
      <c r="G139" s="2"/>
      <c r="H139" s="2"/>
      <c r="I139" s="2"/>
      <c r="J139" s="2"/>
      <c r="K139" s="2"/>
      <c r="L139" s="2"/>
      <c r="M139" s="2"/>
      <c r="N139" s="2"/>
      <c r="O139" s="2"/>
      <c r="P139" s="1"/>
      <c r="Q139" s="1"/>
      <c r="R139" s="1"/>
      <c r="S139" s="1"/>
    </row>
    <row r="140" spans="1:19" ht="21" x14ac:dyDescent="0.35">
      <c r="A140" s="1"/>
      <c r="B140" s="2"/>
      <c r="C140" s="2"/>
      <c r="D140" s="2"/>
      <c r="E140" s="2"/>
      <c r="F140" s="2"/>
      <c r="G140" s="2"/>
      <c r="H140" s="2"/>
      <c r="I140" s="2"/>
      <c r="J140" s="2"/>
      <c r="K140" s="2"/>
      <c r="L140" s="2"/>
      <c r="M140" s="2"/>
      <c r="N140" s="2"/>
      <c r="O140" s="2"/>
      <c r="P140" s="1"/>
      <c r="Q140" s="1"/>
      <c r="R140" s="1"/>
      <c r="S140" s="1"/>
    </row>
    <row r="141" spans="1:19" ht="21" x14ac:dyDescent="0.35">
      <c r="A141" s="1"/>
      <c r="B141" s="2"/>
      <c r="C141" s="2"/>
      <c r="D141" s="2"/>
      <c r="E141" s="2"/>
      <c r="F141" s="2"/>
      <c r="G141" s="2"/>
      <c r="H141" s="2"/>
      <c r="I141" s="2"/>
      <c r="J141" s="2"/>
      <c r="K141" s="2"/>
      <c r="L141" s="2"/>
      <c r="M141" s="2"/>
      <c r="N141" s="2"/>
      <c r="O141" s="2"/>
      <c r="P141" s="1"/>
      <c r="Q141" s="1"/>
      <c r="R141" s="1"/>
      <c r="S141" s="1"/>
    </row>
    <row r="142" spans="1:19" ht="21" x14ac:dyDescent="0.35">
      <c r="A142" s="1"/>
      <c r="B142" s="2"/>
      <c r="C142" s="2"/>
      <c r="D142" s="2"/>
      <c r="E142" s="2"/>
      <c r="F142" s="2"/>
      <c r="G142" s="2"/>
      <c r="H142" s="2"/>
      <c r="I142" s="2"/>
      <c r="J142" s="2"/>
      <c r="K142" s="2"/>
      <c r="L142" s="2"/>
      <c r="M142" s="2"/>
      <c r="N142" s="2"/>
      <c r="O142" s="2"/>
      <c r="P142" s="1"/>
      <c r="Q142" s="1"/>
      <c r="R142" s="1"/>
      <c r="S142" s="1"/>
    </row>
    <row r="143" spans="1:19" ht="21" x14ac:dyDescent="0.35">
      <c r="A143" s="1"/>
      <c r="B143" s="2"/>
      <c r="C143" s="2"/>
      <c r="D143" s="2"/>
      <c r="E143" s="2"/>
      <c r="F143" s="2"/>
      <c r="G143" s="2"/>
      <c r="H143" s="2"/>
      <c r="I143" s="2"/>
      <c r="J143" s="2"/>
      <c r="K143" s="2"/>
      <c r="L143" s="2"/>
      <c r="M143" s="2"/>
      <c r="N143" s="2"/>
      <c r="O143" s="2"/>
      <c r="P143" s="1"/>
      <c r="Q143" s="1"/>
      <c r="R143" s="1"/>
      <c r="S143" s="1"/>
    </row>
    <row r="144" spans="1:19" ht="21" x14ac:dyDescent="0.35">
      <c r="A144" s="1"/>
      <c r="B144" s="2"/>
      <c r="C144" s="2"/>
      <c r="D144" s="2"/>
      <c r="E144" s="2"/>
      <c r="F144" s="2"/>
      <c r="G144" s="2"/>
      <c r="H144" s="2"/>
      <c r="I144" s="2"/>
      <c r="J144" s="2"/>
      <c r="K144" s="2"/>
      <c r="L144" s="2"/>
      <c r="M144" s="2"/>
      <c r="N144" s="2"/>
      <c r="O144" s="2"/>
      <c r="P144" s="1"/>
      <c r="Q144" s="1"/>
      <c r="R144" s="1"/>
      <c r="S144" s="1"/>
    </row>
    <row r="145" spans="1:19" ht="21" x14ac:dyDescent="0.35">
      <c r="A145" s="1"/>
      <c r="B145" s="2"/>
      <c r="C145" s="2"/>
      <c r="D145" s="2"/>
      <c r="E145" s="2"/>
      <c r="F145" s="2"/>
      <c r="G145" s="2"/>
      <c r="H145" s="2"/>
      <c r="I145" s="2"/>
      <c r="J145" s="2"/>
      <c r="K145" s="2"/>
      <c r="L145" s="2"/>
      <c r="M145" s="2"/>
      <c r="N145" s="2"/>
      <c r="O145" s="2"/>
      <c r="P145" s="1"/>
      <c r="Q145" s="1"/>
      <c r="R145" s="1"/>
      <c r="S145" s="1"/>
    </row>
    <row r="146" spans="1:19" ht="21" x14ac:dyDescent="0.35">
      <c r="A146" s="1"/>
      <c r="B146" s="2"/>
      <c r="C146" s="2"/>
      <c r="D146" s="2"/>
      <c r="E146" s="2"/>
      <c r="F146" s="2"/>
      <c r="G146" s="2"/>
      <c r="H146" s="2"/>
      <c r="I146" s="2"/>
      <c r="J146" s="2"/>
      <c r="K146" s="2"/>
      <c r="L146" s="2"/>
      <c r="M146" s="2"/>
      <c r="N146" s="2"/>
      <c r="O146" s="2"/>
      <c r="P146" s="1"/>
      <c r="Q146" s="1"/>
      <c r="R146" s="1"/>
      <c r="S146" s="1"/>
    </row>
    <row r="147" spans="1:19" ht="21" x14ac:dyDescent="0.35">
      <c r="A147" s="1"/>
      <c r="B147" s="2"/>
      <c r="C147" s="2"/>
      <c r="D147" s="2"/>
      <c r="E147" s="2"/>
      <c r="F147" s="2"/>
      <c r="G147" s="2"/>
      <c r="H147" s="2"/>
      <c r="I147" s="2"/>
      <c r="J147" s="2"/>
      <c r="K147" s="2"/>
      <c r="L147" s="2"/>
      <c r="M147" s="2"/>
      <c r="N147" s="2"/>
      <c r="O147" s="2"/>
      <c r="P147" s="1"/>
      <c r="Q147" s="1"/>
      <c r="R147" s="1"/>
      <c r="S147" s="1"/>
    </row>
    <row r="148" spans="1:19" ht="21" x14ac:dyDescent="0.35">
      <c r="A148" s="1"/>
      <c r="B148" s="2"/>
      <c r="C148" s="2"/>
      <c r="D148" s="2"/>
      <c r="E148" s="2"/>
      <c r="F148" s="2"/>
      <c r="G148" s="2"/>
      <c r="H148" s="2"/>
      <c r="I148" s="2"/>
      <c r="J148" s="2"/>
      <c r="K148" s="2"/>
      <c r="L148" s="2"/>
      <c r="M148" s="2"/>
      <c r="N148" s="2"/>
      <c r="O148" s="2"/>
      <c r="P148" s="1"/>
      <c r="Q148" s="1"/>
      <c r="R148" s="1"/>
      <c r="S148" s="1"/>
    </row>
    <row r="149" spans="1:19" ht="21" x14ac:dyDescent="0.35">
      <c r="A149" s="1"/>
      <c r="B149" s="2"/>
      <c r="C149" s="2"/>
      <c r="D149" s="2"/>
      <c r="E149" s="2"/>
      <c r="F149" s="2"/>
      <c r="G149" s="2"/>
      <c r="H149" s="2"/>
      <c r="I149" s="2"/>
      <c r="J149" s="2"/>
      <c r="K149" s="2"/>
      <c r="L149" s="2"/>
      <c r="M149" s="2"/>
      <c r="N149" s="2"/>
      <c r="O149" s="2"/>
      <c r="P149" s="1"/>
      <c r="Q149" s="1"/>
      <c r="R149" s="1"/>
      <c r="S149" s="1"/>
    </row>
    <row r="150" spans="1:19" ht="21" x14ac:dyDescent="0.35">
      <c r="A150" s="1"/>
      <c r="B150" s="2"/>
      <c r="C150" s="2"/>
      <c r="D150" s="2"/>
      <c r="E150" s="2"/>
      <c r="F150" s="2"/>
      <c r="G150" s="2"/>
      <c r="H150" s="2"/>
      <c r="I150" s="2"/>
      <c r="J150" s="2"/>
      <c r="K150" s="2"/>
      <c r="L150" s="2"/>
      <c r="M150" s="2"/>
      <c r="N150" s="2"/>
      <c r="O150" s="2"/>
      <c r="P150" s="1"/>
      <c r="Q150" s="1"/>
      <c r="R150" s="1"/>
      <c r="S150" s="1"/>
    </row>
    <row r="151" spans="1:19" ht="21" x14ac:dyDescent="0.35">
      <c r="A151" s="1"/>
      <c r="B151" s="2"/>
      <c r="C151" s="2"/>
      <c r="D151" s="2"/>
      <c r="E151" s="2"/>
      <c r="F151" s="2"/>
      <c r="G151" s="2"/>
      <c r="H151" s="2"/>
      <c r="I151" s="2"/>
      <c r="J151" s="2"/>
      <c r="K151" s="2"/>
      <c r="L151" s="2"/>
      <c r="M151" s="2"/>
      <c r="N151" s="2"/>
      <c r="O151" s="2"/>
      <c r="P151" s="1"/>
      <c r="Q151" s="1"/>
      <c r="R151" s="1"/>
      <c r="S151" s="1"/>
    </row>
    <row r="152" spans="1:19" ht="21" x14ac:dyDescent="0.35">
      <c r="A152" s="1"/>
      <c r="B152" s="2"/>
      <c r="C152" s="2"/>
      <c r="D152" s="2"/>
      <c r="E152" s="2"/>
      <c r="F152" s="2"/>
      <c r="G152" s="2"/>
      <c r="H152" s="2"/>
      <c r="I152" s="2"/>
      <c r="J152" s="2"/>
      <c r="K152" s="2"/>
      <c r="L152" s="2"/>
      <c r="M152" s="2"/>
      <c r="N152" s="2"/>
      <c r="O152" s="2"/>
      <c r="P152" s="1"/>
      <c r="Q152" s="1"/>
      <c r="R152" s="1"/>
      <c r="S152" s="1"/>
    </row>
    <row r="153" spans="1:19" ht="21" x14ac:dyDescent="0.35">
      <c r="A153" s="1"/>
      <c r="B153" s="2"/>
      <c r="C153" s="2"/>
      <c r="D153" s="2"/>
      <c r="E153" s="2"/>
      <c r="F153" s="2"/>
      <c r="G153" s="2"/>
      <c r="H153" s="2"/>
      <c r="I153" s="2"/>
      <c r="J153" s="2"/>
      <c r="K153" s="2"/>
      <c r="L153" s="2"/>
      <c r="M153" s="2"/>
      <c r="N153" s="2"/>
      <c r="O153" s="2"/>
      <c r="P153" s="1"/>
      <c r="Q153" s="1"/>
      <c r="R153" s="1"/>
      <c r="S153" s="1"/>
    </row>
    <row r="154" spans="1:19" ht="21" x14ac:dyDescent="0.35">
      <c r="A154" s="1"/>
      <c r="B154" s="2"/>
      <c r="C154" s="2"/>
      <c r="D154" s="2"/>
      <c r="E154" s="2"/>
      <c r="F154" s="2"/>
      <c r="G154" s="2"/>
      <c r="H154" s="2"/>
      <c r="I154" s="2"/>
      <c r="J154" s="2"/>
      <c r="K154" s="2"/>
      <c r="L154" s="2"/>
      <c r="M154" s="2"/>
      <c r="N154" s="2"/>
      <c r="O154" s="2"/>
      <c r="P154" s="1"/>
      <c r="Q154" s="1"/>
      <c r="R154" s="1"/>
      <c r="S154" s="1"/>
    </row>
    <row r="155" spans="1:19" ht="21" x14ac:dyDescent="0.35">
      <c r="A155" s="1"/>
      <c r="B155" s="2"/>
      <c r="C155" s="2"/>
      <c r="D155" s="2"/>
      <c r="E155" s="2"/>
      <c r="F155" s="2"/>
      <c r="G155" s="2"/>
      <c r="H155" s="2"/>
      <c r="I155" s="2"/>
      <c r="J155" s="2"/>
      <c r="K155" s="2"/>
      <c r="L155" s="2"/>
      <c r="M155" s="2"/>
      <c r="N155" s="2"/>
      <c r="O155" s="2"/>
      <c r="P155" s="1"/>
      <c r="Q155" s="1"/>
      <c r="R155" s="1"/>
      <c r="S155" s="1"/>
    </row>
    <row r="156" spans="1:19" ht="21" x14ac:dyDescent="0.35">
      <c r="A156" s="1"/>
      <c r="B156" s="2"/>
      <c r="C156" s="2"/>
      <c r="D156" s="2"/>
      <c r="E156" s="2"/>
      <c r="F156" s="2"/>
      <c r="G156" s="2"/>
      <c r="H156" s="2"/>
      <c r="I156" s="2"/>
      <c r="J156" s="2"/>
      <c r="K156" s="2"/>
      <c r="L156" s="2"/>
      <c r="M156" s="2"/>
      <c r="N156" s="2"/>
      <c r="O156" s="2"/>
      <c r="P156" s="1"/>
      <c r="Q156" s="1"/>
      <c r="R156" s="1"/>
      <c r="S156" s="1"/>
    </row>
    <row r="157" spans="1:19" ht="21" x14ac:dyDescent="0.35">
      <c r="A157" s="1"/>
      <c r="B157" s="2"/>
      <c r="C157" s="2"/>
      <c r="D157" s="2"/>
      <c r="E157" s="2"/>
      <c r="F157" s="2"/>
      <c r="G157" s="2"/>
      <c r="H157" s="2"/>
      <c r="I157" s="2"/>
      <c r="J157" s="2"/>
      <c r="K157" s="2"/>
      <c r="L157" s="2"/>
      <c r="M157" s="2"/>
      <c r="N157" s="2"/>
      <c r="O157" s="2"/>
      <c r="P157" s="1"/>
      <c r="Q157" s="1"/>
      <c r="R157" s="1"/>
      <c r="S157" s="1"/>
    </row>
    <row r="158" spans="1:19" ht="21" x14ac:dyDescent="0.35">
      <c r="A158" s="1"/>
      <c r="B158" s="2"/>
      <c r="C158" s="2"/>
      <c r="D158" s="2"/>
      <c r="E158" s="2"/>
      <c r="F158" s="2"/>
      <c r="G158" s="2"/>
      <c r="H158" s="2"/>
      <c r="I158" s="2"/>
      <c r="J158" s="2"/>
      <c r="K158" s="2"/>
      <c r="L158" s="2"/>
      <c r="M158" s="2"/>
      <c r="N158" s="2"/>
      <c r="O158" s="2"/>
      <c r="P158" s="1"/>
      <c r="Q158" s="1"/>
      <c r="R158" s="1"/>
      <c r="S158" s="1"/>
    </row>
    <row r="159" spans="1:19" ht="21" x14ac:dyDescent="0.35">
      <c r="A159" s="1"/>
      <c r="B159" s="2"/>
      <c r="C159" s="2"/>
      <c r="D159" s="2"/>
      <c r="E159" s="2"/>
      <c r="F159" s="2"/>
      <c r="G159" s="2"/>
      <c r="H159" s="2"/>
      <c r="I159" s="2"/>
      <c r="J159" s="2"/>
      <c r="K159" s="2"/>
      <c r="L159" s="2"/>
      <c r="M159" s="2"/>
      <c r="N159" s="2"/>
      <c r="O159" s="2"/>
      <c r="P159" s="1"/>
      <c r="Q159" s="1"/>
      <c r="R159" s="1"/>
      <c r="S159" s="1"/>
    </row>
    <row r="160" spans="1:19" ht="21" x14ac:dyDescent="0.35">
      <c r="A160" s="1"/>
      <c r="B160" s="2"/>
      <c r="C160" s="2"/>
      <c r="D160" s="2"/>
      <c r="E160" s="2"/>
      <c r="F160" s="2"/>
      <c r="G160" s="2"/>
      <c r="H160" s="2"/>
      <c r="I160" s="2"/>
      <c r="J160" s="2"/>
      <c r="K160" s="2"/>
      <c r="L160" s="2"/>
      <c r="M160" s="2"/>
      <c r="N160" s="2"/>
      <c r="O160" s="2"/>
      <c r="P160" s="1"/>
      <c r="Q160" s="1"/>
      <c r="R160" s="1"/>
      <c r="S160" s="1"/>
    </row>
    <row r="161" spans="1:19" ht="21" x14ac:dyDescent="0.35">
      <c r="A161" s="1"/>
      <c r="B161" s="2"/>
      <c r="C161" s="2"/>
      <c r="D161" s="2"/>
      <c r="E161" s="2"/>
      <c r="F161" s="2"/>
      <c r="G161" s="2"/>
      <c r="H161" s="2"/>
      <c r="I161" s="2"/>
      <c r="J161" s="2"/>
      <c r="K161" s="2"/>
      <c r="L161" s="2"/>
      <c r="M161" s="2"/>
      <c r="N161" s="2"/>
      <c r="O161" s="2"/>
      <c r="P161" s="1"/>
      <c r="Q161" s="1"/>
      <c r="R161" s="1"/>
      <c r="S161" s="1"/>
    </row>
    <row r="162" spans="1:19" ht="21" x14ac:dyDescent="0.35">
      <c r="A162" s="1"/>
      <c r="B162" s="2"/>
      <c r="C162" s="2"/>
      <c r="D162" s="2"/>
      <c r="E162" s="2"/>
      <c r="F162" s="2"/>
      <c r="G162" s="2"/>
      <c r="H162" s="2"/>
      <c r="I162" s="2"/>
      <c r="J162" s="2"/>
      <c r="K162" s="2"/>
      <c r="L162" s="2"/>
      <c r="M162" s="2"/>
      <c r="N162" s="2"/>
      <c r="O162" s="2"/>
      <c r="P162" s="1"/>
      <c r="Q162" s="1"/>
      <c r="R162" s="1"/>
      <c r="S162" s="1"/>
    </row>
    <row r="163" spans="1:19" ht="21" x14ac:dyDescent="0.35">
      <c r="A163" s="1"/>
      <c r="B163" s="2"/>
      <c r="C163" s="2"/>
      <c r="D163" s="2"/>
      <c r="E163" s="2"/>
      <c r="F163" s="2"/>
      <c r="G163" s="2"/>
      <c r="H163" s="2"/>
      <c r="I163" s="2"/>
      <c r="J163" s="2"/>
      <c r="K163" s="2"/>
      <c r="L163" s="2"/>
      <c r="M163" s="2"/>
      <c r="N163" s="2"/>
      <c r="O163" s="2"/>
      <c r="P163" s="1"/>
      <c r="Q163" s="1"/>
      <c r="R163" s="1"/>
      <c r="S163" s="1"/>
    </row>
    <row r="164" spans="1:19" ht="21" x14ac:dyDescent="0.35">
      <c r="A164" s="1"/>
      <c r="B164" s="2"/>
      <c r="C164" s="2"/>
      <c r="D164" s="2"/>
      <c r="E164" s="2"/>
      <c r="F164" s="2"/>
      <c r="G164" s="2"/>
      <c r="H164" s="2"/>
      <c r="I164" s="2"/>
      <c r="J164" s="2"/>
      <c r="K164" s="2"/>
      <c r="L164" s="2"/>
      <c r="M164" s="2"/>
      <c r="N164" s="2"/>
      <c r="O164" s="2"/>
      <c r="P164" s="1"/>
      <c r="Q164" s="1"/>
      <c r="R164" s="1"/>
      <c r="S164" s="1"/>
    </row>
    <row r="165" spans="1:19" ht="21" x14ac:dyDescent="0.35">
      <c r="A165" s="1"/>
      <c r="B165" s="2"/>
      <c r="C165" s="2"/>
      <c r="D165" s="2"/>
      <c r="E165" s="2"/>
      <c r="F165" s="2"/>
      <c r="G165" s="2"/>
      <c r="H165" s="2"/>
      <c r="I165" s="2"/>
      <c r="J165" s="2"/>
      <c r="K165" s="2"/>
      <c r="L165" s="2"/>
      <c r="M165" s="2"/>
      <c r="N165" s="2"/>
      <c r="O165" s="2"/>
      <c r="P165" s="1"/>
      <c r="Q165" s="1"/>
      <c r="R165" s="1"/>
      <c r="S165" s="1"/>
    </row>
    <row r="166" spans="1:19" ht="21" x14ac:dyDescent="0.35">
      <c r="A166" s="1"/>
      <c r="B166" s="2"/>
      <c r="C166" s="2"/>
      <c r="D166" s="2"/>
      <c r="E166" s="2"/>
      <c r="F166" s="2"/>
      <c r="G166" s="2"/>
      <c r="H166" s="2"/>
      <c r="I166" s="2"/>
      <c r="J166" s="2"/>
      <c r="K166" s="2"/>
      <c r="L166" s="2"/>
      <c r="M166" s="2"/>
      <c r="N166" s="2"/>
      <c r="O166" s="2"/>
      <c r="P166" s="1"/>
      <c r="Q166" s="1"/>
      <c r="R166" s="1"/>
      <c r="S166" s="1"/>
    </row>
    <row r="167" spans="1:19" ht="21" x14ac:dyDescent="0.35">
      <c r="A167" s="1"/>
      <c r="B167" s="2"/>
      <c r="C167" s="2"/>
      <c r="D167" s="2"/>
      <c r="E167" s="2"/>
      <c r="F167" s="2"/>
      <c r="G167" s="2"/>
      <c r="H167" s="2"/>
      <c r="I167" s="2"/>
      <c r="J167" s="2"/>
      <c r="K167" s="2"/>
      <c r="L167" s="2"/>
      <c r="M167" s="2"/>
      <c r="N167" s="2"/>
      <c r="O167" s="2"/>
      <c r="P167" s="1"/>
      <c r="Q167" s="1"/>
      <c r="R167" s="1"/>
      <c r="S167" s="1"/>
    </row>
    <row r="168" spans="1:19" ht="21" x14ac:dyDescent="0.35">
      <c r="A168" s="1"/>
      <c r="B168" s="2"/>
      <c r="C168" s="2"/>
      <c r="D168" s="2"/>
      <c r="E168" s="2"/>
      <c r="F168" s="2"/>
      <c r="G168" s="2"/>
      <c r="H168" s="2"/>
      <c r="I168" s="2"/>
      <c r="J168" s="2"/>
      <c r="K168" s="2"/>
      <c r="L168" s="2"/>
      <c r="M168" s="2"/>
      <c r="N168" s="2"/>
      <c r="O168" s="2"/>
      <c r="P168" s="1"/>
      <c r="Q168" s="1"/>
      <c r="R168" s="1"/>
      <c r="S168" s="1"/>
    </row>
    <row r="169" spans="1:19" ht="21" x14ac:dyDescent="0.35">
      <c r="A169" s="1"/>
      <c r="B169" s="2"/>
      <c r="C169" s="2"/>
      <c r="D169" s="2"/>
      <c r="E169" s="2"/>
      <c r="F169" s="2"/>
      <c r="G169" s="2"/>
      <c r="H169" s="2"/>
      <c r="I169" s="2"/>
      <c r="J169" s="2"/>
      <c r="K169" s="2"/>
      <c r="L169" s="2"/>
      <c r="M169" s="2"/>
      <c r="N169" s="2"/>
      <c r="O169" s="2"/>
      <c r="P169" s="1"/>
      <c r="Q169" s="1"/>
      <c r="R169" s="1"/>
      <c r="S169" s="1"/>
    </row>
    <row r="170" spans="1:19" ht="21" x14ac:dyDescent="0.35">
      <c r="A170" s="1"/>
      <c r="B170" s="2"/>
      <c r="C170" s="2"/>
      <c r="D170" s="2"/>
      <c r="E170" s="2"/>
      <c r="F170" s="2"/>
      <c r="G170" s="2"/>
      <c r="H170" s="2"/>
      <c r="I170" s="2"/>
      <c r="J170" s="2"/>
      <c r="K170" s="2"/>
      <c r="L170" s="2"/>
      <c r="M170" s="2"/>
      <c r="N170" s="2"/>
      <c r="O170" s="2"/>
      <c r="P170" s="1"/>
      <c r="Q170" s="1"/>
      <c r="R170" s="1"/>
      <c r="S170" s="1"/>
    </row>
    <row r="171" spans="1:19" ht="21" x14ac:dyDescent="0.35">
      <c r="A171" s="1"/>
      <c r="B171" s="2"/>
      <c r="C171" s="2"/>
      <c r="D171" s="2"/>
      <c r="E171" s="2"/>
      <c r="F171" s="2"/>
      <c r="G171" s="2"/>
      <c r="H171" s="2"/>
      <c r="I171" s="2"/>
      <c r="J171" s="2"/>
      <c r="K171" s="2"/>
      <c r="L171" s="2"/>
      <c r="M171" s="2"/>
      <c r="N171" s="2"/>
      <c r="O171" s="2"/>
      <c r="P171" s="1"/>
      <c r="Q171" s="1"/>
      <c r="R171" s="1"/>
      <c r="S171" s="1"/>
    </row>
    <row r="172" spans="1:19" ht="21" x14ac:dyDescent="0.35">
      <c r="A172" s="1"/>
      <c r="B172" s="2"/>
      <c r="C172" s="2"/>
      <c r="D172" s="2"/>
      <c r="E172" s="2"/>
      <c r="F172" s="2"/>
      <c r="G172" s="2"/>
      <c r="H172" s="2"/>
      <c r="I172" s="2"/>
      <c r="J172" s="2"/>
      <c r="K172" s="2"/>
      <c r="L172" s="2"/>
      <c r="M172" s="2"/>
      <c r="N172" s="2"/>
      <c r="O172" s="2"/>
      <c r="P172" s="1"/>
      <c r="Q172" s="1"/>
      <c r="R172" s="1"/>
      <c r="S172" s="1"/>
    </row>
    <row r="173" spans="1:19" ht="21" x14ac:dyDescent="0.35">
      <c r="A173" s="1"/>
      <c r="B173" s="2"/>
      <c r="C173" s="2"/>
      <c r="D173" s="2"/>
      <c r="E173" s="2"/>
      <c r="F173" s="2"/>
      <c r="G173" s="2"/>
      <c r="H173" s="2"/>
      <c r="I173" s="2"/>
      <c r="J173" s="2"/>
      <c r="K173" s="2"/>
      <c r="L173" s="2"/>
      <c r="M173" s="2"/>
      <c r="N173" s="2"/>
      <c r="O173" s="2"/>
      <c r="P173" s="1"/>
      <c r="Q173" s="1"/>
      <c r="R173" s="1"/>
      <c r="S173" s="1"/>
    </row>
    <row r="174" spans="1:19" ht="21" x14ac:dyDescent="0.35">
      <c r="A174" s="1"/>
      <c r="B174" s="2"/>
      <c r="C174" s="2"/>
      <c r="D174" s="2"/>
      <c r="E174" s="2"/>
      <c r="F174" s="2"/>
      <c r="G174" s="2"/>
      <c r="H174" s="2"/>
      <c r="I174" s="2"/>
      <c r="J174" s="2"/>
      <c r="K174" s="2"/>
      <c r="L174" s="2"/>
      <c r="M174" s="2"/>
      <c r="N174" s="2"/>
      <c r="O174" s="2"/>
      <c r="P174" s="1"/>
      <c r="Q174" s="1"/>
      <c r="R174" s="1"/>
      <c r="S174" s="1"/>
    </row>
    <row r="175" spans="1:19" ht="21" x14ac:dyDescent="0.35">
      <c r="A175" s="1"/>
      <c r="B175" s="2"/>
      <c r="C175" s="2"/>
      <c r="D175" s="2"/>
      <c r="E175" s="2"/>
      <c r="F175" s="2"/>
      <c r="G175" s="2"/>
      <c r="H175" s="2"/>
      <c r="I175" s="2"/>
      <c r="J175" s="2"/>
      <c r="K175" s="2"/>
      <c r="L175" s="2"/>
      <c r="M175" s="2"/>
      <c r="N175" s="2"/>
      <c r="O175" s="2"/>
      <c r="P175" s="1"/>
      <c r="Q175" s="1"/>
      <c r="R175" s="1"/>
      <c r="S175" s="1"/>
    </row>
    <row r="176" spans="1:19" ht="21" x14ac:dyDescent="0.35">
      <c r="A176" s="1"/>
      <c r="B176" s="2"/>
      <c r="C176" s="2"/>
      <c r="D176" s="2"/>
      <c r="E176" s="2"/>
      <c r="F176" s="2"/>
      <c r="G176" s="2"/>
      <c r="H176" s="2"/>
      <c r="I176" s="2"/>
      <c r="J176" s="2"/>
      <c r="K176" s="2"/>
      <c r="L176" s="2"/>
      <c r="M176" s="2"/>
      <c r="N176" s="2"/>
      <c r="O176" s="2"/>
      <c r="P176" s="1"/>
      <c r="Q176" s="1"/>
      <c r="R176" s="1"/>
      <c r="S176" s="1"/>
    </row>
    <row r="177" spans="1:19" ht="21" x14ac:dyDescent="0.35">
      <c r="A177" s="1"/>
      <c r="B177" s="2"/>
      <c r="C177" s="2"/>
      <c r="D177" s="2"/>
      <c r="E177" s="2"/>
      <c r="F177" s="2"/>
      <c r="G177" s="2"/>
      <c r="H177" s="2"/>
      <c r="I177" s="2"/>
      <c r="J177" s="2"/>
      <c r="K177" s="2"/>
      <c r="L177" s="2"/>
      <c r="M177" s="2"/>
      <c r="N177" s="2"/>
      <c r="O177" s="2"/>
      <c r="P177" s="1"/>
      <c r="Q177" s="1"/>
      <c r="R177" s="1"/>
      <c r="S177" s="1"/>
    </row>
    <row r="178" spans="1:19" ht="21" x14ac:dyDescent="0.35">
      <c r="A178" s="1"/>
      <c r="B178" s="2"/>
      <c r="C178" s="2"/>
      <c r="D178" s="2"/>
      <c r="E178" s="2"/>
      <c r="F178" s="2"/>
      <c r="G178" s="2"/>
      <c r="H178" s="2"/>
      <c r="I178" s="2"/>
      <c r="J178" s="2"/>
      <c r="K178" s="2"/>
      <c r="L178" s="2"/>
      <c r="M178" s="2"/>
      <c r="N178" s="2"/>
      <c r="O178" s="2"/>
      <c r="P178" s="1"/>
      <c r="Q178" s="1"/>
      <c r="R178" s="1"/>
      <c r="S178" s="1"/>
    </row>
    <row r="179" spans="1:19" ht="21" x14ac:dyDescent="0.35">
      <c r="A179" s="1"/>
      <c r="B179" s="2"/>
      <c r="C179" s="2"/>
      <c r="D179" s="2"/>
      <c r="E179" s="2"/>
      <c r="F179" s="2"/>
      <c r="G179" s="2"/>
      <c r="H179" s="2"/>
      <c r="I179" s="2"/>
      <c r="J179" s="2"/>
      <c r="K179" s="2"/>
      <c r="L179" s="2"/>
      <c r="M179" s="2"/>
      <c r="N179" s="2"/>
      <c r="O179" s="2"/>
      <c r="P179" s="1"/>
      <c r="Q179" s="1"/>
      <c r="R179" s="1"/>
      <c r="S179" s="1"/>
    </row>
    <row r="180" spans="1:19" ht="21" x14ac:dyDescent="0.35">
      <c r="A180" s="1"/>
      <c r="B180" s="2"/>
      <c r="C180" s="2"/>
      <c r="D180" s="2"/>
      <c r="E180" s="2"/>
      <c r="F180" s="2"/>
      <c r="G180" s="2"/>
      <c r="H180" s="2"/>
      <c r="I180" s="2"/>
      <c r="J180" s="2"/>
      <c r="K180" s="2"/>
      <c r="L180" s="2"/>
      <c r="M180" s="2"/>
      <c r="N180" s="2"/>
      <c r="O180" s="2"/>
      <c r="P180" s="1"/>
      <c r="Q180" s="1"/>
      <c r="R180" s="1"/>
      <c r="S180" s="1"/>
    </row>
    <row r="181" spans="1:19" ht="21" x14ac:dyDescent="0.35">
      <c r="A181" s="1"/>
      <c r="B181" s="2"/>
      <c r="C181" s="2"/>
      <c r="D181" s="2"/>
      <c r="E181" s="2"/>
      <c r="F181" s="2"/>
      <c r="G181" s="2"/>
      <c r="H181" s="2"/>
      <c r="I181" s="2"/>
      <c r="J181" s="2"/>
      <c r="K181" s="2"/>
      <c r="L181" s="2"/>
      <c r="M181" s="2"/>
      <c r="N181" s="2"/>
      <c r="O181" s="2"/>
      <c r="P181" s="1"/>
      <c r="Q181" s="1"/>
      <c r="R181" s="1"/>
      <c r="S181" s="1"/>
    </row>
    <row r="182" spans="1:19" ht="21" x14ac:dyDescent="0.35">
      <c r="A182" s="1"/>
      <c r="B182" s="2"/>
      <c r="C182" s="2"/>
      <c r="D182" s="2"/>
      <c r="E182" s="2"/>
      <c r="F182" s="2"/>
      <c r="G182" s="2"/>
      <c r="H182" s="2"/>
      <c r="I182" s="2"/>
      <c r="J182" s="2"/>
      <c r="K182" s="2"/>
      <c r="L182" s="2"/>
      <c r="M182" s="2"/>
      <c r="N182" s="2"/>
      <c r="O182" s="2"/>
      <c r="P182" s="1"/>
      <c r="Q182" s="1"/>
      <c r="R182" s="1"/>
      <c r="S182" s="1"/>
    </row>
    <row r="183" spans="1:19" ht="21" x14ac:dyDescent="0.35">
      <c r="A183" s="1"/>
      <c r="B183" s="2"/>
      <c r="C183" s="2"/>
      <c r="D183" s="2"/>
      <c r="E183" s="2"/>
      <c r="F183" s="2"/>
      <c r="G183" s="2"/>
      <c r="H183" s="2"/>
      <c r="I183" s="2"/>
      <c r="J183" s="2"/>
      <c r="K183" s="2"/>
      <c r="L183" s="2"/>
      <c r="M183" s="2"/>
      <c r="N183" s="2"/>
      <c r="O183" s="2"/>
      <c r="P183" s="1"/>
      <c r="Q183" s="1"/>
      <c r="R183" s="1"/>
      <c r="S183" s="1"/>
    </row>
    <row r="184" spans="1:19" ht="21" x14ac:dyDescent="0.35">
      <c r="A184" s="1"/>
      <c r="B184" s="2"/>
      <c r="C184" s="2"/>
      <c r="D184" s="2"/>
      <c r="E184" s="2"/>
      <c r="F184" s="2"/>
      <c r="G184" s="2"/>
      <c r="H184" s="2"/>
      <c r="I184" s="2"/>
      <c r="J184" s="2"/>
      <c r="K184" s="2"/>
      <c r="L184" s="2"/>
      <c r="M184" s="2"/>
      <c r="N184" s="2"/>
      <c r="O184" s="2"/>
      <c r="P184" s="1"/>
      <c r="Q184" s="1"/>
      <c r="R184" s="1"/>
      <c r="S184" s="1"/>
    </row>
    <row r="185" spans="1:19" ht="21" x14ac:dyDescent="0.35">
      <c r="A185" s="1"/>
      <c r="B185" s="2"/>
      <c r="C185" s="2"/>
      <c r="D185" s="2"/>
      <c r="E185" s="2"/>
      <c r="F185" s="2"/>
      <c r="G185" s="2"/>
      <c r="H185" s="2"/>
      <c r="I185" s="2"/>
      <c r="J185" s="2"/>
      <c r="K185" s="2"/>
      <c r="L185" s="2"/>
      <c r="M185" s="2"/>
      <c r="N185" s="2"/>
      <c r="O185" s="2"/>
      <c r="P185" s="1"/>
      <c r="Q185" s="1"/>
      <c r="R185" s="1"/>
      <c r="S185" s="1"/>
    </row>
    <row r="186" spans="1:19" ht="21" x14ac:dyDescent="0.35">
      <c r="A186" s="1"/>
      <c r="B186" s="2"/>
      <c r="C186" s="2"/>
      <c r="D186" s="2"/>
      <c r="E186" s="2"/>
      <c r="F186" s="2"/>
      <c r="G186" s="2"/>
      <c r="H186" s="2"/>
      <c r="I186" s="2"/>
      <c r="J186" s="2"/>
      <c r="K186" s="2"/>
      <c r="L186" s="2"/>
      <c r="M186" s="2"/>
      <c r="N186" s="2"/>
      <c r="O186" s="2"/>
      <c r="P186" s="1"/>
      <c r="Q186" s="1"/>
      <c r="R186" s="1"/>
      <c r="S186" s="1"/>
    </row>
    <row r="187" spans="1:19" ht="21" x14ac:dyDescent="0.35">
      <c r="A187" s="1"/>
      <c r="B187" s="2"/>
      <c r="C187" s="2"/>
      <c r="D187" s="2"/>
      <c r="E187" s="2"/>
      <c r="F187" s="2"/>
      <c r="G187" s="2"/>
      <c r="H187" s="2"/>
      <c r="I187" s="2"/>
      <c r="J187" s="2"/>
      <c r="K187" s="2"/>
      <c r="L187" s="2"/>
      <c r="M187" s="2"/>
      <c r="N187" s="2"/>
      <c r="O187" s="2"/>
      <c r="P187" s="1"/>
      <c r="Q187" s="1"/>
      <c r="R187" s="1"/>
      <c r="S187" s="1"/>
    </row>
    <row r="188" spans="1:19" ht="21" x14ac:dyDescent="0.35">
      <c r="A188" s="1"/>
      <c r="B188" s="2"/>
      <c r="C188" s="2"/>
      <c r="D188" s="2"/>
      <c r="E188" s="2"/>
      <c r="F188" s="2"/>
      <c r="G188" s="2"/>
      <c r="H188" s="2"/>
      <c r="I188" s="2"/>
      <c r="J188" s="2"/>
      <c r="K188" s="2"/>
      <c r="L188" s="2"/>
      <c r="M188" s="2"/>
      <c r="N188" s="2"/>
      <c r="O188" s="2"/>
      <c r="P188" s="1"/>
      <c r="Q188" s="1"/>
      <c r="R188" s="1"/>
      <c r="S188" s="1"/>
    </row>
    <row r="189" spans="1:19" ht="21" x14ac:dyDescent="0.35">
      <c r="A189" s="1"/>
      <c r="B189" s="2"/>
      <c r="C189" s="2"/>
      <c r="D189" s="2"/>
      <c r="E189" s="2"/>
      <c r="F189" s="2"/>
      <c r="G189" s="2"/>
      <c r="H189" s="2"/>
      <c r="I189" s="2"/>
      <c r="J189" s="2"/>
      <c r="K189" s="2"/>
      <c r="L189" s="2"/>
      <c r="M189" s="2"/>
      <c r="N189" s="2"/>
      <c r="O189" s="2"/>
      <c r="P189" s="1"/>
      <c r="Q189" s="1"/>
      <c r="R189" s="1"/>
      <c r="S189" s="1"/>
    </row>
    <row r="190" spans="1:19" ht="21" x14ac:dyDescent="0.35">
      <c r="A190" s="1"/>
      <c r="B190" s="2"/>
      <c r="C190" s="2"/>
      <c r="D190" s="2"/>
      <c r="E190" s="2"/>
      <c r="F190" s="2"/>
      <c r="G190" s="2"/>
      <c r="H190" s="2"/>
      <c r="I190" s="2"/>
      <c r="J190" s="2"/>
      <c r="K190" s="2"/>
      <c r="L190" s="2"/>
      <c r="M190" s="2"/>
      <c r="N190" s="2"/>
      <c r="O190" s="2"/>
      <c r="P190" s="1"/>
      <c r="Q190" s="1"/>
      <c r="R190" s="1"/>
      <c r="S190" s="1"/>
    </row>
    <row r="191" spans="1:19" ht="21" x14ac:dyDescent="0.35">
      <c r="A191" s="1"/>
      <c r="B191" s="2"/>
      <c r="C191" s="2"/>
      <c r="D191" s="2"/>
      <c r="E191" s="2"/>
      <c r="F191" s="2"/>
      <c r="G191" s="2"/>
      <c r="H191" s="2"/>
      <c r="I191" s="2"/>
      <c r="J191" s="2"/>
      <c r="K191" s="2"/>
      <c r="L191" s="2"/>
      <c r="M191" s="2"/>
      <c r="N191" s="2"/>
      <c r="O191" s="2"/>
      <c r="P191" s="1"/>
      <c r="Q191" s="1"/>
      <c r="R191" s="1"/>
      <c r="S191" s="1"/>
    </row>
    <row r="192" spans="1:19" ht="21" x14ac:dyDescent="0.35">
      <c r="A192" s="1"/>
      <c r="B192" s="2"/>
      <c r="C192" s="2"/>
      <c r="D192" s="2"/>
      <c r="E192" s="2"/>
      <c r="F192" s="2"/>
      <c r="G192" s="2"/>
      <c r="H192" s="2"/>
      <c r="I192" s="2"/>
      <c r="J192" s="2"/>
      <c r="K192" s="2"/>
      <c r="L192" s="2"/>
      <c r="M192" s="2"/>
      <c r="N192" s="2"/>
      <c r="O192" s="2"/>
      <c r="P192" s="1"/>
      <c r="Q192" s="1"/>
      <c r="R192" s="1"/>
      <c r="S192" s="1"/>
    </row>
    <row r="193" spans="1:19" ht="21" x14ac:dyDescent="0.35">
      <c r="A193" s="1"/>
      <c r="B193" s="2"/>
      <c r="C193" s="2"/>
      <c r="D193" s="2"/>
      <c r="E193" s="2"/>
      <c r="F193" s="2"/>
      <c r="G193" s="2"/>
      <c r="H193" s="2"/>
      <c r="I193" s="2"/>
      <c r="J193" s="2"/>
      <c r="K193" s="2"/>
      <c r="L193" s="2"/>
      <c r="M193" s="2"/>
      <c r="N193" s="2"/>
      <c r="O193" s="2"/>
      <c r="P193" s="1"/>
      <c r="Q193" s="1"/>
      <c r="R193" s="1"/>
      <c r="S193" s="1"/>
    </row>
    <row r="194" spans="1:19" ht="21" x14ac:dyDescent="0.35">
      <c r="A194" s="1"/>
      <c r="B194" s="2"/>
      <c r="C194" s="2"/>
      <c r="D194" s="2"/>
      <c r="E194" s="2"/>
      <c r="F194" s="2"/>
      <c r="G194" s="2"/>
      <c r="H194" s="2"/>
      <c r="I194" s="2"/>
      <c r="J194" s="2"/>
      <c r="K194" s="2"/>
      <c r="L194" s="2"/>
      <c r="M194" s="2"/>
      <c r="N194" s="2"/>
      <c r="O194" s="2"/>
      <c r="P194" s="1"/>
      <c r="Q194" s="1"/>
      <c r="R194" s="1"/>
      <c r="S194" s="1"/>
    </row>
    <row r="195" spans="1:19" ht="21" x14ac:dyDescent="0.35">
      <c r="A195" s="1"/>
      <c r="B195" s="2"/>
      <c r="C195" s="2"/>
      <c r="D195" s="2"/>
      <c r="E195" s="2"/>
      <c r="F195" s="2"/>
      <c r="G195" s="2"/>
      <c r="H195" s="2"/>
      <c r="I195" s="2"/>
      <c r="J195" s="2"/>
      <c r="K195" s="2"/>
      <c r="L195" s="2"/>
      <c r="M195" s="2"/>
      <c r="N195" s="2"/>
      <c r="O195" s="2"/>
      <c r="P195" s="1"/>
      <c r="Q195" s="1"/>
      <c r="R195" s="1"/>
      <c r="S195" s="1"/>
    </row>
    <row r="196" spans="1:19" ht="21" x14ac:dyDescent="0.35">
      <c r="A196" s="1"/>
      <c r="B196" s="2"/>
      <c r="C196" s="2"/>
      <c r="D196" s="2"/>
      <c r="E196" s="2"/>
      <c r="F196" s="2"/>
      <c r="G196" s="2"/>
      <c r="H196" s="2"/>
      <c r="I196" s="2"/>
      <c r="J196" s="2"/>
      <c r="K196" s="2"/>
      <c r="L196" s="2"/>
      <c r="M196" s="2"/>
      <c r="N196" s="2"/>
      <c r="O196" s="2"/>
      <c r="P196" s="1"/>
      <c r="Q196" s="1"/>
      <c r="R196" s="1"/>
      <c r="S196" s="1"/>
    </row>
    <row r="197" spans="1:19" ht="21" x14ac:dyDescent="0.35">
      <c r="A197" s="1"/>
      <c r="B197" s="2"/>
      <c r="C197" s="2"/>
      <c r="D197" s="2"/>
      <c r="E197" s="2"/>
      <c r="F197" s="2"/>
      <c r="G197" s="2"/>
      <c r="H197" s="2"/>
      <c r="I197" s="2"/>
      <c r="J197" s="2"/>
      <c r="K197" s="2"/>
      <c r="L197" s="2"/>
      <c r="M197" s="2"/>
      <c r="N197" s="2"/>
      <c r="O197" s="2"/>
      <c r="P197" s="1"/>
      <c r="Q197" s="1"/>
      <c r="R197" s="1"/>
      <c r="S197" s="1"/>
    </row>
    <row r="198" spans="1:19" ht="21" x14ac:dyDescent="0.35">
      <c r="A198" s="1"/>
      <c r="B198" s="2"/>
      <c r="C198" s="2"/>
      <c r="D198" s="2"/>
      <c r="E198" s="2"/>
      <c r="F198" s="2"/>
      <c r="G198" s="2"/>
      <c r="H198" s="2"/>
      <c r="I198" s="2"/>
      <c r="J198" s="2"/>
      <c r="K198" s="2"/>
      <c r="L198" s="2"/>
      <c r="M198" s="2"/>
      <c r="N198" s="2"/>
      <c r="O198" s="2"/>
      <c r="P198" s="1"/>
      <c r="Q198" s="1"/>
      <c r="R198" s="1"/>
      <c r="S198" s="1"/>
    </row>
    <row r="199" spans="1:19" ht="21" x14ac:dyDescent="0.35">
      <c r="A199" s="1"/>
      <c r="B199" s="2"/>
      <c r="C199" s="2"/>
      <c r="D199" s="2"/>
      <c r="E199" s="2"/>
      <c r="F199" s="2"/>
      <c r="G199" s="2"/>
      <c r="H199" s="2"/>
      <c r="I199" s="2"/>
      <c r="J199" s="2"/>
      <c r="K199" s="2"/>
      <c r="L199" s="2"/>
      <c r="M199" s="2"/>
      <c r="N199" s="2"/>
      <c r="O199" s="2"/>
      <c r="P199" s="1"/>
      <c r="Q199" s="1"/>
      <c r="R199" s="1"/>
      <c r="S199" s="1"/>
    </row>
    <row r="200" spans="1:19" ht="21" x14ac:dyDescent="0.35">
      <c r="A200" s="1"/>
      <c r="B200" s="2"/>
      <c r="C200" s="2"/>
      <c r="D200" s="2"/>
      <c r="E200" s="2"/>
      <c r="F200" s="2"/>
      <c r="G200" s="2"/>
      <c r="H200" s="2"/>
      <c r="I200" s="2"/>
      <c r="J200" s="2"/>
      <c r="K200" s="2"/>
      <c r="L200" s="2"/>
      <c r="M200" s="2"/>
      <c r="N200" s="2"/>
      <c r="O200" s="2"/>
      <c r="P200" s="1"/>
      <c r="Q200" s="1"/>
      <c r="R200" s="1"/>
      <c r="S200" s="1"/>
    </row>
    <row r="201" spans="1:19" ht="21" x14ac:dyDescent="0.35">
      <c r="A201" s="1"/>
      <c r="B201" s="2"/>
      <c r="C201" s="2"/>
      <c r="D201" s="2"/>
      <c r="E201" s="2"/>
      <c r="F201" s="2"/>
      <c r="G201" s="2"/>
      <c r="H201" s="2"/>
      <c r="I201" s="2"/>
      <c r="J201" s="2"/>
      <c r="K201" s="2"/>
      <c r="L201" s="2"/>
      <c r="M201" s="2"/>
      <c r="N201" s="2"/>
      <c r="O201" s="2"/>
      <c r="P201" s="1"/>
      <c r="Q201" s="1"/>
      <c r="R201" s="1"/>
      <c r="S201" s="1"/>
    </row>
    <row r="202" spans="1:19" ht="21" x14ac:dyDescent="0.35">
      <c r="A202" s="1"/>
      <c r="B202" s="2"/>
      <c r="C202" s="2"/>
      <c r="D202" s="2"/>
      <c r="E202" s="2"/>
      <c r="F202" s="2"/>
      <c r="G202" s="2"/>
      <c r="H202" s="2"/>
      <c r="I202" s="2"/>
      <c r="J202" s="2"/>
      <c r="K202" s="2"/>
      <c r="L202" s="2"/>
      <c r="M202" s="2"/>
      <c r="N202" s="2"/>
      <c r="O202" s="2"/>
      <c r="P202" s="1"/>
      <c r="Q202" s="1"/>
      <c r="R202" s="1"/>
      <c r="S202" s="1"/>
    </row>
    <row r="203" spans="1:19" ht="21" x14ac:dyDescent="0.35">
      <c r="A203" s="1"/>
      <c r="B203" s="2"/>
      <c r="C203" s="2"/>
      <c r="D203" s="2"/>
      <c r="E203" s="2"/>
      <c r="F203" s="2"/>
      <c r="G203" s="2"/>
      <c r="H203" s="2"/>
      <c r="I203" s="2"/>
      <c r="J203" s="2"/>
      <c r="K203" s="2"/>
      <c r="L203" s="2"/>
      <c r="M203" s="2"/>
      <c r="N203" s="2"/>
      <c r="O203" s="2"/>
      <c r="P203" s="1"/>
      <c r="Q203" s="1"/>
      <c r="R203" s="1"/>
      <c r="S203" s="1"/>
    </row>
    <row r="204" spans="1:19" ht="21" x14ac:dyDescent="0.35">
      <c r="A204" s="1"/>
      <c r="B204" s="2"/>
      <c r="C204" s="2"/>
      <c r="D204" s="2"/>
      <c r="E204" s="2"/>
      <c r="F204" s="2"/>
      <c r="G204" s="2"/>
      <c r="H204" s="2"/>
      <c r="I204" s="2"/>
      <c r="J204" s="2"/>
      <c r="K204" s="2"/>
      <c r="L204" s="2"/>
      <c r="M204" s="2"/>
      <c r="N204" s="2"/>
      <c r="O204" s="2"/>
      <c r="P204" s="1"/>
      <c r="Q204" s="1"/>
      <c r="R204" s="1"/>
      <c r="S204" s="1"/>
    </row>
    <row r="205" spans="1:19" ht="21" x14ac:dyDescent="0.35">
      <c r="A205" s="1"/>
      <c r="B205" s="2"/>
      <c r="C205" s="2"/>
      <c r="D205" s="2"/>
      <c r="E205" s="2"/>
      <c r="F205" s="2"/>
      <c r="G205" s="2"/>
      <c r="H205" s="2"/>
      <c r="I205" s="2"/>
      <c r="J205" s="2"/>
      <c r="K205" s="2"/>
      <c r="L205" s="2"/>
      <c r="M205" s="2"/>
      <c r="N205" s="2"/>
      <c r="O205" s="2"/>
      <c r="P205" s="1"/>
      <c r="Q205" s="1"/>
      <c r="R205" s="1"/>
      <c r="S205" s="1"/>
    </row>
    <row r="206" spans="1:19" ht="21" x14ac:dyDescent="0.35">
      <c r="A206" s="1"/>
      <c r="B206" s="2"/>
      <c r="C206" s="2"/>
      <c r="D206" s="2"/>
      <c r="E206" s="2"/>
      <c r="F206" s="2"/>
      <c r="G206" s="2"/>
      <c r="H206" s="2"/>
      <c r="I206" s="2"/>
      <c r="J206" s="2"/>
      <c r="K206" s="2"/>
      <c r="L206" s="2"/>
      <c r="M206" s="2"/>
      <c r="N206" s="2"/>
      <c r="O206" s="2"/>
      <c r="P206" s="1"/>
      <c r="Q206" s="1"/>
      <c r="R206" s="1"/>
      <c r="S206" s="1"/>
    </row>
    <row r="207" spans="1:19" ht="21" x14ac:dyDescent="0.35">
      <c r="A207" s="1"/>
      <c r="B207" s="2"/>
      <c r="C207" s="2"/>
      <c r="D207" s="2"/>
      <c r="E207" s="2"/>
      <c r="F207" s="2"/>
      <c r="G207" s="2"/>
      <c r="H207" s="2"/>
      <c r="I207" s="2"/>
      <c r="J207" s="2"/>
      <c r="K207" s="2"/>
      <c r="L207" s="2"/>
      <c r="M207" s="2"/>
      <c r="N207" s="2"/>
      <c r="O207" s="2"/>
      <c r="P207" s="1"/>
      <c r="Q207" s="1"/>
      <c r="R207" s="1"/>
      <c r="S207" s="1"/>
    </row>
    <row r="208" spans="1:19" ht="21" x14ac:dyDescent="0.35">
      <c r="A208" s="1"/>
      <c r="B208" s="2"/>
      <c r="C208" s="2"/>
      <c r="D208" s="2"/>
      <c r="E208" s="2"/>
      <c r="F208" s="2"/>
      <c r="G208" s="2"/>
      <c r="H208" s="2"/>
      <c r="I208" s="2"/>
      <c r="J208" s="2"/>
      <c r="K208" s="2"/>
      <c r="L208" s="2"/>
      <c r="M208" s="2"/>
      <c r="N208" s="2"/>
      <c r="O208" s="2"/>
      <c r="P208" s="1"/>
      <c r="Q208" s="1"/>
      <c r="R208" s="1"/>
      <c r="S208" s="1"/>
    </row>
    <row r="209" spans="1:19" ht="21" x14ac:dyDescent="0.35">
      <c r="A209" s="1"/>
      <c r="B209" s="2"/>
      <c r="C209" s="2"/>
      <c r="D209" s="2"/>
      <c r="E209" s="2"/>
      <c r="F209" s="2"/>
      <c r="G209" s="2"/>
      <c r="H209" s="2"/>
      <c r="I209" s="2"/>
      <c r="J209" s="2"/>
      <c r="K209" s="2"/>
      <c r="L209" s="2"/>
      <c r="M209" s="2"/>
      <c r="N209" s="2"/>
      <c r="O209" s="2"/>
      <c r="P209" s="1"/>
      <c r="Q209" s="1"/>
      <c r="R209" s="1"/>
      <c r="S209" s="1"/>
    </row>
    <row r="210" spans="1:19" ht="21" x14ac:dyDescent="0.35">
      <c r="A210" s="1"/>
      <c r="B210" s="2"/>
      <c r="C210" s="2"/>
      <c r="D210" s="2"/>
      <c r="E210" s="2"/>
      <c r="F210" s="2"/>
      <c r="G210" s="2"/>
      <c r="H210" s="2"/>
      <c r="I210" s="2"/>
      <c r="J210" s="2"/>
      <c r="K210" s="2"/>
      <c r="L210" s="2"/>
      <c r="M210" s="2"/>
      <c r="N210" s="2"/>
      <c r="O210" s="2"/>
      <c r="P210" s="1"/>
      <c r="Q210" s="1"/>
      <c r="R210" s="1"/>
      <c r="S210" s="1"/>
    </row>
    <row r="211" spans="1:19" ht="21" x14ac:dyDescent="0.35">
      <c r="A211" s="1"/>
      <c r="B211" s="2"/>
      <c r="C211" s="2"/>
      <c r="D211" s="2"/>
      <c r="E211" s="2"/>
      <c r="F211" s="2"/>
      <c r="G211" s="2"/>
      <c r="H211" s="2"/>
      <c r="I211" s="2"/>
      <c r="J211" s="2"/>
      <c r="K211" s="2"/>
      <c r="L211" s="2"/>
      <c r="M211" s="2"/>
      <c r="N211" s="2"/>
      <c r="O211" s="2"/>
      <c r="P211" s="1"/>
      <c r="Q211" s="1"/>
      <c r="R211" s="1"/>
      <c r="S211" s="1"/>
    </row>
    <row r="212" spans="1:19" ht="21" x14ac:dyDescent="0.35">
      <c r="A212" s="1"/>
      <c r="B212" s="2"/>
      <c r="C212" s="2"/>
      <c r="D212" s="2"/>
      <c r="E212" s="2"/>
      <c r="F212" s="2"/>
      <c r="G212" s="2"/>
      <c r="H212" s="2"/>
      <c r="I212" s="2"/>
      <c r="J212" s="2"/>
      <c r="K212" s="2"/>
      <c r="L212" s="2"/>
      <c r="M212" s="2"/>
      <c r="N212" s="2"/>
      <c r="O212" s="2"/>
      <c r="P212" s="1"/>
      <c r="Q212" s="1"/>
      <c r="R212" s="1"/>
      <c r="S212" s="1"/>
    </row>
    <row r="213" spans="1:19" ht="21" x14ac:dyDescent="0.35">
      <c r="A213" s="1"/>
      <c r="B213" s="2"/>
      <c r="C213" s="2"/>
      <c r="D213" s="2"/>
      <c r="E213" s="2"/>
      <c r="F213" s="2"/>
      <c r="G213" s="2"/>
      <c r="H213" s="2"/>
      <c r="I213" s="2"/>
      <c r="J213" s="2"/>
      <c r="K213" s="2"/>
      <c r="L213" s="2"/>
      <c r="M213" s="2"/>
      <c r="N213" s="2"/>
      <c r="O213" s="2"/>
      <c r="P213" s="1"/>
      <c r="Q213" s="1"/>
      <c r="R213" s="1"/>
      <c r="S213" s="1"/>
    </row>
    <row r="214" spans="1:19" ht="21" x14ac:dyDescent="0.35">
      <c r="A214" s="1"/>
      <c r="B214" s="2"/>
      <c r="C214" s="2"/>
      <c r="D214" s="2"/>
      <c r="E214" s="2"/>
      <c r="F214" s="2"/>
      <c r="G214" s="2"/>
      <c r="H214" s="2"/>
      <c r="I214" s="2"/>
      <c r="J214" s="2"/>
      <c r="K214" s="2"/>
      <c r="L214" s="2"/>
      <c r="M214" s="2"/>
      <c r="N214" s="2"/>
      <c r="O214" s="2"/>
      <c r="P214" s="1"/>
      <c r="Q214" s="1"/>
      <c r="R214" s="1"/>
      <c r="S214" s="1"/>
    </row>
    <row r="215" spans="1:19" ht="21" x14ac:dyDescent="0.35">
      <c r="A215" s="1"/>
      <c r="B215" s="2"/>
      <c r="C215" s="2"/>
      <c r="D215" s="2"/>
      <c r="E215" s="2"/>
      <c r="F215" s="2"/>
      <c r="G215" s="2"/>
      <c r="H215" s="2"/>
      <c r="I215" s="2"/>
      <c r="J215" s="2"/>
      <c r="K215" s="2"/>
      <c r="L215" s="2"/>
      <c r="M215" s="2"/>
      <c r="N215" s="2"/>
      <c r="O215" s="2"/>
      <c r="P215" s="1"/>
      <c r="Q215" s="1"/>
      <c r="R215" s="1"/>
      <c r="S215" s="1"/>
    </row>
    <row r="216" spans="1:19" ht="21" x14ac:dyDescent="0.35">
      <c r="A216" s="1"/>
      <c r="B216" s="2"/>
      <c r="C216" s="2"/>
      <c r="D216" s="2"/>
      <c r="E216" s="2"/>
      <c r="F216" s="2"/>
      <c r="G216" s="2"/>
      <c r="H216" s="2"/>
      <c r="I216" s="2"/>
      <c r="J216" s="2"/>
      <c r="K216" s="2"/>
      <c r="L216" s="2"/>
      <c r="M216" s="2"/>
      <c r="N216" s="2"/>
      <c r="O216" s="2"/>
      <c r="P216" s="1"/>
      <c r="Q216" s="1"/>
      <c r="R216" s="1"/>
      <c r="S216" s="1"/>
    </row>
    <row r="217" spans="1:19" ht="21" x14ac:dyDescent="0.35">
      <c r="A217" s="1"/>
      <c r="B217" s="2"/>
      <c r="C217" s="2"/>
      <c r="D217" s="2"/>
      <c r="E217" s="2"/>
      <c r="F217" s="2"/>
      <c r="G217" s="2"/>
      <c r="H217" s="2"/>
      <c r="I217" s="2"/>
      <c r="J217" s="2"/>
      <c r="K217" s="2"/>
      <c r="L217" s="2"/>
      <c r="M217" s="2"/>
      <c r="N217" s="2"/>
      <c r="O217" s="2"/>
      <c r="P217" s="1"/>
      <c r="Q217" s="1"/>
      <c r="R217" s="1"/>
      <c r="S217" s="1"/>
    </row>
    <row r="218" spans="1:19" ht="21" x14ac:dyDescent="0.35">
      <c r="A218" s="1"/>
      <c r="B218" s="2"/>
      <c r="C218" s="2"/>
      <c r="D218" s="2"/>
      <c r="E218" s="2"/>
      <c r="F218" s="2"/>
      <c r="G218" s="2"/>
      <c r="H218" s="2"/>
      <c r="I218" s="2"/>
      <c r="J218" s="2"/>
      <c r="K218" s="2"/>
      <c r="L218" s="2"/>
      <c r="M218" s="2"/>
      <c r="N218" s="2"/>
      <c r="O218" s="2"/>
      <c r="P218" s="1"/>
      <c r="Q218" s="1"/>
      <c r="R218" s="1"/>
      <c r="S218" s="1"/>
    </row>
    <row r="219" spans="1:19" ht="21" x14ac:dyDescent="0.35">
      <c r="A219" s="1"/>
      <c r="B219" s="2"/>
      <c r="C219" s="2"/>
      <c r="D219" s="2"/>
      <c r="E219" s="2"/>
      <c r="F219" s="2"/>
      <c r="G219" s="2"/>
      <c r="H219" s="2"/>
      <c r="I219" s="2"/>
      <c r="J219" s="2"/>
      <c r="K219" s="2"/>
      <c r="L219" s="2"/>
      <c r="M219" s="2"/>
      <c r="N219" s="2"/>
      <c r="O219" s="2"/>
      <c r="P219" s="1"/>
      <c r="Q219" s="1"/>
      <c r="R219" s="1"/>
      <c r="S219" s="1"/>
    </row>
    <row r="220" spans="1:19" ht="21" x14ac:dyDescent="0.35">
      <c r="A220" s="1"/>
      <c r="B220" s="2"/>
      <c r="C220" s="2"/>
      <c r="D220" s="2"/>
      <c r="E220" s="2"/>
      <c r="F220" s="2"/>
      <c r="G220" s="2"/>
      <c r="H220" s="2"/>
      <c r="I220" s="2"/>
      <c r="J220" s="2"/>
      <c r="K220" s="2"/>
      <c r="L220" s="2"/>
      <c r="M220" s="2"/>
      <c r="N220" s="2"/>
      <c r="O220" s="2"/>
      <c r="P220" s="1"/>
      <c r="Q220" s="1"/>
      <c r="R220" s="1"/>
      <c r="S220" s="1"/>
    </row>
    <row r="221" spans="1:19" ht="21" x14ac:dyDescent="0.35">
      <c r="A221" s="1"/>
      <c r="B221" s="2"/>
      <c r="C221" s="2"/>
      <c r="D221" s="2"/>
      <c r="E221" s="2"/>
      <c r="F221" s="2"/>
      <c r="G221" s="2"/>
      <c r="H221" s="2"/>
      <c r="I221" s="2"/>
      <c r="J221" s="2"/>
      <c r="K221" s="2"/>
      <c r="L221" s="2"/>
      <c r="M221" s="2"/>
      <c r="N221" s="2"/>
      <c r="O221" s="2"/>
      <c r="P221" s="1"/>
      <c r="Q221" s="1"/>
      <c r="R221" s="1"/>
      <c r="S221" s="1"/>
    </row>
    <row r="222" spans="1:19" ht="21" x14ac:dyDescent="0.35">
      <c r="A222" s="1"/>
      <c r="B222" s="2"/>
      <c r="C222" s="2"/>
      <c r="D222" s="2"/>
      <c r="E222" s="2"/>
      <c r="F222" s="2"/>
      <c r="G222" s="2"/>
      <c r="H222" s="2"/>
      <c r="I222" s="2"/>
      <c r="J222" s="2"/>
      <c r="K222" s="2"/>
      <c r="L222" s="2"/>
      <c r="M222" s="2"/>
      <c r="N222" s="2"/>
      <c r="O222" s="2"/>
      <c r="P222" s="1"/>
      <c r="Q222" s="1"/>
      <c r="R222" s="1"/>
      <c r="S222" s="1"/>
    </row>
    <row r="223" spans="1:19" ht="21" x14ac:dyDescent="0.35">
      <c r="A223" s="1"/>
      <c r="B223" s="2"/>
      <c r="C223" s="2"/>
      <c r="D223" s="2"/>
      <c r="E223" s="2"/>
      <c r="F223" s="2"/>
      <c r="G223" s="2"/>
      <c r="H223" s="2"/>
      <c r="I223" s="2"/>
      <c r="J223" s="2"/>
      <c r="K223" s="2"/>
      <c r="L223" s="2"/>
      <c r="M223" s="2"/>
      <c r="N223" s="2"/>
      <c r="O223" s="2"/>
      <c r="P223" s="1"/>
      <c r="Q223" s="1"/>
      <c r="R223" s="1"/>
      <c r="S223" s="1"/>
    </row>
    <row r="224" spans="1:19" ht="21" x14ac:dyDescent="0.35">
      <c r="A224" s="1"/>
      <c r="B224" s="2"/>
      <c r="C224" s="2"/>
      <c r="D224" s="2"/>
      <c r="E224" s="2"/>
      <c r="F224" s="2"/>
      <c r="G224" s="2"/>
      <c r="H224" s="2"/>
      <c r="I224" s="2"/>
      <c r="J224" s="2"/>
      <c r="K224" s="2"/>
      <c r="L224" s="2"/>
      <c r="M224" s="2"/>
      <c r="N224" s="2"/>
      <c r="O224" s="2"/>
      <c r="P224" s="1"/>
      <c r="Q224" s="1"/>
      <c r="R224" s="1"/>
      <c r="S224" s="1"/>
    </row>
    <row r="225" spans="1:19" ht="21" x14ac:dyDescent="0.35">
      <c r="A225" s="1"/>
      <c r="B225" s="2"/>
      <c r="C225" s="2"/>
      <c r="D225" s="2"/>
      <c r="E225" s="2"/>
      <c r="F225" s="2"/>
      <c r="G225" s="2"/>
      <c r="H225" s="2"/>
      <c r="I225" s="2"/>
      <c r="J225" s="2"/>
      <c r="K225" s="2"/>
      <c r="L225" s="2"/>
      <c r="M225" s="2"/>
      <c r="N225" s="2"/>
      <c r="O225" s="2"/>
      <c r="P225" s="1"/>
      <c r="Q225" s="1"/>
      <c r="R225" s="1"/>
      <c r="S225" s="1"/>
    </row>
    <row r="226" spans="1:19" ht="21" x14ac:dyDescent="0.35">
      <c r="A226" s="1"/>
      <c r="B226" s="2"/>
      <c r="C226" s="2"/>
      <c r="D226" s="2"/>
      <c r="E226" s="2"/>
      <c r="F226" s="2"/>
      <c r="G226" s="2"/>
      <c r="H226" s="2"/>
      <c r="I226" s="2"/>
      <c r="J226" s="2"/>
      <c r="K226" s="2"/>
      <c r="L226" s="2"/>
      <c r="M226" s="2"/>
      <c r="N226" s="2"/>
      <c r="O226" s="2"/>
      <c r="P226" s="1"/>
      <c r="Q226" s="1"/>
      <c r="R226" s="1"/>
      <c r="S226" s="1"/>
    </row>
    <row r="227" spans="1:19" ht="21" x14ac:dyDescent="0.35">
      <c r="A227" s="1"/>
      <c r="B227" s="2"/>
      <c r="C227" s="2"/>
      <c r="D227" s="2"/>
      <c r="E227" s="2"/>
      <c r="F227" s="2"/>
      <c r="G227" s="2"/>
      <c r="H227" s="2"/>
      <c r="I227" s="2"/>
      <c r="J227" s="2"/>
      <c r="K227" s="2"/>
      <c r="L227" s="2"/>
      <c r="M227" s="2"/>
      <c r="N227" s="2"/>
      <c r="O227" s="2"/>
      <c r="P227" s="1"/>
      <c r="Q227" s="1"/>
      <c r="R227" s="1"/>
      <c r="S227" s="1"/>
    </row>
    <row r="228" spans="1:19" ht="21" x14ac:dyDescent="0.35">
      <c r="A228" s="1"/>
      <c r="B228" s="2"/>
      <c r="C228" s="2"/>
      <c r="D228" s="2"/>
      <c r="E228" s="2"/>
      <c r="F228" s="2"/>
      <c r="G228" s="2"/>
      <c r="H228" s="2"/>
      <c r="I228" s="2"/>
      <c r="J228" s="2"/>
      <c r="K228" s="2"/>
      <c r="L228" s="2"/>
      <c r="M228" s="2"/>
      <c r="N228" s="2"/>
      <c r="O228" s="2"/>
      <c r="P228" s="1"/>
      <c r="Q228" s="1"/>
      <c r="R228" s="1"/>
      <c r="S228" s="1"/>
    </row>
    <row r="229" spans="1:19" ht="21" x14ac:dyDescent="0.35">
      <c r="A229" s="1"/>
      <c r="B229" s="2"/>
      <c r="C229" s="2"/>
      <c r="D229" s="2"/>
      <c r="E229" s="2"/>
      <c r="F229" s="2"/>
      <c r="G229" s="2"/>
      <c r="H229" s="2"/>
      <c r="I229" s="2"/>
      <c r="J229" s="2"/>
      <c r="K229" s="2"/>
      <c r="L229" s="2"/>
      <c r="M229" s="2"/>
      <c r="N229" s="2"/>
      <c r="O229" s="2"/>
      <c r="P229" s="1"/>
      <c r="Q229" s="1"/>
      <c r="R229" s="1"/>
      <c r="S229" s="1"/>
    </row>
    <row r="230" spans="1:19" ht="21" x14ac:dyDescent="0.35">
      <c r="A230" s="1"/>
      <c r="B230" s="2"/>
      <c r="C230" s="2"/>
      <c r="D230" s="2"/>
      <c r="E230" s="2"/>
      <c r="F230" s="2"/>
      <c r="G230" s="2"/>
      <c r="H230" s="2"/>
      <c r="I230" s="2"/>
      <c r="J230" s="2"/>
      <c r="K230" s="2"/>
      <c r="L230" s="2"/>
      <c r="M230" s="2"/>
      <c r="N230" s="2"/>
      <c r="O230" s="2"/>
      <c r="P230" s="1"/>
      <c r="Q230" s="1"/>
      <c r="R230" s="1"/>
      <c r="S230" s="1"/>
    </row>
    <row r="231" spans="1:19" ht="21" x14ac:dyDescent="0.35">
      <c r="A231" s="1"/>
      <c r="B231" s="2"/>
      <c r="C231" s="2"/>
      <c r="D231" s="2"/>
      <c r="E231" s="2"/>
      <c r="F231" s="2"/>
      <c r="G231" s="2"/>
      <c r="H231" s="2"/>
      <c r="I231" s="2"/>
      <c r="J231" s="2"/>
      <c r="K231" s="2"/>
      <c r="L231" s="2"/>
      <c r="M231" s="2"/>
      <c r="N231" s="2"/>
      <c r="O231" s="2"/>
      <c r="P231" s="1"/>
      <c r="Q231" s="1"/>
      <c r="R231" s="1"/>
      <c r="S231" s="1"/>
    </row>
    <row r="232" spans="1:19" ht="21" x14ac:dyDescent="0.35">
      <c r="A232" s="1"/>
      <c r="B232" s="2"/>
      <c r="C232" s="2"/>
      <c r="D232" s="2"/>
      <c r="E232" s="2"/>
      <c r="F232" s="2"/>
      <c r="G232" s="2"/>
      <c r="H232" s="2"/>
      <c r="I232" s="2"/>
      <c r="J232" s="2"/>
      <c r="K232" s="2"/>
      <c r="L232" s="2"/>
      <c r="M232" s="2"/>
      <c r="N232" s="2"/>
      <c r="O232" s="2"/>
      <c r="P232" s="1"/>
      <c r="Q232" s="1"/>
      <c r="R232" s="1"/>
      <c r="S232" s="1"/>
    </row>
    <row r="233" spans="1:19" ht="21" x14ac:dyDescent="0.35">
      <c r="A233" s="1"/>
      <c r="B233" s="2"/>
      <c r="C233" s="2"/>
      <c r="D233" s="2"/>
      <c r="E233" s="2"/>
      <c r="F233" s="2"/>
      <c r="G233" s="2"/>
      <c r="H233" s="2"/>
      <c r="I233" s="2"/>
      <c r="J233" s="2"/>
      <c r="K233" s="2"/>
      <c r="L233" s="2"/>
      <c r="M233" s="2"/>
      <c r="N233" s="2"/>
      <c r="O233" s="2"/>
      <c r="P233" s="1"/>
      <c r="Q233" s="1"/>
      <c r="R233" s="1"/>
      <c r="S233" s="1"/>
    </row>
    <row r="234" spans="1:19" ht="21" x14ac:dyDescent="0.35">
      <c r="A234" s="1"/>
      <c r="B234" s="2"/>
      <c r="C234" s="2"/>
      <c r="D234" s="2"/>
      <c r="E234" s="2"/>
      <c r="F234" s="2"/>
      <c r="G234" s="2"/>
      <c r="H234" s="2"/>
      <c r="I234" s="2"/>
      <c r="J234" s="2"/>
      <c r="K234" s="2"/>
      <c r="L234" s="2"/>
      <c r="M234" s="2"/>
      <c r="N234" s="2"/>
      <c r="O234" s="2"/>
      <c r="P234" s="1"/>
      <c r="Q234" s="1"/>
      <c r="R234" s="1"/>
      <c r="S234" s="1"/>
    </row>
    <row r="235" spans="1:19" ht="21" x14ac:dyDescent="0.35">
      <c r="A235" s="1"/>
      <c r="B235" s="2"/>
      <c r="C235" s="2"/>
      <c r="D235" s="2"/>
      <c r="E235" s="2"/>
      <c r="F235" s="2"/>
      <c r="G235" s="2"/>
      <c r="H235" s="2"/>
      <c r="I235" s="2"/>
      <c r="J235" s="2"/>
      <c r="K235" s="2"/>
      <c r="L235" s="2"/>
      <c r="M235" s="2"/>
      <c r="N235" s="2"/>
      <c r="O235" s="2"/>
      <c r="P235" s="1"/>
      <c r="Q235" s="1"/>
      <c r="R235" s="1"/>
      <c r="S235" s="1"/>
    </row>
    <row r="236" spans="1:19" ht="21" x14ac:dyDescent="0.35">
      <c r="A236" s="1"/>
      <c r="B236" s="2"/>
      <c r="C236" s="2"/>
      <c r="D236" s="2"/>
      <c r="E236" s="2"/>
      <c r="F236" s="2"/>
      <c r="G236" s="2"/>
      <c r="H236" s="2"/>
      <c r="I236" s="2"/>
      <c r="J236" s="2"/>
      <c r="K236" s="2"/>
      <c r="L236" s="2"/>
      <c r="M236" s="2"/>
      <c r="N236" s="2"/>
      <c r="O236" s="2"/>
      <c r="P236" s="1"/>
      <c r="Q236" s="1"/>
      <c r="R236" s="1"/>
      <c r="S236" s="1"/>
    </row>
    <row r="237" spans="1:19" ht="21" x14ac:dyDescent="0.35">
      <c r="A237" s="1"/>
      <c r="B237" s="2"/>
      <c r="C237" s="2"/>
      <c r="D237" s="2"/>
      <c r="E237" s="2"/>
      <c r="F237" s="2"/>
      <c r="G237" s="2"/>
      <c r="H237" s="2"/>
      <c r="I237" s="2"/>
      <c r="J237" s="2"/>
      <c r="K237" s="2"/>
      <c r="L237" s="2"/>
      <c r="M237" s="2"/>
      <c r="N237" s="2"/>
      <c r="O237" s="2"/>
      <c r="P237" s="1"/>
      <c r="Q237" s="1"/>
      <c r="R237" s="1"/>
      <c r="S237" s="1"/>
    </row>
    <row r="238" spans="1:19" ht="21" x14ac:dyDescent="0.35">
      <c r="A238" s="1"/>
      <c r="B238" s="2"/>
      <c r="C238" s="2"/>
      <c r="D238" s="2"/>
      <c r="E238" s="2"/>
      <c r="F238" s="2"/>
      <c r="G238" s="2"/>
      <c r="H238" s="2"/>
      <c r="I238" s="2"/>
      <c r="J238" s="2"/>
      <c r="K238" s="2"/>
      <c r="L238" s="2"/>
      <c r="M238" s="2"/>
      <c r="N238" s="2"/>
      <c r="O238" s="2"/>
      <c r="P238" s="1"/>
      <c r="Q238" s="1"/>
      <c r="R238" s="1"/>
      <c r="S238" s="1"/>
    </row>
    <row r="239" spans="1:19" ht="21" x14ac:dyDescent="0.35">
      <c r="A239" s="1"/>
      <c r="B239" s="2"/>
      <c r="C239" s="2"/>
      <c r="D239" s="2"/>
      <c r="E239" s="2"/>
      <c r="F239" s="2"/>
      <c r="G239" s="2"/>
      <c r="H239" s="2"/>
      <c r="I239" s="2"/>
      <c r="J239" s="2"/>
      <c r="K239" s="2"/>
      <c r="L239" s="2"/>
      <c r="M239" s="2"/>
      <c r="N239" s="2"/>
      <c r="O239" s="2"/>
      <c r="P239" s="1"/>
      <c r="Q239" s="1"/>
      <c r="R239" s="1"/>
      <c r="S239" s="1"/>
    </row>
    <row r="240" spans="1:19" ht="21" x14ac:dyDescent="0.35">
      <c r="A240" s="1"/>
      <c r="B240" s="2"/>
      <c r="C240" s="2"/>
      <c r="D240" s="2"/>
      <c r="E240" s="2"/>
      <c r="F240" s="2"/>
      <c r="G240" s="2"/>
      <c r="H240" s="2"/>
      <c r="I240" s="2"/>
      <c r="J240" s="2"/>
      <c r="K240" s="2"/>
      <c r="L240" s="2"/>
      <c r="M240" s="2"/>
      <c r="N240" s="2"/>
      <c r="O240" s="2"/>
      <c r="P240" s="1"/>
      <c r="Q240" s="1"/>
      <c r="R240" s="1"/>
      <c r="S240" s="1"/>
    </row>
    <row r="241" spans="1:19" ht="21" x14ac:dyDescent="0.35">
      <c r="A241" s="1"/>
      <c r="B241" s="2"/>
      <c r="C241" s="2"/>
      <c r="D241" s="2"/>
      <c r="E241" s="2"/>
      <c r="F241" s="2"/>
      <c r="G241" s="2"/>
      <c r="H241" s="2"/>
      <c r="I241" s="2"/>
      <c r="J241" s="2"/>
      <c r="K241" s="2"/>
      <c r="L241" s="2"/>
      <c r="M241" s="2"/>
      <c r="N241" s="2"/>
      <c r="O241" s="2"/>
      <c r="P241" s="1"/>
      <c r="Q241" s="1"/>
      <c r="R241" s="1"/>
      <c r="S241" s="1"/>
    </row>
    <row r="242" spans="1:19" ht="21" x14ac:dyDescent="0.35">
      <c r="A242" s="1"/>
      <c r="B242" s="2"/>
      <c r="C242" s="2"/>
      <c r="D242" s="2"/>
      <c r="E242" s="2"/>
      <c r="F242" s="2"/>
      <c r="G242" s="2"/>
      <c r="H242" s="2"/>
      <c r="I242" s="2"/>
      <c r="J242" s="2"/>
      <c r="K242" s="2"/>
      <c r="L242" s="2"/>
      <c r="M242" s="2"/>
      <c r="N242" s="2"/>
      <c r="O242" s="2"/>
      <c r="P242" s="1"/>
      <c r="Q242" s="1"/>
      <c r="R242" s="1"/>
      <c r="S242" s="1"/>
    </row>
    <row r="243" spans="1:19" ht="21" x14ac:dyDescent="0.35">
      <c r="A243" s="1"/>
      <c r="B243" s="2"/>
      <c r="C243" s="2"/>
      <c r="D243" s="2"/>
      <c r="E243" s="2"/>
      <c r="F243" s="2"/>
      <c r="G243" s="2"/>
      <c r="H243" s="2"/>
      <c r="I243" s="2"/>
      <c r="J243" s="2"/>
      <c r="K243" s="2"/>
      <c r="L243" s="2"/>
      <c r="M243" s="2"/>
      <c r="N243" s="2"/>
      <c r="O243" s="2"/>
      <c r="P243" s="1"/>
      <c r="Q243" s="1"/>
      <c r="R243" s="1"/>
      <c r="S243" s="1"/>
    </row>
    <row r="244" spans="1:19" ht="21" x14ac:dyDescent="0.35">
      <c r="A244" s="1"/>
      <c r="B244" s="2"/>
      <c r="C244" s="2"/>
      <c r="D244" s="2"/>
      <c r="E244" s="2"/>
      <c r="F244" s="2"/>
      <c r="G244" s="2"/>
      <c r="H244" s="2"/>
      <c r="I244" s="2"/>
      <c r="J244" s="2"/>
      <c r="K244" s="2"/>
      <c r="L244" s="2"/>
      <c r="M244" s="2"/>
      <c r="N244" s="2"/>
      <c r="O244" s="2"/>
      <c r="P244" s="1"/>
      <c r="Q244" s="1"/>
      <c r="R244" s="1"/>
      <c r="S244" s="1"/>
    </row>
    <row r="245" spans="1:19" ht="21" x14ac:dyDescent="0.35">
      <c r="A245" s="1"/>
      <c r="B245" s="2"/>
      <c r="C245" s="2"/>
      <c r="D245" s="2"/>
      <c r="E245" s="2"/>
      <c r="F245" s="2"/>
      <c r="G245" s="2"/>
      <c r="H245" s="2"/>
      <c r="I245" s="2"/>
      <c r="J245" s="2"/>
      <c r="K245" s="2"/>
      <c r="L245" s="2"/>
      <c r="M245" s="2"/>
      <c r="N245" s="2"/>
      <c r="O245" s="2"/>
      <c r="P245" s="1"/>
      <c r="Q245" s="1"/>
      <c r="R245" s="1"/>
      <c r="S245" s="1"/>
    </row>
    <row r="246" spans="1:19" ht="21" x14ac:dyDescent="0.35">
      <c r="A246" s="1"/>
      <c r="B246" s="2"/>
      <c r="C246" s="2"/>
      <c r="D246" s="2"/>
      <c r="E246" s="2"/>
      <c r="F246" s="2"/>
      <c r="G246" s="2"/>
      <c r="H246" s="2"/>
      <c r="I246" s="2"/>
      <c r="J246" s="2"/>
      <c r="K246" s="2"/>
      <c r="L246" s="2"/>
      <c r="M246" s="2"/>
      <c r="N246" s="2"/>
      <c r="O246" s="2"/>
      <c r="P246" s="1"/>
      <c r="Q246" s="1"/>
      <c r="R246" s="1"/>
      <c r="S246" s="1"/>
    </row>
    <row r="247" spans="1:19" ht="21" x14ac:dyDescent="0.35">
      <c r="A247" s="1"/>
      <c r="B247" s="2"/>
      <c r="C247" s="2"/>
      <c r="D247" s="2"/>
      <c r="E247" s="2"/>
      <c r="F247" s="2"/>
      <c r="G247" s="2"/>
      <c r="H247" s="2"/>
      <c r="I247" s="2"/>
      <c r="J247" s="2"/>
      <c r="K247" s="2"/>
      <c r="L247" s="2"/>
      <c r="M247" s="2"/>
      <c r="N247" s="2"/>
      <c r="O247" s="2"/>
      <c r="P247" s="1"/>
      <c r="Q247" s="1"/>
      <c r="R247" s="1"/>
      <c r="S247" s="1"/>
    </row>
    <row r="248" spans="1:19" ht="21" x14ac:dyDescent="0.35">
      <c r="A248" s="1"/>
      <c r="B248" s="2"/>
      <c r="C248" s="2"/>
      <c r="D248" s="2"/>
      <c r="E248" s="2"/>
      <c r="F248" s="2"/>
      <c r="G248" s="2"/>
      <c r="H248" s="2"/>
      <c r="I248" s="2"/>
      <c r="J248" s="2"/>
      <c r="K248" s="2"/>
      <c r="L248" s="2"/>
      <c r="M248" s="2"/>
      <c r="N248" s="2"/>
      <c r="O248" s="2"/>
      <c r="P248" s="1"/>
      <c r="Q248" s="1"/>
      <c r="R248" s="1"/>
      <c r="S248" s="1"/>
    </row>
    <row r="249" spans="1:19" ht="21" x14ac:dyDescent="0.35">
      <c r="A249" s="1"/>
      <c r="B249" s="2"/>
      <c r="C249" s="2"/>
      <c r="D249" s="2"/>
      <c r="E249" s="2"/>
      <c r="F249" s="2"/>
      <c r="G249" s="2"/>
      <c r="H249" s="2"/>
      <c r="I249" s="2"/>
      <c r="J249" s="2"/>
      <c r="K249" s="2"/>
      <c r="L249" s="2"/>
      <c r="M249" s="2"/>
      <c r="N249" s="2"/>
      <c r="O249" s="2"/>
      <c r="P249" s="1"/>
      <c r="Q249" s="1"/>
      <c r="R249" s="1"/>
      <c r="S249" s="1"/>
    </row>
    <row r="250" spans="1:19" ht="21" x14ac:dyDescent="0.35">
      <c r="A250" s="1"/>
      <c r="B250" s="2"/>
      <c r="C250" s="2"/>
      <c r="D250" s="2"/>
      <c r="E250" s="2"/>
      <c r="F250" s="2"/>
      <c r="G250" s="2"/>
      <c r="H250" s="2"/>
      <c r="I250" s="2"/>
      <c r="J250" s="2"/>
      <c r="K250" s="2"/>
      <c r="L250" s="2"/>
      <c r="M250" s="2"/>
      <c r="N250" s="2"/>
      <c r="O250" s="2"/>
      <c r="P250" s="1"/>
      <c r="Q250" s="1"/>
      <c r="R250" s="1"/>
      <c r="S250" s="1"/>
    </row>
    <row r="251" spans="1:19" ht="21" x14ac:dyDescent="0.35">
      <c r="A251" s="1"/>
      <c r="B251" s="2"/>
      <c r="C251" s="2"/>
      <c r="D251" s="2"/>
      <c r="E251" s="2"/>
      <c r="F251" s="2"/>
      <c r="G251" s="2"/>
      <c r="H251" s="2"/>
      <c r="I251" s="2"/>
      <c r="J251" s="2"/>
      <c r="K251" s="2"/>
      <c r="L251" s="2"/>
      <c r="M251" s="2"/>
      <c r="N251" s="2"/>
      <c r="O251" s="2"/>
      <c r="P251" s="1"/>
      <c r="Q251" s="1"/>
      <c r="R251" s="1"/>
      <c r="S251" s="1"/>
    </row>
    <row r="252" spans="1:19" ht="21" x14ac:dyDescent="0.35">
      <c r="A252" s="1"/>
      <c r="B252" s="2"/>
      <c r="C252" s="2"/>
      <c r="D252" s="2"/>
      <c r="E252" s="2"/>
      <c r="F252" s="2"/>
      <c r="G252" s="2"/>
      <c r="H252" s="2"/>
      <c r="I252" s="2"/>
      <c r="J252" s="2"/>
      <c r="K252" s="2"/>
      <c r="L252" s="2"/>
      <c r="M252" s="2"/>
      <c r="N252" s="2"/>
      <c r="O252" s="2"/>
      <c r="P252" s="1"/>
      <c r="Q252" s="1"/>
      <c r="R252" s="1"/>
      <c r="S252" s="1"/>
    </row>
    <row r="253" spans="1:19" ht="21" x14ac:dyDescent="0.35">
      <c r="A253" s="1"/>
      <c r="B253" s="2"/>
      <c r="C253" s="2"/>
      <c r="D253" s="2"/>
      <c r="E253" s="2"/>
      <c r="F253" s="2"/>
      <c r="G253" s="2"/>
      <c r="H253" s="2"/>
      <c r="I253" s="2"/>
      <c r="J253" s="2"/>
      <c r="K253" s="2"/>
      <c r="L253" s="2"/>
      <c r="M253" s="2"/>
      <c r="N253" s="2"/>
      <c r="O253" s="2"/>
      <c r="P253" s="1"/>
      <c r="Q253" s="1"/>
      <c r="R253" s="1"/>
      <c r="S253" s="1"/>
    </row>
    <row r="254" spans="1:19" ht="21" x14ac:dyDescent="0.35">
      <c r="A254" s="1"/>
      <c r="B254" s="2"/>
      <c r="C254" s="2"/>
      <c r="D254" s="2"/>
      <c r="E254" s="2"/>
      <c r="F254" s="2"/>
      <c r="G254" s="2"/>
      <c r="H254" s="2"/>
      <c r="I254" s="2"/>
      <c r="J254" s="2"/>
      <c r="K254" s="2"/>
      <c r="L254" s="2"/>
      <c r="M254" s="2"/>
      <c r="N254" s="2"/>
      <c r="O254" s="2"/>
      <c r="P254" s="1"/>
      <c r="Q254" s="1"/>
      <c r="R254" s="1"/>
      <c r="S254" s="1"/>
    </row>
    <row r="255" spans="1:19" ht="21" x14ac:dyDescent="0.35">
      <c r="A255" s="1"/>
      <c r="B255" s="2"/>
      <c r="C255" s="2"/>
      <c r="D255" s="2"/>
      <c r="E255" s="2"/>
      <c r="F255" s="2"/>
      <c r="G255" s="2"/>
      <c r="H255" s="2"/>
      <c r="I255" s="2"/>
      <c r="J255" s="2"/>
      <c r="K255" s="2"/>
      <c r="L255" s="2"/>
      <c r="M255" s="2"/>
      <c r="N255" s="2"/>
      <c r="O255" s="2"/>
      <c r="P255" s="1"/>
      <c r="Q255" s="1"/>
      <c r="R255" s="1"/>
      <c r="S255" s="1"/>
    </row>
    <row r="256" spans="1:19" ht="21" x14ac:dyDescent="0.35">
      <c r="A256" s="1"/>
      <c r="B256" s="2"/>
      <c r="C256" s="2"/>
      <c r="D256" s="2"/>
      <c r="E256" s="2"/>
      <c r="F256" s="2"/>
      <c r="G256" s="2"/>
      <c r="H256" s="2"/>
      <c r="I256" s="2"/>
      <c r="J256" s="2"/>
      <c r="K256" s="2"/>
      <c r="L256" s="2"/>
      <c r="M256" s="2"/>
      <c r="N256" s="2"/>
      <c r="O256" s="2"/>
      <c r="P256" s="1"/>
      <c r="Q256" s="1"/>
      <c r="R256" s="1"/>
      <c r="S256" s="1"/>
    </row>
    <row r="257" spans="1:19" ht="21" x14ac:dyDescent="0.35">
      <c r="A257" s="1"/>
      <c r="B257" s="2"/>
      <c r="C257" s="2"/>
      <c r="D257" s="2"/>
      <c r="E257" s="2"/>
      <c r="F257" s="2"/>
      <c r="G257" s="2"/>
      <c r="H257" s="2"/>
      <c r="I257" s="2"/>
      <c r="J257" s="2"/>
      <c r="K257" s="2"/>
      <c r="L257" s="2"/>
      <c r="M257" s="2"/>
      <c r="N257" s="2"/>
      <c r="O257" s="2"/>
      <c r="P257" s="1"/>
      <c r="Q257" s="1"/>
      <c r="R257" s="1"/>
      <c r="S257" s="1"/>
    </row>
    <row r="258" spans="1:19" ht="21" x14ac:dyDescent="0.35">
      <c r="A258" s="1"/>
      <c r="B258" s="2"/>
      <c r="C258" s="2"/>
      <c r="D258" s="2"/>
      <c r="E258" s="2"/>
      <c r="F258" s="2"/>
      <c r="G258" s="2"/>
      <c r="H258" s="2"/>
      <c r="I258" s="2"/>
      <c r="J258" s="2"/>
      <c r="K258" s="2"/>
      <c r="L258" s="2"/>
      <c r="M258" s="2"/>
      <c r="N258" s="2"/>
      <c r="O258" s="2"/>
      <c r="P258" s="1"/>
      <c r="Q258" s="1"/>
      <c r="R258" s="1"/>
      <c r="S258" s="1"/>
    </row>
    <row r="259" spans="1:19" ht="21" x14ac:dyDescent="0.35">
      <c r="A259" s="1"/>
      <c r="B259" s="2"/>
      <c r="C259" s="2"/>
      <c r="D259" s="2"/>
      <c r="E259" s="2"/>
      <c r="F259" s="2"/>
      <c r="G259" s="2"/>
      <c r="H259" s="2"/>
      <c r="I259" s="2"/>
      <c r="J259" s="2"/>
      <c r="K259" s="2"/>
      <c r="L259" s="2"/>
      <c r="M259" s="2"/>
      <c r="N259" s="2"/>
      <c r="O259" s="2"/>
      <c r="P259" s="1"/>
      <c r="Q259" s="1"/>
      <c r="R259" s="1"/>
      <c r="S259" s="1"/>
    </row>
    <row r="260" spans="1:19" ht="21" x14ac:dyDescent="0.35">
      <c r="A260" s="1"/>
      <c r="B260" s="2"/>
      <c r="C260" s="2"/>
      <c r="D260" s="2"/>
      <c r="E260" s="2"/>
      <c r="F260" s="2"/>
      <c r="G260" s="2"/>
      <c r="H260" s="2"/>
      <c r="I260" s="2"/>
      <c r="J260" s="2"/>
      <c r="K260" s="2"/>
      <c r="L260" s="2"/>
      <c r="M260" s="2"/>
      <c r="N260" s="2"/>
      <c r="O260" s="2"/>
      <c r="P260" s="1"/>
      <c r="Q260" s="1"/>
      <c r="R260" s="1"/>
      <c r="S260" s="1"/>
    </row>
    <row r="261" spans="1:19" ht="21" x14ac:dyDescent="0.35">
      <c r="A261" s="1"/>
      <c r="B261" s="2"/>
      <c r="C261" s="2"/>
      <c r="D261" s="2"/>
      <c r="E261" s="2"/>
      <c r="F261" s="2"/>
      <c r="G261" s="2"/>
      <c r="H261" s="2"/>
      <c r="I261" s="2"/>
      <c r="J261" s="2"/>
      <c r="K261" s="2"/>
      <c r="L261" s="2"/>
      <c r="M261" s="2"/>
      <c r="N261" s="2"/>
      <c r="O261" s="2"/>
      <c r="P261" s="1"/>
      <c r="Q261" s="1"/>
      <c r="R261" s="1"/>
      <c r="S261" s="1"/>
    </row>
    <row r="262" spans="1:19" ht="21" x14ac:dyDescent="0.35">
      <c r="A262" s="1"/>
      <c r="B262" s="2"/>
      <c r="C262" s="2"/>
      <c r="D262" s="2"/>
      <c r="E262" s="2"/>
      <c r="F262" s="2"/>
      <c r="G262" s="2"/>
      <c r="H262" s="2"/>
      <c r="I262" s="2"/>
      <c r="J262" s="2"/>
      <c r="K262" s="2"/>
      <c r="L262" s="2"/>
      <c r="M262" s="2"/>
      <c r="N262" s="2"/>
      <c r="O262" s="2"/>
      <c r="P262" s="1"/>
      <c r="Q262" s="1"/>
      <c r="R262" s="1"/>
      <c r="S262" s="1"/>
    </row>
    <row r="263" spans="1:19" ht="21" x14ac:dyDescent="0.35">
      <c r="A263" s="1"/>
      <c r="B263" s="2"/>
      <c r="C263" s="2"/>
      <c r="D263" s="2"/>
      <c r="E263" s="2"/>
      <c r="F263" s="2"/>
      <c r="G263" s="2"/>
      <c r="H263" s="2"/>
      <c r="I263" s="2"/>
      <c r="J263" s="2"/>
      <c r="K263" s="2"/>
      <c r="L263" s="2"/>
      <c r="M263" s="2"/>
      <c r="N263" s="2"/>
      <c r="O263" s="2"/>
      <c r="P263" s="1"/>
      <c r="Q263" s="1"/>
      <c r="R263" s="1"/>
      <c r="S263" s="1"/>
    </row>
    <row r="264" spans="1:19" ht="21" x14ac:dyDescent="0.35">
      <c r="A264" s="1"/>
      <c r="B264" s="2"/>
      <c r="C264" s="2"/>
      <c r="D264" s="2"/>
      <c r="E264" s="2"/>
      <c r="F264" s="2"/>
      <c r="G264" s="2"/>
      <c r="H264" s="2"/>
      <c r="I264" s="2"/>
      <c r="J264" s="2"/>
      <c r="K264" s="2"/>
      <c r="L264" s="2"/>
      <c r="M264" s="2"/>
      <c r="N264" s="2"/>
      <c r="O264" s="2"/>
      <c r="P264" s="1"/>
      <c r="Q264" s="1"/>
      <c r="R264" s="1"/>
      <c r="S264" s="1"/>
    </row>
    <row r="265" spans="1:19" ht="21" x14ac:dyDescent="0.35">
      <c r="A265" s="1"/>
      <c r="B265" s="2"/>
      <c r="C265" s="2"/>
      <c r="D265" s="2"/>
      <c r="E265" s="2"/>
      <c r="F265" s="2"/>
      <c r="G265" s="2"/>
      <c r="H265" s="2"/>
      <c r="I265" s="2"/>
      <c r="J265" s="2"/>
      <c r="K265" s="2"/>
      <c r="L265" s="2"/>
      <c r="M265" s="2"/>
      <c r="N265" s="2"/>
      <c r="O265" s="2"/>
      <c r="P265" s="1"/>
      <c r="Q265" s="1"/>
      <c r="R265" s="1"/>
      <c r="S265" s="1"/>
    </row>
    <row r="266" spans="1:19" ht="21" x14ac:dyDescent="0.35">
      <c r="A266" s="1"/>
      <c r="B266" s="2"/>
      <c r="C266" s="2"/>
      <c r="D266" s="2"/>
      <c r="E266" s="2"/>
      <c r="F266" s="2"/>
      <c r="G266" s="2"/>
      <c r="H266" s="2"/>
      <c r="I266" s="2"/>
      <c r="J266" s="2"/>
      <c r="K266" s="2"/>
      <c r="L266" s="2"/>
      <c r="M266" s="2"/>
      <c r="N266" s="2"/>
      <c r="O266" s="2"/>
      <c r="P266" s="1"/>
      <c r="Q266" s="1"/>
      <c r="R266" s="1"/>
      <c r="S266" s="1"/>
    </row>
    <row r="267" spans="1:19" ht="21" x14ac:dyDescent="0.35">
      <c r="A267" s="1"/>
      <c r="B267" s="2"/>
      <c r="C267" s="2"/>
      <c r="D267" s="2"/>
      <c r="E267" s="2"/>
      <c r="F267" s="2"/>
      <c r="G267" s="2"/>
      <c r="H267" s="2"/>
      <c r="I267" s="2"/>
      <c r="J267" s="2"/>
      <c r="K267" s="2"/>
      <c r="L267" s="2"/>
      <c r="M267" s="2"/>
      <c r="N267" s="2"/>
      <c r="O267" s="2"/>
      <c r="P267" s="1"/>
      <c r="Q267" s="1"/>
      <c r="R267" s="1"/>
      <c r="S267" s="1"/>
    </row>
    <row r="268" spans="1:19" ht="21" x14ac:dyDescent="0.35">
      <c r="A268" s="1"/>
      <c r="B268" s="2"/>
      <c r="C268" s="2"/>
      <c r="D268" s="2"/>
      <c r="E268" s="2"/>
      <c r="F268" s="2"/>
      <c r="G268" s="2"/>
      <c r="H268" s="2"/>
      <c r="I268" s="2"/>
      <c r="J268" s="2"/>
      <c r="K268" s="2"/>
      <c r="L268" s="2"/>
      <c r="M268" s="2"/>
      <c r="N268" s="2"/>
      <c r="O268" s="2"/>
      <c r="P268" s="1"/>
      <c r="Q268" s="1"/>
      <c r="R268" s="1"/>
      <c r="S268" s="1"/>
    </row>
    <row r="269" spans="1:19" ht="21" x14ac:dyDescent="0.35">
      <c r="A269" s="1"/>
      <c r="B269" s="2"/>
      <c r="C269" s="2"/>
      <c r="D269" s="2"/>
      <c r="E269" s="2"/>
      <c r="F269" s="2"/>
      <c r="G269" s="2"/>
      <c r="H269" s="2"/>
      <c r="I269" s="2"/>
      <c r="J269" s="2"/>
      <c r="K269" s="2"/>
      <c r="L269" s="2"/>
      <c r="M269" s="2"/>
      <c r="N269" s="2"/>
      <c r="O269" s="2"/>
      <c r="P269" s="1"/>
      <c r="Q269" s="1"/>
      <c r="R269" s="1"/>
      <c r="S269" s="1"/>
    </row>
    <row r="270" spans="1:19" ht="21" x14ac:dyDescent="0.35">
      <c r="A270" s="1"/>
      <c r="B270" s="2"/>
      <c r="C270" s="2"/>
      <c r="D270" s="2"/>
      <c r="E270" s="2"/>
      <c r="F270" s="2"/>
      <c r="G270" s="2"/>
      <c r="H270" s="2"/>
      <c r="I270" s="2"/>
      <c r="J270" s="2"/>
      <c r="K270" s="2"/>
      <c r="L270" s="2"/>
      <c r="M270" s="2"/>
      <c r="N270" s="2"/>
      <c r="O270" s="2"/>
      <c r="P270" s="1"/>
      <c r="Q270" s="1"/>
      <c r="R270" s="1"/>
      <c r="S270" s="1"/>
    </row>
    <row r="271" spans="1:19" ht="21" x14ac:dyDescent="0.35">
      <c r="A271" s="1"/>
      <c r="B271" s="2"/>
      <c r="C271" s="2"/>
      <c r="D271" s="2"/>
      <c r="E271" s="2"/>
      <c r="F271" s="2"/>
      <c r="G271" s="2"/>
      <c r="H271" s="2"/>
      <c r="I271" s="2"/>
      <c r="J271" s="2"/>
      <c r="K271" s="2"/>
      <c r="L271" s="2"/>
      <c r="M271" s="2"/>
      <c r="N271" s="2"/>
      <c r="O271" s="2"/>
      <c r="P271" s="1"/>
      <c r="Q271" s="1"/>
      <c r="R271" s="1"/>
      <c r="S271" s="1"/>
    </row>
    <row r="272" spans="1:19" ht="21" x14ac:dyDescent="0.35">
      <c r="A272" s="1"/>
      <c r="B272" s="2"/>
      <c r="C272" s="2"/>
      <c r="D272" s="2"/>
      <c r="E272" s="2"/>
      <c r="F272" s="2"/>
      <c r="G272" s="2"/>
      <c r="H272" s="2"/>
      <c r="I272" s="2"/>
      <c r="J272" s="2"/>
      <c r="K272" s="2"/>
      <c r="L272" s="2"/>
      <c r="M272" s="2"/>
      <c r="N272" s="2"/>
      <c r="O272" s="2"/>
      <c r="P272" s="1"/>
      <c r="Q272" s="1"/>
      <c r="R272" s="1"/>
      <c r="S272" s="1"/>
    </row>
    <row r="273" spans="1:19" ht="21" x14ac:dyDescent="0.35">
      <c r="A273" s="1"/>
      <c r="B273" s="2"/>
      <c r="C273" s="2"/>
      <c r="D273" s="2"/>
      <c r="E273" s="2"/>
      <c r="F273" s="2"/>
      <c r="G273" s="2"/>
      <c r="H273" s="2"/>
      <c r="I273" s="2"/>
      <c r="J273" s="2"/>
      <c r="K273" s="2"/>
      <c r="L273" s="2"/>
      <c r="M273" s="2"/>
      <c r="N273" s="2"/>
      <c r="O273" s="2"/>
      <c r="P273" s="1"/>
      <c r="Q273" s="1"/>
      <c r="R273" s="1"/>
      <c r="S273" s="1"/>
    </row>
    <row r="274" spans="1:19" ht="21" x14ac:dyDescent="0.35">
      <c r="A274" s="1"/>
      <c r="B274" s="2"/>
      <c r="C274" s="2"/>
      <c r="D274" s="2"/>
      <c r="E274" s="2"/>
      <c r="F274" s="2"/>
      <c r="G274" s="2"/>
      <c r="H274" s="2"/>
      <c r="I274" s="2"/>
      <c r="J274" s="2"/>
      <c r="K274" s="2"/>
      <c r="L274" s="2"/>
      <c r="M274" s="2"/>
      <c r="N274" s="2"/>
      <c r="O274" s="2"/>
      <c r="P274" s="1"/>
      <c r="Q274" s="1"/>
      <c r="R274" s="1"/>
      <c r="S274" s="1"/>
    </row>
    <row r="275" spans="1:19" ht="21" x14ac:dyDescent="0.35">
      <c r="A275" s="1"/>
      <c r="B275" s="2"/>
      <c r="C275" s="2"/>
      <c r="D275" s="2"/>
      <c r="E275" s="2"/>
      <c r="F275" s="2"/>
      <c r="G275" s="2"/>
      <c r="H275" s="2"/>
      <c r="I275" s="2"/>
      <c r="J275" s="2"/>
      <c r="K275" s="2"/>
      <c r="L275" s="2"/>
      <c r="M275" s="2"/>
      <c r="N275" s="2"/>
      <c r="O275" s="2"/>
      <c r="P275" s="1"/>
      <c r="Q275" s="1"/>
      <c r="R275" s="1"/>
      <c r="S275" s="1"/>
    </row>
    <row r="276" spans="1:19" ht="21" x14ac:dyDescent="0.35">
      <c r="A276" s="1"/>
      <c r="B276" s="2"/>
      <c r="C276" s="2"/>
      <c r="D276" s="2"/>
      <c r="E276" s="2"/>
      <c r="F276" s="2"/>
      <c r="G276" s="2"/>
      <c r="H276" s="2"/>
      <c r="I276" s="2"/>
      <c r="J276" s="2"/>
      <c r="K276" s="2"/>
      <c r="L276" s="2"/>
      <c r="M276" s="2"/>
      <c r="N276" s="2"/>
      <c r="O276" s="2"/>
      <c r="P276" s="1"/>
      <c r="Q276" s="1"/>
      <c r="R276" s="1"/>
      <c r="S276" s="1"/>
    </row>
    <row r="277" spans="1:19" ht="21" x14ac:dyDescent="0.35">
      <c r="A277" s="1"/>
      <c r="B277" s="2"/>
      <c r="C277" s="2"/>
      <c r="D277" s="2"/>
      <c r="E277" s="2"/>
      <c r="F277" s="2"/>
      <c r="G277" s="2"/>
      <c r="H277" s="2"/>
      <c r="I277" s="2"/>
      <c r="J277" s="2"/>
      <c r="K277" s="2"/>
      <c r="L277" s="2"/>
      <c r="M277" s="2"/>
      <c r="N277" s="2"/>
      <c r="O277" s="2"/>
      <c r="P277" s="1"/>
      <c r="Q277" s="1"/>
      <c r="R277" s="1"/>
      <c r="S277" s="1"/>
    </row>
    <row r="278" spans="1:19" ht="21" x14ac:dyDescent="0.35">
      <c r="A278" s="1"/>
      <c r="B278" s="2"/>
      <c r="C278" s="2"/>
      <c r="D278" s="2"/>
      <c r="E278" s="2"/>
      <c r="F278" s="2"/>
      <c r="G278" s="2"/>
      <c r="H278" s="2"/>
      <c r="I278" s="2"/>
      <c r="J278" s="2"/>
      <c r="K278" s="2"/>
      <c r="L278" s="2"/>
      <c r="M278" s="2"/>
      <c r="N278" s="2"/>
      <c r="O278" s="2"/>
      <c r="P278" s="1"/>
      <c r="Q278" s="1"/>
      <c r="R278" s="1"/>
      <c r="S278" s="1"/>
    </row>
    <row r="279" spans="1:19" ht="21" x14ac:dyDescent="0.35">
      <c r="A279" s="1"/>
      <c r="B279" s="2"/>
      <c r="C279" s="2"/>
      <c r="D279" s="2"/>
      <c r="E279" s="2"/>
      <c r="F279" s="2"/>
      <c r="G279" s="2"/>
      <c r="H279" s="2"/>
      <c r="I279" s="2"/>
      <c r="J279" s="2"/>
      <c r="K279" s="2"/>
      <c r="L279" s="2"/>
      <c r="M279" s="2"/>
      <c r="N279" s="2"/>
      <c r="O279" s="2"/>
      <c r="P279" s="1"/>
      <c r="Q279" s="1"/>
      <c r="R279" s="1"/>
      <c r="S279" s="1"/>
    </row>
    <row r="280" spans="1:19" ht="21" x14ac:dyDescent="0.35">
      <c r="A280" s="1"/>
      <c r="B280" s="2"/>
      <c r="C280" s="2"/>
      <c r="D280" s="2"/>
      <c r="E280" s="2"/>
      <c r="F280" s="2"/>
      <c r="G280" s="2"/>
      <c r="H280" s="2"/>
      <c r="I280" s="2"/>
      <c r="J280" s="2"/>
      <c r="K280" s="2"/>
      <c r="L280" s="2"/>
      <c r="M280" s="2"/>
      <c r="N280" s="2"/>
      <c r="O280" s="2"/>
      <c r="P280" s="1"/>
      <c r="Q280" s="1"/>
      <c r="R280" s="1"/>
      <c r="S280" s="1"/>
    </row>
    <row r="281" spans="1:19" ht="21" x14ac:dyDescent="0.35">
      <c r="A281" s="1"/>
      <c r="B281" s="2"/>
      <c r="C281" s="2"/>
      <c r="D281" s="2"/>
      <c r="E281" s="2"/>
      <c r="F281" s="2"/>
      <c r="G281" s="2"/>
      <c r="H281" s="2"/>
      <c r="I281" s="2"/>
      <c r="J281" s="2"/>
      <c r="K281" s="2"/>
      <c r="L281" s="2"/>
      <c r="M281" s="2"/>
      <c r="N281" s="2"/>
      <c r="O281" s="2"/>
      <c r="P281" s="1"/>
      <c r="Q281" s="1"/>
      <c r="R281" s="1"/>
      <c r="S281" s="1"/>
    </row>
    <row r="282" spans="1:19" ht="21" x14ac:dyDescent="0.35">
      <c r="A282" s="1"/>
      <c r="B282" s="2"/>
      <c r="C282" s="2"/>
      <c r="D282" s="2"/>
      <c r="E282" s="2"/>
      <c r="F282" s="2"/>
      <c r="G282" s="2"/>
      <c r="H282" s="2"/>
      <c r="I282" s="2"/>
      <c r="J282" s="2"/>
      <c r="K282" s="2"/>
      <c r="L282" s="2"/>
      <c r="M282" s="2"/>
      <c r="N282" s="2"/>
      <c r="O282" s="2"/>
      <c r="P282" s="1"/>
      <c r="Q282" s="1"/>
      <c r="R282" s="1"/>
      <c r="S282" s="1"/>
    </row>
    <row r="283" spans="1:19" ht="21" x14ac:dyDescent="0.35">
      <c r="A283" s="1"/>
      <c r="B283" s="2"/>
      <c r="C283" s="2"/>
      <c r="D283" s="2"/>
      <c r="E283" s="2"/>
      <c r="F283" s="2"/>
      <c r="G283" s="2"/>
      <c r="H283" s="2"/>
      <c r="I283" s="2"/>
      <c r="J283" s="2"/>
      <c r="K283" s="2"/>
      <c r="L283" s="2"/>
      <c r="M283" s="2"/>
      <c r="N283" s="2"/>
      <c r="O283" s="2"/>
      <c r="P283" s="1"/>
      <c r="Q283" s="1"/>
      <c r="R283" s="1"/>
      <c r="S283" s="1"/>
    </row>
    <row r="284" spans="1:19" ht="21" x14ac:dyDescent="0.35">
      <c r="A284" s="1"/>
      <c r="B284" s="2"/>
      <c r="C284" s="2"/>
      <c r="D284" s="2"/>
      <c r="E284" s="2"/>
      <c r="F284" s="2"/>
      <c r="G284" s="2"/>
      <c r="H284" s="2"/>
      <c r="I284" s="2"/>
      <c r="J284" s="2"/>
      <c r="K284" s="2"/>
      <c r="L284" s="2"/>
      <c r="M284" s="2"/>
      <c r="N284" s="2"/>
      <c r="O284" s="2"/>
      <c r="P284" s="1"/>
      <c r="Q284" s="1"/>
      <c r="R284" s="1"/>
      <c r="S284" s="1"/>
    </row>
    <row r="285" spans="1:19" ht="21" x14ac:dyDescent="0.35">
      <c r="A285" s="1"/>
      <c r="B285" s="2"/>
      <c r="C285" s="2"/>
      <c r="D285" s="2"/>
      <c r="E285" s="2"/>
      <c r="F285" s="2"/>
      <c r="G285" s="2"/>
      <c r="H285" s="2"/>
      <c r="I285" s="2"/>
      <c r="J285" s="2"/>
      <c r="K285" s="2"/>
      <c r="L285" s="2"/>
      <c r="M285" s="2"/>
      <c r="N285" s="2"/>
      <c r="O285" s="2"/>
      <c r="P285" s="1"/>
      <c r="Q285" s="1"/>
      <c r="R285" s="1"/>
      <c r="S285" s="1"/>
    </row>
    <row r="286" spans="1:19" ht="21" x14ac:dyDescent="0.35">
      <c r="A286" s="1"/>
      <c r="B286" s="2"/>
      <c r="C286" s="2"/>
      <c r="D286" s="2"/>
      <c r="E286" s="2"/>
      <c r="F286" s="2"/>
      <c r="G286" s="2"/>
      <c r="H286" s="2"/>
      <c r="I286" s="2"/>
      <c r="J286" s="2"/>
      <c r="K286" s="2"/>
      <c r="L286" s="2"/>
      <c r="M286" s="2"/>
      <c r="N286" s="2"/>
      <c r="O286" s="2"/>
      <c r="P286" s="1"/>
      <c r="Q286" s="1"/>
      <c r="R286" s="1"/>
      <c r="S286" s="1"/>
    </row>
    <row r="287" spans="1:19" ht="21" x14ac:dyDescent="0.35">
      <c r="A287" s="1"/>
      <c r="B287" s="2"/>
      <c r="C287" s="2"/>
      <c r="D287" s="2"/>
      <c r="E287" s="2"/>
      <c r="F287" s="2"/>
      <c r="G287" s="2"/>
      <c r="H287" s="2"/>
      <c r="I287" s="2"/>
      <c r="J287" s="2"/>
      <c r="K287" s="2"/>
      <c r="L287" s="2"/>
      <c r="M287" s="2"/>
      <c r="N287" s="2"/>
      <c r="O287" s="2"/>
      <c r="P287" s="1"/>
      <c r="Q287" s="1"/>
      <c r="R287" s="1"/>
      <c r="S287" s="1"/>
    </row>
    <row r="288" spans="1:19" ht="21" x14ac:dyDescent="0.35">
      <c r="A288" s="1"/>
      <c r="B288" s="2"/>
      <c r="C288" s="2"/>
      <c r="D288" s="2"/>
      <c r="E288" s="2"/>
      <c r="F288" s="2"/>
      <c r="G288" s="2"/>
      <c r="H288" s="2"/>
      <c r="I288" s="2"/>
      <c r="J288" s="2"/>
      <c r="K288" s="2"/>
      <c r="L288" s="2"/>
      <c r="M288" s="2"/>
      <c r="N288" s="2"/>
      <c r="O288" s="2"/>
      <c r="P288" s="1"/>
      <c r="Q288" s="1"/>
      <c r="R288" s="1"/>
      <c r="S288" s="1"/>
    </row>
    <row r="289" spans="1:19" ht="21" x14ac:dyDescent="0.35">
      <c r="A289" s="1"/>
      <c r="B289" s="2"/>
      <c r="C289" s="2"/>
      <c r="D289" s="2"/>
      <c r="E289" s="2"/>
      <c r="F289" s="2"/>
      <c r="G289" s="2"/>
      <c r="H289" s="2"/>
      <c r="I289" s="2"/>
      <c r="J289" s="2"/>
      <c r="K289" s="2"/>
      <c r="L289" s="2"/>
      <c r="M289" s="2"/>
      <c r="N289" s="2"/>
      <c r="O289" s="2"/>
      <c r="P289" s="1"/>
      <c r="Q289" s="1"/>
      <c r="R289" s="1"/>
      <c r="S289" s="1"/>
    </row>
    <row r="290" spans="1:19" ht="21" x14ac:dyDescent="0.35">
      <c r="A290" s="1"/>
      <c r="B290" s="2"/>
      <c r="C290" s="2"/>
      <c r="D290" s="2"/>
      <c r="E290" s="2"/>
      <c r="F290" s="2"/>
      <c r="G290" s="2"/>
      <c r="H290" s="2"/>
      <c r="I290" s="2"/>
      <c r="J290" s="2"/>
      <c r="K290" s="2"/>
      <c r="L290" s="2"/>
      <c r="M290" s="2"/>
      <c r="N290" s="2"/>
      <c r="O290" s="2"/>
      <c r="P290" s="1"/>
      <c r="Q290" s="1"/>
      <c r="R290" s="1"/>
      <c r="S290" s="1"/>
    </row>
    <row r="291" spans="1:19" ht="21" x14ac:dyDescent="0.35">
      <c r="A291" s="1"/>
      <c r="B291" s="2"/>
      <c r="C291" s="2"/>
      <c r="D291" s="2"/>
      <c r="E291" s="2"/>
      <c r="F291" s="2"/>
      <c r="G291" s="2"/>
      <c r="H291" s="2"/>
      <c r="I291" s="2"/>
      <c r="J291" s="2"/>
      <c r="K291" s="2"/>
      <c r="L291" s="2"/>
      <c r="M291" s="2"/>
      <c r="N291" s="2"/>
      <c r="O291" s="2"/>
      <c r="P291" s="1"/>
      <c r="Q291" s="1"/>
      <c r="R291" s="1"/>
      <c r="S291" s="1"/>
    </row>
    <row r="292" spans="1:19" ht="21" x14ac:dyDescent="0.35">
      <c r="A292" s="1"/>
      <c r="B292" s="2"/>
      <c r="C292" s="2"/>
      <c r="D292" s="2"/>
      <c r="E292" s="2"/>
      <c r="F292" s="2"/>
      <c r="G292" s="2"/>
      <c r="H292" s="2"/>
      <c r="I292" s="2"/>
      <c r="J292" s="2"/>
      <c r="K292" s="2"/>
      <c r="L292" s="2"/>
      <c r="M292" s="2"/>
      <c r="N292" s="2"/>
      <c r="O292" s="2"/>
      <c r="P292" s="1"/>
      <c r="Q292" s="1"/>
      <c r="R292" s="1"/>
      <c r="S292" s="1"/>
    </row>
    <row r="293" spans="1:19" ht="21" x14ac:dyDescent="0.35">
      <c r="A293" s="1"/>
      <c r="B293" s="2"/>
      <c r="C293" s="2"/>
      <c r="D293" s="2"/>
      <c r="E293" s="2"/>
      <c r="F293" s="2"/>
      <c r="G293" s="2"/>
      <c r="H293" s="2"/>
      <c r="I293" s="2"/>
      <c r="J293" s="2"/>
      <c r="K293" s="2"/>
      <c r="L293" s="2"/>
      <c r="M293" s="2"/>
      <c r="N293" s="2"/>
      <c r="O293" s="2"/>
      <c r="P293" s="1"/>
      <c r="Q293" s="1"/>
      <c r="R293" s="1"/>
      <c r="S293" s="1"/>
    </row>
    <row r="294" spans="1:19" ht="21" x14ac:dyDescent="0.35">
      <c r="A294" s="1"/>
      <c r="B294" s="2"/>
      <c r="C294" s="2"/>
      <c r="D294" s="2"/>
      <c r="E294" s="2"/>
      <c r="F294" s="2"/>
      <c r="G294" s="2"/>
      <c r="H294" s="2"/>
      <c r="I294" s="2"/>
      <c r="J294" s="2"/>
      <c r="K294" s="2"/>
      <c r="L294" s="2"/>
      <c r="M294" s="2"/>
      <c r="N294" s="2"/>
      <c r="O294" s="2"/>
      <c r="P294" s="1"/>
      <c r="Q294" s="1"/>
      <c r="R294" s="1"/>
      <c r="S294" s="1"/>
    </row>
    <row r="295" spans="1:19" ht="21" x14ac:dyDescent="0.35">
      <c r="A295" s="1"/>
      <c r="B295" s="2"/>
      <c r="C295" s="2"/>
      <c r="D295" s="2"/>
      <c r="E295" s="2"/>
      <c r="F295" s="2"/>
      <c r="G295" s="2"/>
      <c r="H295" s="2"/>
      <c r="I295" s="2"/>
      <c r="J295" s="2"/>
      <c r="K295" s="2"/>
      <c r="L295" s="2"/>
      <c r="M295" s="2"/>
      <c r="N295" s="2"/>
      <c r="O295" s="2"/>
      <c r="P295" s="1"/>
      <c r="Q295" s="1"/>
      <c r="R295" s="1"/>
      <c r="S295" s="1"/>
    </row>
    <row r="296" spans="1:19" ht="21" x14ac:dyDescent="0.35">
      <c r="A296" s="1"/>
      <c r="B296" s="2"/>
      <c r="C296" s="2"/>
      <c r="D296" s="2"/>
      <c r="E296" s="2"/>
      <c r="F296" s="2"/>
      <c r="G296" s="2"/>
      <c r="H296" s="2"/>
      <c r="I296" s="2"/>
      <c r="J296" s="2"/>
      <c r="K296" s="2"/>
      <c r="L296" s="2"/>
      <c r="M296" s="2"/>
      <c r="N296" s="2"/>
      <c r="O296" s="2"/>
      <c r="P296" s="1"/>
      <c r="Q296" s="1"/>
      <c r="R296" s="1"/>
      <c r="S296" s="1"/>
    </row>
    <row r="297" spans="1:19" ht="21" x14ac:dyDescent="0.35">
      <c r="A297" s="1"/>
      <c r="B297" s="2"/>
      <c r="C297" s="2"/>
      <c r="D297" s="2"/>
      <c r="E297" s="2"/>
      <c r="F297" s="2"/>
      <c r="G297" s="2"/>
      <c r="H297" s="2"/>
      <c r="I297" s="2"/>
      <c r="J297" s="2"/>
      <c r="K297" s="2"/>
      <c r="L297" s="2"/>
      <c r="M297" s="2"/>
      <c r="N297" s="2"/>
      <c r="O297" s="2"/>
      <c r="P297" s="1"/>
      <c r="Q297" s="1"/>
      <c r="R297" s="1"/>
      <c r="S297" s="1"/>
    </row>
    <row r="298" spans="1:19" ht="21" x14ac:dyDescent="0.35">
      <c r="A298" s="1"/>
      <c r="B298" s="2"/>
      <c r="C298" s="2"/>
      <c r="D298" s="2"/>
      <c r="E298" s="2"/>
      <c r="F298" s="2"/>
      <c r="G298" s="2"/>
      <c r="H298" s="2"/>
      <c r="I298" s="2"/>
      <c r="J298" s="2"/>
      <c r="K298" s="2"/>
      <c r="L298" s="2"/>
      <c r="M298" s="2"/>
      <c r="N298" s="2"/>
      <c r="O298" s="2"/>
      <c r="P298" s="1"/>
      <c r="Q298" s="1"/>
      <c r="R298" s="1"/>
      <c r="S298" s="1"/>
    </row>
    <row r="299" spans="1:19" ht="21" x14ac:dyDescent="0.35">
      <c r="A299" s="1"/>
      <c r="B299" s="2"/>
      <c r="C299" s="2"/>
      <c r="D299" s="2"/>
      <c r="E299" s="2"/>
      <c r="F299" s="2"/>
      <c r="G299" s="2"/>
      <c r="H299" s="2"/>
      <c r="I299" s="2"/>
      <c r="J299" s="2"/>
      <c r="K299" s="2"/>
      <c r="L299" s="2"/>
      <c r="M299" s="2"/>
      <c r="N299" s="2"/>
      <c r="O299" s="2"/>
      <c r="P299" s="1"/>
      <c r="Q299" s="1"/>
      <c r="R299" s="1"/>
      <c r="S299" s="1"/>
    </row>
    <row r="300" spans="1:19" ht="21" x14ac:dyDescent="0.35">
      <c r="A300" s="1"/>
      <c r="B300" s="2"/>
      <c r="C300" s="2"/>
      <c r="D300" s="2"/>
      <c r="E300" s="2"/>
      <c r="F300" s="2"/>
      <c r="G300" s="2"/>
      <c r="H300" s="2"/>
      <c r="I300" s="2"/>
      <c r="J300" s="2"/>
      <c r="K300" s="2"/>
      <c r="L300" s="2"/>
      <c r="M300" s="2"/>
      <c r="N300" s="2"/>
      <c r="O300" s="2"/>
      <c r="P300" s="1"/>
      <c r="Q300" s="1"/>
      <c r="R300" s="1"/>
      <c r="S300" s="1"/>
    </row>
    <row r="301" spans="1:19" ht="21" x14ac:dyDescent="0.35">
      <c r="A301" s="1"/>
      <c r="B301" s="2"/>
      <c r="C301" s="2"/>
      <c r="D301" s="2"/>
      <c r="E301" s="2"/>
      <c r="F301" s="2"/>
      <c r="G301" s="2"/>
      <c r="H301" s="2"/>
      <c r="I301" s="2"/>
      <c r="J301" s="2"/>
      <c r="K301" s="2"/>
      <c r="L301" s="2"/>
      <c r="M301" s="2"/>
      <c r="N301" s="2"/>
      <c r="O301" s="2"/>
      <c r="P301" s="1"/>
      <c r="Q301" s="1"/>
      <c r="R301" s="1"/>
      <c r="S301" s="1"/>
    </row>
    <row r="302" spans="1:19" ht="21" x14ac:dyDescent="0.35">
      <c r="A302" s="1"/>
      <c r="B302" s="2"/>
      <c r="C302" s="2"/>
      <c r="D302" s="2"/>
      <c r="E302" s="2"/>
      <c r="F302" s="2"/>
      <c r="G302" s="2"/>
      <c r="H302" s="2"/>
      <c r="I302" s="2"/>
      <c r="J302" s="2"/>
      <c r="K302" s="2"/>
      <c r="L302" s="2"/>
      <c r="M302" s="2"/>
      <c r="N302" s="2"/>
      <c r="O302" s="2"/>
      <c r="P302" s="1"/>
      <c r="Q302" s="1"/>
      <c r="R302" s="1"/>
      <c r="S302" s="1"/>
    </row>
    <row r="303" spans="1:19" ht="21" x14ac:dyDescent="0.35">
      <c r="A303" s="1"/>
      <c r="B303" s="2"/>
      <c r="C303" s="2"/>
      <c r="D303" s="2"/>
      <c r="E303" s="2"/>
      <c r="F303" s="2"/>
      <c r="G303" s="2"/>
      <c r="H303" s="2"/>
      <c r="I303" s="2"/>
      <c r="J303" s="2"/>
      <c r="K303" s="2"/>
      <c r="L303" s="2"/>
      <c r="M303" s="2"/>
      <c r="N303" s="2"/>
      <c r="O303" s="2"/>
      <c r="P303" s="1"/>
      <c r="Q303" s="1"/>
      <c r="R303" s="1"/>
      <c r="S303" s="1"/>
    </row>
    <row r="304" spans="1:19" ht="21" x14ac:dyDescent="0.35">
      <c r="A304" s="1"/>
      <c r="B304" s="2"/>
      <c r="C304" s="2"/>
      <c r="D304" s="2"/>
      <c r="E304" s="2"/>
      <c r="F304" s="2"/>
      <c r="G304" s="2"/>
      <c r="H304" s="2"/>
      <c r="I304" s="2"/>
      <c r="J304" s="2"/>
      <c r="K304" s="2"/>
      <c r="L304" s="2"/>
      <c r="M304" s="2"/>
      <c r="N304" s="2"/>
      <c r="O304" s="2"/>
      <c r="P304" s="1"/>
      <c r="Q304" s="1"/>
      <c r="R304" s="1"/>
      <c r="S304" s="1"/>
    </row>
    <row r="305" spans="1:19" ht="21" x14ac:dyDescent="0.35">
      <c r="A305" s="1"/>
      <c r="B305" s="2"/>
      <c r="C305" s="2"/>
      <c r="D305" s="2"/>
      <c r="E305" s="2"/>
      <c r="F305" s="2"/>
      <c r="G305" s="2"/>
      <c r="H305" s="2"/>
      <c r="I305" s="2"/>
      <c r="J305" s="2"/>
      <c r="K305" s="2"/>
      <c r="L305" s="2"/>
      <c r="M305" s="2"/>
      <c r="N305" s="2"/>
      <c r="O305" s="2"/>
      <c r="P305" s="1"/>
      <c r="Q305" s="1"/>
      <c r="R305" s="1"/>
      <c r="S305" s="1"/>
    </row>
    <row r="306" spans="1:19" ht="21" x14ac:dyDescent="0.35">
      <c r="A306" s="1"/>
      <c r="B306" s="2"/>
      <c r="C306" s="2"/>
      <c r="D306" s="2"/>
      <c r="E306" s="2"/>
      <c r="F306" s="2"/>
      <c r="G306" s="2"/>
      <c r="H306" s="2"/>
      <c r="I306" s="2"/>
      <c r="J306" s="2"/>
      <c r="K306" s="2"/>
      <c r="L306" s="2"/>
      <c r="M306" s="2"/>
      <c r="N306" s="2"/>
      <c r="O306" s="2"/>
      <c r="P306" s="1"/>
      <c r="Q306" s="1"/>
      <c r="R306" s="1"/>
      <c r="S306" s="1"/>
    </row>
    <row r="307" spans="1:19" ht="21" x14ac:dyDescent="0.35">
      <c r="A307" s="1"/>
      <c r="B307" s="2"/>
      <c r="C307" s="2"/>
      <c r="D307" s="2"/>
      <c r="E307" s="2"/>
      <c r="F307" s="2"/>
      <c r="G307" s="2"/>
      <c r="H307" s="2"/>
      <c r="I307" s="2"/>
      <c r="J307" s="2"/>
      <c r="K307" s="2"/>
      <c r="L307" s="2"/>
      <c r="M307" s="2"/>
      <c r="N307" s="2"/>
      <c r="O307" s="2"/>
      <c r="P307" s="1"/>
      <c r="Q307" s="1"/>
      <c r="R307" s="1"/>
      <c r="S307" s="1"/>
    </row>
    <row r="308" spans="1:19" ht="21" x14ac:dyDescent="0.35">
      <c r="A308" s="1"/>
      <c r="B308" s="2"/>
      <c r="C308" s="2"/>
      <c r="D308" s="2"/>
      <c r="E308" s="2"/>
      <c r="F308" s="2"/>
      <c r="G308" s="2"/>
      <c r="H308" s="2"/>
      <c r="I308" s="2"/>
      <c r="J308" s="2"/>
      <c r="K308" s="2"/>
      <c r="L308" s="2"/>
      <c r="M308" s="2"/>
      <c r="N308" s="2"/>
      <c r="O308" s="2"/>
      <c r="P308" s="1"/>
      <c r="Q308" s="1"/>
      <c r="R308" s="1"/>
      <c r="S308" s="1"/>
    </row>
    <row r="309" spans="1:19" ht="21" x14ac:dyDescent="0.35">
      <c r="A309" s="1"/>
      <c r="B309" s="2"/>
      <c r="C309" s="2"/>
      <c r="D309" s="2"/>
      <c r="E309" s="2"/>
      <c r="F309" s="2"/>
      <c r="G309" s="2"/>
      <c r="H309" s="2"/>
      <c r="I309" s="2"/>
      <c r="J309" s="2"/>
      <c r="K309" s="2"/>
      <c r="L309" s="2"/>
      <c r="M309" s="2"/>
      <c r="N309" s="2"/>
      <c r="O309" s="2"/>
      <c r="P309" s="1"/>
      <c r="Q309" s="1"/>
      <c r="R309" s="1"/>
      <c r="S309" s="1"/>
    </row>
    <row r="310" spans="1:19" ht="21" x14ac:dyDescent="0.35">
      <c r="A310" s="1"/>
      <c r="B310" s="2"/>
      <c r="C310" s="2"/>
      <c r="D310" s="2"/>
      <c r="E310" s="2"/>
      <c r="F310" s="2"/>
      <c r="G310" s="2"/>
      <c r="H310" s="2"/>
      <c r="I310" s="2"/>
      <c r="J310" s="2"/>
      <c r="K310" s="2"/>
      <c r="L310" s="2"/>
      <c r="M310" s="2"/>
      <c r="N310" s="2"/>
      <c r="O310" s="2"/>
      <c r="P310" s="1"/>
      <c r="Q310" s="1"/>
      <c r="R310" s="1"/>
      <c r="S310" s="1"/>
    </row>
    <row r="311" spans="1:19" ht="21" x14ac:dyDescent="0.35">
      <c r="A311" s="1"/>
      <c r="B311" s="2"/>
      <c r="C311" s="2"/>
      <c r="D311" s="2"/>
      <c r="E311" s="2"/>
      <c r="F311" s="2"/>
      <c r="G311" s="2"/>
      <c r="H311" s="2"/>
      <c r="I311" s="2"/>
      <c r="J311" s="2"/>
      <c r="K311" s="2"/>
      <c r="L311" s="2"/>
      <c r="M311" s="2"/>
      <c r="N311" s="2"/>
      <c r="O311" s="2"/>
      <c r="P311" s="1"/>
      <c r="Q311" s="1"/>
      <c r="R311" s="1"/>
      <c r="S311" s="1"/>
    </row>
    <row r="312" spans="1:19" ht="21" x14ac:dyDescent="0.35">
      <c r="A312" s="1"/>
      <c r="B312" s="2"/>
      <c r="C312" s="2"/>
      <c r="D312" s="2"/>
      <c r="E312" s="2"/>
      <c r="F312" s="2"/>
      <c r="G312" s="2"/>
      <c r="H312" s="2"/>
      <c r="I312" s="2"/>
      <c r="J312" s="2"/>
      <c r="K312" s="2"/>
      <c r="L312" s="2"/>
      <c r="M312" s="2"/>
      <c r="N312" s="2"/>
      <c r="O312" s="2"/>
      <c r="P312" s="1"/>
      <c r="Q312" s="1"/>
      <c r="R312" s="1"/>
      <c r="S312" s="1"/>
    </row>
    <row r="313" spans="1:19" ht="21" x14ac:dyDescent="0.35">
      <c r="A313" s="1"/>
      <c r="B313" s="2"/>
      <c r="C313" s="2"/>
      <c r="D313" s="2"/>
      <c r="E313" s="2"/>
      <c r="F313" s="2"/>
      <c r="G313" s="2"/>
      <c r="H313" s="2"/>
      <c r="I313" s="2"/>
      <c r="J313" s="2"/>
      <c r="K313" s="2"/>
      <c r="L313" s="2"/>
      <c r="M313" s="2"/>
      <c r="N313" s="2"/>
      <c r="O313" s="2"/>
      <c r="P313" s="1"/>
      <c r="Q313" s="1"/>
      <c r="R313" s="1"/>
      <c r="S313" s="1"/>
    </row>
    <row r="314" spans="1:19" ht="21" x14ac:dyDescent="0.35">
      <c r="A314" s="1"/>
      <c r="B314" s="2"/>
      <c r="C314" s="2"/>
      <c r="D314" s="2"/>
      <c r="E314" s="2"/>
      <c r="F314" s="2"/>
      <c r="G314" s="2"/>
      <c r="H314" s="2"/>
      <c r="I314" s="2"/>
      <c r="J314" s="2"/>
      <c r="K314" s="2"/>
      <c r="L314" s="2"/>
      <c r="M314" s="2"/>
      <c r="N314" s="2"/>
      <c r="O314" s="2"/>
      <c r="P314" s="1"/>
      <c r="Q314" s="1"/>
      <c r="R314" s="1"/>
      <c r="S314" s="1"/>
    </row>
    <row r="315" spans="1:19" ht="21" x14ac:dyDescent="0.35">
      <c r="A315" s="1"/>
      <c r="B315" s="2"/>
      <c r="C315" s="2"/>
      <c r="D315" s="2"/>
      <c r="E315" s="2"/>
      <c r="F315" s="2"/>
      <c r="G315" s="2"/>
      <c r="H315" s="2"/>
      <c r="I315" s="2"/>
      <c r="J315" s="2"/>
      <c r="K315" s="2"/>
      <c r="L315" s="2"/>
      <c r="M315" s="2"/>
      <c r="N315" s="2"/>
      <c r="O315" s="2"/>
      <c r="P315" s="1"/>
      <c r="Q315" s="1"/>
      <c r="R315" s="1"/>
      <c r="S315" s="1"/>
    </row>
    <row r="316" spans="1:19" ht="21" x14ac:dyDescent="0.35">
      <c r="A316" s="1"/>
      <c r="B316" s="2"/>
      <c r="C316" s="2"/>
      <c r="D316" s="2"/>
      <c r="E316" s="2"/>
      <c r="F316" s="2"/>
      <c r="G316" s="2"/>
      <c r="H316" s="2"/>
      <c r="I316" s="2"/>
      <c r="J316" s="2"/>
      <c r="K316" s="2"/>
      <c r="L316" s="2"/>
      <c r="M316" s="2"/>
      <c r="N316" s="2"/>
      <c r="O316" s="2"/>
      <c r="P316" s="1"/>
      <c r="Q316" s="1"/>
      <c r="R316" s="1"/>
      <c r="S316" s="1"/>
    </row>
    <row r="317" spans="1:19" ht="21" x14ac:dyDescent="0.35">
      <c r="A317" s="1"/>
      <c r="B317" s="2"/>
      <c r="C317" s="2"/>
      <c r="D317" s="2"/>
      <c r="E317" s="2"/>
      <c r="F317" s="2"/>
      <c r="G317" s="2"/>
      <c r="H317" s="2"/>
      <c r="I317" s="2"/>
      <c r="J317" s="2"/>
      <c r="K317" s="2"/>
      <c r="L317" s="2"/>
      <c r="M317" s="2"/>
      <c r="N317" s="2"/>
      <c r="O317" s="2"/>
      <c r="P317" s="1"/>
      <c r="Q317" s="1"/>
      <c r="R317" s="1"/>
      <c r="S317" s="1"/>
    </row>
    <row r="318" spans="1:19" ht="21" x14ac:dyDescent="0.35">
      <c r="A318" s="1"/>
      <c r="B318" s="2"/>
      <c r="C318" s="2"/>
      <c r="D318" s="2"/>
      <c r="E318" s="2"/>
      <c r="F318" s="2"/>
      <c r="G318" s="2"/>
      <c r="H318" s="2"/>
      <c r="I318" s="2"/>
      <c r="J318" s="2"/>
      <c r="K318" s="2"/>
      <c r="L318" s="2"/>
      <c r="M318" s="2"/>
      <c r="N318" s="2"/>
      <c r="O318" s="2"/>
      <c r="P318" s="1"/>
      <c r="Q318" s="1"/>
      <c r="R318" s="1"/>
      <c r="S318" s="1"/>
    </row>
    <row r="319" spans="1:19" ht="21" x14ac:dyDescent="0.35">
      <c r="A319" s="1"/>
      <c r="B319" s="2"/>
      <c r="C319" s="2"/>
      <c r="D319" s="2"/>
      <c r="E319" s="2"/>
      <c r="F319" s="2"/>
      <c r="G319" s="2"/>
      <c r="H319" s="2"/>
      <c r="I319" s="2"/>
      <c r="J319" s="2"/>
      <c r="K319" s="2"/>
      <c r="L319" s="2"/>
      <c r="M319" s="2"/>
      <c r="N319" s="2"/>
      <c r="O319" s="2"/>
      <c r="P319" s="1"/>
      <c r="Q319" s="1"/>
      <c r="R319" s="1"/>
      <c r="S319" s="1"/>
    </row>
    <row r="320" spans="1:19" ht="21" x14ac:dyDescent="0.35">
      <c r="A320" s="1"/>
      <c r="B320" s="2"/>
      <c r="C320" s="2"/>
      <c r="D320" s="2"/>
      <c r="E320" s="2"/>
      <c r="F320" s="2"/>
      <c r="G320" s="2"/>
      <c r="H320" s="2"/>
      <c r="I320" s="2"/>
      <c r="J320" s="2"/>
      <c r="K320" s="2"/>
      <c r="L320" s="2"/>
      <c r="M320" s="2"/>
      <c r="N320" s="2"/>
      <c r="O320" s="2"/>
      <c r="P320" s="1"/>
      <c r="Q320" s="1"/>
      <c r="R320" s="1"/>
      <c r="S320" s="1"/>
    </row>
    <row r="321" spans="1:19" ht="21" x14ac:dyDescent="0.35">
      <c r="A321" s="1"/>
      <c r="B321" s="2"/>
      <c r="C321" s="2"/>
      <c r="D321" s="2"/>
      <c r="E321" s="2"/>
      <c r="F321" s="2"/>
      <c r="G321" s="2"/>
      <c r="H321" s="2"/>
      <c r="I321" s="2"/>
      <c r="J321" s="2"/>
      <c r="K321" s="2"/>
      <c r="L321" s="2"/>
      <c r="M321" s="2"/>
      <c r="N321" s="2"/>
      <c r="O321" s="2"/>
      <c r="P321" s="1"/>
      <c r="Q321" s="1"/>
      <c r="R321" s="1"/>
      <c r="S321" s="1"/>
    </row>
    <row r="322" spans="1:19" ht="21" x14ac:dyDescent="0.35">
      <c r="A322" s="1"/>
      <c r="B322" s="2"/>
      <c r="C322" s="2"/>
      <c r="D322" s="2"/>
      <c r="E322" s="2"/>
      <c r="F322" s="2"/>
      <c r="G322" s="2"/>
      <c r="H322" s="2"/>
      <c r="I322" s="2"/>
      <c r="J322" s="2"/>
      <c r="K322" s="2"/>
      <c r="L322" s="2"/>
      <c r="M322" s="2"/>
      <c r="N322" s="2"/>
      <c r="O322" s="2"/>
      <c r="P322" s="1"/>
      <c r="Q322" s="1"/>
      <c r="R322" s="1"/>
      <c r="S322" s="1"/>
    </row>
    <row r="323" spans="1:19" ht="21" x14ac:dyDescent="0.35">
      <c r="A323" s="1"/>
      <c r="B323" s="2"/>
      <c r="C323" s="2"/>
      <c r="D323" s="2"/>
      <c r="E323" s="2"/>
      <c r="F323" s="2"/>
      <c r="G323" s="2"/>
      <c r="H323" s="2"/>
      <c r="I323" s="2"/>
      <c r="J323" s="2"/>
      <c r="K323" s="2"/>
      <c r="L323" s="2"/>
      <c r="M323" s="2"/>
      <c r="N323" s="2"/>
      <c r="O323" s="2"/>
      <c r="P323" s="1"/>
      <c r="Q323" s="1"/>
      <c r="R323" s="1"/>
      <c r="S323" s="1"/>
    </row>
    <row r="324" spans="1:19" ht="21" x14ac:dyDescent="0.35">
      <c r="A324" s="1"/>
      <c r="B324" s="2"/>
      <c r="C324" s="2"/>
      <c r="D324" s="2"/>
      <c r="E324" s="2"/>
      <c r="F324" s="2"/>
      <c r="G324" s="2"/>
      <c r="H324" s="2"/>
      <c r="I324" s="2"/>
      <c r="J324" s="2"/>
      <c r="K324" s="2"/>
      <c r="L324" s="2"/>
      <c r="M324" s="2"/>
      <c r="N324" s="2"/>
      <c r="O324" s="2"/>
      <c r="P324" s="1"/>
      <c r="Q324" s="1"/>
      <c r="R324" s="1"/>
      <c r="S324" s="1"/>
    </row>
    <row r="325" spans="1:19" ht="21" x14ac:dyDescent="0.35">
      <c r="A325" s="1"/>
      <c r="B325" s="2"/>
      <c r="C325" s="2"/>
      <c r="D325" s="2"/>
      <c r="E325" s="2"/>
      <c r="F325" s="2"/>
      <c r="G325" s="2"/>
      <c r="H325" s="2"/>
      <c r="I325" s="2"/>
      <c r="J325" s="2"/>
      <c r="K325" s="2"/>
      <c r="L325" s="2"/>
      <c r="M325" s="2"/>
      <c r="N325" s="2"/>
      <c r="O325" s="2"/>
      <c r="P325" s="1"/>
      <c r="Q325" s="1"/>
      <c r="R325" s="1"/>
      <c r="S325" s="1"/>
    </row>
    <row r="326" spans="1:19" ht="21" x14ac:dyDescent="0.35">
      <c r="A326" s="1"/>
      <c r="B326" s="2"/>
      <c r="C326" s="2"/>
      <c r="D326" s="2"/>
      <c r="E326" s="2"/>
      <c r="F326" s="2"/>
      <c r="G326" s="2"/>
      <c r="H326" s="2"/>
      <c r="I326" s="2"/>
      <c r="J326" s="2"/>
      <c r="K326" s="2"/>
      <c r="L326" s="2"/>
      <c r="M326" s="2"/>
      <c r="N326" s="2"/>
      <c r="O326" s="2"/>
      <c r="P326" s="1"/>
      <c r="Q326" s="1"/>
      <c r="R326" s="1"/>
      <c r="S326" s="1"/>
    </row>
    <row r="327" spans="1:19" ht="21" x14ac:dyDescent="0.35">
      <c r="A327" s="1"/>
      <c r="B327" s="2"/>
      <c r="C327" s="2"/>
      <c r="D327" s="2"/>
      <c r="E327" s="2"/>
      <c r="F327" s="2"/>
      <c r="G327" s="2"/>
      <c r="H327" s="2"/>
      <c r="I327" s="2"/>
      <c r="J327" s="2"/>
      <c r="K327" s="2"/>
      <c r="L327" s="2"/>
      <c r="M327" s="2"/>
      <c r="N327" s="2"/>
      <c r="O327" s="2"/>
      <c r="P327" s="1"/>
      <c r="Q327" s="1"/>
      <c r="R327" s="1"/>
      <c r="S327" s="1"/>
    </row>
    <row r="328" spans="1:19" ht="21" x14ac:dyDescent="0.35">
      <c r="A328" s="1"/>
      <c r="B328" s="2"/>
      <c r="C328" s="2"/>
      <c r="D328" s="2"/>
      <c r="E328" s="2"/>
      <c r="F328" s="2"/>
      <c r="G328" s="2"/>
      <c r="H328" s="2"/>
      <c r="I328" s="2"/>
      <c r="J328" s="2"/>
      <c r="K328" s="2"/>
      <c r="L328" s="2"/>
      <c r="M328" s="2"/>
      <c r="N328" s="2"/>
      <c r="O328" s="2"/>
      <c r="P328" s="1"/>
      <c r="Q328" s="1"/>
      <c r="R328" s="1"/>
      <c r="S328" s="1"/>
    </row>
    <row r="329" spans="1:19" ht="21" x14ac:dyDescent="0.35">
      <c r="A329" s="1"/>
      <c r="B329" s="2"/>
      <c r="C329" s="2"/>
      <c r="D329" s="2"/>
      <c r="E329" s="2"/>
      <c r="F329" s="2"/>
      <c r="G329" s="2"/>
      <c r="H329" s="2"/>
      <c r="I329" s="2"/>
      <c r="J329" s="2"/>
      <c r="K329" s="2"/>
      <c r="L329" s="2"/>
      <c r="M329" s="2"/>
      <c r="N329" s="2"/>
      <c r="O329" s="2"/>
      <c r="P329" s="1"/>
      <c r="Q329" s="1"/>
      <c r="R329" s="1"/>
      <c r="S329" s="1"/>
    </row>
    <row r="330" spans="1:19" ht="21" x14ac:dyDescent="0.35">
      <c r="A330" s="1"/>
      <c r="B330" s="2"/>
      <c r="C330" s="2"/>
      <c r="D330" s="2"/>
      <c r="E330" s="2"/>
      <c r="F330" s="2"/>
      <c r="G330" s="2"/>
      <c r="H330" s="2"/>
      <c r="I330" s="2"/>
      <c r="J330" s="2"/>
      <c r="K330" s="2"/>
      <c r="L330" s="2"/>
      <c r="M330" s="2"/>
      <c r="N330" s="2"/>
      <c r="O330" s="2"/>
      <c r="P330" s="1"/>
      <c r="Q330" s="1"/>
      <c r="R330" s="1"/>
      <c r="S330" s="1"/>
    </row>
    <row r="331" spans="1:19" ht="21" x14ac:dyDescent="0.35">
      <c r="A331" s="1"/>
      <c r="B331" s="2"/>
      <c r="C331" s="2"/>
      <c r="D331" s="2"/>
      <c r="E331" s="2"/>
      <c r="F331" s="2"/>
      <c r="G331" s="2"/>
      <c r="H331" s="2"/>
      <c r="I331" s="2"/>
      <c r="J331" s="2"/>
      <c r="K331" s="2"/>
      <c r="L331" s="2"/>
      <c r="M331" s="2"/>
      <c r="N331" s="2"/>
      <c r="O331" s="2"/>
      <c r="P331" s="1"/>
      <c r="Q331" s="1"/>
      <c r="R331" s="1"/>
      <c r="S331" s="1"/>
    </row>
    <row r="332" spans="1:19" ht="21" x14ac:dyDescent="0.35">
      <c r="A332" s="1"/>
      <c r="B332" s="2"/>
      <c r="C332" s="2"/>
      <c r="D332" s="2"/>
      <c r="E332" s="2"/>
      <c r="F332" s="2"/>
      <c r="G332" s="2"/>
      <c r="H332" s="2"/>
      <c r="I332" s="2"/>
      <c r="J332" s="2"/>
      <c r="K332" s="2"/>
      <c r="L332" s="2"/>
      <c r="M332" s="2"/>
      <c r="N332" s="2"/>
      <c r="O332" s="2"/>
      <c r="P332" s="1"/>
      <c r="Q332" s="1"/>
      <c r="R332" s="1"/>
      <c r="S332" s="1"/>
    </row>
    <row r="333" spans="1:19" ht="21" x14ac:dyDescent="0.35">
      <c r="A333" s="1"/>
      <c r="B333" s="2"/>
      <c r="C333" s="2"/>
      <c r="D333" s="2"/>
      <c r="E333" s="2"/>
      <c r="F333" s="2"/>
      <c r="G333" s="2"/>
      <c r="H333" s="2"/>
      <c r="I333" s="2"/>
      <c r="J333" s="2"/>
      <c r="K333" s="2"/>
      <c r="L333" s="2"/>
      <c r="M333" s="2"/>
      <c r="N333" s="2"/>
      <c r="O333" s="2"/>
      <c r="P333" s="1"/>
      <c r="Q333" s="1"/>
      <c r="R333" s="1"/>
      <c r="S333" s="1"/>
    </row>
    <row r="334" spans="1:19" ht="21" x14ac:dyDescent="0.35">
      <c r="A334" s="1"/>
      <c r="B334" s="2"/>
      <c r="C334" s="2"/>
      <c r="D334" s="2"/>
      <c r="E334" s="2"/>
      <c r="F334" s="2"/>
      <c r="G334" s="2"/>
      <c r="H334" s="2"/>
      <c r="I334" s="2"/>
      <c r="J334" s="2"/>
      <c r="K334" s="2"/>
      <c r="L334" s="2"/>
      <c r="M334" s="2"/>
      <c r="N334" s="2"/>
      <c r="O334" s="2"/>
      <c r="P334" s="1"/>
      <c r="Q334" s="1"/>
      <c r="R334" s="1"/>
      <c r="S334" s="1"/>
    </row>
    <row r="335" spans="1:19" ht="21" x14ac:dyDescent="0.35">
      <c r="A335" s="1"/>
      <c r="B335" s="2"/>
      <c r="C335" s="2"/>
      <c r="D335" s="2"/>
      <c r="E335" s="2"/>
      <c r="F335" s="2"/>
      <c r="G335" s="2"/>
      <c r="H335" s="2"/>
      <c r="I335" s="2"/>
      <c r="J335" s="2"/>
      <c r="K335" s="2"/>
      <c r="L335" s="2"/>
      <c r="M335" s="2"/>
      <c r="N335" s="2"/>
      <c r="O335" s="2"/>
      <c r="P335" s="1"/>
      <c r="Q335" s="1"/>
      <c r="R335" s="1"/>
      <c r="S335" s="1"/>
    </row>
    <row r="336" spans="1:19" ht="21" x14ac:dyDescent="0.35">
      <c r="A336" s="1"/>
      <c r="B336" s="2"/>
      <c r="C336" s="2"/>
      <c r="D336" s="2"/>
      <c r="E336" s="2"/>
      <c r="F336" s="2"/>
      <c r="G336" s="2"/>
      <c r="H336" s="2"/>
      <c r="I336" s="2"/>
      <c r="J336" s="2"/>
      <c r="K336" s="2"/>
      <c r="L336" s="2"/>
      <c r="M336" s="2"/>
      <c r="N336" s="2"/>
      <c r="O336" s="2"/>
      <c r="P336" s="1"/>
      <c r="Q336" s="1"/>
      <c r="R336" s="1"/>
      <c r="S336" s="1"/>
    </row>
    <row r="337" spans="1:19" ht="21" x14ac:dyDescent="0.35">
      <c r="A337" s="1"/>
      <c r="B337" s="2"/>
      <c r="C337" s="2"/>
      <c r="D337" s="2"/>
      <c r="E337" s="2"/>
      <c r="F337" s="2"/>
      <c r="G337" s="2"/>
      <c r="H337" s="2"/>
      <c r="I337" s="2"/>
      <c r="J337" s="2"/>
      <c r="K337" s="2"/>
      <c r="L337" s="2"/>
      <c r="M337" s="2"/>
      <c r="N337" s="2"/>
      <c r="O337" s="2"/>
      <c r="P337" s="1"/>
      <c r="Q337" s="1"/>
      <c r="R337" s="1"/>
      <c r="S337" s="1"/>
    </row>
    <row r="338" spans="1:19" ht="21" x14ac:dyDescent="0.35">
      <c r="A338" s="1"/>
      <c r="B338" s="2"/>
      <c r="C338" s="2"/>
      <c r="D338" s="2"/>
      <c r="E338" s="2"/>
      <c r="F338" s="2"/>
      <c r="G338" s="2"/>
      <c r="H338" s="2"/>
      <c r="I338" s="2"/>
      <c r="J338" s="2"/>
      <c r="K338" s="2"/>
      <c r="L338" s="2"/>
      <c r="M338" s="2"/>
      <c r="N338" s="2"/>
      <c r="O338" s="2"/>
      <c r="P338" s="1"/>
      <c r="Q338" s="1"/>
      <c r="R338" s="1"/>
      <c r="S338" s="1"/>
    </row>
    <row r="339" spans="1:19" ht="21" x14ac:dyDescent="0.35">
      <c r="A339" s="1"/>
      <c r="B339" s="2"/>
      <c r="C339" s="2"/>
      <c r="D339" s="2"/>
      <c r="E339" s="2"/>
      <c r="F339" s="2"/>
      <c r="G339" s="2"/>
      <c r="H339" s="2"/>
      <c r="I339" s="2"/>
      <c r="J339" s="2"/>
      <c r="K339" s="2"/>
      <c r="L339" s="2"/>
      <c r="M339" s="2"/>
      <c r="N339" s="2"/>
      <c r="O339" s="2"/>
      <c r="P339" s="1"/>
      <c r="Q339" s="1"/>
      <c r="R339" s="1"/>
      <c r="S339" s="1"/>
    </row>
    <row r="340" spans="1:19" ht="21" x14ac:dyDescent="0.35">
      <c r="A340" s="1"/>
      <c r="B340" s="2"/>
      <c r="C340" s="2"/>
      <c r="D340" s="2"/>
      <c r="E340" s="2"/>
      <c r="F340" s="2"/>
      <c r="G340" s="2"/>
      <c r="H340" s="2"/>
      <c r="I340" s="2"/>
      <c r="J340" s="2"/>
      <c r="K340" s="2"/>
      <c r="L340" s="2"/>
      <c r="M340" s="2"/>
      <c r="N340" s="2"/>
      <c r="O340" s="2"/>
      <c r="P340" s="1"/>
      <c r="Q340" s="1"/>
      <c r="R340" s="1"/>
      <c r="S340" s="1"/>
    </row>
    <row r="341" spans="1:19" ht="21" x14ac:dyDescent="0.35">
      <c r="A341" s="1"/>
      <c r="B341" s="2"/>
      <c r="C341" s="2"/>
      <c r="D341" s="2"/>
      <c r="E341" s="2"/>
      <c r="F341" s="2"/>
      <c r="G341" s="2"/>
      <c r="H341" s="2"/>
      <c r="I341" s="2"/>
      <c r="J341" s="2"/>
      <c r="K341" s="2"/>
      <c r="L341" s="2"/>
      <c r="M341" s="2"/>
      <c r="N341" s="2"/>
      <c r="O341" s="2"/>
      <c r="P341" s="1"/>
      <c r="Q341" s="1"/>
      <c r="R341" s="1"/>
      <c r="S341" s="1"/>
    </row>
    <row r="342" spans="1:19" ht="21" x14ac:dyDescent="0.35">
      <c r="A342" s="1"/>
      <c r="B342" s="2"/>
      <c r="C342" s="2"/>
      <c r="D342" s="2"/>
      <c r="E342" s="2"/>
      <c r="F342" s="2"/>
      <c r="G342" s="2"/>
      <c r="H342" s="2"/>
      <c r="I342" s="2"/>
      <c r="J342" s="2"/>
      <c r="K342" s="2"/>
      <c r="L342" s="2"/>
      <c r="M342" s="2"/>
      <c r="N342" s="2"/>
      <c r="O342" s="2"/>
      <c r="P342" s="1"/>
      <c r="Q342" s="1"/>
      <c r="R342" s="1"/>
      <c r="S342" s="1"/>
    </row>
    <row r="343" spans="1:19" ht="21" x14ac:dyDescent="0.35">
      <c r="A343" s="1"/>
      <c r="B343" s="2"/>
      <c r="C343" s="2"/>
      <c r="D343" s="2"/>
      <c r="E343" s="2"/>
      <c r="F343" s="2"/>
      <c r="G343" s="2"/>
      <c r="H343" s="2"/>
      <c r="I343" s="2"/>
      <c r="J343" s="2"/>
      <c r="K343" s="2"/>
      <c r="L343" s="2"/>
      <c r="M343" s="2"/>
      <c r="N343" s="2"/>
      <c r="O343" s="2"/>
      <c r="P343" s="1"/>
      <c r="Q343" s="1"/>
      <c r="R343" s="1"/>
      <c r="S343" s="1"/>
    </row>
    <row r="344" spans="1:19" ht="21" x14ac:dyDescent="0.35">
      <c r="A344" s="1"/>
      <c r="B344" s="2"/>
      <c r="C344" s="2"/>
      <c r="D344" s="2"/>
      <c r="E344" s="2"/>
      <c r="F344" s="2"/>
      <c r="G344" s="2"/>
      <c r="H344" s="2"/>
      <c r="I344" s="2"/>
      <c r="J344" s="2"/>
      <c r="K344" s="2"/>
      <c r="L344" s="2"/>
      <c r="M344" s="2"/>
      <c r="N344" s="2"/>
      <c r="O344" s="2"/>
      <c r="P344" s="1"/>
      <c r="Q344" s="1"/>
      <c r="R344" s="1"/>
      <c r="S344" s="1"/>
    </row>
    <row r="345" spans="1:19" ht="21" x14ac:dyDescent="0.35">
      <c r="A345" s="1"/>
      <c r="B345" s="2"/>
      <c r="C345" s="2"/>
      <c r="D345" s="2"/>
      <c r="E345" s="2"/>
      <c r="F345" s="2"/>
      <c r="G345" s="2"/>
      <c r="H345" s="2"/>
      <c r="I345" s="2"/>
      <c r="J345" s="2"/>
      <c r="K345" s="2"/>
      <c r="L345" s="2"/>
      <c r="M345" s="2"/>
      <c r="N345" s="2"/>
      <c r="O345" s="2"/>
      <c r="P345" s="1"/>
      <c r="Q345" s="1"/>
      <c r="R345" s="1"/>
      <c r="S345" s="1"/>
    </row>
    <row r="346" spans="1:19" ht="21" x14ac:dyDescent="0.35">
      <c r="A346" s="1"/>
      <c r="B346" s="2"/>
      <c r="C346" s="2"/>
      <c r="D346" s="2"/>
      <c r="E346" s="2"/>
      <c r="F346" s="2"/>
      <c r="G346" s="2"/>
      <c r="H346" s="2"/>
      <c r="I346" s="2"/>
      <c r="J346" s="2"/>
      <c r="K346" s="2"/>
      <c r="L346" s="2"/>
      <c r="M346" s="2"/>
      <c r="N346" s="2"/>
      <c r="O346" s="2"/>
      <c r="P346" s="1"/>
      <c r="Q346" s="1"/>
      <c r="R346" s="1"/>
      <c r="S346" s="1"/>
    </row>
    <row r="347" spans="1:19" ht="21" x14ac:dyDescent="0.35">
      <c r="A347" s="1"/>
      <c r="B347" s="2"/>
      <c r="C347" s="2"/>
      <c r="D347" s="2"/>
      <c r="E347" s="2"/>
      <c r="F347" s="2"/>
      <c r="G347" s="2"/>
      <c r="H347" s="2"/>
      <c r="I347" s="2"/>
      <c r="J347" s="2"/>
      <c r="K347" s="2"/>
      <c r="L347" s="2"/>
      <c r="M347" s="2"/>
      <c r="N347" s="2"/>
      <c r="O347" s="2"/>
      <c r="P347" s="1"/>
      <c r="Q347" s="1"/>
      <c r="R347" s="1"/>
      <c r="S347" s="1"/>
    </row>
    <row r="348" spans="1:19" ht="21" x14ac:dyDescent="0.35">
      <c r="A348" s="1"/>
      <c r="B348" s="2"/>
      <c r="C348" s="2"/>
      <c r="D348" s="2"/>
      <c r="E348" s="2"/>
      <c r="F348" s="2"/>
      <c r="G348" s="2"/>
      <c r="H348" s="2"/>
      <c r="I348" s="2"/>
      <c r="J348" s="2"/>
      <c r="K348" s="2"/>
      <c r="L348" s="2"/>
      <c r="M348" s="2"/>
      <c r="N348" s="2"/>
      <c r="O348" s="2"/>
      <c r="P348" s="1"/>
      <c r="Q348" s="1"/>
      <c r="R348" s="1"/>
      <c r="S348" s="1"/>
    </row>
    <row r="349" spans="1:19" ht="21" x14ac:dyDescent="0.35">
      <c r="A349" s="1"/>
      <c r="B349" s="2"/>
      <c r="C349" s="2"/>
      <c r="D349" s="2"/>
      <c r="E349" s="2"/>
      <c r="F349" s="2"/>
      <c r="G349" s="2"/>
      <c r="H349" s="2"/>
      <c r="I349" s="2"/>
      <c r="J349" s="2"/>
      <c r="K349" s="2"/>
      <c r="L349" s="2"/>
      <c r="M349" s="2"/>
      <c r="N349" s="2"/>
      <c r="O349" s="2"/>
      <c r="P349" s="1"/>
      <c r="Q349" s="1"/>
      <c r="R349" s="1"/>
      <c r="S349" s="1"/>
    </row>
    <row r="350" spans="1:19" ht="21" x14ac:dyDescent="0.35">
      <c r="A350" s="1"/>
      <c r="B350" s="2"/>
      <c r="C350" s="2"/>
      <c r="D350" s="2"/>
      <c r="E350" s="2"/>
      <c r="F350" s="2"/>
      <c r="G350" s="2"/>
      <c r="H350" s="2"/>
      <c r="I350" s="2"/>
      <c r="J350" s="2"/>
      <c r="K350" s="2"/>
      <c r="L350" s="2"/>
      <c r="M350" s="2"/>
      <c r="N350" s="2"/>
      <c r="O350" s="2"/>
      <c r="P350" s="1"/>
      <c r="Q350" s="1"/>
      <c r="R350" s="1"/>
      <c r="S350" s="1"/>
    </row>
    <row r="351" spans="1:19" ht="21" x14ac:dyDescent="0.35">
      <c r="A351" s="1"/>
      <c r="B351" s="2"/>
      <c r="C351" s="2"/>
      <c r="D351" s="2"/>
      <c r="E351" s="2"/>
      <c r="F351" s="2"/>
      <c r="G351" s="2"/>
      <c r="H351" s="2"/>
      <c r="I351" s="2"/>
      <c r="J351" s="2"/>
      <c r="K351" s="2"/>
      <c r="L351" s="2"/>
      <c r="M351" s="2"/>
      <c r="N351" s="2"/>
      <c r="O351" s="2"/>
      <c r="P351" s="1"/>
      <c r="Q351" s="1"/>
      <c r="R351" s="1"/>
      <c r="S351" s="1"/>
    </row>
    <row r="352" spans="1:19" ht="21" x14ac:dyDescent="0.35">
      <c r="A352" s="1"/>
      <c r="B352" s="2"/>
      <c r="C352" s="2"/>
      <c r="D352" s="2"/>
      <c r="E352" s="2"/>
      <c r="F352" s="2"/>
      <c r="G352" s="2"/>
      <c r="H352" s="2"/>
      <c r="I352" s="2"/>
      <c r="J352" s="2"/>
      <c r="K352" s="2"/>
      <c r="L352" s="2"/>
      <c r="M352" s="2"/>
      <c r="N352" s="2"/>
      <c r="O352" s="2"/>
      <c r="P352" s="1"/>
      <c r="Q352" s="1"/>
      <c r="R352" s="1"/>
      <c r="S352" s="1"/>
    </row>
    <row r="353" spans="1:19" ht="21" x14ac:dyDescent="0.35">
      <c r="A353" s="1"/>
      <c r="B353" s="2"/>
      <c r="C353" s="2"/>
      <c r="D353" s="2"/>
      <c r="E353" s="2"/>
      <c r="F353" s="2"/>
      <c r="G353" s="2"/>
      <c r="H353" s="2"/>
      <c r="I353" s="2"/>
      <c r="J353" s="2"/>
      <c r="K353" s="2"/>
      <c r="L353" s="2"/>
      <c r="M353" s="2"/>
      <c r="N353" s="2"/>
      <c r="O353" s="2"/>
      <c r="P353" s="1"/>
      <c r="Q353" s="1"/>
      <c r="R353" s="1"/>
      <c r="S353" s="1"/>
    </row>
    <row r="354" spans="1:19" ht="21" x14ac:dyDescent="0.35">
      <c r="A354" s="1"/>
      <c r="B354" s="2"/>
      <c r="C354" s="2"/>
      <c r="D354" s="2"/>
      <c r="E354" s="2"/>
      <c r="F354" s="2"/>
      <c r="G354" s="2"/>
      <c r="H354" s="2"/>
      <c r="I354" s="2"/>
      <c r="J354" s="2"/>
      <c r="K354" s="2"/>
      <c r="L354" s="2"/>
      <c r="M354" s="2"/>
      <c r="N354" s="2"/>
      <c r="O354" s="2"/>
      <c r="P354" s="1"/>
      <c r="Q354" s="1"/>
      <c r="R354" s="1"/>
      <c r="S354" s="1"/>
    </row>
    <row r="355" spans="1:19" ht="21" x14ac:dyDescent="0.35">
      <c r="A355" s="1"/>
      <c r="B355" s="2"/>
      <c r="C355" s="2"/>
      <c r="D355" s="2"/>
      <c r="E355" s="2"/>
      <c r="F355" s="2"/>
      <c r="G355" s="2"/>
      <c r="H355" s="2"/>
      <c r="I355" s="2"/>
      <c r="J355" s="2"/>
      <c r="K355" s="2"/>
      <c r="L355" s="2"/>
      <c r="M355" s="2"/>
      <c r="N355" s="2"/>
      <c r="O355" s="2"/>
      <c r="P355" s="1"/>
      <c r="Q355" s="1"/>
      <c r="R355" s="1"/>
      <c r="S355" s="1"/>
    </row>
    <row r="356" spans="1:19" ht="21" x14ac:dyDescent="0.35">
      <c r="A356" s="1"/>
      <c r="B356" s="2"/>
      <c r="C356" s="2"/>
      <c r="D356" s="2"/>
      <c r="E356" s="2"/>
      <c r="F356" s="2"/>
      <c r="G356" s="2"/>
      <c r="H356" s="2"/>
      <c r="I356" s="2"/>
      <c r="J356" s="2"/>
      <c r="K356" s="2"/>
      <c r="L356" s="2"/>
      <c r="M356" s="2"/>
      <c r="N356" s="2"/>
      <c r="O356" s="2"/>
      <c r="P356" s="1"/>
      <c r="Q356" s="1"/>
      <c r="R356" s="1"/>
      <c r="S356" s="1"/>
    </row>
    <row r="357" spans="1:19" ht="21" x14ac:dyDescent="0.35">
      <c r="A357" s="1"/>
      <c r="B357" s="2"/>
      <c r="C357" s="2"/>
      <c r="D357" s="2"/>
      <c r="E357" s="2"/>
      <c r="F357" s="2"/>
      <c r="G357" s="2"/>
      <c r="H357" s="2"/>
      <c r="I357" s="2"/>
      <c r="J357" s="2"/>
      <c r="K357" s="2"/>
      <c r="L357" s="2"/>
      <c r="M357" s="2"/>
      <c r="N357" s="2"/>
      <c r="O357" s="2"/>
      <c r="P357" s="1"/>
      <c r="Q357" s="1"/>
      <c r="R357" s="1"/>
      <c r="S357" s="1"/>
    </row>
    <row r="358" spans="1:19" ht="21" x14ac:dyDescent="0.35">
      <c r="A358" s="1"/>
      <c r="B358" s="2"/>
      <c r="C358" s="2"/>
      <c r="D358" s="2"/>
      <c r="E358" s="2"/>
      <c r="F358" s="2"/>
      <c r="G358" s="2"/>
      <c r="H358" s="2"/>
      <c r="I358" s="2"/>
      <c r="J358" s="2"/>
      <c r="K358" s="2"/>
      <c r="L358" s="2"/>
      <c r="M358" s="2"/>
      <c r="N358" s="2"/>
      <c r="O358" s="2"/>
      <c r="P358" s="1"/>
      <c r="Q358" s="1"/>
      <c r="R358" s="1"/>
      <c r="S358" s="1"/>
    </row>
    <row r="359" spans="1:19" ht="21" x14ac:dyDescent="0.35">
      <c r="A359" s="1"/>
      <c r="B359" s="2"/>
      <c r="C359" s="2"/>
      <c r="D359" s="2"/>
      <c r="E359" s="2"/>
      <c r="F359" s="2"/>
      <c r="G359" s="2"/>
      <c r="H359" s="2"/>
      <c r="I359" s="2"/>
      <c r="J359" s="2"/>
      <c r="K359" s="2"/>
      <c r="L359" s="2"/>
      <c r="M359" s="2"/>
      <c r="N359" s="2"/>
      <c r="O359" s="2"/>
      <c r="P359" s="1"/>
      <c r="Q359" s="1"/>
      <c r="R359" s="1"/>
      <c r="S359" s="1"/>
    </row>
    <row r="360" spans="1:19" ht="21" x14ac:dyDescent="0.35">
      <c r="A360" s="1"/>
      <c r="B360" s="2"/>
      <c r="C360" s="2"/>
      <c r="D360" s="2"/>
      <c r="E360" s="2"/>
      <c r="F360" s="2"/>
      <c r="G360" s="2"/>
      <c r="H360" s="2"/>
      <c r="I360" s="2"/>
      <c r="J360" s="2"/>
      <c r="K360" s="2"/>
      <c r="L360" s="2"/>
      <c r="M360" s="2"/>
      <c r="N360" s="2"/>
      <c r="O360" s="2"/>
      <c r="P360" s="1"/>
      <c r="Q360" s="1"/>
      <c r="R360" s="1"/>
      <c r="S360" s="1"/>
    </row>
    <row r="361" spans="1:19" ht="21" x14ac:dyDescent="0.35">
      <c r="A361" s="1"/>
      <c r="B361" s="2"/>
      <c r="C361" s="2"/>
      <c r="D361" s="2"/>
      <c r="E361" s="2"/>
      <c r="F361" s="2"/>
      <c r="G361" s="2"/>
      <c r="H361" s="2"/>
      <c r="I361" s="2"/>
      <c r="J361" s="2"/>
      <c r="K361" s="2"/>
      <c r="L361" s="2"/>
      <c r="M361" s="2"/>
      <c r="N361" s="2"/>
      <c r="O361" s="2"/>
      <c r="P361" s="1"/>
      <c r="Q361" s="1"/>
      <c r="R361" s="1"/>
      <c r="S361" s="1"/>
    </row>
    <row r="362" spans="1:19" ht="21" x14ac:dyDescent="0.35">
      <c r="A362" s="1"/>
      <c r="B362" s="2"/>
      <c r="C362" s="2"/>
      <c r="D362" s="2"/>
      <c r="E362" s="2"/>
      <c r="F362" s="2"/>
      <c r="G362" s="2"/>
      <c r="H362" s="2"/>
      <c r="I362" s="2"/>
      <c r="J362" s="2"/>
      <c r="K362" s="2"/>
      <c r="L362" s="2"/>
      <c r="M362" s="2"/>
      <c r="N362" s="2"/>
      <c r="O362" s="2"/>
      <c r="P362" s="1"/>
      <c r="Q362" s="1"/>
      <c r="R362" s="1"/>
      <c r="S362" s="1"/>
    </row>
    <row r="363" spans="1:19" ht="21" x14ac:dyDescent="0.35">
      <c r="A363" s="1"/>
      <c r="B363" s="2"/>
      <c r="C363" s="2"/>
      <c r="D363" s="2"/>
      <c r="E363" s="2"/>
      <c r="F363" s="2"/>
      <c r="G363" s="2"/>
      <c r="H363" s="2"/>
      <c r="I363" s="2"/>
      <c r="J363" s="2"/>
      <c r="K363" s="2"/>
      <c r="L363" s="2"/>
      <c r="M363" s="2"/>
      <c r="N363" s="2"/>
      <c r="O363" s="2"/>
      <c r="P363" s="1"/>
      <c r="Q363" s="1"/>
      <c r="R363" s="1"/>
      <c r="S363" s="1"/>
    </row>
    <row r="364" spans="1:19" ht="21" x14ac:dyDescent="0.35">
      <c r="A364" s="1"/>
      <c r="B364" s="2"/>
      <c r="C364" s="2"/>
      <c r="D364" s="2"/>
      <c r="E364" s="2"/>
      <c r="F364" s="2"/>
      <c r="G364" s="2"/>
      <c r="H364" s="2"/>
      <c r="I364" s="2"/>
      <c r="J364" s="2"/>
      <c r="K364" s="2"/>
      <c r="L364" s="2"/>
      <c r="M364" s="2"/>
      <c r="N364" s="2"/>
      <c r="O364" s="2"/>
      <c r="P364" s="1"/>
      <c r="Q364" s="1"/>
      <c r="R364" s="1"/>
      <c r="S364" s="1"/>
    </row>
    <row r="365" spans="1:19" ht="21" x14ac:dyDescent="0.35">
      <c r="A365" s="1"/>
      <c r="B365" s="2"/>
      <c r="C365" s="2"/>
      <c r="D365" s="2"/>
      <c r="E365" s="2"/>
      <c r="F365" s="2"/>
      <c r="G365" s="2"/>
      <c r="H365" s="2"/>
      <c r="I365" s="2"/>
      <c r="J365" s="2"/>
      <c r="K365" s="2"/>
      <c r="L365" s="2"/>
      <c r="M365" s="2"/>
      <c r="N365" s="2"/>
      <c r="O365" s="2"/>
      <c r="P365" s="1"/>
      <c r="Q365" s="1"/>
      <c r="R365" s="1"/>
      <c r="S365" s="1"/>
    </row>
    <row r="366" spans="1:19" ht="21" x14ac:dyDescent="0.35">
      <c r="A366" s="1"/>
      <c r="B366" s="2"/>
      <c r="C366" s="2"/>
      <c r="D366" s="2"/>
      <c r="E366" s="2"/>
      <c r="F366" s="2"/>
      <c r="G366" s="2"/>
      <c r="H366" s="2"/>
      <c r="I366" s="2"/>
      <c r="J366" s="2"/>
      <c r="K366" s="2"/>
      <c r="L366" s="2"/>
      <c r="M366" s="2"/>
      <c r="N366" s="2"/>
      <c r="O366" s="2"/>
      <c r="P366" s="1"/>
      <c r="Q366" s="1"/>
      <c r="R366" s="1"/>
      <c r="S366" s="1"/>
    </row>
    <row r="367" spans="1:19" ht="21" x14ac:dyDescent="0.35">
      <c r="A367" s="1"/>
      <c r="B367" s="2"/>
      <c r="C367" s="2"/>
      <c r="D367" s="2"/>
      <c r="E367" s="2"/>
      <c r="F367" s="2"/>
      <c r="G367" s="2"/>
      <c r="H367" s="2"/>
      <c r="I367" s="2"/>
      <c r="J367" s="2"/>
      <c r="K367" s="2"/>
      <c r="L367" s="2"/>
      <c r="M367" s="2"/>
      <c r="N367" s="2"/>
      <c r="O367" s="2"/>
      <c r="P367" s="1"/>
      <c r="Q367" s="1"/>
      <c r="R367" s="1"/>
      <c r="S367" s="1"/>
    </row>
    <row r="368" spans="1:19" ht="21" x14ac:dyDescent="0.35">
      <c r="A368" s="1"/>
      <c r="B368" s="2"/>
      <c r="C368" s="2"/>
      <c r="D368" s="2"/>
      <c r="E368" s="2"/>
      <c r="F368" s="2"/>
      <c r="G368" s="2"/>
      <c r="H368" s="2"/>
      <c r="I368" s="2"/>
      <c r="J368" s="2"/>
      <c r="K368" s="2"/>
      <c r="L368" s="2"/>
      <c r="M368" s="2"/>
      <c r="N368" s="2"/>
      <c r="O368" s="2"/>
      <c r="P368" s="1"/>
      <c r="Q368" s="1"/>
      <c r="R368" s="1"/>
      <c r="S368" s="1"/>
    </row>
    <row r="369" spans="1:19" ht="21" x14ac:dyDescent="0.35">
      <c r="A369" s="1"/>
      <c r="B369" s="2"/>
      <c r="C369" s="2"/>
      <c r="D369" s="2"/>
      <c r="E369" s="2"/>
      <c r="F369" s="2"/>
      <c r="G369" s="2"/>
      <c r="H369" s="2"/>
      <c r="I369" s="2"/>
      <c r="J369" s="2"/>
      <c r="K369" s="2"/>
      <c r="L369" s="2"/>
      <c r="M369" s="2"/>
      <c r="N369" s="2"/>
      <c r="O369" s="2"/>
      <c r="P369" s="1"/>
      <c r="Q369" s="1"/>
      <c r="R369" s="1"/>
      <c r="S369" s="1"/>
    </row>
    <row r="370" spans="1:19" ht="21" x14ac:dyDescent="0.35">
      <c r="A370" s="1"/>
      <c r="B370" s="2"/>
      <c r="C370" s="2"/>
      <c r="D370" s="2"/>
      <c r="E370" s="2"/>
      <c r="F370" s="2"/>
      <c r="G370" s="2"/>
      <c r="H370" s="2"/>
      <c r="I370" s="2"/>
      <c r="J370" s="2"/>
      <c r="K370" s="2"/>
      <c r="L370" s="2"/>
      <c r="M370" s="2"/>
      <c r="N370" s="2"/>
      <c r="O370" s="2"/>
      <c r="P370" s="1"/>
      <c r="Q370" s="1"/>
      <c r="R370" s="1"/>
      <c r="S370" s="1"/>
    </row>
    <row r="371" spans="1:19" ht="21" x14ac:dyDescent="0.35">
      <c r="A371" s="1"/>
      <c r="B371" s="2"/>
      <c r="C371" s="2"/>
      <c r="D371" s="2"/>
      <c r="E371" s="2"/>
      <c r="F371" s="2"/>
      <c r="G371" s="2"/>
      <c r="H371" s="2"/>
      <c r="I371" s="2"/>
      <c r="J371" s="2"/>
      <c r="K371" s="2"/>
      <c r="L371" s="2"/>
      <c r="M371" s="2"/>
      <c r="N371" s="2"/>
      <c r="O371" s="2"/>
      <c r="P371" s="1"/>
      <c r="Q371" s="1"/>
      <c r="R371" s="1"/>
      <c r="S371" s="1"/>
    </row>
    <row r="372" spans="1:19" ht="21" x14ac:dyDescent="0.35">
      <c r="A372" s="1"/>
      <c r="B372" s="2"/>
      <c r="C372" s="2"/>
      <c r="D372" s="2"/>
      <c r="E372" s="2"/>
      <c r="F372" s="2"/>
      <c r="G372" s="2"/>
      <c r="H372" s="2"/>
      <c r="I372" s="2"/>
      <c r="J372" s="2"/>
      <c r="K372" s="2"/>
      <c r="L372" s="2"/>
      <c r="M372" s="2"/>
      <c r="N372" s="2"/>
      <c r="O372" s="2"/>
      <c r="P372" s="1"/>
      <c r="Q372" s="1"/>
      <c r="R372" s="1"/>
      <c r="S372" s="1"/>
    </row>
    <row r="373" spans="1:19" ht="21" x14ac:dyDescent="0.35">
      <c r="A373" s="1"/>
      <c r="B373" s="2"/>
      <c r="C373" s="2"/>
      <c r="D373" s="2"/>
      <c r="E373" s="2"/>
      <c r="F373" s="2"/>
      <c r="G373" s="2"/>
      <c r="H373" s="2"/>
      <c r="I373" s="2"/>
      <c r="J373" s="2"/>
      <c r="K373" s="2"/>
      <c r="L373" s="2"/>
      <c r="M373" s="2"/>
      <c r="N373" s="2"/>
      <c r="O373" s="2"/>
      <c r="P373" s="1"/>
      <c r="Q373" s="1"/>
      <c r="R373" s="1"/>
      <c r="S373" s="1"/>
    </row>
    <row r="374" spans="1:19" ht="21" x14ac:dyDescent="0.35">
      <c r="A374" s="1"/>
      <c r="B374" s="2"/>
      <c r="C374" s="2"/>
      <c r="D374" s="2"/>
      <c r="E374" s="2"/>
      <c r="F374" s="2"/>
      <c r="G374" s="2"/>
      <c r="H374" s="2"/>
      <c r="I374" s="2"/>
      <c r="J374" s="2"/>
      <c r="K374" s="2"/>
      <c r="L374" s="2"/>
      <c r="M374" s="2"/>
      <c r="N374" s="2"/>
      <c r="O374" s="2"/>
      <c r="P374" s="1"/>
      <c r="Q374" s="1"/>
      <c r="R374" s="1"/>
      <c r="S374" s="1"/>
    </row>
    <row r="375" spans="1:19" ht="21" x14ac:dyDescent="0.35">
      <c r="A375" s="1"/>
      <c r="B375" s="2"/>
      <c r="C375" s="2"/>
      <c r="D375" s="2"/>
      <c r="E375" s="2"/>
      <c r="F375" s="2"/>
      <c r="G375" s="2"/>
      <c r="H375" s="2"/>
      <c r="I375" s="2"/>
      <c r="J375" s="2"/>
      <c r="K375" s="2"/>
      <c r="L375" s="2"/>
      <c r="M375" s="2"/>
      <c r="N375" s="2"/>
      <c r="O375" s="2"/>
      <c r="P375" s="1"/>
      <c r="Q375" s="1"/>
      <c r="R375" s="1"/>
      <c r="S375" s="1"/>
    </row>
    <row r="376" spans="1:19" ht="21" x14ac:dyDescent="0.35">
      <c r="A376" s="1"/>
      <c r="B376" s="2"/>
      <c r="C376" s="2"/>
      <c r="D376" s="2"/>
      <c r="E376" s="2"/>
      <c r="F376" s="2"/>
      <c r="G376" s="2"/>
      <c r="H376" s="2"/>
      <c r="I376" s="2"/>
      <c r="J376" s="2"/>
      <c r="K376" s="2"/>
      <c r="L376" s="2"/>
      <c r="M376" s="2"/>
      <c r="N376" s="2"/>
      <c r="O376" s="2"/>
      <c r="P376" s="1"/>
      <c r="Q376" s="1"/>
      <c r="R376" s="1"/>
      <c r="S376" s="1"/>
    </row>
    <row r="377" spans="1:19" ht="21" x14ac:dyDescent="0.35">
      <c r="A377" s="1"/>
      <c r="B377" s="2"/>
      <c r="C377" s="2"/>
      <c r="D377" s="2"/>
      <c r="E377" s="2"/>
      <c r="F377" s="2"/>
      <c r="G377" s="2"/>
      <c r="H377" s="2"/>
      <c r="I377" s="2"/>
      <c r="J377" s="2"/>
      <c r="K377" s="2"/>
      <c r="L377" s="2"/>
      <c r="M377" s="2"/>
      <c r="N377" s="2"/>
      <c r="O377" s="2"/>
      <c r="P377" s="1"/>
      <c r="Q377" s="1"/>
      <c r="R377" s="1"/>
      <c r="S377" s="1"/>
    </row>
    <row r="378" spans="1:19" ht="21" x14ac:dyDescent="0.35">
      <c r="A378" s="1"/>
      <c r="B378" s="2"/>
      <c r="C378" s="2"/>
      <c r="D378" s="2"/>
      <c r="E378" s="2"/>
      <c r="F378" s="2"/>
      <c r="G378" s="2"/>
      <c r="H378" s="2"/>
      <c r="I378" s="2"/>
      <c r="J378" s="2"/>
      <c r="K378" s="2"/>
      <c r="L378" s="2"/>
      <c r="M378" s="2"/>
      <c r="N378" s="2"/>
      <c r="O378" s="2"/>
      <c r="P378" s="1"/>
      <c r="Q378" s="1"/>
      <c r="R378" s="1"/>
      <c r="S378" s="1"/>
    </row>
    <row r="379" spans="1:19" ht="21" x14ac:dyDescent="0.35">
      <c r="A379" s="1"/>
      <c r="B379" s="2"/>
      <c r="C379" s="2"/>
      <c r="D379" s="2"/>
      <c r="E379" s="2"/>
      <c r="F379" s="2"/>
      <c r="G379" s="2"/>
      <c r="H379" s="2"/>
      <c r="I379" s="2"/>
      <c r="J379" s="2"/>
      <c r="K379" s="2"/>
      <c r="L379" s="2"/>
      <c r="M379" s="2"/>
      <c r="N379" s="2"/>
      <c r="O379" s="2"/>
      <c r="P379" s="1"/>
      <c r="Q379" s="1"/>
      <c r="R379" s="1"/>
      <c r="S379" s="1"/>
    </row>
    <row r="380" spans="1:19" ht="21" x14ac:dyDescent="0.35">
      <c r="A380" s="1"/>
      <c r="B380" s="2"/>
      <c r="C380" s="2"/>
      <c r="D380" s="2"/>
      <c r="E380" s="2"/>
      <c r="F380" s="2"/>
      <c r="G380" s="2"/>
      <c r="H380" s="2"/>
      <c r="I380" s="2"/>
      <c r="J380" s="2"/>
      <c r="K380" s="2"/>
      <c r="L380" s="2"/>
      <c r="M380" s="2"/>
      <c r="N380" s="2"/>
      <c r="O380" s="2"/>
      <c r="P380" s="1"/>
      <c r="Q380" s="1"/>
      <c r="R380" s="1"/>
      <c r="S380" s="1"/>
    </row>
    <row r="381" spans="1:19" ht="21" x14ac:dyDescent="0.35">
      <c r="A381" s="1"/>
      <c r="B381" s="2"/>
      <c r="C381" s="2"/>
      <c r="D381" s="2"/>
      <c r="E381" s="2"/>
      <c r="F381" s="2"/>
      <c r="G381" s="2"/>
      <c r="H381" s="2"/>
      <c r="I381" s="2"/>
      <c r="J381" s="2"/>
      <c r="K381" s="2"/>
      <c r="L381" s="2"/>
      <c r="M381" s="2"/>
      <c r="N381" s="2"/>
      <c r="O381" s="2"/>
      <c r="P381" s="1"/>
      <c r="Q381" s="1"/>
      <c r="R381" s="1"/>
      <c r="S381" s="1"/>
    </row>
    <row r="382" spans="1:19" ht="21" x14ac:dyDescent="0.35">
      <c r="A382" s="1"/>
      <c r="B382" s="2"/>
      <c r="C382" s="2"/>
      <c r="D382" s="2"/>
      <c r="E382" s="2"/>
      <c r="F382" s="2"/>
      <c r="G382" s="2"/>
      <c r="H382" s="2"/>
      <c r="I382" s="2"/>
      <c r="J382" s="2"/>
      <c r="K382" s="2"/>
      <c r="L382" s="2"/>
      <c r="M382" s="2"/>
      <c r="N382" s="2"/>
      <c r="O382" s="2"/>
      <c r="P382" s="1"/>
      <c r="Q382" s="1"/>
      <c r="R382" s="1"/>
      <c r="S382" s="1"/>
    </row>
    <row r="383" spans="1:19" ht="21" x14ac:dyDescent="0.35">
      <c r="A383" s="1"/>
      <c r="B383" s="2"/>
      <c r="C383" s="2"/>
      <c r="D383" s="2"/>
      <c r="E383" s="2"/>
      <c r="F383" s="2"/>
      <c r="G383" s="2"/>
      <c r="H383" s="2"/>
      <c r="I383" s="2"/>
      <c r="J383" s="2"/>
      <c r="K383" s="2"/>
      <c r="L383" s="2"/>
      <c r="M383" s="2"/>
      <c r="N383" s="2"/>
      <c r="O383" s="2"/>
      <c r="P383" s="1"/>
      <c r="Q383" s="1"/>
      <c r="R383" s="1"/>
      <c r="S383" s="1"/>
    </row>
    <row r="384" spans="1:19" ht="21" x14ac:dyDescent="0.35">
      <c r="A384" s="1"/>
      <c r="B384" s="2"/>
      <c r="C384" s="2"/>
      <c r="D384" s="2"/>
      <c r="E384" s="2"/>
      <c r="F384" s="2"/>
      <c r="G384" s="2"/>
      <c r="H384" s="2"/>
      <c r="I384" s="2"/>
      <c r="J384" s="2"/>
      <c r="K384" s="2"/>
      <c r="L384" s="2"/>
      <c r="M384" s="2"/>
      <c r="N384" s="2"/>
      <c r="O384" s="2"/>
      <c r="P384" s="1"/>
      <c r="Q384" s="1"/>
      <c r="R384" s="1"/>
      <c r="S384" s="1"/>
    </row>
    <row r="385" spans="1:19" ht="21" x14ac:dyDescent="0.35">
      <c r="A385" s="1"/>
      <c r="B385" s="2"/>
      <c r="C385" s="2"/>
      <c r="D385" s="2"/>
      <c r="E385" s="2"/>
      <c r="F385" s="2"/>
      <c r="G385" s="2"/>
      <c r="H385" s="2"/>
      <c r="I385" s="2"/>
      <c r="J385" s="2"/>
      <c r="K385" s="2"/>
      <c r="L385" s="2"/>
      <c r="M385" s="2"/>
      <c r="N385" s="2"/>
      <c r="O385" s="2"/>
      <c r="P385" s="1"/>
      <c r="Q385" s="1"/>
      <c r="R385" s="1"/>
      <c r="S385" s="1"/>
    </row>
    <row r="386" spans="1:19" ht="21" x14ac:dyDescent="0.35">
      <c r="A386" s="1"/>
      <c r="B386" s="2"/>
      <c r="C386" s="2"/>
      <c r="D386" s="2"/>
      <c r="E386" s="2"/>
      <c r="F386" s="2"/>
      <c r="G386" s="2"/>
      <c r="H386" s="2"/>
      <c r="I386" s="2"/>
      <c r="J386" s="2"/>
      <c r="K386" s="2"/>
      <c r="L386" s="2"/>
      <c r="M386" s="2"/>
      <c r="N386" s="2"/>
      <c r="O386" s="2"/>
      <c r="P386" s="1"/>
      <c r="Q386" s="1"/>
      <c r="R386" s="1"/>
      <c r="S386" s="1"/>
    </row>
    <row r="387" spans="1:19" ht="21" x14ac:dyDescent="0.35">
      <c r="A387" s="1"/>
      <c r="B387" s="2"/>
      <c r="C387" s="2"/>
      <c r="D387" s="2"/>
      <c r="E387" s="2"/>
      <c r="F387" s="2"/>
      <c r="G387" s="2"/>
      <c r="H387" s="2"/>
      <c r="I387" s="2"/>
      <c r="J387" s="2"/>
      <c r="K387" s="2"/>
      <c r="L387" s="2"/>
      <c r="M387" s="2"/>
      <c r="N387" s="2"/>
      <c r="O387" s="2"/>
      <c r="P387" s="1"/>
      <c r="Q387" s="1"/>
      <c r="R387" s="1"/>
      <c r="S387" s="1"/>
    </row>
    <row r="388" spans="1:19" ht="21" x14ac:dyDescent="0.35">
      <c r="A388" s="1"/>
      <c r="B388" s="2"/>
      <c r="C388" s="2"/>
      <c r="D388" s="2"/>
      <c r="E388" s="2"/>
      <c r="F388" s="2"/>
      <c r="G388" s="2"/>
      <c r="H388" s="2"/>
      <c r="I388" s="2"/>
      <c r="J388" s="2"/>
      <c r="K388" s="2"/>
      <c r="L388" s="2"/>
      <c r="M388" s="2"/>
      <c r="N388" s="2"/>
      <c r="O388" s="2"/>
      <c r="P388" s="1"/>
      <c r="Q388" s="1"/>
      <c r="R388" s="1"/>
      <c r="S388" s="1"/>
    </row>
    <row r="389" spans="1:19" ht="21" x14ac:dyDescent="0.35">
      <c r="A389" s="1"/>
      <c r="B389" s="2"/>
      <c r="C389" s="2"/>
      <c r="D389" s="2"/>
      <c r="E389" s="2"/>
      <c r="F389" s="2"/>
      <c r="G389" s="2"/>
      <c r="H389" s="2"/>
      <c r="I389" s="2"/>
      <c r="J389" s="2"/>
      <c r="K389" s="2"/>
      <c r="L389" s="2"/>
      <c r="M389" s="2"/>
      <c r="N389" s="2"/>
      <c r="O389" s="2"/>
      <c r="P389" s="1"/>
      <c r="Q389" s="1"/>
      <c r="R389" s="1"/>
      <c r="S389" s="1"/>
    </row>
    <row r="390" spans="1:19" ht="21" x14ac:dyDescent="0.35">
      <c r="A390" s="1"/>
      <c r="B390" s="2"/>
      <c r="C390" s="2"/>
      <c r="D390" s="2"/>
      <c r="E390" s="2"/>
      <c r="F390" s="2"/>
      <c r="G390" s="2"/>
      <c r="H390" s="2"/>
      <c r="I390" s="2"/>
      <c r="J390" s="2"/>
      <c r="K390" s="2"/>
      <c r="L390" s="2"/>
      <c r="M390" s="2"/>
      <c r="N390" s="2"/>
      <c r="O390" s="2"/>
      <c r="P390" s="1"/>
      <c r="Q390" s="1"/>
      <c r="R390" s="1"/>
      <c r="S390" s="1"/>
    </row>
    <row r="391" spans="1:19" ht="21" x14ac:dyDescent="0.35">
      <c r="A391" s="1"/>
      <c r="B391" s="2"/>
      <c r="C391" s="2"/>
      <c r="D391" s="2"/>
      <c r="E391" s="2"/>
      <c r="F391" s="2"/>
      <c r="G391" s="2"/>
      <c r="H391" s="2"/>
      <c r="I391" s="2"/>
      <c r="J391" s="2"/>
      <c r="K391" s="2"/>
      <c r="L391" s="2"/>
      <c r="M391" s="2"/>
      <c r="N391" s="2"/>
      <c r="O391" s="2"/>
      <c r="P391" s="1"/>
      <c r="Q391" s="1"/>
      <c r="R391" s="1"/>
      <c r="S391" s="1"/>
    </row>
    <row r="392" spans="1:19" ht="21" x14ac:dyDescent="0.35">
      <c r="A392" s="1"/>
      <c r="B392" s="2"/>
      <c r="C392" s="2"/>
      <c r="D392" s="2"/>
      <c r="E392" s="2"/>
      <c r="F392" s="2"/>
      <c r="G392" s="2"/>
      <c r="H392" s="2"/>
      <c r="I392" s="2"/>
      <c r="J392" s="2"/>
      <c r="K392" s="2"/>
      <c r="L392" s="2"/>
      <c r="M392" s="2"/>
      <c r="N392" s="2"/>
      <c r="O392" s="2"/>
      <c r="P392" s="1"/>
      <c r="Q392" s="1"/>
      <c r="R392" s="1"/>
      <c r="S392" s="1"/>
    </row>
    <row r="393" spans="1:19" ht="21" x14ac:dyDescent="0.35">
      <c r="A393" s="1"/>
      <c r="B393" s="2"/>
      <c r="C393" s="2"/>
      <c r="D393" s="2"/>
      <c r="E393" s="2"/>
      <c r="F393" s="2"/>
      <c r="G393" s="2"/>
      <c r="H393" s="2"/>
      <c r="I393" s="2"/>
      <c r="J393" s="2"/>
      <c r="K393" s="2"/>
      <c r="L393" s="2"/>
      <c r="M393" s="2"/>
      <c r="N393" s="2"/>
      <c r="O393" s="2"/>
      <c r="P393" s="1"/>
      <c r="Q393" s="1"/>
      <c r="R393" s="1"/>
      <c r="S393" s="1"/>
    </row>
    <row r="394" spans="1:19" ht="21" x14ac:dyDescent="0.35">
      <c r="A394" s="1"/>
      <c r="B394" s="2"/>
      <c r="C394" s="2"/>
      <c r="D394" s="2"/>
      <c r="E394" s="2"/>
      <c r="F394" s="2"/>
      <c r="G394" s="2"/>
      <c r="H394" s="2"/>
      <c r="I394" s="2"/>
      <c r="J394" s="2"/>
      <c r="K394" s="2"/>
      <c r="L394" s="2"/>
      <c r="M394" s="2"/>
      <c r="N394" s="2"/>
      <c r="O394" s="2"/>
      <c r="P394" s="1"/>
      <c r="Q394" s="1"/>
      <c r="R394" s="1"/>
      <c r="S394" s="1"/>
    </row>
    <row r="395" spans="1:19" ht="21" x14ac:dyDescent="0.35">
      <c r="A395" s="1"/>
      <c r="B395" s="2"/>
      <c r="C395" s="2"/>
      <c r="D395" s="2"/>
      <c r="E395" s="2"/>
      <c r="F395" s="2"/>
      <c r="G395" s="2"/>
      <c r="H395" s="2"/>
      <c r="I395" s="2"/>
      <c r="J395" s="2"/>
      <c r="K395" s="2"/>
      <c r="L395" s="2"/>
      <c r="M395" s="2"/>
      <c r="N395" s="2"/>
      <c r="O395" s="2"/>
      <c r="P395" s="1"/>
      <c r="Q395" s="1"/>
      <c r="R395" s="1"/>
      <c r="S395" s="1"/>
    </row>
    <row r="396" spans="1:19" ht="21" x14ac:dyDescent="0.35">
      <c r="A396" s="1"/>
      <c r="B396" s="2"/>
      <c r="C396" s="2"/>
      <c r="D396" s="2"/>
      <c r="E396" s="2"/>
      <c r="F396" s="2"/>
      <c r="G396" s="2"/>
      <c r="H396" s="2"/>
      <c r="I396" s="2"/>
      <c r="J396" s="2"/>
      <c r="K396" s="2"/>
      <c r="L396" s="2"/>
      <c r="M396" s="2"/>
      <c r="N396" s="2"/>
      <c r="O396" s="2"/>
      <c r="P396" s="1"/>
      <c r="Q396" s="1"/>
      <c r="R396" s="1"/>
      <c r="S396" s="1"/>
    </row>
    <row r="397" spans="1:19" ht="21" x14ac:dyDescent="0.35">
      <c r="A397" s="1"/>
      <c r="B397" s="2"/>
      <c r="C397" s="2"/>
      <c r="D397" s="2"/>
      <c r="E397" s="2"/>
      <c r="F397" s="2"/>
      <c r="G397" s="2"/>
      <c r="H397" s="2"/>
      <c r="I397" s="2"/>
      <c r="J397" s="2"/>
      <c r="K397" s="2"/>
      <c r="L397" s="2"/>
      <c r="M397" s="2"/>
      <c r="N397" s="2"/>
      <c r="O397" s="2"/>
      <c r="P397" s="1"/>
      <c r="Q397" s="1"/>
      <c r="R397" s="1"/>
      <c r="S397" s="1"/>
    </row>
    <row r="398" spans="1:19" ht="21" x14ac:dyDescent="0.35">
      <c r="A398" s="1"/>
      <c r="B398" s="2"/>
      <c r="C398" s="2"/>
      <c r="D398" s="2"/>
      <c r="E398" s="2"/>
      <c r="F398" s="2"/>
      <c r="G398" s="2"/>
      <c r="H398" s="2"/>
      <c r="I398" s="2"/>
      <c r="J398" s="2"/>
      <c r="K398" s="2"/>
      <c r="L398" s="2"/>
      <c r="M398" s="2"/>
      <c r="N398" s="2"/>
      <c r="O398" s="2"/>
      <c r="P398" s="1"/>
      <c r="Q398" s="1"/>
      <c r="R398" s="1"/>
      <c r="S398" s="1"/>
    </row>
    <row r="399" spans="1:19" ht="21" x14ac:dyDescent="0.35">
      <c r="A399" s="1"/>
      <c r="B399" s="2"/>
      <c r="C399" s="2"/>
      <c r="D399" s="2"/>
      <c r="E399" s="2"/>
      <c r="F399" s="2"/>
      <c r="G399" s="2"/>
      <c r="H399" s="2"/>
      <c r="I399" s="2"/>
      <c r="J399" s="2"/>
      <c r="K399" s="2"/>
      <c r="L399" s="2"/>
      <c r="M399" s="2"/>
      <c r="N399" s="2"/>
      <c r="O399" s="2"/>
      <c r="P399" s="1"/>
      <c r="Q399" s="1"/>
      <c r="R399" s="1"/>
      <c r="S399" s="1"/>
    </row>
    <row r="400" spans="1:19" ht="21" x14ac:dyDescent="0.35">
      <c r="A400" s="1"/>
      <c r="B400" s="2"/>
      <c r="C400" s="2"/>
      <c r="D400" s="2"/>
      <c r="E400" s="2"/>
      <c r="F400" s="2"/>
      <c r="G400" s="2"/>
      <c r="H400" s="2"/>
      <c r="I400" s="2"/>
      <c r="J400" s="2"/>
      <c r="K400" s="2"/>
      <c r="L400" s="2"/>
      <c r="M400" s="2"/>
      <c r="N400" s="2"/>
      <c r="O400" s="2"/>
      <c r="P400" s="1"/>
      <c r="Q400" s="1"/>
      <c r="R400" s="1"/>
      <c r="S400" s="1"/>
    </row>
    <row r="401" spans="1:19" ht="21" x14ac:dyDescent="0.35">
      <c r="A401" s="1"/>
      <c r="B401" s="2"/>
      <c r="C401" s="2"/>
      <c r="D401" s="2"/>
      <c r="E401" s="2"/>
      <c r="F401" s="2"/>
      <c r="G401" s="2"/>
      <c r="H401" s="2"/>
      <c r="I401" s="2"/>
      <c r="J401" s="2"/>
      <c r="K401" s="2"/>
      <c r="L401" s="2"/>
      <c r="M401" s="2"/>
      <c r="N401" s="2"/>
      <c r="O401" s="2"/>
      <c r="P401" s="1"/>
      <c r="Q401" s="1"/>
      <c r="R401" s="1"/>
      <c r="S401" s="1"/>
    </row>
    <row r="402" spans="1:19" ht="21" x14ac:dyDescent="0.35">
      <c r="A402" s="1"/>
      <c r="B402" s="2"/>
      <c r="C402" s="2"/>
      <c r="D402" s="2"/>
      <c r="E402" s="2"/>
      <c r="F402" s="2"/>
      <c r="G402" s="2"/>
      <c r="H402" s="2"/>
      <c r="I402" s="2"/>
      <c r="J402" s="2"/>
      <c r="K402" s="2"/>
      <c r="L402" s="2"/>
      <c r="M402" s="2"/>
      <c r="N402" s="2"/>
      <c r="O402" s="2"/>
      <c r="P402" s="1"/>
      <c r="Q402" s="1"/>
      <c r="R402" s="1"/>
      <c r="S402" s="1"/>
    </row>
    <row r="403" spans="1:19" ht="21" x14ac:dyDescent="0.35">
      <c r="A403" s="1"/>
      <c r="B403" s="2"/>
      <c r="C403" s="2"/>
      <c r="D403" s="2"/>
      <c r="E403" s="2"/>
      <c r="F403" s="2"/>
      <c r="G403" s="2"/>
      <c r="H403" s="2"/>
      <c r="I403" s="2"/>
      <c r="J403" s="2"/>
      <c r="K403" s="2"/>
      <c r="L403" s="2"/>
      <c r="M403" s="2"/>
      <c r="N403" s="2"/>
      <c r="O403" s="2"/>
      <c r="P403" s="1"/>
      <c r="Q403" s="1"/>
      <c r="R403" s="1"/>
      <c r="S403" s="1"/>
    </row>
    <row r="404" spans="1:19" ht="21" x14ac:dyDescent="0.35">
      <c r="A404" s="1"/>
      <c r="B404" s="2"/>
      <c r="C404" s="2"/>
      <c r="D404" s="2"/>
      <c r="E404" s="2"/>
      <c r="F404" s="2"/>
      <c r="G404" s="2"/>
      <c r="H404" s="2"/>
      <c r="I404" s="2"/>
      <c r="J404" s="2"/>
      <c r="K404" s="2"/>
      <c r="L404" s="2"/>
      <c r="M404" s="2"/>
      <c r="N404" s="2"/>
      <c r="O404" s="2"/>
      <c r="P404" s="1"/>
      <c r="Q404" s="1"/>
      <c r="R404" s="1"/>
      <c r="S404" s="1"/>
    </row>
    <row r="405" spans="1:19" ht="21" x14ac:dyDescent="0.35">
      <c r="A405" s="1"/>
      <c r="B405" s="2"/>
      <c r="C405" s="2"/>
      <c r="D405" s="2"/>
      <c r="E405" s="2"/>
      <c r="F405" s="2"/>
      <c r="G405" s="2"/>
      <c r="H405" s="2"/>
      <c r="I405" s="2"/>
      <c r="J405" s="2"/>
      <c r="K405" s="2"/>
      <c r="L405" s="2"/>
      <c r="M405" s="2"/>
      <c r="N405" s="2"/>
      <c r="O405" s="2"/>
      <c r="P405" s="1"/>
      <c r="Q405" s="1"/>
      <c r="R405" s="1"/>
      <c r="S405" s="1"/>
    </row>
    <row r="406" spans="1:19" ht="21" x14ac:dyDescent="0.35">
      <c r="A406" s="1"/>
      <c r="B406" s="2"/>
      <c r="C406" s="2"/>
      <c r="D406" s="2"/>
      <c r="E406" s="2"/>
      <c r="F406" s="2"/>
      <c r="G406" s="2"/>
      <c r="H406" s="2"/>
      <c r="I406" s="2"/>
      <c r="J406" s="2"/>
      <c r="K406" s="2"/>
      <c r="L406" s="2"/>
      <c r="M406" s="2"/>
      <c r="N406" s="2"/>
      <c r="O406" s="2"/>
      <c r="P406" s="1"/>
      <c r="Q406" s="1"/>
      <c r="R406" s="1"/>
      <c r="S406" s="1"/>
    </row>
    <row r="407" spans="1:19" ht="21" x14ac:dyDescent="0.35">
      <c r="A407" s="1"/>
      <c r="B407" s="2"/>
      <c r="C407" s="2"/>
      <c r="D407" s="2"/>
      <c r="E407" s="2"/>
      <c r="F407" s="2"/>
      <c r="G407" s="2"/>
      <c r="H407" s="2"/>
      <c r="I407" s="2"/>
      <c r="J407" s="2"/>
      <c r="K407" s="2"/>
      <c r="L407" s="2"/>
      <c r="M407" s="2"/>
      <c r="N407" s="2"/>
      <c r="O407" s="2"/>
      <c r="P407" s="1"/>
      <c r="Q407" s="1"/>
      <c r="R407" s="1"/>
      <c r="S407" s="1"/>
    </row>
    <row r="408" spans="1:19" ht="21" x14ac:dyDescent="0.35">
      <c r="A408" s="1"/>
      <c r="B408" s="2"/>
      <c r="C408" s="2"/>
      <c r="D408" s="2"/>
      <c r="E408" s="2"/>
      <c r="F408" s="2"/>
      <c r="G408" s="2"/>
      <c r="H408" s="2"/>
      <c r="I408" s="2"/>
      <c r="J408" s="2"/>
      <c r="K408" s="2"/>
      <c r="L408" s="2"/>
      <c r="M408" s="2"/>
      <c r="N408" s="2"/>
      <c r="O408" s="2"/>
      <c r="P408" s="1"/>
      <c r="Q408" s="1"/>
      <c r="R408" s="1"/>
      <c r="S408" s="1"/>
    </row>
    <row r="409" spans="1:19" ht="21" x14ac:dyDescent="0.35">
      <c r="A409" s="1"/>
      <c r="B409" s="2"/>
      <c r="C409" s="2"/>
      <c r="D409" s="2"/>
      <c r="E409" s="2"/>
      <c r="F409" s="2"/>
      <c r="G409" s="2"/>
      <c r="H409" s="2"/>
      <c r="I409" s="2"/>
      <c r="J409" s="2"/>
      <c r="K409" s="2"/>
      <c r="L409" s="2"/>
      <c r="M409" s="2"/>
      <c r="N409" s="2"/>
      <c r="O409" s="2"/>
      <c r="P409" s="1"/>
      <c r="Q409" s="1"/>
      <c r="R409" s="1"/>
      <c r="S409" s="1"/>
    </row>
    <row r="410" spans="1:19" ht="21" x14ac:dyDescent="0.35">
      <c r="A410" s="1"/>
      <c r="B410" s="2"/>
      <c r="C410" s="2"/>
      <c r="D410" s="2"/>
      <c r="E410" s="2"/>
      <c r="F410" s="2"/>
      <c r="G410" s="2"/>
      <c r="H410" s="2"/>
      <c r="I410" s="2"/>
      <c r="J410" s="2"/>
      <c r="K410" s="2"/>
      <c r="L410" s="2"/>
      <c r="M410" s="2"/>
      <c r="N410" s="2"/>
      <c r="O410" s="2"/>
      <c r="P410" s="1"/>
      <c r="Q410" s="1"/>
      <c r="R410" s="1"/>
      <c r="S410" s="1"/>
    </row>
    <row r="411" spans="1:19" ht="21" x14ac:dyDescent="0.35">
      <c r="A411" s="1"/>
      <c r="B411" s="2"/>
      <c r="C411" s="2"/>
      <c r="D411" s="2"/>
      <c r="E411" s="2"/>
      <c r="F411" s="2"/>
      <c r="G411" s="2"/>
      <c r="H411" s="2"/>
      <c r="I411" s="2"/>
      <c r="J411" s="2"/>
      <c r="K411" s="2"/>
      <c r="L411" s="2"/>
      <c r="M411" s="2"/>
      <c r="N411" s="2"/>
      <c r="O411" s="2"/>
      <c r="P411" s="1"/>
      <c r="Q411" s="1"/>
      <c r="R411" s="1"/>
      <c r="S411" s="1"/>
    </row>
    <row r="412" spans="1:19" ht="21" x14ac:dyDescent="0.35">
      <c r="A412" s="1"/>
      <c r="B412" s="2"/>
      <c r="C412" s="2"/>
      <c r="D412" s="2"/>
      <c r="E412" s="2"/>
      <c r="F412" s="2"/>
      <c r="G412" s="2"/>
      <c r="H412" s="2"/>
      <c r="I412" s="2"/>
      <c r="J412" s="2"/>
      <c r="K412" s="2"/>
      <c r="L412" s="2"/>
      <c r="M412" s="2"/>
      <c r="N412" s="2"/>
      <c r="O412" s="2"/>
      <c r="P412" s="1"/>
      <c r="Q412" s="1"/>
      <c r="R412" s="1"/>
      <c r="S412" s="1"/>
    </row>
    <row r="413" spans="1:19" ht="21" x14ac:dyDescent="0.35">
      <c r="A413" s="1"/>
      <c r="B413" s="2"/>
      <c r="C413" s="2"/>
      <c r="D413" s="2"/>
      <c r="E413" s="2"/>
      <c r="F413" s="2"/>
      <c r="G413" s="2"/>
      <c r="H413" s="2"/>
      <c r="I413" s="2"/>
      <c r="J413" s="2"/>
      <c r="K413" s="2"/>
      <c r="L413" s="2"/>
      <c r="M413" s="2"/>
      <c r="N413" s="2"/>
      <c r="O413" s="2"/>
      <c r="P413" s="1"/>
      <c r="Q413" s="1"/>
      <c r="R413" s="1"/>
      <c r="S413" s="1"/>
    </row>
    <row r="414" spans="1:19" ht="21" x14ac:dyDescent="0.35">
      <c r="A414" s="1"/>
      <c r="B414" s="2"/>
      <c r="C414" s="2"/>
      <c r="D414" s="2"/>
      <c r="E414" s="2"/>
      <c r="F414" s="2"/>
      <c r="G414" s="2"/>
      <c r="H414" s="2"/>
      <c r="I414" s="2"/>
      <c r="J414" s="2"/>
      <c r="K414" s="2"/>
      <c r="L414" s="2"/>
      <c r="M414" s="2"/>
      <c r="N414" s="2"/>
      <c r="O414" s="2"/>
      <c r="P414" s="1"/>
      <c r="Q414" s="1"/>
      <c r="R414" s="1"/>
      <c r="S414" s="1"/>
    </row>
    <row r="415" spans="1:19" ht="21" x14ac:dyDescent="0.35">
      <c r="A415" s="1"/>
      <c r="B415" s="2"/>
      <c r="C415" s="2"/>
      <c r="D415" s="2"/>
      <c r="E415" s="2"/>
      <c r="F415" s="2"/>
      <c r="G415" s="2"/>
      <c r="H415" s="2"/>
      <c r="I415" s="2"/>
      <c r="J415" s="2"/>
      <c r="K415" s="2"/>
      <c r="L415" s="2"/>
      <c r="M415" s="2"/>
      <c r="N415" s="2"/>
      <c r="O415" s="2"/>
      <c r="P415" s="1"/>
      <c r="Q415" s="1"/>
      <c r="R415" s="1"/>
      <c r="S415" s="1"/>
    </row>
    <row r="416" spans="1:19" ht="21" x14ac:dyDescent="0.35">
      <c r="A416" s="1"/>
      <c r="B416" s="2"/>
      <c r="C416" s="2"/>
      <c r="D416" s="2"/>
      <c r="E416" s="2"/>
      <c r="F416" s="2"/>
      <c r="G416" s="2"/>
      <c r="H416" s="2"/>
      <c r="I416" s="2"/>
      <c r="J416" s="2"/>
      <c r="K416" s="2"/>
      <c r="L416" s="2"/>
      <c r="M416" s="2"/>
      <c r="N416" s="2"/>
      <c r="O416" s="2"/>
      <c r="P416" s="1"/>
      <c r="Q416" s="1"/>
      <c r="R416" s="1"/>
      <c r="S416" s="1"/>
    </row>
    <row r="417" spans="1:19" ht="21" x14ac:dyDescent="0.35">
      <c r="A417" s="1"/>
      <c r="B417" s="2"/>
      <c r="C417" s="2"/>
      <c r="D417" s="2"/>
      <c r="E417" s="2"/>
      <c r="F417" s="2"/>
      <c r="G417" s="2"/>
      <c r="H417" s="2"/>
      <c r="I417" s="2"/>
      <c r="J417" s="2"/>
      <c r="K417" s="2"/>
      <c r="L417" s="2"/>
      <c r="M417" s="2"/>
      <c r="N417" s="2"/>
      <c r="O417" s="2"/>
      <c r="P417" s="1"/>
      <c r="Q417" s="1"/>
      <c r="R417" s="1"/>
      <c r="S417" s="1"/>
    </row>
    <row r="418" spans="1:19" ht="21" x14ac:dyDescent="0.35">
      <c r="A418" s="1"/>
      <c r="B418" s="2"/>
      <c r="C418" s="2"/>
      <c r="D418" s="2"/>
      <c r="E418" s="2"/>
      <c r="F418" s="2"/>
      <c r="G418" s="2"/>
      <c r="H418" s="2"/>
      <c r="I418" s="2"/>
      <c r="J418" s="2"/>
      <c r="K418" s="2"/>
      <c r="L418" s="2"/>
      <c r="M418" s="2"/>
      <c r="N418" s="2"/>
      <c r="O418" s="2"/>
      <c r="P418" s="1"/>
      <c r="Q418" s="1"/>
      <c r="R418" s="1"/>
      <c r="S418" s="1"/>
    </row>
    <row r="419" spans="1:19" ht="21" x14ac:dyDescent="0.35">
      <c r="A419" s="1"/>
      <c r="B419" s="2"/>
      <c r="C419" s="2"/>
      <c r="D419" s="2"/>
      <c r="E419" s="2"/>
      <c r="F419" s="2"/>
      <c r="G419" s="2"/>
      <c r="H419" s="2"/>
      <c r="I419" s="2"/>
      <c r="J419" s="2"/>
      <c r="K419" s="2"/>
      <c r="L419" s="2"/>
      <c r="M419" s="2"/>
      <c r="N419" s="2"/>
      <c r="O419" s="2"/>
      <c r="P419" s="1"/>
      <c r="Q419" s="1"/>
      <c r="R419" s="1"/>
      <c r="S419" s="1"/>
    </row>
    <row r="420" spans="1:19" ht="21" x14ac:dyDescent="0.35">
      <c r="A420" s="1"/>
      <c r="B420" s="2"/>
      <c r="C420" s="2"/>
      <c r="D420" s="2"/>
      <c r="E420" s="2"/>
      <c r="F420" s="2"/>
      <c r="G420" s="2"/>
      <c r="H420" s="2"/>
      <c r="I420" s="2"/>
      <c r="J420" s="2"/>
      <c r="K420" s="2"/>
      <c r="L420" s="2"/>
      <c r="M420" s="2"/>
      <c r="N420" s="2"/>
      <c r="O420" s="2"/>
      <c r="P420" s="1"/>
      <c r="Q420" s="1"/>
      <c r="R420" s="1"/>
      <c r="S420" s="1"/>
    </row>
    <row r="421" spans="1:19" ht="21" x14ac:dyDescent="0.35">
      <c r="A421" s="1"/>
      <c r="B421" s="2"/>
      <c r="C421" s="2"/>
      <c r="D421" s="2"/>
      <c r="E421" s="2"/>
      <c r="F421" s="2"/>
      <c r="G421" s="2"/>
      <c r="H421" s="2"/>
      <c r="I421" s="2"/>
      <c r="J421" s="2"/>
      <c r="K421" s="2"/>
      <c r="L421" s="2"/>
      <c r="M421" s="2"/>
      <c r="N421" s="2"/>
      <c r="O421" s="2"/>
      <c r="P421" s="1"/>
      <c r="Q421" s="1"/>
      <c r="R421" s="1"/>
      <c r="S421" s="1"/>
    </row>
    <row r="422" spans="1:19" ht="21" x14ac:dyDescent="0.35">
      <c r="A422" s="1"/>
      <c r="B422" s="2"/>
      <c r="C422" s="2"/>
      <c r="D422" s="2"/>
      <c r="E422" s="2"/>
      <c r="F422" s="2"/>
      <c r="G422" s="2"/>
      <c r="H422" s="2"/>
      <c r="I422" s="2"/>
      <c r="J422" s="2"/>
      <c r="K422" s="2"/>
      <c r="L422" s="2"/>
      <c r="M422" s="2"/>
      <c r="N422" s="2"/>
      <c r="O422" s="2"/>
      <c r="P422" s="1"/>
      <c r="Q422" s="1"/>
      <c r="R422" s="1"/>
      <c r="S422" s="1"/>
    </row>
    <row r="423" spans="1:19" ht="21" x14ac:dyDescent="0.35">
      <c r="A423" s="1"/>
      <c r="B423" s="2"/>
      <c r="C423" s="2"/>
      <c r="D423" s="2"/>
      <c r="E423" s="2"/>
      <c r="F423" s="2"/>
      <c r="G423" s="2"/>
      <c r="H423" s="2"/>
      <c r="I423" s="2"/>
      <c r="J423" s="2"/>
      <c r="K423" s="2"/>
      <c r="L423" s="2"/>
      <c r="M423" s="2"/>
      <c r="N423" s="2"/>
      <c r="O423" s="2"/>
      <c r="P423" s="1"/>
      <c r="Q423" s="1"/>
      <c r="R423" s="1"/>
      <c r="S423" s="1"/>
    </row>
    <row r="424" spans="1:19" ht="21" x14ac:dyDescent="0.35">
      <c r="A424" s="1"/>
      <c r="B424" s="2"/>
      <c r="C424" s="2"/>
      <c r="D424" s="2"/>
      <c r="E424" s="2"/>
      <c r="F424" s="2"/>
      <c r="G424" s="2"/>
      <c r="H424" s="2"/>
      <c r="I424" s="2"/>
      <c r="J424" s="2"/>
      <c r="K424" s="2"/>
      <c r="L424" s="2"/>
      <c r="M424" s="2"/>
      <c r="N424" s="2"/>
      <c r="O424" s="2"/>
      <c r="P424" s="1"/>
      <c r="Q424" s="1"/>
      <c r="R424" s="1"/>
      <c r="S424" s="1"/>
    </row>
    <row r="425" spans="1:19" ht="21" x14ac:dyDescent="0.35">
      <c r="A425" s="1"/>
      <c r="B425" s="2"/>
      <c r="C425" s="2"/>
      <c r="D425" s="2"/>
      <c r="E425" s="2"/>
      <c r="F425" s="2"/>
      <c r="G425" s="2"/>
      <c r="H425" s="2"/>
      <c r="I425" s="2"/>
      <c r="J425" s="2"/>
      <c r="K425" s="2"/>
      <c r="L425" s="2"/>
      <c r="M425" s="2"/>
      <c r="N425" s="2"/>
      <c r="O425" s="2"/>
      <c r="P425" s="1"/>
      <c r="Q425" s="1"/>
      <c r="R425" s="1"/>
      <c r="S425" s="1"/>
    </row>
    <row r="426" spans="1:19" ht="21" x14ac:dyDescent="0.35">
      <c r="A426" s="1"/>
      <c r="B426" s="2"/>
      <c r="C426" s="2"/>
      <c r="D426" s="2"/>
      <c r="E426" s="2"/>
      <c r="F426" s="2"/>
      <c r="G426" s="2"/>
      <c r="H426" s="2"/>
      <c r="I426" s="2"/>
      <c r="J426" s="2"/>
      <c r="K426" s="2"/>
      <c r="L426" s="2"/>
      <c r="M426" s="2"/>
      <c r="N426" s="2"/>
      <c r="O426" s="2"/>
      <c r="P426" s="1"/>
      <c r="Q426" s="1"/>
      <c r="R426" s="1"/>
      <c r="S426" s="1"/>
    </row>
    <row r="427" spans="1:19" ht="21" x14ac:dyDescent="0.35">
      <c r="A427" s="1"/>
      <c r="B427" s="2"/>
      <c r="C427" s="2"/>
      <c r="D427" s="2"/>
      <c r="E427" s="2"/>
      <c r="F427" s="2"/>
      <c r="G427" s="2"/>
      <c r="H427" s="2"/>
      <c r="I427" s="2"/>
      <c r="J427" s="2"/>
      <c r="K427" s="2"/>
      <c r="L427" s="2"/>
      <c r="M427" s="2"/>
      <c r="N427" s="2"/>
      <c r="O427" s="2"/>
      <c r="P427" s="1"/>
      <c r="Q427" s="1"/>
      <c r="R427" s="1"/>
      <c r="S427" s="1"/>
    </row>
    <row r="428" spans="1:19" ht="21" x14ac:dyDescent="0.35">
      <c r="A428" s="1"/>
      <c r="B428" s="2"/>
      <c r="C428" s="2"/>
      <c r="D428" s="2"/>
      <c r="E428" s="2"/>
      <c r="F428" s="2"/>
      <c r="G428" s="2"/>
      <c r="H428" s="2"/>
      <c r="I428" s="2"/>
      <c r="J428" s="2"/>
      <c r="K428" s="2"/>
      <c r="L428" s="2"/>
      <c r="M428" s="2"/>
      <c r="N428" s="2"/>
      <c r="O428" s="2"/>
      <c r="P428" s="1"/>
      <c r="Q428" s="1"/>
      <c r="R428" s="1"/>
      <c r="S428" s="1"/>
    </row>
    <row r="429" spans="1:19" ht="21" x14ac:dyDescent="0.35">
      <c r="A429" s="1"/>
      <c r="B429" s="2"/>
      <c r="C429" s="2"/>
      <c r="D429" s="2"/>
      <c r="E429" s="2"/>
      <c r="F429" s="2"/>
      <c r="G429" s="2"/>
      <c r="H429" s="2"/>
      <c r="I429" s="2"/>
      <c r="J429" s="2"/>
      <c r="K429" s="2"/>
      <c r="L429" s="2"/>
      <c r="M429" s="2"/>
      <c r="N429" s="2"/>
      <c r="O429" s="2"/>
      <c r="P429" s="1"/>
      <c r="Q429" s="1"/>
      <c r="R429" s="1"/>
      <c r="S429" s="1"/>
    </row>
    <row r="430" spans="1:19" ht="21" x14ac:dyDescent="0.35">
      <c r="A430" s="1"/>
      <c r="B430" s="2"/>
      <c r="C430" s="2"/>
      <c r="D430" s="2"/>
      <c r="E430" s="2"/>
      <c r="F430" s="2"/>
      <c r="G430" s="2"/>
      <c r="H430" s="2"/>
      <c r="I430" s="2"/>
      <c r="J430" s="2"/>
      <c r="K430" s="2"/>
      <c r="L430" s="2"/>
      <c r="M430" s="2"/>
      <c r="N430" s="2"/>
      <c r="O430" s="2"/>
      <c r="P430" s="1"/>
      <c r="Q430" s="1"/>
      <c r="R430" s="1"/>
      <c r="S430" s="1"/>
    </row>
    <row r="431" spans="1:19" ht="21" x14ac:dyDescent="0.35">
      <c r="A431" s="1"/>
      <c r="B431" s="2"/>
      <c r="C431" s="2"/>
      <c r="D431" s="2"/>
      <c r="E431" s="2"/>
      <c r="F431" s="2"/>
      <c r="G431" s="2"/>
      <c r="H431" s="2"/>
      <c r="I431" s="2"/>
      <c r="J431" s="2"/>
      <c r="K431" s="2"/>
      <c r="L431" s="2"/>
      <c r="M431" s="2"/>
      <c r="N431" s="2"/>
      <c r="O431" s="2"/>
      <c r="P431" s="1"/>
      <c r="Q431" s="1"/>
      <c r="R431" s="1"/>
      <c r="S431" s="1"/>
    </row>
    <row r="432" spans="1:19" ht="21" x14ac:dyDescent="0.35">
      <c r="A432" s="1"/>
      <c r="B432" s="2"/>
      <c r="C432" s="2"/>
      <c r="D432" s="2"/>
      <c r="E432" s="2"/>
      <c r="F432" s="2"/>
      <c r="G432" s="2"/>
      <c r="H432" s="2"/>
      <c r="I432" s="2"/>
      <c r="J432" s="2"/>
      <c r="K432" s="2"/>
      <c r="L432" s="2"/>
      <c r="M432" s="2"/>
      <c r="N432" s="2"/>
      <c r="O432" s="2"/>
      <c r="P432" s="1"/>
      <c r="Q432" s="1"/>
      <c r="R432" s="1"/>
      <c r="S432" s="1"/>
    </row>
    <row r="433" spans="1:19" ht="21" x14ac:dyDescent="0.35">
      <c r="A433" s="1"/>
      <c r="B433" s="2"/>
      <c r="C433" s="2"/>
      <c r="D433" s="2"/>
      <c r="E433" s="2"/>
      <c r="F433" s="2"/>
      <c r="G433" s="2"/>
      <c r="H433" s="2"/>
      <c r="I433" s="2"/>
      <c r="J433" s="2"/>
      <c r="K433" s="2"/>
      <c r="L433" s="2"/>
      <c r="M433" s="2"/>
      <c r="N433" s="2"/>
      <c r="O433" s="2"/>
      <c r="P433" s="1"/>
      <c r="Q433" s="1"/>
      <c r="R433" s="1"/>
      <c r="S433" s="1"/>
    </row>
    <row r="434" spans="1:19" ht="21" x14ac:dyDescent="0.35">
      <c r="A434" s="1"/>
      <c r="B434" s="2"/>
      <c r="C434" s="2"/>
      <c r="D434" s="2"/>
      <c r="E434" s="2"/>
      <c r="F434" s="2"/>
      <c r="G434" s="2"/>
      <c r="H434" s="2"/>
      <c r="I434" s="2"/>
      <c r="J434" s="2"/>
      <c r="K434" s="2"/>
      <c r="L434" s="2"/>
      <c r="M434" s="2"/>
      <c r="N434" s="2"/>
      <c r="O434" s="2"/>
      <c r="P434" s="1"/>
      <c r="Q434" s="1"/>
      <c r="R434" s="1"/>
      <c r="S434" s="1"/>
    </row>
    <row r="435" spans="1:19" ht="21" x14ac:dyDescent="0.35">
      <c r="A435" s="1"/>
      <c r="B435" s="2"/>
      <c r="C435" s="2"/>
      <c r="D435" s="2"/>
      <c r="E435" s="2"/>
      <c r="F435" s="2"/>
      <c r="G435" s="2"/>
      <c r="H435" s="2"/>
      <c r="I435" s="2"/>
      <c r="J435" s="2"/>
      <c r="K435" s="2"/>
      <c r="L435" s="2"/>
      <c r="M435" s="2"/>
      <c r="N435" s="2"/>
      <c r="O435" s="2"/>
      <c r="P435" s="1"/>
      <c r="Q435" s="1"/>
      <c r="R435" s="1"/>
      <c r="S435" s="1"/>
    </row>
    <row r="436" spans="1:19" ht="21" x14ac:dyDescent="0.35">
      <c r="A436" s="1"/>
      <c r="B436" s="2"/>
      <c r="C436" s="2"/>
      <c r="D436" s="2"/>
      <c r="E436" s="2"/>
      <c r="F436" s="2"/>
      <c r="G436" s="2"/>
      <c r="H436" s="2"/>
      <c r="I436" s="2"/>
      <c r="J436" s="2"/>
      <c r="K436" s="2"/>
      <c r="L436" s="2"/>
      <c r="M436" s="2"/>
      <c r="N436" s="2"/>
      <c r="O436" s="2"/>
      <c r="P436" s="1"/>
      <c r="Q436" s="1"/>
      <c r="R436" s="1"/>
      <c r="S436" s="1"/>
    </row>
    <row r="437" spans="1:19" ht="21" x14ac:dyDescent="0.35">
      <c r="A437" s="1"/>
      <c r="B437" s="2"/>
      <c r="C437" s="2"/>
      <c r="D437" s="2"/>
      <c r="E437" s="2"/>
      <c r="F437" s="2"/>
      <c r="G437" s="2"/>
      <c r="H437" s="2"/>
      <c r="I437" s="2"/>
      <c r="J437" s="2"/>
      <c r="K437" s="2"/>
      <c r="L437" s="2"/>
      <c r="M437" s="2"/>
      <c r="N437" s="2"/>
      <c r="O437" s="2"/>
      <c r="P437" s="1"/>
      <c r="Q437" s="1"/>
      <c r="R437" s="1"/>
      <c r="S437" s="1"/>
    </row>
    <row r="438" spans="1:19" ht="21" x14ac:dyDescent="0.35">
      <c r="A438" s="1"/>
      <c r="B438" s="2"/>
      <c r="C438" s="2"/>
      <c r="D438" s="2"/>
      <c r="E438" s="2"/>
      <c r="F438" s="2"/>
      <c r="G438" s="2"/>
      <c r="H438" s="2"/>
      <c r="I438" s="2"/>
      <c r="J438" s="2"/>
      <c r="K438" s="2"/>
      <c r="L438" s="2"/>
      <c r="M438" s="2"/>
      <c r="N438" s="2"/>
      <c r="O438" s="2"/>
      <c r="P438" s="1"/>
      <c r="Q438" s="1"/>
      <c r="R438" s="1"/>
      <c r="S438" s="1"/>
    </row>
    <row r="439" spans="1:19" ht="21" x14ac:dyDescent="0.35">
      <c r="A439" s="1"/>
      <c r="B439" s="2"/>
      <c r="C439" s="2"/>
      <c r="D439" s="2"/>
      <c r="E439" s="2"/>
      <c r="F439" s="2"/>
      <c r="G439" s="2"/>
      <c r="H439" s="2"/>
      <c r="I439" s="2"/>
      <c r="J439" s="2"/>
      <c r="K439" s="2"/>
      <c r="L439" s="2"/>
      <c r="M439" s="2"/>
      <c r="N439" s="2"/>
      <c r="O439" s="2"/>
      <c r="P439" s="1"/>
      <c r="Q439" s="1"/>
      <c r="R439" s="1"/>
      <c r="S439" s="1"/>
    </row>
    <row r="440" spans="1:19" ht="21" x14ac:dyDescent="0.35">
      <c r="A440" s="1"/>
      <c r="B440" s="2"/>
      <c r="C440" s="2"/>
      <c r="D440" s="2"/>
      <c r="E440" s="2"/>
      <c r="F440" s="2"/>
      <c r="G440" s="2"/>
      <c r="H440" s="2"/>
      <c r="I440" s="2"/>
      <c r="J440" s="2"/>
      <c r="K440" s="2"/>
      <c r="L440" s="2"/>
      <c r="M440" s="2"/>
      <c r="N440" s="2"/>
      <c r="O440" s="2"/>
      <c r="P440" s="1"/>
      <c r="Q440" s="1"/>
      <c r="R440" s="1"/>
      <c r="S440" s="1"/>
    </row>
    <row r="441" spans="1:19" ht="21" x14ac:dyDescent="0.35">
      <c r="A441" s="1"/>
      <c r="B441" s="2"/>
      <c r="C441" s="2"/>
      <c r="D441" s="2"/>
      <c r="E441" s="2"/>
      <c r="F441" s="2"/>
      <c r="G441" s="2"/>
      <c r="H441" s="2"/>
      <c r="I441" s="2"/>
      <c r="J441" s="2"/>
      <c r="K441" s="2"/>
      <c r="L441" s="2"/>
      <c r="M441" s="2"/>
      <c r="N441" s="2"/>
      <c r="O441" s="2"/>
      <c r="P441" s="1"/>
      <c r="Q441" s="1"/>
      <c r="R441" s="1"/>
      <c r="S441" s="1"/>
    </row>
    <row r="442" spans="1:19" ht="21" x14ac:dyDescent="0.35">
      <c r="A442" s="1"/>
      <c r="B442" s="2"/>
      <c r="C442" s="2"/>
      <c r="D442" s="2"/>
      <c r="E442" s="2"/>
      <c r="F442" s="2"/>
      <c r="G442" s="2"/>
      <c r="H442" s="2"/>
      <c r="I442" s="2"/>
      <c r="J442" s="2"/>
      <c r="K442" s="2"/>
      <c r="L442" s="2"/>
      <c r="M442" s="2"/>
      <c r="N442" s="2"/>
      <c r="O442" s="2"/>
      <c r="P442" s="1"/>
      <c r="Q442" s="1"/>
      <c r="R442" s="1"/>
      <c r="S442" s="1"/>
    </row>
    <row r="443" spans="1:19" ht="21" x14ac:dyDescent="0.35">
      <c r="A443" s="1"/>
      <c r="B443" s="2"/>
      <c r="C443" s="2"/>
      <c r="D443" s="2"/>
      <c r="E443" s="2"/>
      <c r="F443" s="2"/>
      <c r="G443" s="2"/>
      <c r="H443" s="2"/>
      <c r="I443" s="2"/>
      <c r="J443" s="2"/>
      <c r="K443" s="2"/>
      <c r="L443" s="2"/>
      <c r="M443" s="2"/>
      <c r="N443" s="2"/>
      <c r="O443" s="2"/>
      <c r="P443" s="1"/>
      <c r="Q443" s="1"/>
      <c r="R443" s="1"/>
      <c r="S443" s="1"/>
    </row>
    <row r="444" spans="1:19" ht="21" x14ac:dyDescent="0.35">
      <c r="A444" s="1"/>
      <c r="B444" s="2"/>
      <c r="C444" s="2"/>
      <c r="D444" s="2"/>
      <c r="E444" s="2"/>
      <c r="F444" s="2"/>
      <c r="G444" s="2"/>
      <c r="H444" s="2"/>
      <c r="I444" s="2"/>
      <c r="J444" s="2"/>
      <c r="K444" s="2"/>
      <c r="L444" s="2"/>
      <c r="M444" s="2"/>
      <c r="N444" s="2"/>
      <c r="O444" s="2"/>
      <c r="P444" s="1"/>
      <c r="Q444" s="1"/>
      <c r="R444" s="1"/>
      <c r="S444" s="1"/>
    </row>
    <row r="445" spans="1:19" ht="21" x14ac:dyDescent="0.35">
      <c r="A445" s="1"/>
      <c r="B445" s="2"/>
      <c r="C445" s="2"/>
      <c r="D445" s="2"/>
      <c r="E445" s="2"/>
      <c r="F445" s="2"/>
      <c r="G445" s="2"/>
      <c r="H445" s="2"/>
      <c r="I445" s="2"/>
      <c r="J445" s="2"/>
      <c r="K445" s="2"/>
      <c r="L445" s="2"/>
      <c r="M445" s="2"/>
      <c r="N445" s="2"/>
      <c r="O445" s="2"/>
      <c r="P445" s="1"/>
      <c r="Q445" s="1"/>
      <c r="R445" s="1"/>
      <c r="S445" s="1"/>
    </row>
    <row r="446" spans="1:19" ht="21" x14ac:dyDescent="0.35">
      <c r="A446" s="1"/>
      <c r="B446" s="2"/>
      <c r="C446" s="2"/>
      <c r="D446" s="2"/>
      <c r="E446" s="2"/>
      <c r="F446" s="2"/>
      <c r="G446" s="2"/>
      <c r="H446" s="2"/>
      <c r="I446" s="2"/>
      <c r="J446" s="2"/>
      <c r="K446" s="2"/>
      <c r="L446" s="2"/>
      <c r="M446" s="2"/>
      <c r="N446" s="2"/>
      <c r="O446" s="2"/>
      <c r="P446" s="1"/>
      <c r="Q446" s="1"/>
      <c r="R446" s="1"/>
      <c r="S446" s="1"/>
    </row>
    <row r="447" spans="1:19" ht="21" x14ac:dyDescent="0.35">
      <c r="A447" s="1"/>
      <c r="B447" s="2"/>
      <c r="C447" s="2"/>
      <c r="D447" s="2"/>
      <c r="E447" s="2"/>
      <c r="F447" s="2"/>
      <c r="G447" s="2"/>
      <c r="H447" s="2"/>
      <c r="I447" s="2"/>
      <c r="J447" s="2"/>
      <c r="K447" s="2"/>
      <c r="L447" s="2"/>
      <c r="M447" s="2"/>
      <c r="N447" s="2"/>
      <c r="O447" s="2"/>
      <c r="P447" s="1"/>
      <c r="Q447" s="1"/>
      <c r="R447" s="1"/>
      <c r="S447" s="1"/>
    </row>
    <row r="448" spans="1:19" ht="21" x14ac:dyDescent="0.35">
      <c r="A448" s="1"/>
      <c r="B448" s="2"/>
      <c r="C448" s="2"/>
      <c r="D448" s="2"/>
      <c r="E448" s="2"/>
      <c r="F448" s="2"/>
      <c r="G448" s="2"/>
      <c r="H448" s="2"/>
      <c r="I448" s="2"/>
      <c r="J448" s="2"/>
      <c r="K448" s="2"/>
      <c r="L448" s="2"/>
      <c r="M448" s="2"/>
      <c r="N448" s="2"/>
      <c r="O448" s="2"/>
      <c r="P448" s="1"/>
      <c r="Q448" s="1"/>
      <c r="R448" s="1"/>
      <c r="S448" s="1"/>
    </row>
    <row r="449" spans="1:19" ht="21" x14ac:dyDescent="0.35">
      <c r="A449" s="1"/>
      <c r="B449" s="2"/>
      <c r="C449" s="2"/>
      <c r="D449" s="2"/>
      <c r="E449" s="2"/>
      <c r="F449" s="2"/>
      <c r="G449" s="2"/>
      <c r="H449" s="2"/>
      <c r="I449" s="2"/>
      <c r="J449" s="2"/>
      <c r="K449" s="2"/>
      <c r="L449" s="2"/>
      <c r="M449" s="2"/>
      <c r="N449" s="2"/>
      <c r="O449" s="2"/>
      <c r="P449" s="1"/>
      <c r="Q449" s="1"/>
      <c r="R449" s="1"/>
      <c r="S449" s="1"/>
    </row>
    <row r="450" spans="1:19" ht="21" x14ac:dyDescent="0.35">
      <c r="A450" s="1"/>
      <c r="B450" s="2"/>
      <c r="C450" s="2"/>
      <c r="D450" s="2"/>
      <c r="E450" s="2"/>
      <c r="F450" s="2"/>
      <c r="G450" s="2"/>
      <c r="H450" s="2"/>
      <c r="I450" s="2"/>
      <c r="J450" s="2"/>
      <c r="K450" s="2"/>
      <c r="L450" s="2"/>
      <c r="M450" s="2"/>
      <c r="N450" s="2"/>
      <c r="O450" s="2"/>
      <c r="P450" s="1"/>
      <c r="Q450" s="1"/>
      <c r="R450" s="1"/>
      <c r="S450" s="1"/>
    </row>
    <row r="451" spans="1:19" ht="21" x14ac:dyDescent="0.35">
      <c r="A451" s="1"/>
      <c r="B451" s="2"/>
      <c r="C451" s="2"/>
      <c r="D451" s="2"/>
      <c r="E451" s="2"/>
      <c r="F451" s="2"/>
      <c r="G451" s="2"/>
      <c r="H451" s="2"/>
      <c r="I451" s="2"/>
      <c r="J451" s="2"/>
      <c r="K451" s="2"/>
      <c r="L451" s="2"/>
      <c r="M451" s="2"/>
      <c r="N451" s="2"/>
      <c r="O451" s="2"/>
      <c r="P451" s="1"/>
      <c r="Q451" s="1"/>
      <c r="R451" s="1"/>
      <c r="S451" s="1"/>
    </row>
    <row r="452" spans="1:19" ht="21" x14ac:dyDescent="0.35">
      <c r="A452" s="1"/>
      <c r="B452" s="2"/>
      <c r="C452" s="2"/>
      <c r="D452" s="2"/>
      <c r="E452" s="2"/>
      <c r="F452" s="2"/>
      <c r="G452" s="2"/>
      <c r="H452" s="2"/>
      <c r="I452" s="2"/>
      <c r="J452" s="2"/>
      <c r="K452" s="2"/>
      <c r="L452" s="2"/>
      <c r="M452" s="2"/>
      <c r="N452" s="2"/>
      <c r="O452" s="2"/>
      <c r="P452" s="1"/>
      <c r="Q452" s="1"/>
      <c r="R452" s="1"/>
      <c r="S452" s="1"/>
    </row>
    <row r="453" spans="1:19" ht="21" x14ac:dyDescent="0.35">
      <c r="A453" s="1"/>
      <c r="B453" s="2"/>
      <c r="C453" s="2"/>
      <c r="D453" s="2"/>
      <c r="E453" s="2"/>
      <c r="F453" s="2"/>
      <c r="G453" s="2"/>
      <c r="H453" s="2"/>
      <c r="I453" s="2"/>
      <c r="J453" s="2"/>
      <c r="K453" s="2"/>
      <c r="L453" s="2"/>
      <c r="M453" s="2"/>
      <c r="N453" s="2"/>
      <c r="O453" s="2"/>
      <c r="P453" s="1"/>
      <c r="Q453" s="1"/>
      <c r="R453" s="1"/>
      <c r="S453" s="1"/>
    </row>
    <row r="454" spans="1:19" ht="21" x14ac:dyDescent="0.35">
      <c r="A454" s="1"/>
      <c r="B454" s="2"/>
      <c r="C454" s="2"/>
      <c r="D454" s="2"/>
      <c r="E454" s="2"/>
      <c r="F454" s="2"/>
      <c r="G454" s="2"/>
      <c r="H454" s="2"/>
      <c r="I454" s="2"/>
      <c r="J454" s="2"/>
      <c r="K454" s="2"/>
      <c r="L454" s="2"/>
      <c r="M454" s="2"/>
      <c r="N454" s="2"/>
      <c r="O454" s="2"/>
      <c r="P454" s="1"/>
      <c r="Q454" s="1"/>
      <c r="R454" s="1"/>
      <c r="S454" s="1"/>
    </row>
    <row r="455" spans="1:19" ht="21" x14ac:dyDescent="0.35">
      <c r="A455" s="1"/>
      <c r="B455" s="2"/>
      <c r="C455" s="2"/>
      <c r="D455" s="2"/>
      <c r="E455" s="2"/>
      <c r="F455" s="2"/>
      <c r="G455" s="2"/>
      <c r="H455" s="2"/>
      <c r="I455" s="2"/>
      <c r="J455" s="2"/>
      <c r="K455" s="2"/>
      <c r="L455" s="2"/>
      <c r="M455" s="2"/>
      <c r="N455" s="2"/>
      <c r="O455" s="2"/>
      <c r="P455" s="1"/>
      <c r="Q455" s="1"/>
      <c r="R455" s="1"/>
      <c r="S455" s="1"/>
    </row>
    <row r="456" spans="1:19" ht="21" x14ac:dyDescent="0.35">
      <c r="A456" s="1"/>
      <c r="B456" s="2"/>
      <c r="C456" s="2"/>
      <c r="D456" s="2"/>
      <c r="E456" s="2"/>
      <c r="F456" s="2"/>
      <c r="G456" s="2"/>
      <c r="H456" s="2"/>
      <c r="I456" s="2"/>
      <c r="J456" s="2"/>
      <c r="K456" s="2"/>
      <c r="L456" s="2"/>
      <c r="M456" s="2"/>
      <c r="N456" s="2"/>
      <c r="O456" s="2"/>
      <c r="P456" s="1"/>
      <c r="Q456" s="1"/>
      <c r="R456" s="1"/>
      <c r="S456" s="1"/>
    </row>
    <row r="457" spans="1:19" ht="21" x14ac:dyDescent="0.35">
      <c r="A457" s="1"/>
      <c r="B457" s="2"/>
      <c r="C457" s="2"/>
      <c r="D457" s="2"/>
      <c r="E457" s="2"/>
      <c r="F457" s="2"/>
      <c r="G457" s="2"/>
      <c r="H457" s="2"/>
      <c r="I457" s="2"/>
      <c r="J457" s="2"/>
      <c r="K457" s="2"/>
      <c r="L457" s="2"/>
      <c r="M457" s="2"/>
      <c r="N457" s="2"/>
      <c r="O457" s="2"/>
      <c r="P457" s="1"/>
      <c r="Q457" s="1"/>
      <c r="R457" s="1"/>
      <c r="S457" s="1"/>
    </row>
    <row r="458" spans="1:19" ht="21" x14ac:dyDescent="0.35">
      <c r="A458" s="1"/>
      <c r="B458" s="2"/>
      <c r="C458" s="2"/>
      <c r="D458" s="2"/>
      <c r="E458" s="2"/>
      <c r="F458" s="2"/>
      <c r="G458" s="2"/>
      <c r="H458" s="2"/>
      <c r="I458" s="2"/>
      <c r="J458" s="2"/>
      <c r="K458" s="2"/>
      <c r="L458" s="2"/>
      <c r="M458" s="2"/>
      <c r="N458" s="2"/>
      <c r="O458" s="2"/>
      <c r="P458" s="1"/>
      <c r="Q458" s="1"/>
      <c r="R458" s="1"/>
      <c r="S458" s="1"/>
    </row>
    <row r="459" spans="1:19" ht="21" x14ac:dyDescent="0.35">
      <c r="A459" s="1"/>
      <c r="B459" s="2"/>
      <c r="C459" s="2"/>
      <c r="D459" s="2"/>
      <c r="E459" s="2"/>
      <c r="F459" s="2"/>
      <c r="G459" s="2"/>
      <c r="H459" s="2"/>
      <c r="I459" s="2"/>
      <c r="J459" s="2"/>
      <c r="K459" s="2"/>
      <c r="L459" s="2"/>
      <c r="M459" s="2"/>
      <c r="N459" s="2"/>
      <c r="O459" s="2"/>
      <c r="P459" s="1"/>
      <c r="Q459" s="1"/>
      <c r="R459" s="1"/>
      <c r="S459" s="1"/>
    </row>
    <row r="460" spans="1:19" ht="21" x14ac:dyDescent="0.35">
      <c r="A460" s="1"/>
      <c r="B460" s="2"/>
      <c r="C460" s="2"/>
      <c r="D460" s="2"/>
      <c r="E460" s="2"/>
      <c r="F460" s="2"/>
      <c r="G460" s="2"/>
      <c r="H460" s="2"/>
      <c r="I460" s="2"/>
      <c r="J460" s="2"/>
      <c r="K460" s="2"/>
      <c r="L460" s="2"/>
      <c r="M460" s="2"/>
      <c r="N460" s="2"/>
      <c r="O460" s="2"/>
      <c r="P460" s="1"/>
      <c r="Q460" s="1"/>
      <c r="R460" s="1"/>
      <c r="S460" s="1"/>
    </row>
    <row r="461" spans="1:19" ht="21" x14ac:dyDescent="0.35">
      <c r="A461" s="1"/>
      <c r="B461" s="2"/>
      <c r="C461" s="2"/>
      <c r="D461" s="2"/>
      <c r="E461" s="2"/>
      <c r="F461" s="2"/>
      <c r="G461" s="2"/>
      <c r="H461" s="2"/>
      <c r="I461" s="2"/>
      <c r="J461" s="2"/>
      <c r="K461" s="2"/>
      <c r="L461" s="2"/>
      <c r="M461" s="2"/>
      <c r="N461" s="2"/>
      <c r="O461" s="2"/>
      <c r="P461" s="1"/>
      <c r="Q461" s="1"/>
      <c r="R461" s="1"/>
      <c r="S461" s="1"/>
    </row>
    <row r="462" spans="1:19" ht="21" x14ac:dyDescent="0.35">
      <c r="A462" s="1"/>
      <c r="B462" s="2"/>
      <c r="C462" s="2"/>
      <c r="D462" s="2"/>
      <c r="E462" s="2"/>
      <c r="F462" s="2"/>
      <c r="G462" s="2"/>
      <c r="H462" s="2"/>
      <c r="I462" s="2"/>
      <c r="J462" s="2"/>
      <c r="K462" s="2"/>
      <c r="L462" s="2"/>
      <c r="M462" s="2"/>
      <c r="N462" s="2"/>
      <c r="O462" s="2"/>
      <c r="P462" s="1"/>
      <c r="Q462" s="1"/>
      <c r="R462" s="1"/>
      <c r="S462" s="1"/>
    </row>
    <row r="463" spans="1:19" ht="21" x14ac:dyDescent="0.35">
      <c r="A463" s="1"/>
      <c r="B463" s="2"/>
      <c r="C463" s="2"/>
      <c r="D463" s="2"/>
      <c r="E463" s="2"/>
      <c r="F463" s="2"/>
      <c r="G463" s="2"/>
      <c r="H463" s="2"/>
      <c r="I463" s="2"/>
      <c r="J463" s="2"/>
      <c r="K463" s="2"/>
      <c r="L463" s="2"/>
      <c r="M463" s="2"/>
      <c r="N463" s="2"/>
      <c r="O463" s="2"/>
      <c r="P463" s="1"/>
      <c r="Q463" s="1"/>
      <c r="R463" s="1"/>
      <c r="S463" s="1"/>
    </row>
    <row r="464" spans="1:19" ht="21" x14ac:dyDescent="0.35">
      <c r="A464" s="1"/>
      <c r="B464" s="2"/>
      <c r="C464" s="2"/>
      <c r="D464" s="2"/>
      <c r="E464" s="2"/>
      <c r="F464" s="2"/>
      <c r="G464" s="2"/>
      <c r="H464" s="2"/>
      <c r="I464" s="2"/>
      <c r="J464" s="2"/>
      <c r="K464" s="2"/>
      <c r="L464" s="2"/>
      <c r="M464" s="2"/>
      <c r="N464" s="2"/>
      <c r="O464" s="2"/>
      <c r="P464" s="1"/>
      <c r="Q464" s="1"/>
      <c r="R464" s="1"/>
      <c r="S464" s="1"/>
    </row>
    <row r="465" spans="1:19" ht="21" x14ac:dyDescent="0.35">
      <c r="A465" s="1"/>
      <c r="B465" s="2"/>
      <c r="C465" s="2"/>
      <c r="D465" s="2"/>
      <c r="E465" s="2"/>
      <c r="F465" s="2"/>
      <c r="G465" s="2"/>
      <c r="H465" s="2"/>
      <c r="I465" s="2"/>
      <c r="J465" s="2"/>
      <c r="K465" s="2"/>
      <c r="L465" s="2"/>
      <c r="M465" s="2"/>
      <c r="N465" s="2"/>
      <c r="O465" s="2"/>
      <c r="P465" s="1"/>
      <c r="Q465" s="1"/>
      <c r="R465" s="1"/>
      <c r="S465" s="1"/>
    </row>
    <row r="466" spans="1:19" ht="21" x14ac:dyDescent="0.35">
      <c r="A466" s="1"/>
      <c r="B466" s="2"/>
      <c r="C466" s="2"/>
      <c r="D466" s="2"/>
      <c r="E466" s="2"/>
      <c r="F466" s="2"/>
      <c r="G466" s="2"/>
      <c r="H466" s="2"/>
      <c r="I466" s="2"/>
      <c r="J466" s="2"/>
      <c r="K466" s="2"/>
      <c r="L466" s="2"/>
      <c r="M466" s="2"/>
      <c r="N466" s="2"/>
      <c r="O466" s="2"/>
      <c r="P466" s="1"/>
      <c r="Q466" s="1"/>
      <c r="R466" s="1"/>
      <c r="S466" s="1"/>
    </row>
    <row r="467" spans="1:19" ht="21" x14ac:dyDescent="0.35">
      <c r="A467" s="1"/>
      <c r="B467" s="2"/>
      <c r="C467" s="2"/>
      <c r="D467" s="2"/>
      <c r="E467" s="2"/>
      <c r="F467" s="2"/>
      <c r="G467" s="2"/>
      <c r="H467" s="2"/>
      <c r="I467" s="2"/>
      <c r="J467" s="2"/>
      <c r="K467" s="2"/>
      <c r="L467" s="2"/>
      <c r="M467" s="2"/>
      <c r="N467" s="2"/>
      <c r="O467" s="2"/>
      <c r="P467" s="1"/>
      <c r="Q467" s="1"/>
      <c r="R467" s="1"/>
      <c r="S467" s="1"/>
    </row>
    <row r="468" spans="1:19" ht="21" x14ac:dyDescent="0.35">
      <c r="A468" s="1"/>
      <c r="B468" s="2"/>
      <c r="C468" s="2"/>
      <c r="D468" s="2"/>
      <c r="E468" s="2"/>
      <c r="F468" s="2"/>
      <c r="G468" s="2"/>
      <c r="H468" s="2"/>
      <c r="I468" s="2"/>
      <c r="J468" s="2"/>
      <c r="K468" s="2"/>
      <c r="L468" s="2"/>
      <c r="M468" s="2"/>
      <c r="N468" s="2"/>
      <c r="O468" s="2"/>
      <c r="P468" s="1"/>
      <c r="Q468" s="1"/>
      <c r="R468" s="1"/>
      <c r="S468" s="1"/>
    </row>
    <row r="469" spans="1:19" ht="21" x14ac:dyDescent="0.35">
      <c r="A469" s="1"/>
      <c r="B469" s="2"/>
      <c r="C469" s="2"/>
      <c r="D469" s="2"/>
      <c r="E469" s="2"/>
      <c r="F469" s="2"/>
      <c r="G469" s="2"/>
      <c r="H469" s="2"/>
      <c r="I469" s="2"/>
      <c r="J469" s="2"/>
      <c r="K469" s="2"/>
      <c r="L469" s="2"/>
      <c r="M469" s="2"/>
      <c r="N469" s="2"/>
      <c r="O469" s="2"/>
      <c r="P469" s="1"/>
      <c r="Q469" s="1"/>
      <c r="R469" s="1"/>
      <c r="S469" s="1"/>
    </row>
    <row r="470" spans="1:19" ht="21" x14ac:dyDescent="0.35">
      <c r="A470" s="1"/>
      <c r="B470" s="2"/>
      <c r="C470" s="2"/>
      <c r="D470" s="2"/>
      <c r="E470" s="2"/>
      <c r="F470" s="2"/>
      <c r="G470" s="2"/>
      <c r="H470" s="2"/>
      <c r="I470" s="2"/>
      <c r="J470" s="2"/>
      <c r="K470" s="2"/>
      <c r="L470" s="2"/>
      <c r="M470" s="2"/>
      <c r="N470" s="2"/>
      <c r="O470" s="2"/>
      <c r="P470" s="1"/>
      <c r="Q470" s="1"/>
      <c r="R470" s="1"/>
      <c r="S470" s="1"/>
    </row>
    <row r="471" spans="1:19" ht="21" x14ac:dyDescent="0.35">
      <c r="A471" s="1"/>
      <c r="B471" s="2"/>
      <c r="C471" s="2"/>
      <c r="D471" s="2"/>
      <c r="E471" s="2"/>
      <c r="F471" s="2"/>
      <c r="G471" s="2"/>
      <c r="H471" s="2"/>
      <c r="I471" s="2"/>
      <c r="J471" s="2"/>
      <c r="K471" s="2"/>
      <c r="L471" s="2"/>
      <c r="M471" s="2"/>
      <c r="N471" s="2"/>
      <c r="O471" s="2"/>
      <c r="P471" s="1"/>
      <c r="Q471" s="1"/>
      <c r="R471" s="1"/>
      <c r="S471" s="1"/>
    </row>
    <row r="472" spans="1:19" ht="21" x14ac:dyDescent="0.35">
      <c r="A472" s="1"/>
      <c r="B472" s="2"/>
      <c r="C472" s="2"/>
      <c r="D472" s="2"/>
      <c r="E472" s="2"/>
      <c r="F472" s="2"/>
      <c r="G472" s="2"/>
      <c r="H472" s="2"/>
      <c r="I472" s="2"/>
      <c r="J472" s="2"/>
      <c r="K472" s="2"/>
      <c r="L472" s="2"/>
      <c r="M472" s="2"/>
      <c r="N472" s="2"/>
      <c r="O472" s="2"/>
      <c r="P472" s="1"/>
      <c r="Q472" s="1"/>
      <c r="R472" s="1"/>
      <c r="S472" s="1"/>
    </row>
    <row r="473" spans="1:19" ht="21" x14ac:dyDescent="0.35">
      <c r="A473" s="1"/>
      <c r="B473" s="2"/>
      <c r="C473" s="2"/>
      <c r="D473" s="2"/>
      <c r="E473" s="2"/>
      <c r="F473" s="2"/>
      <c r="G473" s="2"/>
      <c r="H473" s="2"/>
      <c r="I473" s="2"/>
      <c r="J473" s="2"/>
      <c r="K473" s="2"/>
      <c r="L473" s="2"/>
      <c r="M473" s="2"/>
      <c r="N473" s="2"/>
      <c r="O473" s="2"/>
      <c r="P473" s="1"/>
      <c r="Q473" s="1"/>
      <c r="R473" s="1"/>
      <c r="S473" s="1"/>
    </row>
    <row r="474" spans="1:19" ht="21" x14ac:dyDescent="0.35">
      <c r="A474" s="1"/>
      <c r="B474" s="2"/>
      <c r="C474" s="2"/>
      <c r="D474" s="2"/>
      <c r="E474" s="2"/>
      <c r="F474" s="2"/>
      <c r="G474" s="2"/>
      <c r="H474" s="2"/>
      <c r="I474" s="2"/>
      <c r="J474" s="2"/>
      <c r="K474" s="2"/>
      <c r="L474" s="2"/>
      <c r="M474" s="2"/>
      <c r="N474" s="2"/>
      <c r="O474" s="2"/>
      <c r="P474" s="1"/>
      <c r="Q474" s="1"/>
      <c r="R474" s="1"/>
      <c r="S474" s="1"/>
    </row>
    <row r="475" spans="1:19" ht="21" x14ac:dyDescent="0.35">
      <c r="A475" s="1"/>
      <c r="B475" s="2"/>
      <c r="C475" s="2"/>
      <c r="D475" s="2"/>
      <c r="E475" s="2"/>
      <c r="F475" s="2"/>
      <c r="G475" s="2"/>
      <c r="H475" s="2"/>
      <c r="I475" s="2"/>
      <c r="J475" s="2"/>
      <c r="K475" s="2"/>
      <c r="L475" s="2"/>
      <c r="M475" s="2"/>
      <c r="N475" s="2"/>
      <c r="O475" s="2"/>
      <c r="P475" s="1"/>
      <c r="Q475" s="1"/>
      <c r="R475" s="1"/>
      <c r="S475" s="1"/>
    </row>
    <row r="476" spans="1:19" ht="21" x14ac:dyDescent="0.35">
      <c r="A476" s="1"/>
      <c r="B476" s="2"/>
      <c r="C476" s="2"/>
      <c r="D476" s="2"/>
      <c r="E476" s="2"/>
      <c r="F476" s="2"/>
      <c r="G476" s="2"/>
      <c r="H476" s="2"/>
      <c r="I476" s="2"/>
      <c r="J476" s="2"/>
      <c r="K476" s="2"/>
      <c r="L476" s="2"/>
      <c r="M476" s="2"/>
      <c r="N476" s="2"/>
      <c r="O476" s="2"/>
      <c r="P476" s="1"/>
      <c r="Q476" s="1"/>
      <c r="R476" s="1"/>
      <c r="S476" s="1"/>
    </row>
    <row r="477" spans="1:19" ht="21" x14ac:dyDescent="0.35">
      <c r="A477" s="1"/>
      <c r="B477" s="2"/>
      <c r="C477" s="2"/>
      <c r="D477" s="2"/>
      <c r="E477" s="2"/>
      <c r="F477" s="2"/>
      <c r="G477" s="2"/>
      <c r="H477" s="2"/>
      <c r="I477" s="2"/>
      <c r="J477" s="2"/>
      <c r="K477" s="2"/>
      <c r="L477" s="2"/>
      <c r="M477" s="2"/>
      <c r="N477" s="2"/>
      <c r="O477" s="2"/>
      <c r="P477" s="1"/>
      <c r="Q477" s="1"/>
      <c r="R477" s="1"/>
      <c r="S477" s="1"/>
    </row>
    <row r="478" spans="1:19" ht="21" x14ac:dyDescent="0.35">
      <c r="A478" s="1"/>
      <c r="B478" s="2"/>
      <c r="C478" s="2"/>
      <c r="D478" s="2"/>
      <c r="E478" s="2"/>
      <c r="F478" s="2"/>
      <c r="G478" s="2"/>
      <c r="H478" s="2"/>
      <c r="I478" s="2"/>
      <c r="J478" s="2"/>
      <c r="K478" s="2"/>
      <c r="L478" s="2"/>
      <c r="M478" s="2"/>
      <c r="N478" s="2"/>
      <c r="O478" s="2"/>
      <c r="P478" s="1"/>
      <c r="Q478" s="1"/>
      <c r="R478" s="1"/>
      <c r="S478" s="1"/>
    </row>
    <row r="479" spans="1:19" ht="21" x14ac:dyDescent="0.35">
      <c r="A479" s="1"/>
      <c r="B479" s="2"/>
      <c r="C479" s="2"/>
      <c r="D479" s="2"/>
      <c r="E479" s="2"/>
      <c r="F479" s="2"/>
      <c r="G479" s="2"/>
      <c r="H479" s="2"/>
      <c r="I479" s="2"/>
      <c r="J479" s="2"/>
      <c r="K479" s="2"/>
      <c r="L479" s="2"/>
      <c r="M479" s="2"/>
      <c r="N479" s="2"/>
      <c r="O479" s="2"/>
      <c r="P479" s="1"/>
      <c r="Q479" s="1"/>
      <c r="R479" s="1"/>
      <c r="S479" s="1"/>
    </row>
    <row r="480" spans="1:19" ht="21" x14ac:dyDescent="0.35">
      <c r="A480" s="1"/>
      <c r="B480" s="2"/>
      <c r="C480" s="2"/>
      <c r="D480" s="2"/>
      <c r="E480" s="2"/>
      <c r="F480" s="2"/>
      <c r="G480" s="2"/>
      <c r="H480" s="2"/>
      <c r="I480" s="2"/>
      <c r="J480" s="2"/>
      <c r="K480" s="2"/>
      <c r="L480" s="2"/>
      <c r="M480" s="2"/>
      <c r="N480" s="2"/>
      <c r="O480" s="2"/>
      <c r="P480" s="1"/>
      <c r="Q480" s="1"/>
      <c r="R480" s="1"/>
      <c r="S480" s="1"/>
    </row>
    <row r="481" spans="1:19" ht="21" x14ac:dyDescent="0.35">
      <c r="A481" s="1"/>
      <c r="B481" s="2"/>
      <c r="C481" s="2"/>
      <c r="D481" s="2"/>
      <c r="E481" s="2"/>
      <c r="F481" s="2"/>
      <c r="G481" s="2"/>
      <c r="H481" s="2"/>
      <c r="I481" s="2"/>
      <c r="J481" s="2"/>
      <c r="K481" s="2"/>
      <c r="L481" s="2"/>
      <c r="M481" s="2"/>
      <c r="N481" s="2"/>
      <c r="O481" s="2"/>
      <c r="P481" s="1"/>
      <c r="Q481" s="1"/>
      <c r="R481" s="1"/>
      <c r="S481" s="1"/>
    </row>
    <row r="482" spans="1:19" ht="21" x14ac:dyDescent="0.35">
      <c r="A482" s="1"/>
      <c r="B482" s="2"/>
      <c r="C482" s="2"/>
      <c r="D482" s="2"/>
      <c r="E482" s="2"/>
      <c r="F482" s="2"/>
      <c r="G482" s="2"/>
      <c r="H482" s="2"/>
      <c r="I482" s="2"/>
      <c r="J482" s="2"/>
      <c r="K482" s="2"/>
      <c r="L482" s="2"/>
      <c r="M482" s="2"/>
      <c r="N482" s="2"/>
      <c r="O482" s="2"/>
      <c r="P482" s="1"/>
      <c r="Q482" s="1"/>
      <c r="R482" s="1"/>
      <c r="S482" s="1"/>
    </row>
    <row r="483" spans="1:19" ht="21" x14ac:dyDescent="0.35">
      <c r="A483" s="1"/>
      <c r="B483" s="2"/>
      <c r="C483" s="2"/>
      <c r="D483" s="2"/>
      <c r="E483" s="2"/>
      <c r="F483" s="2"/>
      <c r="G483" s="2"/>
      <c r="H483" s="2"/>
      <c r="I483" s="2"/>
      <c r="J483" s="2"/>
      <c r="K483" s="2"/>
      <c r="L483" s="2"/>
      <c r="M483" s="2"/>
      <c r="N483" s="2"/>
      <c r="O483" s="2"/>
      <c r="P483" s="1"/>
      <c r="Q483" s="1"/>
      <c r="R483" s="1"/>
      <c r="S483" s="1"/>
    </row>
    <row r="484" spans="1:19" ht="21" x14ac:dyDescent="0.35">
      <c r="A484" s="1"/>
      <c r="B484" s="2"/>
      <c r="C484" s="2"/>
      <c r="D484" s="2"/>
      <c r="E484" s="2"/>
      <c r="F484" s="2"/>
      <c r="G484" s="2"/>
      <c r="H484" s="2"/>
      <c r="I484" s="2"/>
      <c r="J484" s="2"/>
      <c r="K484" s="2"/>
      <c r="L484" s="2"/>
      <c r="M484" s="2"/>
      <c r="N484" s="2"/>
      <c r="O484" s="2"/>
      <c r="P484" s="1"/>
      <c r="Q484" s="1"/>
      <c r="R484" s="1"/>
      <c r="S484" s="1"/>
    </row>
    <row r="485" spans="1:19" ht="21" x14ac:dyDescent="0.35">
      <c r="A485" s="1"/>
      <c r="B485" s="2"/>
      <c r="C485" s="2"/>
      <c r="D485" s="2"/>
      <c r="E485" s="2"/>
      <c r="F485" s="2"/>
      <c r="G485" s="2"/>
      <c r="H485" s="2"/>
      <c r="I485" s="2"/>
      <c r="J485" s="2"/>
      <c r="K485" s="2"/>
      <c r="L485" s="2"/>
      <c r="M485" s="2"/>
      <c r="N485" s="2"/>
      <c r="O485" s="2"/>
      <c r="P485" s="1"/>
      <c r="Q485" s="1"/>
      <c r="R485" s="1"/>
      <c r="S485" s="1"/>
    </row>
    <row r="486" spans="1:19" ht="21" x14ac:dyDescent="0.35">
      <c r="A486" s="1"/>
      <c r="B486" s="2"/>
      <c r="C486" s="2"/>
      <c r="D486" s="2"/>
      <c r="E486" s="2"/>
      <c r="F486" s="2"/>
      <c r="G486" s="2"/>
      <c r="H486" s="2"/>
      <c r="I486" s="2"/>
      <c r="J486" s="2"/>
      <c r="K486" s="2"/>
      <c r="L486" s="2"/>
      <c r="M486" s="2"/>
      <c r="N486" s="2"/>
      <c r="O486" s="2"/>
      <c r="P486" s="1"/>
      <c r="Q486" s="1"/>
      <c r="R486" s="1"/>
      <c r="S486" s="1"/>
    </row>
    <row r="487" spans="1:19" ht="21" x14ac:dyDescent="0.35">
      <c r="A487" s="1"/>
      <c r="B487" s="2"/>
      <c r="C487" s="2"/>
      <c r="D487" s="2"/>
      <c r="E487" s="2"/>
      <c r="F487" s="2"/>
      <c r="G487" s="2"/>
      <c r="H487" s="2"/>
      <c r="I487" s="2"/>
      <c r="J487" s="2"/>
      <c r="K487" s="2"/>
      <c r="L487" s="2"/>
      <c r="M487" s="2"/>
      <c r="N487" s="2"/>
      <c r="O487" s="2"/>
      <c r="P487" s="1"/>
      <c r="Q487" s="1"/>
      <c r="R487" s="1"/>
      <c r="S487" s="1"/>
    </row>
    <row r="488" spans="1:19" ht="21" x14ac:dyDescent="0.35">
      <c r="A488" s="1"/>
      <c r="B488" s="2"/>
      <c r="C488" s="2"/>
      <c r="D488" s="2"/>
      <c r="E488" s="2"/>
      <c r="F488" s="2"/>
      <c r="G488" s="2"/>
      <c r="H488" s="2"/>
      <c r="I488" s="2"/>
      <c r="J488" s="2"/>
      <c r="K488" s="2"/>
      <c r="L488" s="2"/>
      <c r="M488" s="2"/>
      <c r="N488" s="2"/>
      <c r="O488" s="2"/>
      <c r="P488" s="1"/>
      <c r="Q488" s="1"/>
      <c r="R488" s="1"/>
      <c r="S488" s="1"/>
    </row>
    <row r="489" spans="1:19" ht="21" x14ac:dyDescent="0.35">
      <c r="A489" s="1"/>
      <c r="B489" s="2"/>
      <c r="C489" s="2"/>
      <c r="D489" s="2"/>
      <c r="E489" s="2"/>
      <c r="F489" s="2"/>
      <c r="G489" s="2"/>
      <c r="H489" s="2"/>
      <c r="I489" s="2"/>
      <c r="J489" s="2"/>
      <c r="K489" s="2"/>
      <c r="L489" s="2"/>
      <c r="M489" s="2"/>
      <c r="N489" s="2"/>
      <c r="O489" s="2"/>
      <c r="P489" s="1"/>
      <c r="Q489" s="1"/>
      <c r="R489" s="1"/>
      <c r="S489" s="1"/>
    </row>
    <row r="490" spans="1:19" ht="21" x14ac:dyDescent="0.35">
      <c r="A490" s="1"/>
      <c r="B490" s="2"/>
      <c r="C490" s="2"/>
      <c r="D490" s="2"/>
      <c r="E490" s="2"/>
      <c r="F490" s="2"/>
      <c r="G490" s="2"/>
      <c r="H490" s="2"/>
      <c r="I490" s="2"/>
      <c r="J490" s="2"/>
      <c r="K490" s="2"/>
      <c r="L490" s="2"/>
      <c r="M490" s="2"/>
      <c r="N490" s="2"/>
      <c r="O490" s="2"/>
      <c r="P490" s="1"/>
      <c r="Q490" s="1"/>
      <c r="R490" s="1"/>
      <c r="S490" s="1"/>
    </row>
    <row r="491" spans="1:19" ht="21" x14ac:dyDescent="0.35">
      <c r="A491" s="1"/>
      <c r="B491" s="2"/>
      <c r="C491" s="2"/>
      <c r="D491" s="2"/>
      <c r="E491" s="2"/>
      <c r="F491" s="2"/>
      <c r="G491" s="2"/>
      <c r="H491" s="2"/>
      <c r="I491" s="2"/>
      <c r="J491" s="2"/>
      <c r="K491" s="2"/>
      <c r="L491" s="2"/>
      <c r="M491" s="2"/>
      <c r="N491" s="2"/>
      <c r="O491" s="2"/>
      <c r="P491" s="1"/>
      <c r="Q491" s="1"/>
      <c r="R491" s="1"/>
      <c r="S491" s="1"/>
    </row>
    <row r="492" spans="1:19" ht="21" x14ac:dyDescent="0.35">
      <c r="A492" s="1"/>
      <c r="B492" s="2"/>
      <c r="C492" s="2"/>
      <c r="D492" s="2"/>
      <c r="E492" s="2"/>
      <c r="F492" s="2"/>
      <c r="G492" s="2"/>
      <c r="H492" s="2"/>
      <c r="I492" s="2"/>
      <c r="J492" s="2"/>
      <c r="K492" s="2"/>
      <c r="L492" s="2"/>
      <c r="M492" s="2"/>
      <c r="N492" s="2"/>
      <c r="O492" s="2"/>
      <c r="P492" s="1"/>
      <c r="Q492" s="1"/>
      <c r="R492" s="1"/>
      <c r="S492" s="1"/>
    </row>
    <row r="493" spans="1:19" ht="21" x14ac:dyDescent="0.35">
      <c r="A493" s="1"/>
      <c r="B493" s="2"/>
      <c r="C493" s="2"/>
      <c r="D493" s="2"/>
      <c r="E493" s="2"/>
      <c r="F493" s="2"/>
      <c r="G493" s="2"/>
      <c r="H493" s="2"/>
      <c r="I493" s="2"/>
      <c r="J493" s="2"/>
      <c r="K493" s="2"/>
      <c r="L493" s="2"/>
      <c r="M493" s="2"/>
      <c r="N493" s="2"/>
      <c r="O493" s="2"/>
      <c r="P493" s="1"/>
      <c r="Q493" s="1"/>
      <c r="R493" s="1"/>
      <c r="S493" s="1"/>
    </row>
    <row r="494" spans="1:19" ht="21" x14ac:dyDescent="0.35">
      <c r="A494" s="1"/>
      <c r="B494" s="2"/>
      <c r="C494" s="2"/>
      <c r="D494" s="2"/>
      <c r="E494" s="2"/>
      <c r="F494" s="2"/>
      <c r="G494" s="2"/>
      <c r="H494" s="2"/>
      <c r="I494" s="2"/>
      <c r="J494" s="2"/>
      <c r="K494" s="2"/>
      <c r="L494" s="2"/>
      <c r="M494" s="2"/>
      <c r="N494" s="2"/>
      <c r="O494" s="2"/>
      <c r="P494" s="1"/>
      <c r="Q494" s="1"/>
      <c r="R494" s="1"/>
      <c r="S494" s="1"/>
    </row>
    <row r="495" spans="1:19" ht="21" x14ac:dyDescent="0.35">
      <c r="A495" s="1"/>
      <c r="B495" s="2"/>
      <c r="C495" s="2"/>
      <c r="D495" s="2"/>
      <c r="E495" s="2"/>
      <c r="F495" s="2"/>
      <c r="G495" s="2"/>
      <c r="H495" s="2"/>
      <c r="I495" s="2"/>
      <c r="J495" s="2"/>
      <c r="K495" s="2"/>
      <c r="L495" s="2"/>
      <c r="M495" s="2"/>
      <c r="N495" s="2"/>
      <c r="O495" s="2"/>
      <c r="P495" s="1"/>
      <c r="Q495" s="1"/>
      <c r="R495" s="1"/>
      <c r="S495" s="1"/>
    </row>
    <row r="496" spans="1:19" ht="21" x14ac:dyDescent="0.35">
      <c r="A496" s="1"/>
      <c r="B496" s="2"/>
      <c r="C496" s="2"/>
      <c r="D496" s="2"/>
      <c r="E496" s="2"/>
      <c r="F496" s="2"/>
      <c r="G496" s="2"/>
      <c r="H496" s="2"/>
      <c r="I496" s="2"/>
      <c r="J496" s="2"/>
      <c r="K496" s="2"/>
      <c r="L496" s="2"/>
      <c r="M496" s="2"/>
      <c r="N496" s="2"/>
      <c r="O496" s="2"/>
      <c r="P496" s="1"/>
      <c r="Q496" s="1"/>
      <c r="R496" s="1"/>
      <c r="S496" s="1"/>
    </row>
    <row r="497" spans="1:19" ht="21" x14ac:dyDescent="0.35">
      <c r="A497" s="1"/>
      <c r="B497" s="2"/>
      <c r="C497" s="2"/>
      <c r="D497" s="2"/>
      <c r="E497" s="2"/>
      <c r="F497" s="2"/>
      <c r="G497" s="2"/>
      <c r="H497" s="2"/>
      <c r="I497" s="2"/>
      <c r="J497" s="2"/>
      <c r="K497" s="2"/>
      <c r="L497" s="2"/>
      <c r="M497" s="2"/>
      <c r="N497" s="2"/>
      <c r="O497" s="2"/>
      <c r="P497" s="1"/>
      <c r="Q497" s="1"/>
      <c r="R497" s="1"/>
      <c r="S497" s="1"/>
    </row>
    <row r="498" spans="1:19" ht="21" x14ac:dyDescent="0.35">
      <c r="A498" s="1"/>
      <c r="B498" s="2"/>
      <c r="C498" s="2"/>
      <c r="D498" s="2"/>
      <c r="E498" s="2"/>
      <c r="F498" s="2"/>
      <c r="G498" s="2"/>
      <c r="H498" s="2"/>
      <c r="I498" s="2"/>
      <c r="J498" s="2"/>
      <c r="K498" s="2"/>
      <c r="L498" s="2"/>
      <c r="M498" s="2"/>
      <c r="N498" s="2"/>
      <c r="O498" s="2"/>
      <c r="P498" s="1"/>
      <c r="Q498" s="1"/>
      <c r="R498" s="1"/>
      <c r="S498" s="1"/>
    </row>
    <row r="499" spans="1:19" ht="21" x14ac:dyDescent="0.35">
      <c r="A499" s="1"/>
      <c r="B499" s="2"/>
      <c r="C499" s="2"/>
      <c r="D499" s="2"/>
      <c r="E499" s="2"/>
      <c r="F499" s="2"/>
      <c r="G499" s="2"/>
      <c r="H499" s="2"/>
      <c r="I499" s="2"/>
      <c r="J499" s="2"/>
      <c r="K499" s="2"/>
      <c r="L499" s="2"/>
      <c r="M499" s="2"/>
      <c r="N499" s="2"/>
      <c r="O499" s="2"/>
      <c r="P499" s="1"/>
      <c r="Q499" s="1"/>
      <c r="R499" s="1"/>
      <c r="S499" s="1"/>
    </row>
    <row r="500" spans="1:19" ht="21" x14ac:dyDescent="0.35">
      <c r="A500" s="1"/>
      <c r="B500" s="2"/>
      <c r="C500" s="2"/>
      <c r="D500" s="2"/>
      <c r="E500" s="2"/>
      <c r="F500" s="2"/>
      <c r="G500" s="2"/>
      <c r="H500" s="2"/>
      <c r="I500" s="2"/>
      <c r="J500" s="2"/>
      <c r="K500" s="2"/>
      <c r="L500" s="2"/>
      <c r="M500" s="2"/>
      <c r="N500" s="2"/>
      <c r="O500" s="2"/>
      <c r="P500" s="1"/>
      <c r="Q500" s="1"/>
      <c r="R500" s="1"/>
      <c r="S500" s="1"/>
    </row>
    <row r="501" spans="1:19" ht="21" x14ac:dyDescent="0.35">
      <c r="A501" s="1"/>
      <c r="B501" s="2"/>
      <c r="C501" s="2"/>
      <c r="D501" s="2"/>
      <c r="E501" s="2"/>
      <c r="F501" s="2"/>
      <c r="G501" s="2"/>
      <c r="H501" s="2"/>
      <c r="I501" s="2"/>
      <c r="J501" s="2"/>
      <c r="K501" s="2"/>
      <c r="L501" s="2"/>
      <c r="M501" s="2"/>
      <c r="N501" s="2"/>
      <c r="O501" s="2"/>
      <c r="P501" s="1"/>
      <c r="Q501" s="1"/>
      <c r="R501" s="1"/>
      <c r="S501" s="1"/>
    </row>
    <row r="502" spans="1:19" ht="21" x14ac:dyDescent="0.35">
      <c r="A502" s="1"/>
      <c r="B502" s="2"/>
      <c r="C502" s="2"/>
      <c r="D502" s="2"/>
      <c r="E502" s="2"/>
      <c r="F502" s="2"/>
      <c r="G502" s="2"/>
      <c r="H502" s="2"/>
      <c r="I502" s="2"/>
      <c r="J502" s="2"/>
      <c r="K502" s="2"/>
      <c r="L502" s="2"/>
      <c r="M502" s="2"/>
      <c r="N502" s="2"/>
      <c r="O502" s="2"/>
      <c r="P502" s="1"/>
      <c r="Q502" s="1"/>
      <c r="R502" s="1"/>
      <c r="S502" s="1"/>
    </row>
    <row r="503" spans="1:19" ht="21" x14ac:dyDescent="0.35">
      <c r="A503" s="1"/>
      <c r="B503" s="2"/>
      <c r="C503" s="2"/>
      <c r="D503" s="2"/>
      <c r="E503" s="2"/>
      <c r="F503" s="2"/>
      <c r="G503" s="2"/>
      <c r="H503" s="2"/>
      <c r="I503" s="2"/>
      <c r="J503" s="2"/>
      <c r="K503" s="2"/>
      <c r="L503" s="2"/>
      <c r="M503" s="2"/>
      <c r="N503" s="2"/>
      <c r="O503" s="2"/>
      <c r="P503" s="1"/>
      <c r="Q503" s="1"/>
      <c r="R503" s="1"/>
      <c r="S503" s="1"/>
    </row>
    <row r="504" spans="1:19" ht="21" x14ac:dyDescent="0.35">
      <c r="A504" s="1"/>
      <c r="B504" s="2"/>
      <c r="C504" s="2"/>
      <c r="D504" s="2"/>
      <c r="E504" s="2"/>
      <c r="F504" s="2"/>
      <c r="G504" s="2"/>
      <c r="H504" s="2"/>
      <c r="I504" s="2"/>
      <c r="J504" s="2"/>
      <c r="K504" s="2"/>
      <c r="L504" s="2"/>
      <c r="M504" s="2"/>
      <c r="N504" s="2"/>
      <c r="O504" s="2"/>
      <c r="P504" s="1"/>
      <c r="Q504" s="1"/>
      <c r="R504" s="1"/>
      <c r="S504" s="1"/>
    </row>
    <row r="505" spans="1:19" ht="21" x14ac:dyDescent="0.35">
      <c r="A505" s="1"/>
      <c r="B505" s="2"/>
      <c r="C505" s="2"/>
      <c r="D505" s="2"/>
      <c r="E505" s="2"/>
      <c r="F505" s="2"/>
      <c r="G505" s="2"/>
      <c r="H505" s="2"/>
      <c r="I505" s="2"/>
      <c r="J505" s="2"/>
      <c r="K505" s="2"/>
      <c r="L505" s="2"/>
      <c r="M505" s="2"/>
      <c r="N505" s="2"/>
      <c r="O505" s="2"/>
      <c r="P505" s="1"/>
      <c r="Q505" s="1"/>
      <c r="R505" s="1"/>
      <c r="S505" s="1"/>
    </row>
    <row r="506" spans="1:19" ht="21" x14ac:dyDescent="0.35">
      <c r="A506" s="1"/>
      <c r="B506" s="2"/>
      <c r="C506" s="2"/>
      <c r="D506" s="2"/>
      <c r="E506" s="2"/>
      <c r="F506" s="2"/>
      <c r="G506" s="2"/>
      <c r="H506" s="2"/>
      <c r="I506" s="2"/>
      <c r="J506" s="2"/>
      <c r="K506" s="2"/>
      <c r="L506" s="2"/>
      <c r="M506" s="2"/>
      <c r="N506" s="2"/>
      <c r="O506" s="2"/>
      <c r="P506" s="1"/>
      <c r="Q506" s="1"/>
      <c r="R506" s="1"/>
      <c r="S506" s="1"/>
    </row>
    <row r="507" spans="1:19" ht="21" x14ac:dyDescent="0.35">
      <c r="A507" s="1"/>
      <c r="B507" s="2"/>
      <c r="C507" s="2"/>
      <c r="D507" s="2"/>
      <c r="E507" s="2"/>
      <c r="F507" s="2"/>
      <c r="G507" s="2"/>
      <c r="H507" s="2"/>
      <c r="I507" s="2"/>
      <c r="J507" s="2"/>
      <c r="K507" s="2"/>
      <c r="L507" s="2"/>
      <c r="M507" s="2"/>
      <c r="N507" s="2"/>
      <c r="O507" s="2"/>
      <c r="P507" s="1"/>
      <c r="Q507" s="1"/>
      <c r="R507" s="1"/>
      <c r="S507" s="1"/>
    </row>
    <row r="508" spans="1:19" ht="21" x14ac:dyDescent="0.35">
      <c r="A508" s="1"/>
      <c r="B508" s="2"/>
      <c r="C508" s="2"/>
      <c r="D508" s="2"/>
      <c r="E508" s="2"/>
      <c r="F508" s="2"/>
      <c r="G508" s="2"/>
      <c r="H508" s="2"/>
      <c r="I508" s="2"/>
      <c r="J508" s="2"/>
      <c r="K508" s="2"/>
      <c r="L508" s="2"/>
      <c r="M508" s="2"/>
      <c r="N508" s="2"/>
      <c r="O508" s="2"/>
      <c r="P508" s="1"/>
      <c r="Q508" s="1"/>
      <c r="R508" s="1"/>
      <c r="S508" s="1"/>
    </row>
    <row r="509" spans="1:19" ht="21" x14ac:dyDescent="0.35">
      <c r="A509" s="1"/>
      <c r="B509" s="2"/>
      <c r="C509" s="2"/>
      <c r="D509" s="2"/>
      <c r="E509" s="2"/>
      <c r="F509" s="2"/>
      <c r="G509" s="2"/>
      <c r="H509" s="2"/>
      <c r="I509" s="2"/>
      <c r="J509" s="2"/>
      <c r="K509" s="2"/>
      <c r="L509" s="2"/>
      <c r="M509" s="2"/>
      <c r="N509" s="2"/>
      <c r="O509" s="2"/>
      <c r="P509" s="1"/>
      <c r="Q509" s="1"/>
      <c r="R509" s="1"/>
      <c r="S509" s="1"/>
    </row>
    <row r="510" spans="1:19" ht="21" x14ac:dyDescent="0.35">
      <c r="A510" s="1"/>
      <c r="B510" s="2"/>
      <c r="C510" s="2"/>
      <c r="D510" s="2"/>
      <c r="E510" s="2"/>
      <c r="F510" s="2"/>
      <c r="G510" s="2"/>
      <c r="H510" s="2"/>
      <c r="I510" s="2"/>
      <c r="J510" s="2"/>
      <c r="K510" s="2"/>
      <c r="L510" s="2"/>
      <c r="M510" s="2"/>
      <c r="N510" s="2"/>
      <c r="O510" s="2"/>
      <c r="P510" s="1"/>
      <c r="Q510" s="1"/>
      <c r="R510" s="1"/>
      <c r="S510" s="1"/>
    </row>
    <row r="511" spans="1:19" ht="21" x14ac:dyDescent="0.35">
      <c r="A511" s="1"/>
      <c r="B511" s="2"/>
      <c r="C511" s="2"/>
      <c r="D511" s="2"/>
      <c r="E511" s="2"/>
      <c r="F511" s="2"/>
      <c r="G511" s="2"/>
      <c r="H511" s="2"/>
      <c r="I511" s="2"/>
      <c r="J511" s="2"/>
      <c r="K511" s="2"/>
      <c r="L511" s="2"/>
      <c r="M511" s="2"/>
      <c r="N511" s="2"/>
      <c r="O511" s="2"/>
      <c r="P511" s="1"/>
      <c r="Q511" s="1"/>
      <c r="R511" s="1"/>
      <c r="S511" s="1"/>
    </row>
    <row r="512" spans="1:19" ht="21" x14ac:dyDescent="0.35">
      <c r="A512" s="1"/>
      <c r="B512" s="2"/>
      <c r="C512" s="2"/>
      <c r="D512" s="2"/>
      <c r="E512" s="2"/>
      <c r="F512" s="2"/>
      <c r="G512" s="2"/>
      <c r="H512" s="2"/>
      <c r="I512" s="2"/>
      <c r="J512" s="2"/>
      <c r="K512" s="2"/>
      <c r="L512" s="2"/>
      <c r="M512" s="2"/>
      <c r="N512" s="2"/>
      <c r="O512" s="2"/>
      <c r="P512" s="1"/>
      <c r="Q512" s="1"/>
      <c r="R512" s="1"/>
      <c r="S512" s="1"/>
    </row>
    <row r="513" spans="1:19" ht="21" x14ac:dyDescent="0.35">
      <c r="A513" s="1"/>
      <c r="B513" s="2"/>
      <c r="C513" s="2"/>
      <c r="D513" s="2"/>
      <c r="E513" s="2"/>
      <c r="F513" s="2"/>
      <c r="G513" s="2"/>
      <c r="H513" s="2"/>
      <c r="I513" s="2"/>
      <c r="J513" s="2"/>
      <c r="K513" s="2"/>
      <c r="L513" s="2"/>
      <c r="M513" s="2"/>
      <c r="N513" s="2"/>
      <c r="O513" s="2"/>
      <c r="P513" s="1"/>
      <c r="Q513" s="1"/>
      <c r="R513" s="1"/>
      <c r="S513" s="1"/>
    </row>
    <row r="514" spans="1:19" ht="21" x14ac:dyDescent="0.35">
      <c r="A514" s="1"/>
      <c r="B514" s="2"/>
      <c r="C514" s="2"/>
      <c r="D514" s="2"/>
      <c r="E514" s="2"/>
      <c r="F514" s="2"/>
      <c r="G514" s="2"/>
      <c r="H514" s="2"/>
      <c r="I514" s="2"/>
      <c r="J514" s="2"/>
      <c r="K514" s="2"/>
      <c r="L514" s="2"/>
      <c r="M514" s="2"/>
      <c r="N514" s="2"/>
      <c r="O514" s="2"/>
      <c r="P514" s="1"/>
      <c r="Q514" s="1"/>
      <c r="R514" s="1"/>
      <c r="S514" s="1"/>
    </row>
    <row r="515" spans="1:19" ht="21" x14ac:dyDescent="0.35">
      <c r="A515" s="1"/>
      <c r="B515" s="2"/>
      <c r="C515" s="2"/>
      <c r="D515" s="2"/>
      <c r="E515" s="2"/>
      <c r="F515" s="2"/>
      <c r="G515" s="2"/>
      <c r="H515" s="2"/>
      <c r="I515" s="2"/>
      <c r="J515" s="2"/>
      <c r="K515" s="2"/>
      <c r="L515" s="2"/>
      <c r="M515" s="2"/>
      <c r="N515" s="2"/>
      <c r="O515" s="2"/>
      <c r="P515" s="1"/>
      <c r="Q515" s="1"/>
      <c r="R515" s="1"/>
      <c r="S515" s="1"/>
    </row>
    <row r="516" spans="1:19" ht="21" x14ac:dyDescent="0.35">
      <c r="A516" s="1"/>
      <c r="B516" s="2"/>
      <c r="C516" s="2"/>
      <c r="D516" s="2"/>
      <c r="E516" s="2"/>
      <c r="F516" s="2"/>
      <c r="G516" s="2"/>
      <c r="H516" s="2"/>
      <c r="I516" s="2"/>
      <c r="J516" s="2"/>
      <c r="K516" s="2"/>
      <c r="L516" s="2"/>
      <c r="M516" s="2"/>
      <c r="N516" s="2"/>
      <c r="O516" s="2"/>
      <c r="P516" s="1"/>
      <c r="Q516" s="1"/>
      <c r="R516" s="1"/>
      <c r="S516" s="1"/>
    </row>
    <row r="517" spans="1:19" ht="21" x14ac:dyDescent="0.35">
      <c r="A517" s="1"/>
      <c r="B517" s="2"/>
      <c r="C517" s="2"/>
      <c r="D517" s="2"/>
      <c r="E517" s="2"/>
      <c r="F517" s="2"/>
      <c r="G517" s="2"/>
      <c r="H517" s="2"/>
      <c r="I517" s="2"/>
      <c r="J517" s="2"/>
      <c r="K517" s="2"/>
      <c r="L517" s="2"/>
      <c r="M517" s="2"/>
      <c r="N517" s="2"/>
      <c r="O517" s="2"/>
      <c r="P517" s="1"/>
      <c r="Q517" s="1"/>
      <c r="R517" s="1"/>
      <c r="S517" s="1"/>
    </row>
    <row r="518" spans="1:19" ht="21" x14ac:dyDescent="0.35">
      <c r="A518" s="1"/>
      <c r="B518" s="2"/>
      <c r="C518" s="2"/>
      <c r="D518" s="2"/>
      <c r="E518" s="2"/>
      <c r="F518" s="2"/>
      <c r="G518" s="2"/>
      <c r="H518" s="2"/>
      <c r="I518" s="2"/>
      <c r="J518" s="2"/>
      <c r="K518" s="2"/>
      <c r="L518" s="2"/>
      <c r="M518" s="2"/>
      <c r="N518" s="2"/>
      <c r="O518" s="2"/>
      <c r="P518" s="1"/>
      <c r="Q518" s="1"/>
      <c r="R518" s="1"/>
      <c r="S518" s="1"/>
    </row>
    <row r="519" spans="1:19" ht="21" x14ac:dyDescent="0.35">
      <c r="A519" s="1"/>
      <c r="B519" s="2"/>
      <c r="C519" s="2"/>
      <c r="D519" s="2"/>
      <c r="E519" s="2"/>
      <c r="F519" s="2"/>
      <c r="G519" s="2"/>
      <c r="H519" s="2"/>
      <c r="I519" s="2"/>
      <c r="J519" s="2"/>
      <c r="K519" s="2"/>
      <c r="L519" s="2"/>
      <c r="M519" s="2"/>
      <c r="N519" s="2"/>
      <c r="O519" s="2"/>
      <c r="P519" s="1"/>
      <c r="Q519" s="1"/>
      <c r="R519" s="1"/>
      <c r="S519" s="1"/>
    </row>
    <row r="520" spans="1:19" ht="21" x14ac:dyDescent="0.35">
      <c r="A520" s="1"/>
      <c r="B520" s="2"/>
      <c r="C520" s="2"/>
      <c r="D520" s="2"/>
      <c r="E520" s="2"/>
      <c r="F520" s="2"/>
      <c r="G520" s="2"/>
      <c r="H520" s="2"/>
      <c r="I520" s="2"/>
      <c r="J520" s="2"/>
      <c r="K520" s="2"/>
      <c r="L520" s="2"/>
      <c r="M520" s="2"/>
      <c r="N520" s="2"/>
      <c r="O520" s="2"/>
      <c r="P520" s="1"/>
      <c r="Q520" s="1"/>
      <c r="R520" s="1"/>
      <c r="S520" s="1"/>
    </row>
    <row r="521" spans="1:19" ht="21" x14ac:dyDescent="0.35">
      <c r="A521" s="1"/>
      <c r="B521" s="2"/>
      <c r="C521" s="2"/>
      <c r="D521" s="2"/>
      <c r="E521" s="2"/>
      <c r="F521" s="2"/>
      <c r="G521" s="2"/>
      <c r="H521" s="2"/>
      <c r="I521" s="2"/>
      <c r="J521" s="2"/>
      <c r="K521" s="2"/>
      <c r="L521" s="2"/>
      <c r="M521" s="2"/>
      <c r="N521" s="2"/>
      <c r="O521" s="2"/>
      <c r="P521" s="1"/>
      <c r="Q521" s="1"/>
      <c r="R521" s="1"/>
      <c r="S521" s="1"/>
    </row>
    <row r="522" spans="1:19" ht="21" x14ac:dyDescent="0.35">
      <c r="A522" s="1"/>
      <c r="B522" s="2"/>
      <c r="C522" s="2"/>
      <c r="D522" s="2"/>
      <c r="E522" s="2"/>
      <c r="F522" s="2"/>
      <c r="G522" s="2"/>
      <c r="H522" s="2"/>
      <c r="I522" s="2"/>
      <c r="J522" s="2"/>
      <c r="K522" s="2"/>
      <c r="L522" s="2"/>
      <c r="M522" s="2"/>
      <c r="N522" s="2"/>
      <c r="O522" s="2"/>
      <c r="P522" s="1"/>
      <c r="Q522" s="1"/>
      <c r="R522" s="1"/>
      <c r="S522" s="1"/>
    </row>
    <row r="523" spans="1:19" ht="21" x14ac:dyDescent="0.35">
      <c r="A523" s="1"/>
      <c r="B523" s="2"/>
      <c r="C523" s="2"/>
      <c r="D523" s="2"/>
      <c r="E523" s="2"/>
      <c r="F523" s="2"/>
      <c r="G523" s="2"/>
      <c r="H523" s="2"/>
      <c r="I523" s="2"/>
      <c r="J523" s="2"/>
      <c r="K523" s="2"/>
      <c r="L523" s="2"/>
      <c r="M523" s="2"/>
      <c r="N523" s="2"/>
      <c r="O523" s="2"/>
      <c r="P523" s="1"/>
      <c r="Q523" s="1"/>
      <c r="R523" s="1"/>
      <c r="S523" s="1"/>
    </row>
    <row r="524" spans="1:19" ht="21" x14ac:dyDescent="0.35">
      <c r="A524" s="1"/>
      <c r="B524" s="2"/>
      <c r="C524" s="2"/>
      <c r="D524" s="2"/>
      <c r="E524" s="2"/>
      <c r="F524" s="2"/>
      <c r="G524" s="2"/>
      <c r="H524" s="2"/>
      <c r="I524" s="2"/>
      <c r="J524" s="2"/>
      <c r="K524" s="2"/>
      <c r="L524" s="2"/>
      <c r="M524" s="2"/>
      <c r="N524" s="2"/>
      <c r="O524" s="2"/>
      <c r="P524" s="1"/>
      <c r="Q524" s="1"/>
      <c r="R524" s="1"/>
      <c r="S524" s="1"/>
    </row>
    <row r="525" spans="1:19" ht="21" x14ac:dyDescent="0.35">
      <c r="A525" s="1"/>
      <c r="B525" s="2"/>
      <c r="C525" s="2"/>
      <c r="D525" s="2"/>
      <c r="E525" s="2"/>
      <c r="F525" s="2"/>
      <c r="G525" s="2"/>
      <c r="H525" s="2"/>
      <c r="I525" s="2"/>
      <c r="J525" s="2"/>
      <c r="K525" s="2"/>
      <c r="L525" s="2"/>
      <c r="M525" s="2"/>
      <c r="N525" s="2"/>
      <c r="O525" s="2"/>
      <c r="P525" s="1"/>
      <c r="Q525" s="1"/>
      <c r="R525" s="1"/>
      <c r="S525" s="1"/>
    </row>
    <row r="526" spans="1:19" ht="21" x14ac:dyDescent="0.35">
      <c r="A526" s="1"/>
      <c r="B526" s="2"/>
      <c r="C526" s="2"/>
      <c r="D526" s="2"/>
      <c r="E526" s="2"/>
      <c r="F526" s="2"/>
      <c r="G526" s="2"/>
      <c r="H526" s="2"/>
      <c r="I526" s="2"/>
      <c r="J526" s="2"/>
      <c r="K526" s="2"/>
      <c r="L526" s="2"/>
      <c r="M526" s="2"/>
      <c r="N526" s="2"/>
      <c r="O526" s="2"/>
      <c r="P526" s="1"/>
      <c r="Q526" s="1"/>
      <c r="R526" s="1"/>
      <c r="S526" s="1"/>
    </row>
    <row r="527" spans="1:19" ht="21" x14ac:dyDescent="0.35">
      <c r="A527" s="1"/>
      <c r="B527" s="2"/>
      <c r="C527" s="2"/>
      <c r="D527" s="2"/>
      <c r="E527" s="2"/>
      <c r="F527" s="2"/>
      <c r="G527" s="2"/>
      <c r="H527" s="2"/>
      <c r="I527" s="2"/>
      <c r="J527" s="2"/>
      <c r="K527" s="2"/>
      <c r="L527" s="2"/>
      <c r="M527" s="2"/>
      <c r="N527" s="2"/>
      <c r="O527" s="2"/>
      <c r="P527" s="1"/>
      <c r="Q527" s="1"/>
      <c r="R527" s="1"/>
      <c r="S527" s="1"/>
    </row>
    <row r="528" spans="1:19" ht="21" x14ac:dyDescent="0.35">
      <c r="A528" s="1"/>
      <c r="B528" s="2"/>
      <c r="C528" s="2"/>
      <c r="D528" s="2"/>
      <c r="E528" s="2"/>
      <c r="F528" s="2"/>
      <c r="G528" s="2"/>
      <c r="H528" s="2"/>
      <c r="I528" s="2"/>
      <c r="J528" s="2"/>
      <c r="K528" s="2"/>
      <c r="L528" s="2"/>
      <c r="M528" s="2"/>
      <c r="N528" s="2"/>
      <c r="O528" s="2"/>
      <c r="P528" s="1"/>
      <c r="Q528" s="1"/>
      <c r="R528" s="1"/>
      <c r="S528" s="1"/>
    </row>
    <row r="529" spans="1:19" ht="21" x14ac:dyDescent="0.35">
      <c r="A529" s="1"/>
      <c r="B529" s="2"/>
      <c r="C529" s="2"/>
      <c r="D529" s="2"/>
      <c r="E529" s="2"/>
      <c r="F529" s="2"/>
      <c r="G529" s="2"/>
      <c r="H529" s="2"/>
      <c r="I529" s="2"/>
      <c r="J529" s="2"/>
      <c r="K529" s="2"/>
      <c r="L529" s="2"/>
      <c r="M529" s="2"/>
      <c r="N529" s="2"/>
      <c r="O529" s="2"/>
      <c r="P529" s="1"/>
      <c r="Q529" s="1"/>
      <c r="R529" s="1"/>
      <c r="S529" s="1"/>
    </row>
    <row r="530" spans="1:19" ht="21" x14ac:dyDescent="0.35">
      <c r="A530" s="1"/>
      <c r="B530" s="2"/>
      <c r="C530" s="2"/>
      <c r="D530" s="2"/>
      <c r="E530" s="2"/>
      <c r="F530" s="2"/>
      <c r="G530" s="2"/>
      <c r="H530" s="2"/>
      <c r="I530" s="2"/>
      <c r="J530" s="2"/>
      <c r="K530" s="2"/>
      <c r="L530" s="2"/>
      <c r="M530" s="2"/>
      <c r="N530" s="2"/>
      <c r="O530" s="2"/>
      <c r="P530" s="1"/>
      <c r="Q530" s="1"/>
      <c r="R530" s="1"/>
      <c r="S530" s="1"/>
    </row>
    <row r="531" spans="1:19" ht="21" x14ac:dyDescent="0.35">
      <c r="A531" s="1"/>
      <c r="B531" s="2"/>
      <c r="C531" s="2"/>
      <c r="D531" s="2"/>
      <c r="E531" s="2"/>
      <c r="F531" s="2"/>
      <c r="G531" s="2"/>
      <c r="H531" s="2"/>
      <c r="I531" s="2"/>
      <c r="J531" s="2"/>
      <c r="K531" s="2"/>
      <c r="L531" s="2"/>
      <c r="M531" s="2"/>
      <c r="N531" s="2"/>
      <c r="O531" s="2"/>
      <c r="P531" s="1"/>
      <c r="Q531" s="1"/>
      <c r="R531" s="1"/>
      <c r="S531" s="1"/>
    </row>
    <row r="532" spans="1:19" ht="21" x14ac:dyDescent="0.35">
      <c r="A532" s="1"/>
      <c r="B532" s="2"/>
      <c r="C532" s="2"/>
      <c r="D532" s="2"/>
      <c r="E532" s="2"/>
      <c r="F532" s="2"/>
      <c r="G532" s="2"/>
      <c r="H532" s="2"/>
      <c r="I532" s="2"/>
      <c r="J532" s="2"/>
      <c r="K532" s="2"/>
      <c r="L532" s="2"/>
      <c r="M532" s="2"/>
      <c r="N532" s="2"/>
      <c r="O532" s="2"/>
      <c r="P532" s="1"/>
      <c r="Q532" s="1"/>
      <c r="R532" s="1"/>
      <c r="S532" s="1"/>
    </row>
    <row r="533" spans="1:19" ht="21" x14ac:dyDescent="0.35">
      <c r="A533" s="1"/>
      <c r="B533" s="2"/>
      <c r="C533" s="2"/>
      <c r="D533" s="2"/>
      <c r="E533" s="2"/>
      <c r="F533" s="2"/>
      <c r="G533" s="2"/>
      <c r="H533" s="2"/>
      <c r="I533" s="2"/>
      <c r="J533" s="2"/>
      <c r="K533" s="2"/>
      <c r="L533" s="2"/>
      <c r="M533" s="2"/>
      <c r="N533" s="2"/>
      <c r="O533" s="2"/>
      <c r="P533" s="1"/>
      <c r="Q533" s="1"/>
      <c r="R533" s="1"/>
      <c r="S533" s="1"/>
    </row>
    <row r="534" spans="1:19" ht="21" x14ac:dyDescent="0.35">
      <c r="A534" s="1"/>
      <c r="B534" s="2"/>
      <c r="C534" s="2"/>
      <c r="D534" s="2"/>
      <c r="E534" s="2"/>
      <c r="F534" s="2"/>
      <c r="G534" s="2"/>
      <c r="H534" s="2"/>
      <c r="I534" s="2"/>
      <c r="J534" s="2"/>
      <c r="K534" s="2"/>
      <c r="L534" s="2"/>
      <c r="M534" s="2"/>
      <c r="N534" s="2"/>
      <c r="O534" s="2"/>
      <c r="P534" s="1"/>
      <c r="Q534" s="1"/>
      <c r="R534" s="1"/>
      <c r="S534" s="1"/>
    </row>
    <row r="535" spans="1:19" ht="21" x14ac:dyDescent="0.35">
      <c r="A535" s="1"/>
      <c r="B535" s="2"/>
      <c r="C535" s="2"/>
      <c r="D535" s="2"/>
      <c r="E535" s="2"/>
      <c r="F535" s="2"/>
      <c r="G535" s="2"/>
      <c r="H535" s="2"/>
      <c r="I535" s="2"/>
      <c r="J535" s="2"/>
      <c r="K535" s="2"/>
      <c r="L535" s="2"/>
      <c r="M535" s="2"/>
      <c r="N535" s="2"/>
      <c r="O535" s="2"/>
      <c r="P535" s="1"/>
      <c r="Q535" s="1"/>
      <c r="R535" s="1"/>
      <c r="S535" s="1"/>
    </row>
    <row r="536" spans="1:19" ht="21" x14ac:dyDescent="0.35">
      <c r="A536" s="1"/>
      <c r="B536" s="2"/>
      <c r="C536" s="2"/>
      <c r="D536" s="2"/>
      <c r="E536" s="2"/>
      <c r="F536" s="2"/>
      <c r="G536" s="2"/>
      <c r="H536" s="2"/>
      <c r="I536" s="2"/>
      <c r="J536" s="2"/>
      <c r="K536" s="2"/>
      <c r="L536" s="2"/>
      <c r="M536" s="2"/>
      <c r="N536" s="2"/>
      <c r="O536" s="2"/>
      <c r="P536" s="1"/>
      <c r="Q536" s="1"/>
      <c r="R536" s="1"/>
      <c r="S536" s="1"/>
    </row>
    <row r="537" spans="1:19" ht="21" x14ac:dyDescent="0.35">
      <c r="A537" s="1"/>
      <c r="B537" s="2"/>
      <c r="C537" s="2"/>
      <c r="D537" s="2"/>
      <c r="E537" s="2"/>
      <c r="F537" s="2"/>
      <c r="G537" s="2"/>
      <c r="H537" s="2"/>
      <c r="I537" s="2"/>
      <c r="J537" s="2"/>
      <c r="K537" s="2"/>
      <c r="L537" s="2"/>
      <c r="M537" s="2"/>
      <c r="N537" s="2"/>
      <c r="O537" s="2"/>
      <c r="P537" s="1"/>
      <c r="Q537" s="1"/>
      <c r="R537" s="1"/>
      <c r="S537" s="1"/>
    </row>
    <row r="538" spans="1:19" ht="21" x14ac:dyDescent="0.35">
      <c r="A538" s="1"/>
      <c r="B538" s="2"/>
      <c r="C538" s="2"/>
      <c r="D538" s="2"/>
      <c r="E538" s="2"/>
      <c r="F538" s="2"/>
      <c r="G538" s="2"/>
      <c r="H538" s="2"/>
      <c r="I538" s="2"/>
      <c r="J538" s="2"/>
      <c r="K538" s="2"/>
      <c r="L538" s="2"/>
      <c r="M538" s="2"/>
      <c r="N538" s="2"/>
      <c r="O538" s="2"/>
      <c r="P538" s="1"/>
      <c r="Q538" s="1"/>
      <c r="R538" s="1"/>
      <c r="S538" s="1"/>
    </row>
    <row r="539" spans="1:19" ht="21" x14ac:dyDescent="0.35">
      <c r="A539" s="1"/>
      <c r="B539" s="2"/>
      <c r="C539" s="2"/>
      <c r="D539" s="2"/>
      <c r="E539" s="2"/>
      <c r="F539" s="2"/>
      <c r="G539" s="2"/>
      <c r="H539" s="2"/>
      <c r="I539" s="2"/>
      <c r="J539" s="2"/>
      <c r="K539" s="2"/>
      <c r="L539" s="2"/>
      <c r="M539" s="2"/>
      <c r="N539" s="2"/>
      <c r="O539" s="2"/>
      <c r="P539" s="1"/>
      <c r="Q539" s="1"/>
      <c r="R539" s="1"/>
      <c r="S539" s="1"/>
    </row>
    <row r="540" spans="1:19" ht="21" x14ac:dyDescent="0.35">
      <c r="A540" s="1"/>
      <c r="B540" s="2"/>
      <c r="C540" s="2"/>
      <c r="D540" s="2"/>
      <c r="E540" s="2"/>
      <c r="F540" s="2"/>
      <c r="G540" s="2"/>
      <c r="H540" s="2"/>
      <c r="I540" s="2"/>
      <c r="J540" s="2"/>
      <c r="K540" s="2"/>
      <c r="L540" s="2"/>
      <c r="M540" s="2"/>
      <c r="N540" s="2"/>
      <c r="O540" s="2"/>
      <c r="P540" s="1"/>
      <c r="Q540" s="1"/>
      <c r="R540" s="1"/>
      <c r="S540" s="1"/>
    </row>
    <row r="541" spans="1:19" ht="21" x14ac:dyDescent="0.35">
      <c r="A541" s="1"/>
      <c r="B541" s="2"/>
      <c r="C541" s="2"/>
      <c r="D541" s="2"/>
      <c r="E541" s="2"/>
      <c r="F541" s="2"/>
      <c r="G541" s="2"/>
      <c r="H541" s="2"/>
      <c r="I541" s="2"/>
      <c r="J541" s="2"/>
      <c r="K541" s="2"/>
      <c r="L541" s="2"/>
      <c r="M541" s="2"/>
      <c r="N541" s="2"/>
      <c r="O541" s="2"/>
      <c r="P541" s="1"/>
      <c r="Q541" s="1"/>
      <c r="R541" s="1"/>
      <c r="S541" s="1"/>
    </row>
    <row r="542" spans="1:19" ht="21" x14ac:dyDescent="0.35">
      <c r="A542" s="1"/>
      <c r="B542" s="2"/>
      <c r="C542" s="2"/>
      <c r="D542" s="2"/>
      <c r="E542" s="2"/>
      <c r="F542" s="2"/>
      <c r="G542" s="2"/>
      <c r="H542" s="2"/>
      <c r="I542" s="2"/>
      <c r="J542" s="2"/>
      <c r="K542" s="2"/>
      <c r="L542" s="2"/>
      <c r="M542" s="2"/>
      <c r="N542" s="2"/>
      <c r="O542" s="2"/>
      <c r="P542" s="1"/>
      <c r="Q542" s="1"/>
      <c r="R542" s="1"/>
      <c r="S542" s="1"/>
    </row>
    <row r="543" spans="1:19" ht="21" x14ac:dyDescent="0.35">
      <c r="A543" s="1"/>
      <c r="B543" s="2"/>
      <c r="C543" s="2"/>
      <c r="D543" s="2"/>
      <c r="E543" s="2"/>
      <c r="F543" s="2"/>
      <c r="G543" s="2"/>
      <c r="H543" s="2"/>
      <c r="I543" s="2"/>
      <c r="J543" s="2"/>
      <c r="K543" s="2"/>
      <c r="L543" s="2"/>
      <c r="M543" s="2"/>
      <c r="N543" s="2"/>
      <c r="O543" s="2"/>
      <c r="P543" s="1"/>
      <c r="Q543" s="1"/>
      <c r="R543" s="1"/>
      <c r="S543" s="1"/>
    </row>
    <row r="544" spans="1:19" ht="21" x14ac:dyDescent="0.35">
      <c r="A544" s="1"/>
      <c r="B544" s="2"/>
      <c r="C544" s="2"/>
      <c r="D544" s="2"/>
      <c r="E544" s="2"/>
      <c r="F544" s="2"/>
      <c r="G544" s="2"/>
      <c r="H544" s="2"/>
      <c r="I544" s="2"/>
      <c r="J544" s="2"/>
      <c r="K544" s="2"/>
      <c r="L544" s="2"/>
      <c r="M544" s="2"/>
      <c r="N544" s="2"/>
      <c r="O544" s="2"/>
      <c r="P544" s="1"/>
      <c r="Q544" s="1"/>
      <c r="R544" s="1"/>
      <c r="S544" s="1"/>
    </row>
    <row r="545" spans="1:19" ht="21" x14ac:dyDescent="0.35">
      <c r="A545" s="1"/>
      <c r="B545" s="2"/>
      <c r="C545" s="2"/>
      <c r="D545" s="2"/>
      <c r="E545" s="2"/>
      <c r="F545" s="2"/>
      <c r="G545" s="2"/>
      <c r="H545" s="2"/>
      <c r="I545" s="2"/>
      <c r="J545" s="2"/>
      <c r="K545" s="2"/>
      <c r="L545" s="2"/>
      <c r="M545" s="2"/>
      <c r="N545" s="2"/>
      <c r="O545" s="2"/>
      <c r="P545" s="1"/>
      <c r="Q545" s="1"/>
      <c r="R545" s="1"/>
      <c r="S545" s="1"/>
    </row>
    <row r="546" spans="1:19" ht="21" x14ac:dyDescent="0.35">
      <c r="A546" s="1"/>
      <c r="B546" s="2"/>
      <c r="C546" s="2"/>
      <c r="D546" s="2"/>
      <c r="E546" s="2"/>
      <c r="F546" s="2"/>
      <c r="G546" s="2"/>
      <c r="H546" s="2"/>
      <c r="I546" s="2"/>
      <c r="J546" s="2"/>
      <c r="K546" s="2"/>
      <c r="L546" s="2"/>
      <c r="M546" s="2"/>
      <c r="N546" s="2"/>
      <c r="O546" s="2"/>
      <c r="P546" s="1"/>
      <c r="Q546" s="1"/>
      <c r="R546" s="1"/>
      <c r="S546" s="1"/>
    </row>
    <row r="547" spans="1:19" ht="21" x14ac:dyDescent="0.35">
      <c r="A547" s="1"/>
      <c r="B547" s="2"/>
      <c r="C547" s="2"/>
      <c r="D547" s="2"/>
      <c r="E547" s="2"/>
      <c r="F547" s="2"/>
      <c r="G547" s="2"/>
      <c r="H547" s="2"/>
      <c r="I547" s="2"/>
      <c r="J547" s="2"/>
      <c r="K547" s="2"/>
      <c r="L547" s="2"/>
      <c r="M547" s="2"/>
      <c r="N547" s="2"/>
      <c r="O547" s="2"/>
      <c r="P547" s="1"/>
      <c r="Q547" s="1"/>
      <c r="R547" s="1"/>
      <c r="S547" s="1"/>
    </row>
    <row r="548" spans="1:19" ht="21" x14ac:dyDescent="0.35">
      <c r="A548" s="1"/>
      <c r="B548" s="2"/>
      <c r="C548" s="2"/>
      <c r="D548" s="2"/>
      <c r="E548" s="2"/>
      <c r="F548" s="2"/>
      <c r="G548" s="2"/>
      <c r="H548" s="2"/>
      <c r="I548" s="2"/>
      <c r="J548" s="2"/>
      <c r="K548" s="2"/>
      <c r="L548" s="2"/>
      <c r="M548" s="2"/>
      <c r="N548" s="2"/>
      <c r="O548" s="2"/>
      <c r="P548" s="1"/>
      <c r="Q548" s="1"/>
      <c r="R548" s="1"/>
      <c r="S548" s="1"/>
    </row>
    <row r="549" spans="1:19" ht="21" x14ac:dyDescent="0.35">
      <c r="A549" s="1"/>
      <c r="B549" s="2"/>
      <c r="C549" s="2"/>
      <c r="D549" s="2"/>
      <c r="E549" s="2"/>
      <c r="F549" s="2"/>
      <c r="G549" s="2"/>
      <c r="H549" s="2"/>
      <c r="I549" s="2"/>
      <c r="J549" s="2"/>
      <c r="K549" s="2"/>
      <c r="L549" s="2"/>
      <c r="M549" s="2"/>
      <c r="N549" s="2"/>
      <c r="O549" s="2"/>
      <c r="P549" s="1"/>
      <c r="Q549" s="1"/>
      <c r="R549" s="1"/>
      <c r="S549" s="1"/>
    </row>
    <row r="550" spans="1:19" ht="21" x14ac:dyDescent="0.35">
      <c r="A550" s="1"/>
      <c r="B550" s="2"/>
      <c r="C550" s="2"/>
      <c r="D550" s="2"/>
      <c r="E550" s="2"/>
      <c r="F550" s="2"/>
      <c r="G550" s="2"/>
      <c r="H550" s="2"/>
      <c r="I550" s="2"/>
      <c r="J550" s="2"/>
      <c r="K550" s="2"/>
      <c r="L550" s="2"/>
      <c r="M550" s="2"/>
      <c r="N550" s="2"/>
      <c r="O550" s="2"/>
      <c r="P550" s="1"/>
      <c r="Q550" s="1"/>
      <c r="R550" s="1"/>
      <c r="S550" s="1"/>
    </row>
    <row r="551" spans="1:19" ht="21" x14ac:dyDescent="0.35">
      <c r="A551" s="1"/>
      <c r="B551" s="2"/>
      <c r="C551" s="2"/>
      <c r="D551" s="2"/>
      <c r="E551" s="2"/>
      <c r="F551" s="2"/>
      <c r="G551" s="2"/>
      <c r="H551" s="2"/>
      <c r="I551" s="2"/>
      <c r="J551" s="2"/>
      <c r="K551" s="2"/>
      <c r="L551" s="2"/>
      <c r="M551" s="2"/>
      <c r="N551" s="2"/>
      <c r="O551" s="2"/>
      <c r="P551" s="1"/>
      <c r="Q551" s="1"/>
      <c r="R551" s="1"/>
      <c r="S551" s="1"/>
    </row>
    <row r="552" spans="1:19" ht="21" x14ac:dyDescent="0.35">
      <c r="A552" s="1"/>
      <c r="B552" s="2"/>
      <c r="C552" s="2"/>
      <c r="D552" s="2"/>
      <c r="E552" s="2"/>
      <c r="F552" s="2"/>
      <c r="G552" s="2"/>
      <c r="H552" s="2"/>
      <c r="I552" s="2"/>
      <c r="J552" s="2"/>
      <c r="K552" s="2"/>
      <c r="L552" s="2"/>
      <c r="M552" s="2"/>
      <c r="N552" s="2"/>
      <c r="O552" s="2"/>
      <c r="P552" s="1"/>
      <c r="Q552" s="1"/>
      <c r="R552" s="1"/>
      <c r="S552" s="1"/>
    </row>
    <row r="553" spans="1:19" ht="21" x14ac:dyDescent="0.35">
      <c r="A553" s="1"/>
      <c r="B553" s="2"/>
      <c r="C553" s="2"/>
      <c r="D553" s="2"/>
      <c r="E553" s="2"/>
      <c r="F553" s="2"/>
      <c r="G553" s="2"/>
      <c r="H553" s="2"/>
      <c r="I553" s="2"/>
      <c r="J553" s="2"/>
      <c r="K553" s="2"/>
      <c r="L553" s="2"/>
      <c r="M553" s="2"/>
      <c r="N553" s="2"/>
      <c r="O553" s="2"/>
      <c r="P553" s="1"/>
      <c r="Q553" s="1"/>
      <c r="R553" s="1"/>
      <c r="S553" s="1"/>
    </row>
    <row r="554" spans="1:19" ht="21" x14ac:dyDescent="0.35">
      <c r="A554" s="1"/>
      <c r="B554" s="2"/>
      <c r="C554" s="2"/>
      <c r="D554" s="2"/>
      <c r="E554" s="2"/>
      <c r="F554" s="2"/>
      <c r="G554" s="2"/>
      <c r="H554" s="2"/>
      <c r="I554" s="2"/>
      <c r="J554" s="2"/>
      <c r="K554" s="2"/>
      <c r="L554" s="2"/>
      <c r="M554" s="2"/>
      <c r="N554" s="2"/>
      <c r="O554" s="2"/>
      <c r="P554" s="1"/>
      <c r="Q554" s="1"/>
      <c r="R554" s="1"/>
      <c r="S554" s="1"/>
    </row>
    <row r="555" spans="1:19" ht="21" x14ac:dyDescent="0.35">
      <c r="A555" s="1"/>
      <c r="B555" s="2"/>
      <c r="C555" s="2"/>
      <c r="D555" s="2"/>
      <c r="E555" s="2"/>
      <c r="F555" s="2"/>
      <c r="G555" s="2"/>
      <c r="H555" s="2"/>
      <c r="I555" s="2"/>
      <c r="J555" s="2"/>
      <c r="K555" s="2"/>
      <c r="L555" s="2"/>
      <c r="M555" s="2"/>
      <c r="N555" s="2"/>
      <c r="O555" s="2"/>
      <c r="P555" s="1"/>
      <c r="Q555" s="1"/>
      <c r="R555" s="1"/>
      <c r="S555" s="1"/>
    </row>
    <row r="556" spans="1:19" ht="21" x14ac:dyDescent="0.35">
      <c r="A556" s="1"/>
      <c r="B556" s="2"/>
      <c r="C556" s="2"/>
      <c r="D556" s="2"/>
      <c r="E556" s="2"/>
      <c r="F556" s="2"/>
      <c r="G556" s="2"/>
      <c r="H556" s="2"/>
      <c r="I556" s="2"/>
      <c r="J556" s="2"/>
      <c r="K556" s="2"/>
      <c r="L556" s="2"/>
      <c r="M556" s="2"/>
      <c r="N556" s="2"/>
      <c r="O556" s="2"/>
      <c r="P556" s="1"/>
      <c r="Q556" s="1"/>
      <c r="R556" s="1"/>
      <c r="S556" s="1"/>
    </row>
    <row r="557" spans="1:19" ht="21" x14ac:dyDescent="0.35">
      <c r="A557" s="1"/>
      <c r="B557" s="2"/>
      <c r="C557" s="2"/>
      <c r="D557" s="2"/>
      <c r="E557" s="2"/>
      <c r="F557" s="2"/>
      <c r="G557" s="2"/>
      <c r="H557" s="2"/>
      <c r="I557" s="2"/>
      <c r="J557" s="2"/>
      <c r="K557" s="2"/>
      <c r="L557" s="2"/>
      <c r="M557" s="2"/>
      <c r="N557" s="2"/>
      <c r="O557" s="2"/>
      <c r="P557" s="1"/>
      <c r="Q557" s="1"/>
      <c r="R557" s="1"/>
      <c r="S557" s="1"/>
    </row>
    <row r="558" spans="1:19" ht="21" x14ac:dyDescent="0.35">
      <c r="A558" s="1"/>
      <c r="B558" s="2"/>
      <c r="C558" s="2"/>
      <c r="D558" s="2"/>
      <c r="E558" s="2"/>
      <c r="F558" s="2"/>
      <c r="G558" s="2"/>
      <c r="H558" s="2"/>
      <c r="I558" s="2"/>
      <c r="J558" s="2"/>
      <c r="K558" s="2"/>
      <c r="L558" s="2"/>
      <c r="M558" s="2"/>
      <c r="N558" s="2"/>
      <c r="O558" s="2"/>
      <c r="P558" s="1"/>
      <c r="Q558" s="1"/>
      <c r="R558" s="1"/>
      <c r="S558" s="1"/>
    </row>
    <row r="559" spans="1:19" ht="21" x14ac:dyDescent="0.35">
      <c r="A559" s="1"/>
      <c r="B559" s="2"/>
      <c r="C559" s="2"/>
      <c r="D559" s="2"/>
      <c r="E559" s="2"/>
      <c r="F559" s="2"/>
      <c r="G559" s="2"/>
      <c r="H559" s="2"/>
      <c r="I559" s="2"/>
      <c r="J559" s="2"/>
      <c r="K559" s="2"/>
      <c r="L559" s="2"/>
      <c r="M559" s="2"/>
      <c r="N559" s="2"/>
      <c r="O559" s="2"/>
      <c r="P559" s="1"/>
      <c r="Q559" s="1"/>
      <c r="R559" s="1"/>
      <c r="S559" s="1"/>
    </row>
    <row r="560" spans="1:19" ht="21" x14ac:dyDescent="0.35">
      <c r="A560" s="1"/>
      <c r="B560" s="2"/>
      <c r="C560" s="2"/>
      <c r="D560" s="2"/>
      <c r="E560" s="2"/>
      <c r="F560" s="2"/>
      <c r="G560" s="2"/>
      <c r="H560" s="2"/>
      <c r="I560" s="2"/>
      <c r="J560" s="2"/>
      <c r="K560" s="2"/>
      <c r="L560" s="2"/>
      <c r="M560" s="2"/>
      <c r="N560" s="2"/>
      <c r="O560" s="2"/>
      <c r="P560" s="1"/>
      <c r="Q560" s="1"/>
      <c r="R560" s="1"/>
      <c r="S560" s="1"/>
    </row>
    <row r="561" spans="1:19" ht="21" x14ac:dyDescent="0.35">
      <c r="A561" s="1"/>
      <c r="B561" s="2"/>
      <c r="C561" s="2"/>
      <c r="D561" s="2"/>
      <c r="E561" s="2"/>
      <c r="F561" s="2"/>
      <c r="G561" s="2"/>
      <c r="H561" s="2"/>
      <c r="I561" s="2"/>
      <c r="J561" s="2"/>
      <c r="K561" s="2"/>
      <c r="L561" s="2"/>
      <c r="M561" s="2"/>
      <c r="N561" s="2"/>
      <c r="O561" s="2"/>
      <c r="P561" s="1"/>
      <c r="Q561" s="1"/>
      <c r="R561" s="1"/>
      <c r="S561" s="1"/>
    </row>
    <row r="562" spans="1:19" ht="21" x14ac:dyDescent="0.35">
      <c r="A562" s="1"/>
      <c r="B562" s="2"/>
      <c r="C562" s="2"/>
      <c r="D562" s="2"/>
      <c r="E562" s="2"/>
      <c r="F562" s="2"/>
      <c r="G562" s="2"/>
      <c r="H562" s="2"/>
      <c r="I562" s="2"/>
      <c r="J562" s="2"/>
      <c r="K562" s="2"/>
      <c r="L562" s="2"/>
      <c r="M562" s="2"/>
      <c r="N562" s="2"/>
      <c r="O562" s="2"/>
      <c r="P562" s="1"/>
      <c r="Q562" s="1"/>
      <c r="R562" s="1"/>
      <c r="S562" s="1"/>
    </row>
    <row r="563" spans="1:19" ht="21" x14ac:dyDescent="0.35">
      <c r="A563" s="1"/>
      <c r="B563" s="2"/>
      <c r="C563" s="2"/>
      <c r="D563" s="2"/>
      <c r="E563" s="2"/>
      <c r="F563" s="2"/>
      <c r="G563" s="2"/>
      <c r="H563" s="2"/>
      <c r="I563" s="2"/>
      <c r="J563" s="2"/>
      <c r="K563" s="2"/>
      <c r="L563" s="2"/>
      <c r="M563" s="2"/>
      <c r="N563" s="2"/>
      <c r="O563" s="2"/>
      <c r="P563" s="1"/>
      <c r="Q563" s="1"/>
      <c r="R563" s="1"/>
      <c r="S563" s="1"/>
    </row>
    <row r="564" spans="1:19" ht="21" x14ac:dyDescent="0.35">
      <c r="A564" s="1"/>
      <c r="B564" s="2"/>
      <c r="C564" s="2"/>
      <c r="D564" s="2"/>
      <c r="E564" s="2"/>
      <c r="F564" s="2"/>
      <c r="G564" s="2"/>
      <c r="H564" s="2"/>
      <c r="I564" s="2"/>
      <c r="J564" s="2"/>
      <c r="K564" s="2"/>
      <c r="L564" s="2"/>
      <c r="M564" s="2"/>
      <c r="N564" s="2"/>
      <c r="O564" s="2"/>
      <c r="P564" s="1"/>
      <c r="Q564" s="1"/>
      <c r="R564" s="1"/>
      <c r="S564" s="1"/>
    </row>
    <row r="565" spans="1:19" ht="21" x14ac:dyDescent="0.35">
      <c r="A565" s="1"/>
      <c r="B565" s="2"/>
      <c r="C565" s="2"/>
      <c r="D565" s="2"/>
      <c r="E565" s="2"/>
      <c r="F565" s="2"/>
      <c r="G565" s="2"/>
      <c r="H565" s="2"/>
      <c r="I565" s="2"/>
      <c r="J565" s="2"/>
      <c r="K565" s="2"/>
      <c r="L565" s="2"/>
      <c r="M565" s="2"/>
      <c r="N565" s="2"/>
      <c r="O565" s="2"/>
      <c r="P565" s="1"/>
      <c r="Q565" s="1"/>
      <c r="R565" s="1"/>
      <c r="S565" s="1"/>
    </row>
    <row r="566" spans="1:19" ht="21" x14ac:dyDescent="0.35">
      <c r="A566" s="1"/>
      <c r="B566" s="2"/>
      <c r="C566" s="2"/>
      <c r="D566" s="2"/>
      <c r="E566" s="2"/>
      <c r="F566" s="2"/>
      <c r="G566" s="2"/>
      <c r="H566" s="2"/>
      <c r="I566" s="2"/>
      <c r="J566" s="2"/>
      <c r="K566" s="2"/>
      <c r="L566" s="2"/>
      <c r="M566" s="2"/>
      <c r="N566" s="2"/>
      <c r="O566" s="2"/>
      <c r="P566" s="1"/>
      <c r="Q566" s="1"/>
      <c r="R566" s="1"/>
      <c r="S566" s="1"/>
    </row>
    <row r="567" spans="1:19" ht="21" x14ac:dyDescent="0.35">
      <c r="A567" s="1"/>
      <c r="B567" s="2"/>
      <c r="C567" s="2"/>
      <c r="D567" s="2"/>
      <c r="E567" s="2"/>
      <c r="F567" s="2"/>
      <c r="G567" s="2"/>
      <c r="H567" s="2"/>
      <c r="I567" s="2"/>
      <c r="J567" s="2"/>
      <c r="K567" s="2"/>
      <c r="L567" s="2"/>
      <c r="M567" s="2"/>
      <c r="N567" s="2"/>
      <c r="O567" s="2"/>
      <c r="P567" s="1"/>
      <c r="Q567" s="1"/>
      <c r="R567" s="1"/>
      <c r="S567" s="1"/>
    </row>
    <row r="568" spans="1:19" ht="21" x14ac:dyDescent="0.35">
      <c r="A568" s="1"/>
      <c r="B568" s="2"/>
      <c r="C568" s="2"/>
      <c r="D568" s="2"/>
      <c r="E568" s="2"/>
      <c r="F568" s="2"/>
      <c r="G568" s="2"/>
      <c r="H568" s="2"/>
      <c r="I568" s="2"/>
      <c r="J568" s="2"/>
      <c r="K568" s="2"/>
      <c r="L568" s="2"/>
      <c r="M568" s="2"/>
      <c r="N568" s="2"/>
      <c r="O568" s="2"/>
      <c r="P568" s="1"/>
      <c r="Q568" s="1"/>
      <c r="R568" s="1"/>
      <c r="S568" s="1"/>
    </row>
    <row r="569" spans="1:19" ht="21" x14ac:dyDescent="0.35">
      <c r="A569" s="1"/>
      <c r="B569" s="2"/>
      <c r="C569" s="2"/>
      <c r="D569" s="2"/>
      <c r="E569" s="2"/>
      <c r="F569" s="2"/>
      <c r="G569" s="2"/>
      <c r="H569" s="2"/>
      <c r="I569" s="2"/>
      <c r="J569" s="2"/>
      <c r="K569" s="2"/>
      <c r="L569" s="2"/>
      <c r="M569" s="2"/>
      <c r="N569" s="2"/>
      <c r="O569" s="2"/>
      <c r="P569" s="1"/>
      <c r="Q569" s="1"/>
      <c r="R569" s="1"/>
      <c r="S569" s="1"/>
    </row>
    <row r="570" spans="1:19" ht="21" x14ac:dyDescent="0.35">
      <c r="A570" s="1"/>
      <c r="B570" s="2"/>
      <c r="C570" s="2"/>
      <c r="D570" s="2"/>
      <c r="E570" s="2"/>
      <c r="F570" s="2"/>
      <c r="G570" s="2"/>
      <c r="H570" s="2"/>
      <c r="I570" s="2"/>
      <c r="J570" s="2"/>
      <c r="K570" s="2"/>
      <c r="L570" s="2"/>
      <c r="M570" s="2"/>
      <c r="N570" s="2"/>
      <c r="O570" s="2"/>
      <c r="P570" s="1"/>
      <c r="Q570" s="1"/>
      <c r="R570" s="1"/>
      <c r="S570" s="1"/>
    </row>
    <row r="571" spans="1:19" ht="21" x14ac:dyDescent="0.35">
      <c r="A571" s="1"/>
      <c r="B571" s="2"/>
      <c r="C571" s="2"/>
      <c r="D571" s="2"/>
      <c r="E571" s="2"/>
      <c r="F571" s="2"/>
      <c r="G571" s="2"/>
      <c r="H571" s="2"/>
      <c r="I571" s="2"/>
      <c r="J571" s="2"/>
      <c r="K571" s="2"/>
      <c r="L571" s="2"/>
      <c r="M571" s="2"/>
      <c r="N571" s="2"/>
      <c r="O571" s="2"/>
      <c r="P571" s="1"/>
      <c r="Q571" s="1"/>
      <c r="R571" s="1"/>
      <c r="S571" s="1"/>
    </row>
    <row r="572" spans="1:19" ht="21" x14ac:dyDescent="0.35">
      <c r="A572" s="1"/>
      <c r="B572" s="2"/>
      <c r="C572" s="2"/>
      <c r="D572" s="2"/>
      <c r="E572" s="2"/>
      <c r="F572" s="2"/>
      <c r="G572" s="2"/>
      <c r="H572" s="2"/>
      <c r="I572" s="2"/>
      <c r="J572" s="2"/>
      <c r="K572" s="2"/>
      <c r="L572" s="2"/>
      <c r="M572" s="2"/>
      <c r="N572" s="2"/>
      <c r="O572" s="2"/>
      <c r="P572" s="1"/>
      <c r="Q572" s="1"/>
      <c r="R572" s="1"/>
      <c r="S572" s="1"/>
    </row>
    <row r="573" spans="1:19" ht="21" x14ac:dyDescent="0.35">
      <c r="A573" s="1"/>
      <c r="B573" s="2"/>
      <c r="C573" s="2"/>
      <c r="D573" s="2"/>
      <c r="E573" s="2"/>
      <c r="F573" s="2"/>
      <c r="G573" s="2"/>
      <c r="H573" s="2"/>
      <c r="I573" s="2"/>
      <c r="J573" s="2"/>
      <c r="K573" s="2"/>
      <c r="L573" s="2"/>
      <c r="M573" s="2"/>
      <c r="N573" s="2"/>
      <c r="O573" s="2"/>
      <c r="P573" s="1"/>
      <c r="Q573" s="1"/>
      <c r="R573" s="1"/>
      <c r="S573" s="1"/>
    </row>
    <row r="574" spans="1:19" ht="21" x14ac:dyDescent="0.35">
      <c r="A574" s="1"/>
      <c r="B574" s="2"/>
      <c r="C574" s="2"/>
      <c r="D574" s="2"/>
      <c r="E574" s="2"/>
      <c r="F574" s="2"/>
      <c r="G574" s="2"/>
      <c r="H574" s="2"/>
      <c r="I574" s="2"/>
      <c r="J574" s="2"/>
      <c r="K574" s="2"/>
      <c r="L574" s="2"/>
      <c r="M574" s="2"/>
      <c r="N574" s="2"/>
      <c r="O574" s="2"/>
      <c r="P574" s="1"/>
      <c r="Q574" s="1"/>
      <c r="R574" s="1"/>
      <c r="S574" s="1"/>
    </row>
    <row r="575" spans="1:19" ht="21" x14ac:dyDescent="0.35">
      <c r="A575" s="1"/>
      <c r="B575" s="2"/>
      <c r="C575" s="2"/>
      <c r="D575" s="2"/>
      <c r="E575" s="2"/>
      <c r="F575" s="2"/>
      <c r="G575" s="2"/>
      <c r="H575" s="2"/>
      <c r="I575" s="2"/>
      <c r="J575" s="2"/>
      <c r="K575" s="2"/>
      <c r="L575" s="2"/>
      <c r="M575" s="2"/>
      <c r="N575" s="2"/>
      <c r="O575" s="2"/>
      <c r="P575" s="1"/>
      <c r="Q575" s="1"/>
      <c r="R575" s="1"/>
      <c r="S575" s="1"/>
    </row>
    <row r="576" spans="1:19" ht="21" x14ac:dyDescent="0.35">
      <c r="A576" s="1"/>
      <c r="B576" s="2"/>
      <c r="C576" s="2"/>
      <c r="D576" s="2"/>
      <c r="E576" s="2"/>
      <c r="F576" s="2"/>
      <c r="G576" s="2"/>
      <c r="H576" s="2"/>
      <c r="I576" s="2"/>
      <c r="J576" s="2"/>
      <c r="K576" s="2"/>
      <c r="L576" s="2"/>
      <c r="M576" s="2"/>
      <c r="N576" s="2"/>
      <c r="O576" s="2"/>
      <c r="P576" s="1"/>
      <c r="Q576" s="1"/>
      <c r="R576" s="1"/>
      <c r="S576" s="1"/>
    </row>
    <row r="577" spans="1:19" ht="21" x14ac:dyDescent="0.35">
      <c r="A577" s="1"/>
      <c r="B577" s="2"/>
      <c r="C577" s="2"/>
      <c r="D577" s="2"/>
      <c r="E577" s="2"/>
      <c r="F577" s="2"/>
      <c r="G577" s="2"/>
      <c r="H577" s="2"/>
      <c r="I577" s="2"/>
      <c r="J577" s="2"/>
      <c r="K577" s="2"/>
      <c r="L577" s="2"/>
      <c r="M577" s="2"/>
      <c r="N577" s="2"/>
      <c r="O577" s="2"/>
      <c r="P577" s="1"/>
      <c r="Q577" s="1"/>
      <c r="R577" s="1"/>
      <c r="S577" s="1"/>
    </row>
    <row r="578" spans="1:19" ht="21" x14ac:dyDescent="0.35">
      <c r="A578" s="1"/>
      <c r="B578" s="2"/>
      <c r="C578" s="2"/>
      <c r="D578" s="2"/>
      <c r="E578" s="2"/>
      <c r="F578" s="2"/>
      <c r="G578" s="2"/>
      <c r="H578" s="2"/>
      <c r="I578" s="2"/>
      <c r="J578" s="2"/>
      <c r="K578" s="2"/>
      <c r="L578" s="2"/>
      <c r="M578" s="2"/>
      <c r="N578" s="2"/>
      <c r="O578" s="2"/>
      <c r="P578" s="1"/>
      <c r="Q578" s="1"/>
      <c r="R578" s="1"/>
      <c r="S578" s="1"/>
    </row>
    <row r="579" spans="1:19" ht="21" x14ac:dyDescent="0.35">
      <c r="A579" s="1"/>
      <c r="B579" s="2"/>
      <c r="C579" s="2"/>
      <c r="D579" s="2"/>
      <c r="E579" s="2"/>
      <c r="F579" s="2"/>
      <c r="G579" s="2"/>
      <c r="H579" s="2"/>
      <c r="I579" s="2"/>
      <c r="J579" s="2"/>
      <c r="K579" s="2"/>
      <c r="L579" s="2"/>
      <c r="M579" s="2"/>
      <c r="N579" s="2"/>
      <c r="O579" s="2"/>
      <c r="P579" s="1"/>
      <c r="Q579" s="1"/>
      <c r="R579" s="1"/>
      <c r="S579" s="1"/>
    </row>
    <row r="580" spans="1:19" ht="21" x14ac:dyDescent="0.35">
      <c r="A580" s="1"/>
      <c r="B580" s="2"/>
      <c r="C580" s="2"/>
      <c r="D580" s="2"/>
      <c r="E580" s="2"/>
      <c r="F580" s="2"/>
      <c r="G580" s="2"/>
      <c r="H580" s="2"/>
      <c r="I580" s="2"/>
      <c r="J580" s="2"/>
      <c r="K580" s="2"/>
      <c r="L580" s="2"/>
      <c r="M580" s="2"/>
      <c r="N580" s="2"/>
      <c r="O580" s="2"/>
      <c r="P580" s="1"/>
      <c r="Q580" s="1"/>
      <c r="R580" s="1"/>
      <c r="S580" s="1"/>
    </row>
    <row r="581" spans="1:19" ht="21" x14ac:dyDescent="0.35">
      <c r="A581" s="1"/>
      <c r="B581" s="2"/>
      <c r="C581" s="2"/>
      <c r="D581" s="2"/>
      <c r="E581" s="2"/>
      <c r="F581" s="2"/>
      <c r="G581" s="2"/>
      <c r="H581" s="2"/>
      <c r="I581" s="2"/>
      <c r="J581" s="2"/>
      <c r="K581" s="2"/>
      <c r="L581" s="2"/>
      <c r="M581" s="2"/>
      <c r="N581" s="2"/>
      <c r="O581" s="2"/>
      <c r="P581" s="1"/>
      <c r="Q581" s="1"/>
      <c r="R581" s="1"/>
      <c r="S581" s="1"/>
    </row>
    <row r="582" spans="1:19" ht="21" x14ac:dyDescent="0.35">
      <c r="A582" s="1"/>
      <c r="B582" s="2"/>
      <c r="C582" s="2"/>
      <c r="D582" s="2"/>
      <c r="E582" s="2"/>
      <c r="F582" s="2"/>
      <c r="G582" s="2"/>
      <c r="H582" s="2"/>
      <c r="I582" s="2"/>
      <c r="J582" s="2"/>
      <c r="K582" s="2"/>
      <c r="L582" s="2"/>
      <c r="M582" s="2"/>
      <c r="N582" s="2"/>
      <c r="O582" s="2"/>
      <c r="P582" s="1"/>
      <c r="Q582" s="1"/>
      <c r="R582" s="1"/>
      <c r="S582" s="1"/>
    </row>
    <row r="583" spans="1:19" ht="21" x14ac:dyDescent="0.35">
      <c r="A583" s="1"/>
      <c r="B583" s="2"/>
      <c r="C583" s="2"/>
      <c r="D583" s="2"/>
      <c r="E583" s="2"/>
      <c r="F583" s="2"/>
      <c r="G583" s="2"/>
      <c r="H583" s="2"/>
      <c r="I583" s="2"/>
      <c r="J583" s="2"/>
      <c r="K583" s="2"/>
      <c r="L583" s="2"/>
      <c r="M583" s="2"/>
      <c r="N583" s="2"/>
      <c r="O583" s="2"/>
      <c r="P583" s="1"/>
      <c r="Q583" s="1"/>
      <c r="R583" s="1"/>
      <c r="S583" s="1"/>
    </row>
    <row r="584" spans="1:19" ht="21" x14ac:dyDescent="0.35">
      <c r="A584" s="1"/>
      <c r="B584" s="2"/>
      <c r="C584" s="2"/>
      <c r="D584" s="2"/>
      <c r="E584" s="2"/>
      <c r="F584" s="2"/>
      <c r="G584" s="2"/>
      <c r="H584" s="2"/>
      <c r="I584" s="2"/>
      <c r="J584" s="2"/>
      <c r="K584" s="2"/>
      <c r="L584" s="2"/>
      <c r="M584" s="2"/>
      <c r="N584" s="2"/>
      <c r="O584" s="2"/>
      <c r="P584" s="1"/>
      <c r="Q584" s="1"/>
      <c r="R584" s="1"/>
      <c r="S584" s="1"/>
    </row>
    <row r="585" spans="1:19" ht="21" x14ac:dyDescent="0.35">
      <c r="A585" s="1"/>
      <c r="B585" s="2"/>
      <c r="C585" s="2"/>
      <c r="D585" s="2"/>
      <c r="E585" s="2"/>
      <c r="F585" s="2"/>
      <c r="G585" s="2"/>
      <c r="H585" s="2"/>
      <c r="I585" s="2"/>
      <c r="J585" s="2"/>
      <c r="K585" s="2"/>
      <c r="L585" s="2"/>
      <c r="M585" s="2"/>
      <c r="N585" s="2"/>
      <c r="O585" s="2"/>
      <c r="P585" s="1"/>
      <c r="Q585" s="1"/>
      <c r="R585" s="1"/>
      <c r="S585" s="1"/>
    </row>
    <row r="586" spans="1:19" ht="21" x14ac:dyDescent="0.35">
      <c r="A586" s="1"/>
      <c r="B586" s="2"/>
      <c r="C586" s="2"/>
      <c r="D586" s="2"/>
      <c r="E586" s="2"/>
      <c r="F586" s="2"/>
      <c r="G586" s="2"/>
      <c r="H586" s="2"/>
      <c r="I586" s="2"/>
      <c r="J586" s="2"/>
      <c r="K586" s="2"/>
      <c r="L586" s="2"/>
      <c r="M586" s="2"/>
      <c r="N586" s="2"/>
      <c r="O586" s="2"/>
      <c r="P586" s="1"/>
      <c r="Q586" s="1"/>
      <c r="R586" s="1"/>
      <c r="S586" s="1"/>
    </row>
    <row r="587" spans="1:19" ht="21" x14ac:dyDescent="0.35">
      <c r="A587" s="1"/>
      <c r="B587" s="2"/>
      <c r="C587" s="2"/>
      <c r="D587" s="2"/>
      <c r="E587" s="2"/>
      <c r="F587" s="2"/>
      <c r="G587" s="2"/>
      <c r="H587" s="2"/>
      <c r="I587" s="2"/>
      <c r="J587" s="2"/>
      <c r="K587" s="2"/>
      <c r="L587" s="2"/>
      <c r="M587" s="2"/>
      <c r="N587" s="2"/>
      <c r="O587" s="2"/>
      <c r="P587" s="1"/>
      <c r="Q587" s="1"/>
      <c r="R587" s="1"/>
      <c r="S587" s="1"/>
    </row>
    <row r="588" spans="1:19" ht="21" x14ac:dyDescent="0.35">
      <c r="A588" s="1"/>
      <c r="B588" s="2"/>
      <c r="C588" s="2"/>
      <c r="D588" s="2"/>
      <c r="E588" s="2"/>
      <c r="F588" s="2"/>
      <c r="G588" s="2"/>
      <c r="H588" s="2"/>
      <c r="I588" s="2"/>
      <c r="J588" s="2"/>
      <c r="K588" s="2"/>
      <c r="L588" s="2"/>
      <c r="M588" s="2"/>
      <c r="N588" s="2"/>
      <c r="O588" s="2"/>
      <c r="P588" s="1"/>
      <c r="Q588" s="1"/>
      <c r="R588" s="1"/>
      <c r="S588" s="1"/>
    </row>
    <row r="589" spans="1:19" ht="21" x14ac:dyDescent="0.35">
      <c r="A589" s="1"/>
      <c r="B589" s="2"/>
      <c r="C589" s="2"/>
      <c r="D589" s="2"/>
      <c r="E589" s="2"/>
      <c r="F589" s="2"/>
      <c r="G589" s="2"/>
      <c r="H589" s="2"/>
      <c r="I589" s="2"/>
      <c r="J589" s="2"/>
      <c r="K589" s="2"/>
      <c r="L589" s="2"/>
      <c r="M589" s="2"/>
      <c r="N589" s="2"/>
      <c r="O589" s="2"/>
      <c r="P589" s="1"/>
      <c r="Q589" s="1"/>
      <c r="R589" s="1"/>
      <c r="S589" s="1"/>
    </row>
    <row r="590" spans="1:19" ht="21" x14ac:dyDescent="0.35">
      <c r="A590" s="1"/>
      <c r="B590" s="2"/>
      <c r="C590" s="2"/>
      <c r="D590" s="2"/>
      <c r="E590" s="2"/>
      <c r="F590" s="2"/>
      <c r="G590" s="2"/>
      <c r="H590" s="2"/>
      <c r="I590" s="2"/>
      <c r="J590" s="2"/>
      <c r="K590" s="2"/>
      <c r="L590" s="2"/>
      <c r="M590" s="2"/>
      <c r="N590" s="2"/>
      <c r="O590" s="2"/>
      <c r="P590" s="1"/>
      <c r="Q590" s="1"/>
      <c r="R590" s="1"/>
      <c r="S590" s="1"/>
    </row>
    <row r="591" spans="1:19" ht="21" x14ac:dyDescent="0.35">
      <c r="A591" s="1"/>
      <c r="B591" s="2"/>
      <c r="C591" s="2"/>
      <c r="D591" s="2"/>
      <c r="E591" s="2"/>
      <c r="F591" s="2"/>
      <c r="G591" s="2"/>
      <c r="H591" s="2"/>
      <c r="I591" s="2"/>
      <c r="J591" s="2"/>
      <c r="K591" s="2"/>
      <c r="L591" s="2"/>
      <c r="M591" s="2"/>
      <c r="N591" s="2"/>
      <c r="O591" s="2"/>
      <c r="P591" s="1"/>
      <c r="Q591" s="1"/>
      <c r="R591" s="1"/>
      <c r="S591" s="1"/>
    </row>
    <row r="592" spans="1:19" ht="21" x14ac:dyDescent="0.35">
      <c r="A592" s="1"/>
      <c r="B592" s="2"/>
      <c r="C592" s="2"/>
      <c r="D592" s="2"/>
      <c r="E592" s="2"/>
      <c r="F592" s="2"/>
      <c r="G592" s="2"/>
      <c r="H592" s="2"/>
      <c r="I592" s="2"/>
      <c r="J592" s="2"/>
      <c r="K592" s="2"/>
      <c r="L592" s="2"/>
      <c r="M592" s="2"/>
      <c r="N592" s="2"/>
      <c r="O592" s="2"/>
      <c r="P592" s="1"/>
      <c r="Q592" s="1"/>
      <c r="R592" s="1"/>
      <c r="S592" s="1"/>
    </row>
    <row r="593" spans="1:19" ht="21" x14ac:dyDescent="0.35">
      <c r="A593" s="1"/>
      <c r="B593" s="2"/>
      <c r="C593" s="2"/>
      <c r="D593" s="2"/>
      <c r="E593" s="2"/>
      <c r="F593" s="2"/>
      <c r="G593" s="2"/>
      <c r="H593" s="2"/>
      <c r="I593" s="2"/>
      <c r="J593" s="2"/>
      <c r="K593" s="2"/>
      <c r="L593" s="2"/>
      <c r="M593" s="2"/>
      <c r="N593" s="2"/>
      <c r="O593" s="2"/>
      <c r="P593" s="1"/>
      <c r="Q593" s="1"/>
      <c r="R593" s="1"/>
      <c r="S593" s="1"/>
    </row>
    <row r="594" spans="1:19" ht="21" x14ac:dyDescent="0.35">
      <c r="A594" s="1"/>
      <c r="B594" s="2"/>
      <c r="C594" s="2"/>
      <c r="D594" s="2"/>
      <c r="E594" s="2"/>
      <c r="F594" s="2"/>
      <c r="G594" s="2"/>
      <c r="H594" s="2"/>
      <c r="I594" s="2"/>
      <c r="J594" s="2"/>
      <c r="K594" s="2"/>
      <c r="L594" s="2"/>
      <c r="M594" s="2"/>
      <c r="N594" s="2"/>
      <c r="O594" s="2"/>
      <c r="P594" s="1"/>
      <c r="Q594" s="1"/>
      <c r="R594" s="1"/>
      <c r="S594" s="1"/>
    </row>
    <row r="595" spans="1:19" ht="21" x14ac:dyDescent="0.35">
      <c r="A595" s="1"/>
      <c r="B595" s="2"/>
      <c r="C595" s="2"/>
      <c r="D595" s="2"/>
      <c r="E595" s="2"/>
      <c r="F595" s="2"/>
      <c r="G595" s="2"/>
      <c r="H595" s="2"/>
      <c r="I595" s="2"/>
      <c r="J595" s="2"/>
      <c r="K595" s="2"/>
      <c r="L595" s="2"/>
      <c r="M595" s="2"/>
      <c r="N595" s="2"/>
      <c r="O595" s="2"/>
      <c r="P595" s="1"/>
      <c r="Q595" s="1"/>
      <c r="R595" s="1"/>
      <c r="S595" s="1"/>
    </row>
    <row r="596" spans="1:19" ht="21" x14ac:dyDescent="0.35">
      <c r="A596" s="1"/>
      <c r="B596" s="2"/>
      <c r="C596" s="2"/>
      <c r="D596" s="2"/>
      <c r="E596" s="2"/>
      <c r="F596" s="2"/>
      <c r="G596" s="2"/>
      <c r="H596" s="2"/>
      <c r="I596" s="2"/>
      <c r="J596" s="2"/>
      <c r="K596" s="2"/>
      <c r="L596" s="2"/>
      <c r="M596" s="2"/>
      <c r="N596" s="2"/>
      <c r="O596" s="2"/>
      <c r="P596" s="1"/>
      <c r="Q596" s="1"/>
      <c r="R596" s="1"/>
      <c r="S596" s="1"/>
    </row>
    <row r="597" spans="1:19" ht="21" x14ac:dyDescent="0.35">
      <c r="A597" s="1"/>
      <c r="B597" s="2"/>
      <c r="C597" s="2"/>
      <c r="D597" s="2"/>
      <c r="E597" s="2"/>
      <c r="F597" s="2"/>
      <c r="G597" s="2"/>
      <c r="H597" s="2"/>
      <c r="I597" s="2"/>
      <c r="J597" s="2"/>
      <c r="K597" s="2"/>
      <c r="L597" s="2"/>
      <c r="M597" s="2"/>
      <c r="N597" s="2"/>
      <c r="O597" s="2"/>
      <c r="P597" s="1"/>
      <c r="Q597" s="1"/>
      <c r="R597" s="1"/>
      <c r="S597" s="1"/>
    </row>
    <row r="598" spans="1:19" ht="21" x14ac:dyDescent="0.35">
      <c r="A598" s="1"/>
      <c r="B598" s="2"/>
      <c r="C598" s="2"/>
      <c r="D598" s="2"/>
      <c r="E598" s="2"/>
      <c r="F598" s="2"/>
      <c r="G598" s="2"/>
      <c r="H598" s="2"/>
      <c r="I598" s="2"/>
      <c r="J598" s="2"/>
      <c r="K598" s="2"/>
      <c r="L598" s="2"/>
      <c r="M598" s="2"/>
      <c r="N598" s="2"/>
      <c r="O598" s="2"/>
      <c r="P598" s="1"/>
      <c r="Q598" s="1"/>
      <c r="R598" s="1"/>
      <c r="S598" s="1"/>
    </row>
    <row r="599" spans="1:19" ht="21" x14ac:dyDescent="0.35">
      <c r="A599" s="1"/>
      <c r="B599" s="2"/>
      <c r="C599" s="2"/>
      <c r="D599" s="2"/>
      <c r="E599" s="2"/>
      <c r="F599" s="2"/>
      <c r="G599" s="2"/>
      <c r="H599" s="2"/>
      <c r="I599" s="2"/>
      <c r="J599" s="2"/>
      <c r="K599" s="2"/>
      <c r="L599" s="2"/>
      <c r="M599" s="2"/>
      <c r="N599" s="2"/>
      <c r="O599" s="2"/>
      <c r="P599" s="1"/>
      <c r="Q599" s="1"/>
      <c r="R599" s="1"/>
      <c r="S599" s="1"/>
    </row>
    <row r="600" spans="1:19" ht="21" x14ac:dyDescent="0.35">
      <c r="A600" s="1"/>
      <c r="B600" s="2"/>
      <c r="C600" s="2"/>
      <c r="D600" s="2"/>
      <c r="E600" s="2"/>
      <c r="F600" s="2"/>
      <c r="G600" s="2"/>
      <c r="H600" s="2"/>
      <c r="I600" s="2"/>
      <c r="J600" s="2"/>
      <c r="K600" s="2"/>
      <c r="L600" s="2"/>
      <c r="M600" s="2"/>
      <c r="N600" s="2"/>
      <c r="O600" s="2"/>
      <c r="P600" s="1"/>
      <c r="Q600" s="1"/>
      <c r="R600" s="1"/>
      <c r="S600" s="1"/>
    </row>
    <row r="601" spans="1:19" ht="21" x14ac:dyDescent="0.35">
      <c r="A601" s="1"/>
      <c r="B601" s="2"/>
      <c r="C601" s="2"/>
      <c r="D601" s="2"/>
      <c r="E601" s="2"/>
      <c r="F601" s="2"/>
      <c r="G601" s="2"/>
      <c r="H601" s="2"/>
      <c r="I601" s="2"/>
      <c r="J601" s="2"/>
      <c r="K601" s="2"/>
      <c r="L601" s="2"/>
      <c r="M601" s="2"/>
      <c r="N601" s="2"/>
      <c r="O601" s="2"/>
      <c r="P601" s="1"/>
      <c r="Q601" s="1"/>
      <c r="R601" s="1"/>
      <c r="S601" s="1"/>
    </row>
    <row r="602" spans="1:19" ht="21" x14ac:dyDescent="0.35">
      <c r="A602" s="1"/>
      <c r="B602" s="2"/>
      <c r="C602" s="2"/>
      <c r="D602" s="2"/>
      <c r="E602" s="2"/>
      <c r="F602" s="2"/>
      <c r="G602" s="2"/>
      <c r="H602" s="2"/>
      <c r="I602" s="2"/>
      <c r="J602" s="2"/>
      <c r="K602" s="2"/>
      <c r="L602" s="2"/>
      <c r="M602" s="2"/>
      <c r="N602" s="2"/>
      <c r="O602" s="2"/>
      <c r="P602" s="1"/>
      <c r="Q602" s="1"/>
      <c r="R602" s="1"/>
      <c r="S602" s="1"/>
    </row>
    <row r="603" spans="1:19" ht="21" x14ac:dyDescent="0.35">
      <c r="A603" s="1"/>
      <c r="B603" s="2"/>
      <c r="C603" s="2"/>
      <c r="D603" s="2"/>
      <c r="E603" s="2"/>
      <c r="F603" s="2"/>
      <c r="G603" s="2"/>
      <c r="H603" s="2"/>
      <c r="I603" s="2"/>
      <c r="J603" s="2"/>
      <c r="K603" s="2"/>
      <c r="L603" s="2"/>
      <c r="M603" s="2"/>
      <c r="N603" s="2"/>
      <c r="O603" s="2"/>
      <c r="P603" s="1"/>
      <c r="Q603" s="1"/>
      <c r="R603" s="1"/>
      <c r="S603" s="1"/>
    </row>
    <row r="604" spans="1:19" ht="21" x14ac:dyDescent="0.35">
      <c r="A604" s="1"/>
      <c r="B604" s="2"/>
      <c r="C604" s="2"/>
      <c r="D604" s="2"/>
      <c r="E604" s="2"/>
      <c r="F604" s="2"/>
      <c r="G604" s="2"/>
      <c r="H604" s="2"/>
      <c r="I604" s="2"/>
      <c r="J604" s="2"/>
      <c r="K604" s="2"/>
      <c r="L604" s="2"/>
      <c r="M604" s="2"/>
      <c r="N604" s="2"/>
      <c r="O604" s="2"/>
      <c r="P604" s="1"/>
      <c r="Q604" s="1"/>
      <c r="R604" s="1"/>
      <c r="S604" s="1"/>
    </row>
    <row r="605" spans="1:19" ht="21" x14ac:dyDescent="0.35">
      <c r="A605" s="1"/>
      <c r="B605" s="2"/>
      <c r="C605" s="2"/>
      <c r="D605" s="2"/>
      <c r="E605" s="2"/>
      <c r="F605" s="2"/>
      <c r="G605" s="2"/>
      <c r="H605" s="2"/>
      <c r="I605" s="2"/>
      <c r="J605" s="2"/>
      <c r="K605" s="2"/>
      <c r="L605" s="2"/>
      <c r="M605" s="2"/>
      <c r="N605" s="2"/>
      <c r="O605" s="2"/>
      <c r="P605" s="1"/>
      <c r="Q605" s="1"/>
      <c r="R605" s="1"/>
      <c r="S605" s="1"/>
    </row>
    <row r="606" spans="1:19" ht="21" x14ac:dyDescent="0.35">
      <c r="A606" s="1"/>
      <c r="B606" s="2"/>
      <c r="C606" s="2"/>
      <c r="D606" s="2"/>
      <c r="E606" s="2"/>
      <c r="F606" s="2"/>
      <c r="G606" s="2"/>
      <c r="H606" s="2"/>
      <c r="I606" s="2"/>
      <c r="J606" s="2"/>
      <c r="K606" s="2"/>
      <c r="L606" s="2"/>
      <c r="M606" s="2"/>
      <c r="N606" s="2"/>
      <c r="O606" s="2"/>
      <c r="P606" s="1"/>
      <c r="Q606" s="1"/>
      <c r="R606" s="1"/>
      <c r="S606" s="1"/>
    </row>
    <row r="607" spans="1:19" ht="21" x14ac:dyDescent="0.35">
      <c r="A607" s="1"/>
      <c r="B607" s="2"/>
      <c r="C607" s="2"/>
      <c r="D607" s="2"/>
      <c r="E607" s="2"/>
      <c r="F607" s="2"/>
      <c r="G607" s="2"/>
      <c r="H607" s="2"/>
      <c r="I607" s="2"/>
      <c r="J607" s="2"/>
      <c r="K607" s="2"/>
      <c r="L607" s="2"/>
      <c r="M607" s="2"/>
      <c r="N607" s="2"/>
      <c r="O607" s="2"/>
      <c r="P607" s="1"/>
      <c r="Q607" s="1"/>
      <c r="R607" s="1"/>
      <c r="S607" s="1"/>
    </row>
    <row r="608" spans="1:19" ht="21" x14ac:dyDescent="0.35">
      <c r="A608" s="1"/>
      <c r="B608" s="2"/>
      <c r="C608" s="2"/>
      <c r="D608" s="2"/>
      <c r="E608" s="2"/>
      <c r="F608" s="2"/>
      <c r="G608" s="2"/>
      <c r="H608" s="2"/>
      <c r="I608" s="2"/>
      <c r="J608" s="2"/>
      <c r="K608" s="2"/>
      <c r="L608" s="2"/>
      <c r="M608" s="2"/>
      <c r="N608" s="2"/>
      <c r="O608" s="2"/>
      <c r="P608" s="1"/>
      <c r="Q608" s="1"/>
      <c r="R608" s="1"/>
      <c r="S608" s="1"/>
    </row>
    <row r="609" spans="1:19" ht="21" x14ac:dyDescent="0.35">
      <c r="A609" s="1"/>
      <c r="B609" s="2"/>
      <c r="C609" s="2"/>
      <c r="D609" s="2"/>
      <c r="E609" s="2"/>
      <c r="F609" s="2"/>
      <c r="G609" s="2"/>
      <c r="H609" s="2"/>
      <c r="I609" s="2"/>
      <c r="J609" s="2"/>
      <c r="K609" s="2"/>
      <c r="L609" s="2"/>
      <c r="M609" s="2"/>
      <c r="N609" s="2"/>
      <c r="O609" s="2"/>
      <c r="P609" s="1"/>
      <c r="Q609" s="1"/>
      <c r="R609" s="1"/>
      <c r="S609" s="1"/>
    </row>
    <row r="610" spans="1:19" ht="21" x14ac:dyDescent="0.35">
      <c r="A610" s="1"/>
      <c r="B610" s="2"/>
      <c r="C610" s="2"/>
      <c r="D610" s="2"/>
      <c r="E610" s="2"/>
      <c r="F610" s="2"/>
      <c r="G610" s="2"/>
      <c r="H610" s="2"/>
      <c r="I610" s="2"/>
      <c r="J610" s="2"/>
      <c r="K610" s="2"/>
      <c r="L610" s="2"/>
      <c r="M610" s="2"/>
      <c r="N610" s="2"/>
      <c r="O610" s="2"/>
      <c r="P610" s="1"/>
      <c r="Q610" s="1"/>
      <c r="R610" s="1"/>
      <c r="S610" s="1"/>
    </row>
    <row r="611" spans="1:19" ht="21" x14ac:dyDescent="0.35">
      <c r="A611" s="1"/>
      <c r="B611" s="2"/>
      <c r="C611" s="2"/>
      <c r="D611" s="2"/>
      <c r="E611" s="2"/>
      <c r="F611" s="2"/>
      <c r="G611" s="2"/>
      <c r="H611" s="2"/>
      <c r="I611" s="2"/>
      <c r="J611" s="2"/>
      <c r="K611" s="2"/>
      <c r="L611" s="2"/>
      <c r="M611" s="2"/>
      <c r="N611" s="2"/>
      <c r="O611" s="2"/>
      <c r="P611" s="1"/>
      <c r="Q611" s="1"/>
      <c r="R611" s="1"/>
      <c r="S611" s="1"/>
    </row>
    <row r="612" spans="1:19" ht="21" x14ac:dyDescent="0.35">
      <c r="A612" s="1"/>
      <c r="B612" s="2"/>
      <c r="C612" s="2"/>
      <c r="D612" s="2"/>
      <c r="E612" s="2"/>
      <c r="F612" s="2"/>
      <c r="G612" s="2"/>
      <c r="H612" s="2"/>
      <c r="I612" s="2"/>
      <c r="J612" s="2"/>
      <c r="K612" s="2"/>
      <c r="L612" s="2"/>
      <c r="M612" s="2"/>
      <c r="N612" s="2"/>
      <c r="O612" s="2"/>
      <c r="P612" s="1"/>
      <c r="Q612" s="1"/>
      <c r="R612" s="1"/>
      <c r="S612" s="1"/>
    </row>
    <row r="613" spans="1:19" ht="21" x14ac:dyDescent="0.35">
      <c r="A613" s="1"/>
      <c r="B613" s="2"/>
      <c r="C613" s="2"/>
      <c r="D613" s="2"/>
      <c r="E613" s="2"/>
      <c r="F613" s="2"/>
      <c r="G613" s="2"/>
      <c r="H613" s="2"/>
      <c r="I613" s="2"/>
      <c r="J613" s="2"/>
      <c r="K613" s="2"/>
      <c r="L613" s="2"/>
      <c r="M613" s="2"/>
      <c r="N613" s="2"/>
      <c r="O613" s="2"/>
      <c r="P613" s="1"/>
      <c r="Q613" s="1"/>
      <c r="R613" s="1"/>
      <c r="S613" s="1"/>
    </row>
    <row r="614" spans="1:19" ht="21" x14ac:dyDescent="0.35">
      <c r="A614" s="1"/>
      <c r="B614" s="2"/>
      <c r="C614" s="2"/>
      <c r="D614" s="2"/>
      <c r="E614" s="2"/>
      <c r="F614" s="2"/>
      <c r="G614" s="2"/>
      <c r="H614" s="2"/>
      <c r="I614" s="2"/>
      <c r="J614" s="2"/>
      <c r="K614" s="2"/>
      <c r="L614" s="2"/>
      <c r="M614" s="2"/>
      <c r="N614" s="2"/>
      <c r="O614" s="2"/>
      <c r="P614" s="1"/>
      <c r="Q614" s="1"/>
      <c r="R614" s="1"/>
      <c r="S614" s="1"/>
    </row>
    <row r="615" spans="1:19" ht="21" x14ac:dyDescent="0.35">
      <c r="A615" s="1"/>
      <c r="B615" s="2"/>
      <c r="C615" s="2"/>
      <c r="D615" s="2"/>
      <c r="E615" s="2"/>
      <c r="F615" s="2"/>
      <c r="G615" s="2"/>
      <c r="H615" s="2"/>
      <c r="I615" s="2"/>
      <c r="J615" s="2"/>
      <c r="K615" s="2"/>
      <c r="L615" s="2"/>
      <c r="M615" s="2"/>
      <c r="N615" s="2"/>
      <c r="O615" s="2"/>
      <c r="P615" s="1"/>
      <c r="Q615" s="1"/>
      <c r="R615" s="1"/>
      <c r="S615" s="1"/>
    </row>
    <row r="616" spans="1:19" ht="21" x14ac:dyDescent="0.35">
      <c r="A616" s="1"/>
      <c r="B616" s="2"/>
      <c r="C616" s="2"/>
      <c r="D616" s="2"/>
      <c r="E616" s="2"/>
      <c r="F616" s="2"/>
      <c r="G616" s="2"/>
      <c r="H616" s="2"/>
      <c r="I616" s="2"/>
      <c r="J616" s="2"/>
      <c r="K616" s="2"/>
      <c r="L616" s="2"/>
      <c r="M616" s="2"/>
      <c r="N616" s="2"/>
      <c r="O616" s="2"/>
      <c r="P616" s="1"/>
      <c r="Q616" s="1"/>
      <c r="R616" s="1"/>
      <c r="S616" s="1"/>
    </row>
    <row r="617" spans="1:19" ht="21" x14ac:dyDescent="0.35">
      <c r="A617" s="1"/>
      <c r="B617" s="2"/>
      <c r="C617" s="2"/>
      <c r="D617" s="2"/>
      <c r="E617" s="2"/>
      <c r="F617" s="2"/>
      <c r="G617" s="2"/>
      <c r="H617" s="2"/>
      <c r="I617" s="2"/>
      <c r="J617" s="2"/>
      <c r="K617" s="2"/>
      <c r="L617" s="2"/>
      <c r="M617" s="2"/>
      <c r="N617" s="2"/>
      <c r="O617" s="2"/>
      <c r="P617" s="1"/>
      <c r="Q617" s="1"/>
      <c r="R617" s="1"/>
      <c r="S617" s="1"/>
    </row>
    <row r="618" spans="1:19" ht="21" x14ac:dyDescent="0.35">
      <c r="A618" s="1"/>
      <c r="B618" s="2"/>
      <c r="C618" s="2"/>
      <c r="D618" s="2"/>
      <c r="E618" s="2"/>
      <c r="F618" s="2"/>
      <c r="G618" s="2"/>
      <c r="H618" s="2"/>
      <c r="I618" s="2"/>
      <c r="J618" s="2"/>
      <c r="K618" s="2"/>
      <c r="L618" s="2"/>
      <c r="M618" s="2"/>
      <c r="N618" s="2"/>
      <c r="O618" s="2"/>
      <c r="P618" s="1"/>
      <c r="Q618" s="1"/>
      <c r="R618" s="1"/>
      <c r="S618" s="1"/>
    </row>
    <row r="619" spans="1:19" ht="21" x14ac:dyDescent="0.35">
      <c r="A619" s="1"/>
      <c r="B619" s="2"/>
      <c r="C619" s="2"/>
      <c r="D619" s="2"/>
      <c r="E619" s="2"/>
      <c r="F619" s="2"/>
      <c r="G619" s="2"/>
      <c r="H619" s="2"/>
      <c r="I619" s="2"/>
      <c r="J619" s="2"/>
      <c r="K619" s="2"/>
      <c r="L619" s="2"/>
      <c r="M619" s="2"/>
      <c r="N619" s="2"/>
      <c r="O619" s="2"/>
      <c r="P619" s="1"/>
      <c r="Q619" s="1"/>
      <c r="R619" s="1"/>
      <c r="S619" s="1"/>
    </row>
    <row r="620" spans="1:19" ht="21" x14ac:dyDescent="0.35">
      <c r="A620" s="1"/>
      <c r="B620" s="2"/>
      <c r="C620" s="2"/>
      <c r="D620" s="2"/>
      <c r="E620" s="2"/>
      <c r="F620" s="2"/>
      <c r="G620" s="2"/>
      <c r="H620" s="2"/>
      <c r="I620" s="2"/>
      <c r="J620" s="2"/>
      <c r="K620" s="2"/>
      <c r="L620" s="2"/>
      <c r="M620" s="2"/>
      <c r="N620" s="2"/>
      <c r="O620" s="2"/>
      <c r="P620" s="1"/>
      <c r="Q620" s="1"/>
      <c r="R620" s="1"/>
      <c r="S620" s="1"/>
    </row>
    <row r="621" spans="1:19" ht="21" x14ac:dyDescent="0.35">
      <c r="A621" s="1"/>
      <c r="B621" s="2"/>
      <c r="C621" s="2"/>
      <c r="D621" s="2"/>
      <c r="E621" s="2"/>
      <c r="F621" s="2"/>
      <c r="G621" s="2"/>
      <c r="H621" s="2"/>
      <c r="I621" s="2"/>
      <c r="J621" s="2"/>
      <c r="K621" s="2"/>
      <c r="L621" s="2"/>
      <c r="M621" s="2"/>
      <c r="N621" s="2"/>
      <c r="O621" s="2"/>
      <c r="P621" s="1"/>
      <c r="Q621" s="1"/>
      <c r="R621" s="1"/>
      <c r="S621" s="1"/>
    </row>
    <row r="622" spans="1:19" ht="21" x14ac:dyDescent="0.35">
      <c r="A622" s="1"/>
      <c r="B622" s="2"/>
      <c r="C622" s="2"/>
      <c r="D622" s="2"/>
      <c r="E622" s="2"/>
      <c r="F622" s="2"/>
      <c r="G622" s="2"/>
      <c r="H622" s="2"/>
      <c r="I622" s="2"/>
      <c r="J622" s="2"/>
      <c r="K622" s="2"/>
      <c r="L622" s="2"/>
      <c r="M622" s="2"/>
      <c r="N622" s="2"/>
      <c r="O622" s="2"/>
      <c r="P622" s="1"/>
      <c r="Q622" s="1"/>
      <c r="R622" s="1"/>
      <c r="S622" s="1"/>
    </row>
    <row r="623" spans="1:19" ht="21" x14ac:dyDescent="0.35">
      <c r="A623" s="1"/>
      <c r="B623" s="2"/>
      <c r="C623" s="2"/>
      <c r="D623" s="2"/>
      <c r="E623" s="2"/>
      <c r="F623" s="2"/>
      <c r="G623" s="2"/>
      <c r="H623" s="2"/>
      <c r="I623" s="2"/>
      <c r="J623" s="2"/>
      <c r="K623" s="2"/>
      <c r="L623" s="2"/>
      <c r="M623" s="2"/>
      <c r="N623" s="2"/>
      <c r="O623" s="2"/>
      <c r="P623" s="1"/>
      <c r="Q623" s="1"/>
      <c r="R623" s="1"/>
      <c r="S623" s="1"/>
    </row>
    <row r="624" spans="1:19" ht="21" x14ac:dyDescent="0.35">
      <c r="A624" s="1"/>
      <c r="B624" s="2"/>
      <c r="C624" s="2"/>
      <c r="D624" s="2"/>
      <c r="E624" s="2"/>
      <c r="F624" s="2"/>
      <c r="G624" s="2"/>
      <c r="H624" s="2"/>
      <c r="I624" s="2"/>
      <c r="J624" s="2"/>
      <c r="K624" s="2"/>
      <c r="L624" s="2"/>
      <c r="M624" s="2"/>
      <c r="N624" s="2"/>
      <c r="O624" s="2"/>
      <c r="P624" s="1"/>
      <c r="Q624" s="1"/>
      <c r="R624" s="1"/>
      <c r="S624" s="1"/>
    </row>
    <row r="625" spans="1:19" ht="21" x14ac:dyDescent="0.35">
      <c r="A625" s="1"/>
      <c r="B625" s="2"/>
      <c r="C625" s="2"/>
      <c r="D625" s="2"/>
      <c r="E625" s="2"/>
      <c r="F625" s="2"/>
      <c r="G625" s="2"/>
      <c r="H625" s="2"/>
      <c r="I625" s="2"/>
      <c r="J625" s="2"/>
      <c r="K625" s="2"/>
      <c r="L625" s="2"/>
      <c r="M625" s="2"/>
      <c r="N625" s="2"/>
      <c r="O625" s="2"/>
      <c r="P625" s="1"/>
      <c r="Q625" s="1"/>
      <c r="R625" s="1"/>
      <c r="S625" s="1"/>
    </row>
    <row r="626" spans="1:19" ht="21" x14ac:dyDescent="0.35">
      <c r="A626" s="1"/>
      <c r="B626" s="2"/>
      <c r="C626" s="2"/>
      <c r="D626" s="2"/>
      <c r="E626" s="2"/>
      <c r="F626" s="2"/>
      <c r="G626" s="2"/>
      <c r="H626" s="2"/>
      <c r="I626" s="2"/>
      <c r="J626" s="2"/>
      <c r="K626" s="2"/>
      <c r="L626" s="2"/>
      <c r="M626" s="2"/>
      <c r="N626" s="2"/>
      <c r="O626" s="2"/>
      <c r="P626" s="1"/>
      <c r="Q626" s="1"/>
      <c r="R626" s="1"/>
      <c r="S626" s="1"/>
    </row>
    <row r="627" spans="1:19" ht="21" x14ac:dyDescent="0.35">
      <c r="A627" s="1"/>
      <c r="B627" s="2"/>
      <c r="C627" s="2"/>
      <c r="D627" s="2"/>
      <c r="E627" s="2"/>
      <c r="F627" s="2"/>
      <c r="G627" s="2"/>
      <c r="H627" s="2"/>
      <c r="I627" s="2"/>
      <c r="J627" s="2"/>
      <c r="K627" s="2"/>
      <c r="L627" s="2"/>
      <c r="M627" s="2"/>
      <c r="N627" s="2"/>
      <c r="O627" s="2"/>
      <c r="P627" s="1"/>
      <c r="Q627" s="1"/>
      <c r="R627" s="1"/>
      <c r="S627" s="1"/>
    </row>
    <row r="628" spans="1:19" ht="21" x14ac:dyDescent="0.35">
      <c r="A628" s="1"/>
      <c r="B628" s="2"/>
      <c r="C628" s="2"/>
      <c r="D628" s="2"/>
      <c r="E628" s="2"/>
      <c r="F628" s="2"/>
      <c r="G628" s="2"/>
      <c r="H628" s="2"/>
      <c r="I628" s="2"/>
      <c r="J628" s="2"/>
      <c r="K628" s="2"/>
      <c r="L628" s="2"/>
      <c r="M628" s="2"/>
      <c r="N628" s="2"/>
      <c r="O628" s="2"/>
      <c r="P628" s="1"/>
      <c r="Q628" s="1"/>
      <c r="R628" s="1"/>
      <c r="S628" s="1"/>
    </row>
    <row r="629" spans="1:19" ht="21" x14ac:dyDescent="0.35">
      <c r="A629" s="1"/>
      <c r="B629" s="2"/>
      <c r="C629" s="2"/>
      <c r="D629" s="2"/>
      <c r="E629" s="2"/>
      <c r="F629" s="2"/>
      <c r="G629" s="2"/>
      <c r="H629" s="2"/>
      <c r="I629" s="2"/>
      <c r="J629" s="2"/>
      <c r="K629" s="2"/>
      <c r="L629" s="2"/>
      <c r="M629" s="2"/>
      <c r="N629" s="2"/>
      <c r="O629" s="2"/>
      <c r="P629" s="1"/>
      <c r="Q629" s="1"/>
      <c r="R629" s="1"/>
      <c r="S629" s="1"/>
    </row>
    <row r="630" spans="1:19" ht="21" x14ac:dyDescent="0.35">
      <c r="A630" s="1"/>
      <c r="B630" s="2"/>
      <c r="C630" s="2"/>
      <c r="D630" s="2"/>
      <c r="E630" s="2"/>
      <c r="F630" s="2"/>
      <c r="G630" s="2"/>
      <c r="H630" s="2"/>
      <c r="I630" s="2"/>
      <c r="J630" s="2"/>
      <c r="K630" s="2"/>
      <c r="L630" s="2"/>
      <c r="M630" s="2"/>
      <c r="N630" s="2"/>
      <c r="O630" s="2"/>
      <c r="P630" s="1"/>
      <c r="Q630" s="1"/>
      <c r="R630" s="1"/>
      <c r="S630" s="1"/>
    </row>
    <row r="631" spans="1:19" ht="21" x14ac:dyDescent="0.35">
      <c r="A631" s="1"/>
      <c r="B631" s="2"/>
      <c r="C631" s="2"/>
      <c r="D631" s="2"/>
      <c r="E631" s="2"/>
      <c r="F631" s="2"/>
      <c r="G631" s="2"/>
      <c r="H631" s="2"/>
      <c r="I631" s="2"/>
      <c r="J631" s="2"/>
      <c r="K631" s="2"/>
      <c r="L631" s="2"/>
      <c r="M631" s="2"/>
      <c r="N631" s="2"/>
      <c r="O631" s="2"/>
      <c r="P631" s="1"/>
      <c r="Q631" s="1"/>
      <c r="R631" s="1"/>
      <c r="S631" s="1"/>
    </row>
    <row r="632" spans="1:19" ht="21" x14ac:dyDescent="0.35">
      <c r="A632" s="1"/>
      <c r="B632" s="2"/>
      <c r="C632" s="2"/>
      <c r="D632" s="2"/>
      <c r="E632" s="2"/>
      <c r="F632" s="2"/>
      <c r="G632" s="2"/>
      <c r="H632" s="2"/>
      <c r="I632" s="2"/>
      <c r="J632" s="2"/>
      <c r="K632" s="2"/>
      <c r="L632" s="2"/>
      <c r="M632" s="2"/>
      <c r="N632" s="2"/>
      <c r="O632" s="2"/>
      <c r="P632" s="1"/>
      <c r="Q632" s="1"/>
      <c r="R632" s="1"/>
      <c r="S632" s="1"/>
    </row>
    <row r="633" spans="1:19" ht="21" x14ac:dyDescent="0.35">
      <c r="A633" s="1"/>
      <c r="B633" s="2"/>
      <c r="C633" s="2"/>
      <c r="D633" s="2"/>
      <c r="E633" s="2"/>
      <c r="F633" s="2"/>
      <c r="G633" s="2"/>
      <c r="H633" s="2"/>
      <c r="I633" s="2"/>
      <c r="J633" s="2"/>
      <c r="K633" s="2"/>
      <c r="L633" s="2"/>
      <c r="M633" s="2"/>
      <c r="N633" s="2"/>
      <c r="O633" s="2"/>
      <c r="P633" s="1"/>
      <c r="Q633" s="1"/>
      <c r="R633" s="1"/>
      <c r="S633" s="1"/>
    </row>
    <row r="634" spans="1:19" ht="21" x14ac:dyDescent="0.35">
      <c r="A634" s="1"/>
      <c r="B634" s="2"/>
      <c r="C634" s="2"/>
      <c r="D634" s="2"/>
      <c r="E634" s="2"/>
      <c r="F634" s="2"/>
      <c r="G634" s="2"/>
      <c r="H634" s="2"/>
      <c r="I634" s="2"/>
      <c r="J634" s="2"/>
      <c r="K634" s="2"/>
      <c r="L634" s="2"/>
      <c r="M634" s="2"/>
      <c r="N634" s="2"/>
      <c r="O634" s="2"/>
      <c r="P634" s="1"/>
      <c r="Q634" s="1"/>
      <c r="R634" s="1"/>
      <c r="S634" s="1"/>
    </row>
    <row r="635" spans="1:19" ht="21" x14ac:dyDescent="0.35">
      <c r="A635" s="1"/>
      <c r="B635" s="2"/>
      <c r="C635" s="2"/>
      <c r="D635" s="2"/>
      <c r="E635" s="2"/>
      <c r="F635" s="2"/>
      <c r="G635" s="2"/>
      <c r="H635" s="2"/>
      <c r="I635" s="2"/>
      <c r="J635" s="2"/>
      <c r="K635" s="2"/>
      <c r="L635" s="2"/>
      <c r="M635" s="2"/>
      <c r="N635" s="2"/>
      <c r="O635" s="2"/>
      <c r="P635" s="1"/>
      <c r="Q635" s="1"/>
      <c r="R635" s="1"/>
      <c r="S635" s="1"/>
    </row>
    <row r="636" spans="1:19" ht="21" x14ac:dyDescent="0.35">
      <c r="A636" s="1"/>
      <c r="B636" s="2"/>
      <c r="C636" s="2"/>
      <c r="D636" s="2"/>
      <c r="E636" s="2"/>
      <c r="F636" s="2"/>
      <c r="G636" s="2"/>
      <c r="H636" s="2"/>
      <c r="I636" s="2"/>
      <c r="J636" s="2"/>
      <c r="K636" s="2"/>
      <c r="L636" s="2"/>
      <c r="M636" s="2"/>
      <c r="N636" s="2"/>
      <c r="O636" s="2"/>
      <c r="P636" s="1"/>
      <c r="Q636" s="1"/>
      <c r="R636" s="1"/>
      <c r="S636" s="1"/>
    </row>
    <row r="637" spans="1:19" ht="21" x14ac:dyDescent="0.35">
      <c r="A637" s="1"/>
      <c r="B637" s="2"/>
      <c r="C637" s="2"/>
      <c r="D637" s="2"/>
      <c r="E637" s="2"/>
      <c r="F637" s="2"/>
      <c r="G637" s="2"/>
      <c r="H637" s="2"/>
      <c r="I637" s="2"/>
      <c r="J637" s="2"/>
      <c r="K637" s="2"/>
      <c r="L637" s="2"/>
      <c r="M637" s="2"/>
      <c r="N637" s="2"/>
      <c r="O637" s="2"/>
      <c r="P637" s="1"/>
      <c r="Q637" s="1"/>
      <c r="R637" s="1"/>
      <c r="S637" s="1"/>
    </row>
    <row r="638" spans="1:19" ht="21" x14ac:dyDescent="0.35">
      <c r="A638" s="1"/>
      <c r="B638" s="2"/>
      <c r="C638" s="2"/>
      <c r="D638" s="2"/>
      <c r="E638" s="2"/>
      <c r="F638" s="2"/>
      <c r="G638" s="2"/>
      <c r="H638" s="2"/>
      <c r="I638" s="2"/>
      <c r="J638" s="2"/>
      <c r="K638" s="2"/>
      <c r="L638" s="2"/>
      <c r="M638" s="2"/>
      <c r="N638" s="2"/>
      <c r="O638" s="2"/>
      <c r="P638" s="1"/>
      <c r="Q638" s="1"/>
      <c r="R638" s="1"/>
      <c r="S638" s="1"/>
    </row>
    <row r="639" spans="1:19" ht="21" x14ac:dyDescent="0.35">
      <c r="A639" s="1"/>
      <c r="B639" s="2"/>
      <c r="C639" s="2"/>
      <c r="D639" s="2"/>
      <c r="E639" s="2"/>
      <c r="F639" s="2"/>
      <c r="G639" s="2"/>
      <c r="H639" s="2"/>
      <c r="I639" s="2"/>
      <c r="J639" s="2"/>
      <c r="K639" s="2"/>
      <c r="L639" s="2"/>
      <c r="M639" s="2"/>
      <c r="N639" s="2"/>
      <c r="O639" s="2"/>
      <c r="P639" s="1"/>
      <c r="Q639" s="1"/>
      <c r="R639" s="1"/>
      <c r="S639" s="1"/>
    </row>
    <row r="640" spans="1:19" ht="21" x14ac:dyDescent="0.35">
      <c r="A640" s="1"/>
      <c r="B640" s="2"/>
      <c r="C640" s="2"/>
      <c r="D640" s="2"/>
      <c r="E640" s="2"/>
      <c r="F640" s="2"/>
      <c r="G640" s="2"/>
      <c r="H640" s="2"/>
      <c r="I640" s="2"/>
      <c r="J640" s="2"/>
      <c r="K640" s="2"/>
      <c r="L640" s="2"/>
      <c r="M640" s="2"/>
      <c r="N640" s="2"/>
      <c r="O640" s="2"/>
      <c r="P640" s="1"/>
      <c r="Q640" s="1"/>
      <c r="R640" s="1"/>
      <c r="S640" s="1"/>
    </row>
    <row r="641" spans="1:19" ht="21" x14ac:dyDescent="0.35">
      <c r="A641" s="1"/>
      <c r="B641" s="2"/>
      <c r="C641" s="2"/>
      <c r="D641" s="2"/>
      <c r="E641" s="2"/>
      <c r="F641" s="2"/>
      <c r="G641" s="2"/>
      <c r="H641" s="2"/>
      <c r="I641" s="2"/>
      <c r="J641" s="2"/>
      <c r="K641" s="2"/>
      <c r="L641" s="2"/>
      <c r="M641" s="2"/>
      <c r="N641" s="2"/>
      <c r="O641" s="2"/>
      <c r="P641" s="1"/>
      <c r="Q641" s="1"/>
      <c r="R641" s="1"/>
      <c r="S641" s="1"/>
    </row>
    <row r="642" spans="1:19" ht="21" x14ac:dyDescent="0.35">
      <c r="A642" s="1"/>
      <c r="B642" s="2"/>
      <c r="C642" s="2"/>
      <c r="D642" s="2"/>
      <c r="E642" s="2"/>
      <c r="F642" s="2"/>
      <c r="G642" s="2"/>
      <c r="H642" s="2"/>
      <c r="I642" s="2"/>
      <c r="J642" s="2"/>
      <c r="K642" s="2"/>
      <c r="L642" s="2"/>
      <c r="M642" s="2"/>
      <c r="N642" s="2"/>
      <c r="O642" s="2"/>
      <c r="P642" s="1"/>
      <c r="Q642" s="1"/>
      <c r="R642" s="1"/>
      <c r="S642" s="1"/>
    </row>
    <row r="643" spans="1:19" ht="21" x14ac:dyDescent="0.35">
      <c r="A643" s="1"/>
      <c r="B643" s="2"/>
      <c r="C643" s="2"/>
      <c r="D643" s="2"/>
      <c r="E643" s="2"/>
      <c r="F643" s="2"/>
      <c r="G643" s="2"/>
      <c r="H643" s="2"/>
      <c r="I643" s="2"/>
      <c r="J643" s="2"/>
      <c r="K643" s="2"/>
      <c r="L643" s="2"/>
      <c r="M643" s="2"/>
      <c r="N643" s="2"/>
      <c r="O643" s="2"/>
      <c r="P643" s="1"/>
      <c r="Q643" s="1"/>
      <c r="R643" s="1"/>
      <c r="S643" s="1"/>
    </row>
    <row r="644" spans="1:19" ht="21" x14ac:dyDescent="0.35">
      <c r="A644" s="1"/>
      <c r="B644" s="2"/>
      <c r="C644" s="2"/>
      <c r="D644" s="2"/>
      <c r="E644" s="2"/>
      <c r="F644" s="2"/>
      <c r="G644" s="2"/>
      <c r="H644" s="2"/>
      <c r="I644" s="2"/>
      <c r="J644" s="2"/>
      <c r="K644" s="2"/>
      <c r="L644" s="2"/>
      <c r="M644" s="2"/>
      <c r="N644" s="2"/>
      <c r="O644" s="2"/>
      <c r="P644" s="1"/>
      <c r="Q644" s="1"/>
      <c r="R644" s="1"/>
      <c r="S644" s="1"/>
    </row>
    <row r="645" spans="1:19" ht="21" x14ac:dyDescent="0.35">
      <c r="A645" s="1"/>
      <c r="B645" s="2"/>
      <c r="C645" s="2"/>
      <c r="D645" s="2"/>
      <c r="E645" s="2"/>
      <c r="F645" s="2"/>
      <c r="G645" s="2"/>
      <c r="H645" s="2"/>
      <c r="I645" s="2"/>
      <c r="J645" s="2"/>
      <c r="K645" s="2"/>
      <c r="L645" s="2"/>
      <c r="M645" s="2"/>
      <c r="N645" s="2"/>
      <c r="O645" s="2"/>
      <c r="P645" s="1"/>
      <c r="Q645" s="1"/>
      <c r="R645" s="1"/>
      <c r="S645" s="1"/>
    </row>
    <row r="646" spans="1:19" ht="21" x14ac:dyDescent="0.35">
      <c r="A646" s="1"/>
      <c r="B646" s="2"/>
      <c r="C646" s="2"/>
      <c r="D646" s="2"/>
      <c r="E646" s="2"/>
      <c r="F646" s="2"/>
      <c r="G646" s="2"/>
      <c r="H646" s="2"/>
      <c r="I646" s="2"/>
      <c r="J646" s="2"/>
      <c r="K646" s="2"/>
      <c r="L646" s="2"/>
      <c r="M646" s="2"/>
      <c r="N646" s="2"/>
      <c r="O646" s="2"/>
      <c r="P646" s="1"/>
      <c r="Q646" s="1"/>
      <c r="R646" s="1"/>
      <c r="S646" s="1"/>
    </row>
    <row r="647" spans="1:19" ht="21" x14ac:dyDescent="0.35">
      <c r="A647" s="1"/>
      <c r="B647" s="2"/>
      <c r="C647" s="2"/>
      <c r="D647" s="2"/>
      <c r="E647" s="2"/>
      <c r="F647" s="2"/>
      <c r="G647" s="2"/>
      <c r="H647" s="2"/>
      <c r="I647" s="2"/>
      <c r="J647" s="2"/>
      <c r="K647" s="2"/>
      <c r="L647" s="2"/>
      <c r="M647" s="2"/>
      <c r="N647" s="2"/>
      <c r="O647" s="2"/>
      <c r="P647" s="1"/>
      <c r="Q647" s="1"/>
      <c r="R647" s="1"/>
      <c r="S647" s="1"/>
    </row>
    <row r="648" spans="1:19" ht="21" x14ac:dyDescent="0.35">
      <c r="A648" s="1"/>
      <c r="B648" s="2"/>
      <c r="C648" s="2"/>
      <c r="D648" s="2"/>
      <c r="E648" s="2"/>
      <c r="F648" s="2"/>
      <c r="G648" s="2"/>
      <c r="H648" s="2"/>
      <c r="I648" s="2"/>
      <c r="J648" s="2"/>
      <c r="K648" s="2"/>
      <c r="L648" s="2"/>
      <c r="M648" s="2"/>
      <c r="N648" s="2"/>
      <c r="O648" s="2"/>
      <c r="P648" s="1"/>
      <c r="Q648" s="1"/>
      <c r="R648" s="1"/>
      <c r="S648" s="1"/>
    </row>
    <row r="649" spans="1:19" ht="21" x14ac:dyDescent="0.35">
      <c r="A649" s="1"/>
      <c r="B649" s="2"/>
      <c r="C649" s="2"/>
      <c r="D649" s="2"/>
      <c r="E649" s="2"/>
      <c r="F649" s="2"/>
      <c r="G649" s="2"/>
      <c r="H649" s="2"/>
      <c r="I649" s="2"/>
      <c r="J649" s="2"/>
      <c r="K649" s="2"/>
      <c r="L649" s="2"/>
      <c r="M649" s="2"/>
      <c r="N649" s="2"/>
      <c r="O649" s="2"/>
      <c r="P649" s="1"/>
      <c r="Q649" s="1"/>
      <c r="R649" s="1"/>
      <c r="S649" s="1"/>
    </row>
    <row r="650" spans="1:19" ht="21" x14ac:dyDescent="0.35">
      <c r="A650" s="1"/>
      <c r="B650" s="2"/>
      <c r="C650" s="2"/>
      <c r="D650" s="2"/>
      <c r="E650" s="2"/>
      <c r="F650" s="2"/>
      <c r="G650" s="2"/>
      <c r="H650" s="2"/>
      <c r="I650" s="2"/>
      <c r="J650" s="2"/>
      <c r="K650" s="2"/>
      <c r="L650" s="2"/>
      <c r="M650" s="2"/>
      <c r="N650" s="2"/>
      <c r="O650" s="2"/>
      <c r="P650" s="1"/>
      <c r="Q650" s="1"/>
      <c r="R650" s="1"/>
      <c r="S650" s="1"/>
    </row>
    <row r="651" spans="1:19" ht="21" x14ac:dyDescent="0.35">
      <c r="A651" s="1"/>
      <c r="B651" s="2"/>
      <c r="C651" s="2"/>
      <c r="D651" s="2"/>
      <c r="E651" s="2"/>
      <c r="F651" s="2"/>
      <c r="G651" s="2"/>
      <c r="H651" s="2"/>
      <c r="I651" s="2"/>
      <c r="J651" s="2"/>
      <c r="K651" s="2"/>
      <c r="L651" s="2"/>
      <c r="M651" s="2"/>
      <c r="N651" s="2"/>
      <c r="O651" s="2"/>
      <c r="P651" s="1"/>
      <c r="Q651" s="1"/>
      <c r="R651" s="1"/>
      <c r="S651" s="1"/>
    </row>
    <row r="652" spans="1:19" ht="21" x14ac:dyDescent="0.35">
      <c r="A652" s="1"/>
      <c r="B652" s="2"/>
      <c r="C652" s="2"/>
      <c r="D652" s="2"/>
      <c r="E652" s="2"/>
      <c r="F652" s="2"/>
      <c r="G652" s="2"/>
      <c r="H652" s="2"/>
      <c r="I652" s="2"/>
      <c r="J652" s="2"/>
      <c r="K652" s="2"/>
      <c r="L652" s="2"/>
      <c r="M652" s="2"/>
      <c r="N652" s="2"/>
      <c r="O652" s="2"/>
      <c r="P652" s="1"/>
      <c r="Q652" s="1"/>
      <c r="R652" s="1"/>
      <c r="S652" s="1"/>
    </row>
    <row r="653" spans="1:19" ht="21" x14ac:dyDescent="0.35">
      <c r="A653" s="1"/>
      <c r="B653" s="2"/>
      <c r="C653" s="2"/>
      <c r="D653" s="2"/>
      <c r="E653" s="2"/>
      <c r="F653" s="2"/>
      <c r="G653" s="2"/>
      <c r="H653" s="2"/>
      <c r="I653" s="2"/>
      <c r="J653" s="2"/>
      <c r="K653" s="2"/>
      <c r="L653" s="2"/>
      <c r="M653" s="2"/>
      <c r="N653" s="2"/>
      <c r="O653" s="2"/>
      <c r="P653" s="1"/>
      <c r="Q653" s="1"/>
      <c r="R653" s="1"/>
      <c r="S653" s="1"/>
    </row>
    <row r="654" spans="1:19" ht="21" x14ac:dyDescent="0.35">
      <c r="A654" s="1"/>
      <c r="B654" s="2"/>
      <c r="C654" s="2"/>
      <c r="D654" s="2"/>
      <c r="E654" s="2"/>
      <c r="F654" s="2"/>
      <c r="G654" s="2"/>
      <c r="H654" s="2"/>
      <c r="I654" s="2"/>
      <c r="J654" s="2"/>
      <c r="K654" s="2"/>
      <c r="L654" s="2"/>
      <c r="M654" s="2"/>
      <c r="N654" s="2"/>
      <c r="O654" s="2"/>
      <c r="P654" s="1"/>
      <c r="Q654" s="1"/>
      <c r="R654" s="1"/>
      <c r="S654" s="1"/>
    </row>
    <row r="655" spans="1:19" ht="21" x14ac:dyDescent="0.35">
      <c r="A655" s="1"/>
      <c r="B655" s="2"/>
      <c r="C655" s="2"/>
      <c r="D655" s="2"/>
      <c r="E655" s="2"/>
      <c r="F655" s="2"/>
      <c r="G655" s="2"/>
      <c r="H655" s="2"/>
      <c r="I655" s="2"/>
      <c r="J655" s="2"/>
      <c r="K655" s="2"/>
      <c r="L655" s="2"/>
      <c r="M655" s="2"/>
      <c r="N655" s="2"/>
      <c r="O655" s="2"/>
      <c r="P655" s="1"/>
      <c r="Q655" s="1"/>
      <c r="R655" s="1"/>
      <c r="S655" s="1"/>
    </row>
    <row r="656" spans="1:19" ht="21" x14ac:dyDescent="0.35">
      <c r="A656" s="1"/>
      <c r="B656" s="2"/>
      <c r="C656" s="2"/>
      <c r="D656" s="2"/>
      <c r="E656" s="2"/>
      <c r="F656" s="2"/>
      <c r="G656" s="2"/>
      <c r="H656" s="2"/>
      <c r="I656" s="2"/>
      <c r="J656" s="2"/>
      <c r="K656" s="2"/>
      <c r="L656" s="2"/>
      <c r="M656" s="2"/>
      <c r="N656" s="2"/>
      <c r="O656" s="2"/>
      <c r="P656" s="1"/>
      <c r="Q656" s="1"/>
      <c r="R656" s="1"/>
      <c r="S656" s="1"/>
    </row>
    <row r="657" spans="1:19" ht="21" x14ac:dyDescent="0.35">
      <c r="A657" s="1"/>
      <c r="B657" s="2"/>
      <c r="C657" s="2"/>
      <c r="D657" s="2"/>
      <c r="E657" s="2"/>
      <c r="F657" s="2"/>
      <c r="G657" s="2"/>
      <c r="H657" s="2"/>
      <c r="I657" s="2"/>
      <c r="J657" s="2"/>
      <c r="K657" s="2"/>
      <c r="L657" s="2"/>
      <c r="M657" s="2"/>
      <c r="N657" s="2"/>
      <c r="O657" s="2"/>
      <c r="P657" s="1"/>
      <c r="Q657" s="1"/>
      <c r="R657" s="1"/>
      <c r="S657" s="1"/>
    </row>
    <row r="658" spans="1:19" ht="21" x14ac:dyDescent="0.35">
      <c r="A658" s="1"/>
      <c r="B658" s="2"/>
      <c r="C658" s="2"/>
      <c r="D658" s="2"/>
      <c r="E658" s="2"/>
      <c r="F658" s="2"/>
      <c r="G658" s="2"/>
      <c r="H658" s="2"/>
      <c r="I658" s="2"/>
      <c r="J658" s="2"/>
      <c r="K658" s="2"/>
      <c r="L658" s="2"/>
      <c r="M658" s="2"/>
      <c r="N658" s="2"/>
      <c r="O658" s="2"/>
      <c r="P658" s="1"/>
      <c r="Q658" s="1"/>
      <c r="R658" s="1"/>
      <c r="S658" s="1"/>
    </row>
    <row r="659" spans="1:19" ht="21" x14ac:dyDescent="0.35">
      <c r="A659" s="1"/>
      <c r="B659" s="2"/>
      <c r="C659" s="2"/>
      <c r="D659" s="2"/>
      <c r="E659" s="2"/>
      <c r="F659" s="2"/>
      <c r="G659" s="2"/>
      <c r="H659" s="2"/>
      <c r="I659" s="2"/>
      <c r="J659" s="2"/>
      <c r="K659" s="2"/>
      <c r="L659" s="2"/>
      <c r="M659" s="2"/>
      <c r="N659" s="2"/>
      <c r="O659" s="2"/>
      <c r="P659" s="1"/>
      <c r="Q659" s="1"/>
      <c r="R659" s="1"/>
      <c r="S659" s="1"/>
    </row>
    <row r="660" spans="1:19" ht="21" x14ac:dyDescent="0.35">
      <c r="A660" s="1"/>
      <c r="B660" s="2"/>
      <c r="C660" s="2"/>
      <c r="D660" s="2"/>
      <c r="E660" s="2"/>
      <c r="F660" s="2"/>
      <c r="G660" s="2"/>
      <c r="H660" s="2"/>
      <c r="I660" s="2"/>
      <c r="J660" s="2"/>
      <c r="K660" s="2"/>
      <c r="L660" s="2"/>
      <c r="M660" s="2"/>
      <c r="N660" s="2"/>
      <c r="O660" s="2"/>
      <c r="P660" s="1"/>
      <c r="Q660" s="1"/>
      <c r="R660" s="1"/>
      <c r="S660" s="1"/>
    </row>
    <row r="661" spans="1:19" ht="21" x14ac:dyDescent="0.35">
      <c r="A661" s="1"/>
      <c r="B661" s="2"/>
      <c r="C661" s="2"/>
      <c r="D661" s="2"/>
      <c r="E661" s="2"/>
      <c r="F661" s="2"/>
      <c r="G661" s="2"/>
      <c r="H661" s="2"/>
      <c r="I661" s="2"/>
      <c r="J661" s="2"/>
      <c r="K661" s="2"/>
      <c r="L661" s="2"/>
      <c r="M661" s="2"/>
      <c r="N661" s="2"/>
      <c r="O661" s="2"/>
      <c r="P661" s="1"/>
      <c r="Q661" s="1"/>
      <c r="R661" s="1"/>
      <c r="S661" s="1"/>
    </row>
    <row r="662" spans="1:19" ht="21" x14ac:dyDescent="0.35">
      <c r="A662" s="1"/>
      <c r="B662" s="2"/>
      <c r="C662" s="2"/>
      <c r="D662" s="2"/>
      <c r="E662" s="2"/>
      <c r="F662" s="2"/>
      <c r="G662" s="2"/>
      <c r="H662" s="2"/>
      <c r="I662" s="2"/>
      <c r="J662" s="2"/>
      <c r="K662" s="2"/>
      <c r="L662" s="2"/>
      <c r="M662" s="2"/>
      <c r="N662" s="2"/>
      <c r="O662" s="2"/>
      <c r="P662" s="1"/>
      <c r="Q662" s="1"/>
      <c r="R662" s="1"/>
      <c r="S662" s="1"/>
    </row>
    <row r="663" spans="1:19" ht="21" x14ac:dyDescent="0.35">
      <c r="A663" s="1"/>
      <c r="B663" s="2"/>
      <c r="C663" s="2"/>
      <c r="D663" s="2"/>
      <c r="E663" s="2"/>
      <c r="F663" s="2"/>
      <c r="G663" s="2"/>
      <c r="H663" s="2"/>
      <c r="I663" s="2"/>
      <c r="J663" s="2"/>
      <c r="K663" s="2"/>
      <c r="L663" s="2"/>
      <c r="M663" s="2"/>
      <c r="N663" s="2"/>
      <c r="O663" s="2"/>
      <c r="P663" s="1"/>
      <c r="Q663" s="1"/>
      <c r="R663" s="1"/>
      <c r="S663" s="1"/>
    </row>
    <row r="664" spans="1:19" ht="21" x14ac:dyDescent="0.35">
      <c r="A664" s="1"/>
      <c r="B664" s="2"/>
      <c r="C664" s="2"/>
      <c r="D664" s="2"/>
      <c r="E664" s="2"/>
      <c r="F664" s="2"/>
      <c r="G664" s="2"/>
      <c r="H664" s="2"/>
      <c r="I664" s="2"/>
      <c r="J664" s="2"/>
      <c r="K664" s="2"/>
      <c r="L664" s="2"/>
      <c r="M664" s="2"/>
      <c r="N664" s="2"/>
      <c r="O664" s="2"/>
      <c r="P664" s="1"/>
      <c r="Q664" s="1"/>
      <c r="R664" s="1"/>
      <c r="S664" s="1"/>
    </row>
    <row r="665" spans="1:19" ht="21" x14ac:dyDescent="0.35">
      <c r="A665" s="1"/>
      <c r="B665" s="2"/>
      <c r="C665" s="2"/>
      <c r="D665" s="2"/>
      <c r="E665" s="2"/>
      <c r="F665" s="2"/>
      <c r="G665" s="2"/>
      <c r="H665" s="2"/>
      <c r="I665" s="2"/>
      <c r="J665" s="2"/>
      <c r="K665" s="2"/>
      <c r="L665" s="2"/>
      <c r="M665" s="2"/>
      <c r="N665" s="2"/>
      <c r="O665" s="2"/>
      <c r="P665" s="1"/>
      <c r="Q665" s="1"/>
      <c r="R665" s="1"/>
      <c r="S665" s="1"/>
    </row>
    <row r="666" spans="1:19" ht="21" x14ac:dyDescent="0.35">
      <c r="A666" s="1"/>
      <c r="B666" s="2"/>
      <c r="C666" s="2"/>
      <c r="D666" s="2"/>
      <c r="E666" s="2"/>
      <c r="F666" s="2"/>
      <c r="G666" s="2"/>
      <c r="H666" s="2"/>
      <c r="I666" s="2"/>
      <c r="J666" s="2"/>
      <c r="K666" s="2"/>
      <c r="L666" s="2"/>
      <c r="M666" s="2"/>
      <c r="N666" s="2"/>
      <c r="O666" s="2"/>
      <c r="P666" s="1"/>
      <c r="Q666" s="1"/>
      <c r="R666" s="1"/>
      <c r="S666" s="1"/>
    </row>
    <row r="667" spans="1:19" ht="21" x14ac:dyDescent="0.35">
      <c r="A667" s="1"/>
      <c r="B667" s="2"/>
      <c r="C667" s="2"/>
      <c r="D667" s="2"/>
      <c r="E667" s="2"/>
      <c r="F667" s="2"/>
      <c r="G667" s="2"/>
      <c r="H667" s="2"/>
      <c r="I667" s="2"/>
      <c r="J667" s="2"/>
      <c r="K667" s="2"/>
      <c r="L667" s="2"/>
      <c r="M667" s="2"/>
      <c r="N667" s="2"/>
      <c r="O667" s="2"/>
      <c r="P667" s="1"/>
      <c r="Q667" s="1"/>
      <c r="R667" s="1"/>
      <c r="S667" s="1"/>
    </row>
    <row r="668" spans="1:19" ht="21" x14ac:dyDescent="0.35">
      <c r="A668" s="1"/>
      <c r="B668" s="2"/>
      <c r="C668" s="2"/>
      <c r="D668" s="2"/>
      <c r="E668" s="2"/>
      <c r="F668" s="2"/>
      <c r="G668" s="2"/>
      <c r="H668" s="2"/>
      <c r="I668" s="2"/>
      <c r="J668" s="2"/>
      <c r="K668" s="2"/>
      <c r="L668" s="2"/>
      <c r="M668" s="2"/>
      <c r="N668" s="2"/>
      <c r="O668" s="2"/>
      <c r="P668" s="1"/>
      <c r="Q668" s="1"/>
      <c r="R668" s="1"/>
      <c r="S668" s="1"/>
    </row>
    <row r="669" spans="1:19" ht="21" x14ac:dyDescent="0.35">
      <c r="A669" s="1"/>
      <c r="B669" s="2"/>
      <c r="C669" s="2"/>
      <c r="D669" s="2"/>
      <c r="E669" s="2"/>
      <c r="F669" s="2"/>
      <c r="G669" s="2"/>
      <c r="H669" s="2"/>
      <c r="I669" s="2"/>
      <c r="J669" s="2"/>
      <c r="K669" s="2"/>
      <c r="L669" s="2"/>
      <c r="M669" s="2"/>
      <c r="N669" s="2"/>
      <c r="O669" s="2"/>
      <c r="P669" s="1"/>
      <c r="Q669" s="1"/>
      <c r="R669" s="1"/>
      <c r="S669" s="1"/>
    </row>
    <row r="670" spans="1:19" ht="21" x14ac:dyDescent="0.35">
      <c r="A670" s="1"/>
      <c r="B670" s="2"/>
      <c r="C670" s="2"/>
      <c r="D670" s="2"/>
      <c r="E670" s="2"/>
      <c r="F670" s="2"/>
      <c r="G670" s="2"/>
      <c r="H670" s="2"/>
      <c r="I670" s="2"/>
      <c r="J670" s="2"/>
      <c r="K670" s="2"/>
      <c r="L670" s="2"/>
      <c r="M670" s="2"/>
      <c r="N670" s="2"/>
      <c r="O670" s="2"/>
      <c r="P670" s="1"/>
      <c r="Q670" s="1"/>
      <c r="R670" s="1"/>
      <c r="S670" s="1"/>
    </row>
    <row r="671" spans="1:19" ht="21" x14ac:dyDescent="0.35">
      <c r="A671" s="1"/>
      <c r="B671" s="2"/>
      <c r="C671" s="2"/>
      <c r="D671" s="2"/>
      <c r="E671" s="2"/>
      <c r="F671" s="2"/>
      <c r="G671" s="2"/>
      <c r="H671" s="2"/>
      <c r="I671" s="2"/>
      <c r="J671" s="2"/>
      <c r="K671" s="2"/>
      <c r="L671" s="2"/>
      <c r="M671" s="2"/>
      <c r="N671" s="2"/>
      <c r="O671" s="2"/>
      <c r="P671" s="1"/>
      <c r="Q671" s="1"/>
      <c r="R671" s="1"/>
      <c r="S671" s="1"/>
    </row>
    <row r="672" spans="1:19" ht="21" x14ac:dyDescent="0.35">
      <c r="A672" s="1"/>
      <c r="B672" s="2"/>
      <c r="C672" s="2"/>
      <c r="D672" s="2"/>
      <c r="E672" s="2"/>
      <c r="F672" s="2"/>
      <c r="G672" s="2"/>
      <c r="H672" s="2"/>
      <c r="I672" s="2"/>
      <c r="J672" s="2"/>
      <c r="K672" s="2"/>
      <c r="L672" s="2"/>
      <c r="M672" s="2"/>
      <c r="N672" s="2"/>
      <c r="O672" s="2"/>
      <c r="P672" s="1"/>
      <c r="Q672" s="1"/>
      <c r="R672" s="1"/>
      <c r="S672" s="1"/>
    </row>
    <row r="673" spans="1:19" ht="21" x14ac:dyDescent="0.35">
      <c r="A673" s="1"/>
      <c r="B673" s="2"/>
      <c r="C673" s="2"/>
      <c r="D673" s="2"/>
      <c r="E673" s="2"/>
      <c r="F673" s="2"/>
      <c r="G673" s="2"/>
      <c r="H673" s="2"/>
      <c r="I673" s="2"/>
      <c r="J673" s="2"/>
      <c r="K673" s="2"/>
      <c r="L673" s="2"/>
      <c r="M673" s="2"/>
      <c r="N673" s="2"/>
      <c r="O673" s="2"/>
      <c r="P673" s="1"/>
      <c r="Q673" s="1"/>
      <c r="R673" s="1"/>
      <c r="S673" s="1"/>
    </row>
    <row r="674" spans="1:19" ht="21" x14ac:dyDescent="0.35">
      <c r="A674" s="1"/>
      <c r="B674" s="2"/>
      <c r="C674" s="2"/>
      <c r="D674" s="2"/>
      <c r="E674" s="2"/>
      <c r="F674" s="2"/>
      <c r="G674" s="2"/>
      <c r="H674" s="2"/>
      <c r="I674" s="2"/>
      <c r="J674" s="2"/>
      <c r="K674" s="2"/>
      <c r="L674" s="2"/>
      <c r="M674" s="2"/>
      <c r="N674" s="2"/>
      <c r="O674" s="2"/>
      <c r="P674" s="1"/>
      <c r="Q674" s="1"/>
      <c r="R674" s="1"/>
      <c r="S674" s="1"/>
    </row>
    <row r="675" spans="1:19" ht="21" x14ac:dyDescent="0.35">
      <c r="A675" s="1"/>
      <c r="B675" s="2"/>
      <c r="C675" s="2"/>
      <c r="D675" s="2"/>
      <c r="E675" s="2"/>
      <c r="F675" s="2"/>
      <c r="G675" s="2"/>
      <c r="H675" s="2"/>
      <c r="I675" s="2"/>
      <c r="J675" s="2"/>
      <c r="K675" s="2"/>
      <c r="L675" s="2"/>
      <c r="M675" s="2"/>
      <c r="N675" s="2"/>
      <c r="O675" s="2"/>
      <c r="P675" s="1"/>
      <c r="Q675" s="1"/>
      <c r="R675" s="1"/>
      <c r="S675" s="1"/>
    </row>
    <row r="676" spans="1:19" ht="21" x14ac:dyDescent="0.35">
      <c r="A676" s="1"/>
      <c r="B676" s="2"/>
      <c r="C676" s="2"/>
      <c r="D676" s="2"/>
      <c r="E676" s="2"/>
      <c r="F676" s="2"/>
      <c r="G676" s="2"/>
      <c r="H676" s="2"/>
      <c r="I676" s="2"/>
      <c r="J676" s="2"/>
      <c r="K676" s="2"/>
      <c r="L676" s="2"/>
      <c r="M676" s="2"/>
      <c r="N676" s="2"/>
      <c r="O676" s="2"/>
      <c r="P676" s="1"/>
      <c r="Q676" s="1"/>
      <c r="R676" s="1"/>
      <c r="S676" s="1"/>
    </row>
    <row r="677" spans="1:19" ht="21" x14ac:dyDescent="0.35">
      <c r="A677" s="1"/>
      <c r="B677" s="2"/>
      <c r="C677" s="2"/>
      <c r="D677" s="2"/>
      <c r="E677" s="2"/>
      <c r="F677" s="2"/>
      <c r="G677" s="2"/>
      <c r="H677" s="2"/>
      <c r="I677" s="2"/>
      <c r="J677" s="2"/>
      <c r="K677" s="2"/>
      <c r="L677" s="2"/>
      <c r="M677" s="2"/>
      <c r="N677" s="2"/>
      <c r="O677" s="2"/>
      <c r="P677" s="1"/>
      <c r="Q677" s="1"/>
      <c r="R677" s="1"/>
      <c r="S677" s="1"/>
    </row>
    <row r="678" spans="1:19" ht="21" x14ac:dyDescent="0.35">
      <c r="A678" s="1"/>
      <c r="B678" s="2"/>
      <c r="C678" s="2"/>
      <c r="D678" s="2"/>
      <c r="E678" s="2"/>
      <c r="F678" s="2"/>
      <c r="G678" s="2"/>
      <c r="H678" s="2"/>
      <c r="I678" s="2"/>
      <c r="J678" s="2"/>
      <c r="K678" s="2"/>
      <c r="L678" s="2"/>
      <c r="M678" s="2"/>
      <c r="N678" s="2"/>
      <c r="O678" s="2"/>
      <c r="P678" s="1"/>
      <c r="Q678" s="1"/>
      <c r="R678" s="1"/>
      <c r="S678" s="1"/>
    </row>
    <row r="679" spans="1:19" ht="21" x14ac:dyDescent="0.35">
      <c r="A679" s="1"/>
      <c r="B679" s="2"/>
      <c r="C679" s="2"/>
      <c r="D679" s="2"/>
      <c r="E679" s="2"/>
      <c r="F679" s="2"/>
      <c r="G679" s="2"/>
      <c r="H679" s="2"/>
      <c r="I679" s="2"/>
      <c r="J679" s="2"/>
      <c r="K679" s="2"/>
      <c r="L679" s="2"/>
      <c r="M679" s="2"/>
      <c r="N679" s="2"/>
      <c r="O679" s="2"/>
      <c r="P679" s="1"/>
      <c r="Q679" s="1"/>
      <c r="R679" s="1"/>
      <c r="S679" s="1"/>
    </row>
    <row r="680" spans="1:19" ht="21" x14ac:dyDescent="0.35">
      <c r="A680" s="1"/>
      <c r="B680" s="2"/>
      <c r="C680" s="2"/>
      <c r="D680" s="2"/>
      <c r="E680" s="2"/>
      <c r="F680" s="2"/>
      <c r="G680" s="2"/>
      <c r="H680" s="2"/>
      <c r="I680" s="2"/>
      <c r="J680" s="2"/>
      <c r="K680" s="2"/>
      <c r="L680" s="2"/>
      <c r="M680" s="2"/>
      <c r="N680" s="2"/>
      <c r="O680" s="2"/>
      <c r="P680" s="1"/>
      <c r="Q680" s="1"/>
      <c r="R680" s="1"/>
      <c r="S680" s="1"/>
    </row>
    <row r="681" spans="1:19" ht="21" x14ac:dyDescent="0.35">
      <c r="A681" s="1"/>
      <c r="B681" s="2"/>
      <c r="C681" s="2"/>
      <c r="D681" s="2"/>
      <c r="E681" s="2"/>
      <c r="F681" s="2"/>
      <c r="G681" s="2"/>
      <c r="H681" s="2"/>
      <c r="I681" s="2"/>
      <c r="J681" s="2"/>
      <c r="K681" s="2"/>
      <c r="L681" s="2"/>
      <c r="M681" s="2"/>
      <c r="N681" s="2"/>
      <c r="O681" s="2"/>
      <c r="P681" s="1"/>
      <c r="Q681" s="1"/>
      <c r="R681" s="1"/>
      <c r="S681" s="1"/>
    </row>
    <row r="682" spans="1:19" ht="21" x14ac:dyDescent="0.35">
      <c r="A682" s="1"/>
      <c r="B682" s="2"/>
      <c r="C682" s="2"/>
      <c r="D682" s="2"/>
      <c r="E682" s="2"/>
      <c r="F682" s="2"/>
      <c r="G682" s="2"/>
      <c r="H682" s="2"/>
      <c r="I682" s="2"/>
      <c r="J682" s="2"/>
      <c r="K682" s="2"/>
      <c r="L682" s="2"/>
      <c r="M682" s="2"/>
      <c r="N682" s="2"/>
      <c r="O682" s="2"/>
      <c r="P682" s="1"/>
      <c r="Q682" s="1"/>
      <c r="R682" s="1"/>
      <c r="S682" s="1"/>
    </row>
    <row r="683" spans="1:19" ht="21" x14ac:dyDescent="0.35">
      <c r="A683" s="1"/>
      <c r="B683" s="2"/>
      <c r="C683" s="2"/>
      <c r="D683" s="2"/>
      <c r="E683" s="2"/>
      <c r="F683" s="2"/>
      <c r="G683" s="2"/>
      <c r="H683" s="2"/>
      <c r="I683" s="2"/>
      <c r="J683" s="2"/>
      <c r="K683" s="2"/>
      <c r="L683" s="2"/>
      <c r="M683" s="2"/>
      <c r="N683" s="2"/>
      <c r="O683" s="2"/>
      <c r="P683" s="1"/>
      <c r="Q683" s="1"/>
      <c r="R683" s="1"/>
      <c r="S683" s="1"/>
    </row>
    <row r="684" spans="1:19" ht="21" x14ac:dyDescent="0.35">
      <c r="A684" s="1"/>
      <c r="B684" s="2"/>
      <c r="C684" s="2"/>
      <c r="D684" s="2"/>
      <c r="E684" s="2"/>
      <c r="F684" s="2"/>
      <c r="G684" s="2"/>
      <c r="H684" s="2"/>
      <c r="I684" s="2"/>
      <c r="J684" s="2"/>
      <c r="K684" s="2"/>
      <c r="L684" s="2"/>
      <c r="M684" s="2"/>
      <c r="N684" s="2"/>
      <c r="O684" s="2"/>
      <c r="P684" s="1"/>
      <c r="Q684" s="1"/>
      <c r="R684" s="1"/>
      <c r="S684" s="1"/>
    </row>
    <row r="685" spans="1:19" ht="21" x14ac:dyDescent="0.35">
      <c r="A685" s="1"/>
      <c r="B685" s="2"/>
      <c r="C685" s="2"/>
      <c r="D685" s="2"/>
      <c r="E685" s="2"/>
      <c r="F685" s="2"/>
      <c r="G685" s="2"/>
      <c r="H685" s="2"/>
      <c r="I685" s="2"/>
      <c r="J685" s="2"/>
      <c r="K685" s="2"/>
      <c r="L685" s="2"/>
      <c r="M685" s="2"/>
      <c r="N685" s="2"/>
      <c r="O685" s="2"/>
      <c r="P685" s="1"/>
      <c r="Q685" s="1"/>
      <c r="R685" s="1"/>
      <c r="S685" s="1"/>
    </row>
    <row r="686" spans="1:19" ht="21" x14ac:dyDescent="0.35">
      <c r="A686" s="1"/>
      <c r="B686" s="2"/>
      <c r="C686" s="2"/>
      <c r="D686" s="2"/>
      <c r="E686" s="2"/>
      <c r="F686" s="2"/>
      <c r="G686" s="2"/>
      <c r="H686" s="2"/>
      <c r="I686" s="2"/>
      <c r="J686" s="2"/>
      <c r="K686" s="2"/>
      <c r="L686" s="2"/>
      <c r="M686" s="2"/>
      <c r="N686" s="2"/>
      <c r="O686" s="2"/>
      <c r="P686" s="1"/>
      <c r="Q686" s="1"/>
      <c r="R686" s="1"/>
      <c r="S686" s="1"/>
    </row>
    <row r="687" spans="1:19" ht="21" x14ac:dyDescent="0.35">
      <c r="A687" s="1"/>
      <c r="B687" s="2"/>
      <c r="C687" s="2"/>
      <c r="D687" s="2"/>
      <c r="E687" s="2"/>
      <c r="F687" s="2"/>
      <c r="G687" s="2"/>
      <c r="H687" s="2"/>
      <c r="I687" s="2"/>
      <c r="J687" s="2"/>
      <c r="K687" s="2"/>
      <c r="L687" s="2"/>
      <c r="M687" s="2"/>
      <c r="N687" s="2"/>
      <c r="O687" s="2"/>
      <c r="P687" s="1"/>
      <c r="Q687" s="1"/>
      <c r="R687" s="1"/>
      <c r="S687" s="1"/>
    </row>
    <row r="688" spans="1:19" ht="21" x14ac:dyDescent="0.35">
      <c r="A688" s="1"/>
      <c r="B688" s="2"/>
      <c r="C688" s="2"/>
      <c r="D688" s="2"/>
      <c r="E688" s="2"/>
      <c r="F688" s="2"/>
      <c r="G688" s="2"/>
      <c r="H688" s="2"/>
      <c r="I688" s="2"/>
      <c r="J688" s="2"/>
      <c r="K688" s="2"/>
      <c r="L688" s="2"/>
      <c r="M688" s="2"/>
      <c r="N688" s="2"/>
      <c r="O688" s="2"/>
      <c r="P688" s="1"/>
      <c r="Q688" s="1"/>
      <c r="R688" s="1"/>
      <c r="S688" s="1"/>
    </row>
    <row r="689" spans="1:19" ht="21" x14ac:dyDescent="0.35">
      <c r="A689" s="1"/>
      <c r="B689" s="2"/>
      <c r="C689" s="2"/>
      <c r="D689" s="2"/>
      <c r="E689" s="2"/>
      <c r="F689" s="2"/>
      <c r="G689" s="2"/>
      <c r="H689" s="2"/>
      <c r="I689" s="2"/>
      <c r="J689" s="2"/>
      <c r="K689" s="2"/>
      <c r="L689" s="2"/>
      <c r="M689" s="2"/>
      <c r="N689" s="2"/>
      <c r="O689" s="2"/>
      <c r="P689" s="1"/>
      <c r="Q689" s="1"/>
      <c r="R689" s="1"/>
      <c r="S689" s="1"/>
    </row>
    <row r="690" spans="1:19" ht="21" x14ac:dyDescent="0.35">
      <c r="A690" s="1"/>
      <c r="B690" s="2"/>
      <c r="C690" s="2"/>
      <c r="D690" s="2"/>
      <c r="E690" s="2"/>
      <c r="F690" s="2"/>
      <c r="G690" s="2"/>
      <c r="H690" s="2"/>
      <c r="I690" s="2"/>
      <c r="J690" s="2"/>
      <c r="K690" s="2"/>
      <c r="L690" s="2"/>
      <c r="M690" s="2"/>
      <c r="N690" s="2"/>
      <c r="O690" s="2"/>
      <c r="P690" s="1"/>
      <c r="Q690" s="1"/>
      <c r="R690" s="1"/>
      <c r="S690" s="1"/>
    </row>
    <row r="691" spans="1:19" ht="21" x14ac:dyDescent="0.35">
      <c r="A691" s="1"/>
      <c r="B691" s="2"/>
      <c r="C691" s="2"/>
      <c r="D691" s="2"/>
      <c r="E691" s="2"/>
      <c r="F691" s="2"/>
      <c r="G691" s="2"/>
      <c r="H691" s="2"/>
      <c r="I691" s="2"/>
      <c r="J691" s="2"/>
      <c r="K691" s="2"/>
      <c r="L691" s="2"/>
      <c r="M691" s="2"/>
      <c r="N691" s="2"/>
      <c r="O691" s="2"/>
      <c r="P691" s="1"/>
      <c r="Q691" s="1"/>
      <c r="R691" s="1"/>
      <c r="S691" s="1"/>
    </row>
    <row r="692" spans="1:19" ht="21" x14ac:dyDescent="0.35">
      <c r="A692" s="1"/>
      <c r="B692" s="2"/>
      <c r="C692" s="2"/>
      <c r="D692" s="2"/>
      <c r="E692" s="2"/>
      <c r="F692" s="2"/>
      <c r="G692" s="2"/>
      <c r="H692" s="2"/>
      <c r="I692" s="2"/>
      <c r="J692" s="2"/>
      <c r="K692" s="2"/>
      <c r="L692" s="2"/>
      <c r="M692" s="2"/>
      <c r="N692" s="2"/>
      <c r="O692" s="2"/>
      <c r="P692" s="1"/>
      <c r="Q692" s="1"/>
      <c r="R692" s="1"/>
      <c r="S692" s="1"/>
    </row>
    <row r="693" spans="1:19" ht="21" x14ac:dyDescent="0.35">
      <c r="A693" s="1"/>
      <c r="B693" s="2"/>
      <c r="C693" s="2"/>
      <c r="D693" s="2"/>
      <c r="E693" s="2"/>
      <c r="F693" s="2"/>
      <c r="G693" s="2"/>
      <c r="H693" s="2"/>
      <c r="I693" s="2"/>
      <c r="J693" s="2"/>
      <c r="K693" s="2"/>
      <c r="L693" s="2"/>
      <c r="M693" s="2"/>
      <c r="N693" s="2"/>
      <c r="O693" s="2"/>
      <c r="P693" s="1"/>
      <c r="Q693" s="1"/>
      <c r="R693" s="1"/>
      <c r="S693" s="1"/>
    </row>
    <row r="694" spans="1:19" ht="21" x14ac:dyDescent="0.35">
      <c r="A694" s="1"/>
      <c r="B694" s="2"/>
      <c r="C694" s="2"/>
      <c r="D694" s="2"/>
      <c r="E694" s="2"/>
      <c r="F694" s="2"/>
      <c r="G694" s="2"/>
      <c r="H694" s="2"/>
      <c r="I694" s="2"/>
      <c r="J694" s="2"/>
      <c r="K694" s="2"/>
      <c r="L694" s="2"/>
      <c r="M694" s="2"/>
      <c r="N694" s="2"/>
      <c r="O694" s="2"/>
      <c r="P694" s="1"/>
      <c r="Q694" s="1"/>
      <c r="R694" s="1"/>
      <c r="S694" s="1"/>
    </row>
    <row r="695" spans="1:19" ht="21" x14ac:dyDescent="0.35">
      <c r="A695" s="1"/>
      <c r="B695" s="2"/>
      <c r="C695" s="2"/>
      <c r="D695" s="2"/>
      <c r="E695" s="2"/>
      <c r="F695" s="2"/>
      <c r="G695" s="2"/>
      <c r="H695" s="2"/>
      <c r="I695" s="2"/>
      <c r="J695" s="2"/>
      <c r="K695" s="2"/>
      <c r="L695" s="2"/>
      <c r="M695" s="2"/>
      <c r="N695" s="2"/>
      <c r="O695" s="2"/>
      <c r="P695" s="1"/>
      <c r="Q695" s="1"/>
      <c r="R695" s="1"/>
      <c r="S695" s="1"/>
    </row>
    <row r="696" spans="1:19" ht="21" x14ac:dyDescent="0.35">
      <c r="A696" s="1"/>
      <c r="B696" s="2"/>
      <c r="C696" s="2"/>
      <c r="D696" s="2"/>
      <c r="E696" s="2"/>
      <c r="F696" s="2"/>
      <c r="G696" s="2"/>
      <c r="H696" s="2"/>
      <c r="I696" s="2"/>
      <c r="J696" s="2"/>
      <c r="K696" s="2"/>
      <c r="L696" s="2"/>
      <c r="M696" s="2"/>
      <c r="N696" s="2"/>
      <c r="O696" s="2"/>
      <c r="P696" s="1"/>
      <c r="Q696" s="1"/>
      <c r="R696" s="1"/>
      <c r="S696" s="1"/>
    </row>
    <row r="697" spans="1:19" ht="21" x14ac:dyDescent="0.35">
      <c r="A697" s="1"/>
      <c r="B697" s="2"/>
      <c r="C697" s="2"/>
      <c r="D697" s="2"/>
      <c r="E697" s="2"/>
      <c r="F697" s="2"/>
      <c r="G697" s="2"/>
      <c r="H697" s="2"/>
      <c r="I697" s="2"/>
      <c r="J697" s="2"/>
      <c r="K697" s="2"/>
      <c r="L697" s="2"/>
      <c r="M697" s="2"/>
      <c r="N697" s="2"/>
      <c r="O697" s="2"/>
      <c r="P697" s="1"/>
      <c r="Q697" s="1"/>
      <c r="R697" s="1"/>
      <c r="S697" s="1"/>
    </row>
    <row r="698" spans="1:19" ht="21" x14ac:dyDescent="0.35">
      <c r="A698" s="1"/>
      <c r="B698" s="2"/>
      <c r="C698" s="2"/>
      <c r="D698" s="2"/>
      <c r="E698" s="2"/>
      <c r="F698" s="2"/>
      <c r="G698" s="2"/>
      <c r="H698" s="2"/>
      <c r="I698" s="2"/>
      <c r="J698" s="2"/>
      <c r="K698" s="2"/>
      <c r="L698" s="2"/>
      <c r="M698" s="2"/>
      <c r="N698" s="2"/>
      <c r="O698" s="2"/>
      <c r="P698" s="1"/>
      <c r="Q698" s="1"/>
      <c r="R698" s="1"/>
      <c r="S698" s="1"/>
    </row>
    <row r="699" spans="1:19" ht="21" x14ac:dyDescent="0.35">
      <c r="A699" s="1"/>
      <c r="B699" s="2"/>
      <c r="C699" s="2"/>
      <c r="D699" s="2"/>
      <c r="E699" s="2"/>
      <c r="F699" s="2"/>
      <c r="G699" s="2"/>
      <c r="H699" s="2"/>
      <c r="I699" s="2"/>
      <c r="J699" s="2"/>
      <c r="K699" s="2"/>
      <c r="L699" s="2"/>
      <c r="M699" s="2"/>
      <c r="N699" s="2"/>
      <c r="O699" s="2"/>
      <c r="P699" s="1"/>
      <c r="Q699" s="1"/>
      <c r="R699" s="1"/>
      <c r="S699" s="1"/>
    </row>
    <row r="700" spans="1:19" ht="21" x14ac:dyDescent="0.35">
      <c r="A700" s="1"/>
      <c r="B700" s="2"/>
      <c r="C700" s="2"/>
      <c r="D700" s="2"/>
      <c r="E700" s="2"/>
      <c r="F700" s="2"/>
      <c r="G700" s="2"/>
      <c r="H700" s="2"/>
      <c r="I700" s="2"/>
      <c r="J700" s="2"/>
      <c r="K700" s="2"/>
      <c r="L700" s="2"/>
      <c r="M700" s="2"/>
      <c r="N700" s="2"/>
      <c r="O700" s="2"/>
      <c r="P700" s="1"/>
      <c r="Q700" s="1"/>
      <c r="R700" s="1"/>
      <c r="S700" s="1"/>
    </row>
    <row r="701" spans="1:19" ht="21" x14ac:dyDescent="0.35">
      <c r="A701" s="1"/>
      <c r="B701" s="2"/>
      <c r="C701" s="2"/>
      <c r="D701" s="2"/>
      <c r="E701" s="2"/>
      <c r="F701" s="2"/>
      <c r="G701" s="2"/>
      <c r="H701" s="2"/>
      <c r="I701" s="2"/>
      <c r="J701" s="2"/>
      <c r="K701" s="2"/>
      <c r="L701" s="2"/>
      <c r="M701" s="2"/>
      <c r="N701" s="2"/>
      <c r="O701" s="2"/>
      <c r="P701" s="1"/>
      <c r="Q701" s="1"/>
      <c r="R701" s="1"/>
      <c r="S701" s="1"/>
    </row>
    <row r="702" spans="1:19" ht="21" x14ac:dyDescent="0.35">
      <c r="A702" s="1"/>
      <c r="B702" s="2"/>
      <c r="C702" s="2"/>
      <c r="D702" s="2"/>
      <c r="E702" s="2"/>
      <c r="F702" s="2"/>
      <c r="G702" s="2"/>
      <c r="H702" s="2"/>
      <c r="I702" s="2"/>
      <c r="J702" s="2"/>
      <c r="K702" s="2"/>
      <c r="L702" s="2"/>
      <c r="M702" s="2"/>
      <c r="N702" s="2"/>
      <c r="O702" s="2"/>
      <c r="P702" s="1"/>
      <c r="Q702" s="1"/>
      <c r="R702" s="1"/>
      <c r="S702" s="1"/>
    </row>
    <row r="703" spans="1:19" ht="21" x14ac:dyDescent="0.35">
      <c r="A703" s="1"/>
      <c r="B703" s="2"/>
      <c r="C703" s="2"/>
      <c r="D703" s="2"/>
      <c r="E703" s="2"/>
      <c r="F703" s="2"/>
      <c r="G703" s="2"/>
      <c r="H703" s="2"/>
      <c r="I703" s="2"/>
      <c r="J703" s="2"/>
      <c r="K703" s="2"/>
      <c r="L703" s="2"/>
      <c r="M703" s="2"/>
      <c r="N703" s="2"/>
      <c r="O703" s="2"/>
      <c r="P703" s="1"/>
      <c r="Q703" s="1"/>
      <c r="R703" s="1"/>
      <c r="S703" s="1"/>
    </row>
    <row r="704" spans="1:19" ht="21" x14ac:dyDescent="0.35">
      <c r="A704" s="1"/>
      <c r="B704" s="2"/>
      <c r="C704" s="2"/>
      <c r="D704" s="2"/>
      <c r="E704" s="2"/>
      <c r="F704" s="2"/>
      <c r="G704" s="2"/>
      <c r="H704" s="2"/>
      <c r="I704" s="2"/>
      <c r="J704" s="2"/>
      <c r="K704" s="2"/>
      <c r="L704" s="2"/>
      <c r="M704" s="2"/>
      <c r="N704" s="2"/>
      <c r="O704" s="2"/>
      <c r="P704" s="1"/>
      <c r="Q704" s="1"/>
      <c r="R704" s="1"/>
      <c r="S704" s="1"/>
    </row>
    <row r="705" spans="1:19" ht="21" x14ac:dyDescent="0.35">
      <c r="A705" s="1"/>
      <c r="B705" s="2"/>
      <c r="C705" s="2"/>
      <c r="D705" s="2"/>
      <c r="E705" s="2"/>
      <c r="F705" s="2"/>
      <c r="G705" s="2"/>
      <c r="H705" s="2"/>
      <c r="I705" s="2"/>
      <c r="J705" s="2"/>
      <c r="K705" s="2"/>
      <c r="L705" s="2"/>
      <c r="M705" s="2"/>
      <c r="N705" s="2"/>
      <c r="O705" s="2"/>
      <c r="P705" s="1"/>
      <c r="Q705" s="1"/>
      <c r="R705" s="1"/>
      <c r="S705" s="1"/>
    </row>
    <row r="706" spans="1:19" ht="21" x14ac:dyDescent="0.35">
      <c r="A706" s="1"/>
      <c r="B706" s="2"/>
      <c r="C706" s="2"/>
      <c r="D706" s="2"/>
      <c r="E706" s="2"/>
      <c r="F706" s="2"/>
      <c r="G706" s="2"/>
      <c r="H706" s="2"/>
      <c r="I706" s="2"/>
      <c r="J706" s="2"/>
      <c r="K706" s="2"/>
      <c r="L706" s="2"/>
      <c r="M706" s="2"/>
      <c r="N706" s="2"/>
      <c r="O706" s="2"/>
      <c r="P706" s="1"/>
      <c r="Q706" s="1"/>
      <c r="R706" s="1"/>
      <c r="S706" s="1"/>
    </row>
    <row r="707" spans="1:19" ht="21" x14ac:dyDescent="0.35">
      <c r="A707" s="1"/>
      <c r="B707" s="2"/>
      <c r="C707" s="2"/>
      <c r="D707" s="2"/>
      <c r="E707" s="2"/>
      <c r="F707" s="2"/>
      <c r="G707" s="2"/>
      <c r="H707" s="2"/>
      <c r="I707" s="2"/>
      <c r="J707" s="2"/>
      <c r="K707" s="2"/>
      <c r="L707" s="2"/>
      <c r="M707" s="2"/>
      <c r="N707" s="2"/>
      <c r="O707" s="2"/>
      <c r="P707" s="1"/>
      <c r="Q707" s="1"/>
      <c r="R707" s="1"/>
      <c r="S707" s="1"/>
    </row>
    <row r="708" spans="1:19" ht="21" x14ac:dyDescent="0.35">
      <c r="A708" s="1"/>
      <c r="B708" s="2"/>
      <c r="C708" s="2"/>
      <c r="D708" s="2"/>
      <c r="E708" s="2"/>
      <c r="F708" s="2"/>
      <c r="G708" s="2"/>
      <c r="H708" s="2"/>
      <c r="I708" s="2"/>
      <c r="J708" s="2"/>
      <c r="K708" s="2"/>
      <c r="L708" s="2"/>
      <c r="M708" s="2"/>
      <c r="N708" s="2"/>
      <c r="O708" s="2"/>
      <c r="P708" s="1"/>
      <c r="Q708" s="1"/>
      <c r="R708" s="1"/>
      <c r="S708" s="1"/>
    </row>
    <row r="709" spans="1:19" ht="21" x14ac:dyDescent="0.35">
      <c r="A709" s="1"/>
      <c r="B709" s="2"/>
      <c r="C709" s="2"/>
      <c r="D709" s="2"/>
      <c r="E709" s="2"/>
      <c r="F709" s="2"/>
      <c r="G709" s="2"/>
      <c r="H709" s="2"/>
      <c r="I709" s="2"/>
      <c r="J709" s="2"/>
      <c r="K709" s="2"/>
      <c r="L709" s="2"/>
      <c r="M709" s="2"/>
      <c r="N709" s="2"/>
      <c r="O709" s="2"/>
      <c r="P709" s="1"/>
      <c r="Q709" s="1"/>
      <c r="R709" s="1"/>
      <c r="S709" s="1"/>
    </row>
    <row r="710" spans="1:19" ht="21" x14ac:dyDescent="0.35">
      <c r="A710" s="1"/>
      <c r="B710" s="2"/>
      <c r="C710" s="2"/>
      <c r="D710" s="2"/>
      <c r="E710" s="2"/>
      <c r="F710" s="2"/>
      <c r="G710" s="2"/>
      <c r="H710" s="2"/>
      <c r="I710" s="2"/>
      <c r="J710" s="2"/>
      <c r="K710" s="2"/>
      <c r="L710" s="2"/>
      <c r="M710" s="2"/>
      <c r="N710" s="2"/>
      <c r="O710" s="2"/>
      <c r="P710" s="1"/>
      <c r="Q710" s="1"/>
      <c r="R710" s="1"/>
      <c r="S710" s="1"/>
    </row>
    <row r="711" spans="1:19" ht="21" x14ac:dyDescent="0.35">
      <c r="A711" s="1"/>
      <c r="B711" s="2"/>
      <c r="C711" s="2"/>
      <c r="D711" s="2"/>
      <c r="E711" s="2"/>
      <c r="F711" s="2"/>
      <c r="G711" s="2"/>
      <c r="H711" s="2"/>
      <c r="I711" s="2"/>
      <c r="J711" s="2"/>
      <c r="K711" s="2"/>
      <c r="L711" s="2"/>
      <c r="M711" s="2"/>
      <c r="N711" s="2"/>
      <c r="O711" s="2"/>
      <c r="P711" s="1"/>
      <c r="Q711" s="1"/>
      <c r="R711" s="1"/>
      <c r="S711" s="1"/>
    </row>
    <row r="712" spans="1:19" ht="21" x14ac:dyDescent="0.35">
      <c r="A712" s="1"/>
      <c r="B712" s="2"/>
      <c r="C712" s="2"/>
      <c r="D712" s="2"/>
      <c r="E712" s="2"/>
      <c r="F712" s="2"/>
      <c r="G712" s="2"/>
      <c r="H712" s="2"/>
      <c r="I712" s="2"/>
      <c r="J712" s="2"/>
      <c r="K712" s="2"/>
      <c r="L712" s="2"/>
      <c r="M712" s="2"/>
      <c r="N712" s="2"/>
      <c r="O712" s="2"/>
      <c r="P712" s="1"/>
      <c r="Q712" s="1"/>
      <c r="R712" s="1"/>
      <c r="S712" s="1"/>
    </row>
    <row r="713" spans="1:19" ht="21" x14ac:dyDescent="0.35">
      <c r="A713" s="1"/>
      <c r="B713" s="2"/>
      <c r="C713" s="2"/>
      <c r="D713" s="2"/>
      <c r="E713" s="2"/>
      <c r="F713" s="2"/>
      <c r="G713" s="2"/>
      <c r="H713" s="2"/>
      <c r="I713" s="2"/>
      <c r="J713" s="2"/>
      <c r="K713" s="2"/>
      <c r="L713" s="2"/>
      <c r="M713" s="2"/>
      <c r="N713" s="2"/>
      <c r="O713" s="2"/>
      <c r="P713" s="1"/>
      <c r="Q713" s="1"/>
      <c r="R713" s="1"/>
      <c r="S713" s="1"/>
    </row>
    <row r="714" spans="1:19" ht="21" x14ac:dyDescent="0.35">
      <c r="A714" s="1"/>
      <c r="B714" s="2"/>
      <c r="C714" s="2"/>
      <c r="D714" s="2"/>
      <c r="E714" s="2"/>
      <c r="F714" s="2"/>
      <c r="G714" s="2"/>
      <c r="H714" s="2"/>
      <c r="I714" s="2"/>
      <c r="J714" s="2"/>
      <c r="K714" s="2"/>
      <c r="L714" s="2"/>
      <c r="M714" s="2"/>
      <c r="N714" s="2"/>
      <c r="O714" s="2"/>
      <c r="P714" s="1"/>
      <c r="Q714" s="1"/>
      <c r="R714" s="1"/>
      <c r="S714" s="1"/>
    </row>
    <row r="715" spans="1:19" ht="21" x14ac:dyDescent="0.35">
      <c r="A715" s="1"/>
      <c r="B715" s="2"/>
      <c r="C715" s="2"/>
      <c r="D715" s="2"/>
      <c r="E715" s="2"/>
      <c r="F715" s="2"/>
      <c r="G715" s="2"/>
      <c r="H715" s="2"/>
      <c r="I715" s="2"/>
      <c r="J715" s="2"/>
      <c r="K715" s="2"/>
      <c r="L715" s="2"/>
      <c r="M715" s="2"/>
      <c r="N715" s="2"/>
      <c r="O715" s="2"/>
      <c r="P715" s="1"/>
      <c r="Q715" s="1"/>
      <c r="R715" s="1"/>
      <c r="S715" s="1"/>
    </row>
    <row r="716" spans="1:19" ht="21" x14ac:dyDescent="0.35">
      <c r="A716" s="1"/>
      <c r="B716" s="2"/>
      <c r="C716" s="2"/>
      <c r="D716" s="2"/>
      <c r="E716" s="2"/>
      <c r="F716" s="2"/>
      <c r="G716" s="2"/>
      <c r="H716" s="2"/>
      <c r="I716" s="2"/>
      <c r="J716" s="2"/>
      <c r="K716" s="2"/>
      <c r="L716" s="2"/>
      <c r="M716" s="2"/>
      <c r="N716" s="2"/>
      <c r="O716" s="2"/>
      <c r="P716" s="1"/>
      <c r="Q716" s="1"/>
      <c r="R716" s="1"/>
      <c r="S716" s="1"/>
    </row>
    <row r="717" spans="1:19" ht="21" x14ac:dyDescent="0.35">
      <c r="A717" s="1"/>
      <c r="B717" s="2"/>
      <c r="C717" s="2"/>
      <c r="D717" s="2"/>
      <c r="E717" s="2"/>
      <c r="F717" s="2"/>
      <c r="G717" s="2"/>
      <c r="H717" s="2"/>
      <c r="I717" s="2"/>
      <c r="J717" s="2"/>
      <c r="K717" s="2"/>
      <c r="L717" s="2"/>
      <c r="M717" s="2"/>
      <c r="N717" s="2"/>
      <c r="O717" s="2"/>
      <c r="P717" s="1"/>
      <c r="Q717" s="1"/>
      <c r="R717" s="1"/>
      <c r="S717" s="1"/>
    </row>
    <row r="718" spans="1:19" ht="21" x14ac:dyDescent="0.35">
      <c r="A718" s="1"/>
      <c r="B718" s="2"/>
      <c r="C718" s="2"/>
      <c r="D718" s="2"/>
      <c r="E718" s="2"/>
      <c r="F718" s="2"/>
      <c r="G718" s="2"/>
      <c r="H718" s="2"/>
      <c r="I718" s="2"/>
      <c r="J718" s="2"/>
      <c r="K718" s="2"/>
      <c r="L718" s="2"/>
      <c r="M718" s="2"/>
      <c r="N718" s="2"/>
      <c r="O718" s="2"/>
      <c r="P718" s="1"/>
      <c r="Q718" s="1"/>
      <c r="R718" s="1"/>
      <c r="S718" s="1"/>
    </row>
    <row r="719" spans="1:19" ht="21" x14ac:dyDescent="0.35">
      <c r="A719" s="1"/>
      <c r="B719" s="2"/>
      <c r="C719" s="2"/>
      <c r="D719" s="2"/>
      <c r="E719" s="2"/>
      <c r="F719" s="2"/>
      <c r="G719" s="2"/>
      <c r="H719" s="2"/>
      <c r="I719" s="2"/>
      <c r="J719" s="2"/>
      <c r="K719" s="2"/>
      <c r="L719" s="2"/>
      <c r="M719" s="2"/>
      <c r="N719" s="2"/>
      <c r="O719" s="2"/>
      <c r="P719" s="1"/>
      <c r="Q719" s="1"/>
      <c r="R719" s="1"/>
      <c r="S719" s="1"/>
    </row>
    <row r="720" spans="1:19" ht="21" x14ac:dyDescent="0.35">
      <c r="A720" s="1"/>
      <c r="B720" s="2"/>
      <c r="C720" s="2"/>
      <c r="D720" s="2"/>
      <c r="E720" s="2"/>
      <c r="F720" s="2"/>
      <c r="G720" s="2"/>
      <c r="H720" s="2"/>
      <c r="I720" s="2"/>
      <c r="J720" s="2"/>
      <c r="K720" s="2"/>
      <c r="L720" s="2"/>
      <c r="M720" s="2"/>
      <c r="N720" s="2"/>
      <c r="O720" s="2"/>
      <c r="P720" s="1"/>
      <c r="Q720" s="1"/>
      <c r="R720" s="1"/>
      <c r="S720" s="1"/>
    </row>
    <row r="721" spans="1:19" ht="21" x14ac:dyDescent="0.35">
      <c r="A721" s="1"/>
      <c r="B721" s="2"/>
      <c r="C721" s="2"/>
      <c r="D721" s="2"/>
      <c r="E721" s="2"/>
      <c r="F721" s="2"/>
      <c r="G721" s="2"/>
      <c r="H721" s="2"/>
      <c r="I721" s="2"/>
      <c r="J721" s="2"/>
      <c r="K721" s="2"/>
      <c r="L721" s="2"/>
      <c r="M721" s="2"/>
      <c r="N721" s="2"/>
      <c r="O721" s="2"/>
      <c r="P721" s="1"/>
      <c r="Q721" s="1"/>
      <c r="R721" s="1"/>
      <c r="S721" s="1"/>
    </row>
    <row r="722" spans="1:19" ht="21" x14ac:dyDescent="0.35">
      <c r="A722" s="1"/>
      <c r="B722" s="2"/>
      <c r="C722" s="2"/>
      <c r="D722" s="2"/>
      <c r="E722" s="2"/>
      <c r="F722" s="2"/>
      <c r="G722" s="2"/>
      <c r="H722" s="2"/>
      <c r="I722" s="2"/>
      <c r="J722" s="2"/>
      <c r="K722" s="2"/>
      <c r="L722" s="2"/>
      <c r="M722" s="2"/>
      <c r="N722" s="2"/>
      <c r="O722" s="2"/>
      <c r="P722" s="1"/>
      <c r="Q722" s="1"/>
      <c r="R722" s="1"/>
      <c r="S722" s="1"/>
    </row>
    <row r="723" spans="1:19" ht="21" x14ac:dyDescent="0.35">
      <c r="A723" s="1"/>
      <c r="B723" s="2"/>
      <c r="C723" s="2"/>
      <c r="D723" s="2"/>
      <c r="E723" s="2"/>
      <c r="F723" s="2"/>
      <c r="G723" s="2"/>
      <c r="H723" s="2"/>
      <c r="I723" s="2"/>
      <c r="J723" s="2"/>
      <c r="K723" s="2"/>
      <c r="L723" s="2"/>
      <c r="M723" s="2"/>
      <c r="N723" s="2"/>
      <c r="O723" s="2"/>
      <c r="P723" s="1"/>
      <c r="Q723" s="1"/>
      <c r="R723" s="1"/>
      <c r="S723" s="1"/>
    </row>
    <row r="724" spans="1:19" ht="21" x14ac:dyDescent="0.35">
      <c r="A724" s="1"/>
      <c r="B724" s="2"/>
      <c r="C724" s="2"/>
      <c r="D724" s="2"/>
      <c r="E724" s="2"/>
      <c r="F724" s="2"/>
      <c r="G724" s="2"/>
      <c r="H724" s="2"/>
      <c r="I724" s="2"/>
      <c r="J724" s="2"/>
      <c r="K724" s="2"/>
      <c r="L724" s="2"/>
      <c r="M724" s="2"/>
      <c r="N724" s="2"/>
      <c r="O724" s="2"/>
      <c r="P724" s="1"/>
      <c r="Q724" s="1"/>
      <c r="R724" s="1"/>
      <c r="S724" s="1"/>
    </row>
    <row r="725" spans="1:19" ht="21" x14ac:dyDescent="0.35">
      <c r="A725" s="1"/>
      <c r="B725" s="2"/>
      <c r="C725" s="2"/>
      <c r="D725" s="2"/>
      <c r="E725" s="2"/>
      <c r="F725" s="2"/>
      <c r="G725" s="2"/>
      <c r="H725" s="2"/>
      <c r="I725" s="2"/>
      <c r="J725" s="2"/>
      <c r="K725" s="2"/>
      <c r="L725" s="2"/>
      <c r="M725" s="2"/>
      <c r="N725" s="2"/>
      <c r="O725" s="2"/>
      <c r="P725" s="1"/>
      <c r="Q725" s="1"/>
      <c r="R725" s="1"/>
      <c r="S725" s="1"/>
    </row>
    <row r="726" spans="1:19" ht="21" x14ac:dyDescent="0.35">
      <c r="A726" s="1"/>
      <c r="B726" s="2"/>
      <c r="C726" s="2"/>
      <c r="D726" s="2"/>
      <c r="E726" s="2"/>
      <c r="F726" s="2"/>
      <c r="G726" s="2"/>
      <c r="H726" s="2"/>
      <c r="I726" s="2"/>
      <c r="J726" s="2"/>
      <c r="K726" s="2"/>
      <c r="L726" s="2"/>
      <c r="M726" s="2"/>
      <c r="N726" s="2"/>
      <c r="O726" s="2"/>
      <c r="P726" s="1"/>
      <c r="Q726" s="1"/>
      <c r="R726" s="1"/>
      <c r="S726" s="1"/>
    </row>
    <row r="727" spans="1:19" ht="21" x14ac:dyDescent="0.35">
      <c r="A727" s="1"/>
      <c r="B727" s="2"/>
      <c r="C727" s="2"/>
      <c r="D727" s="2"/>
      <c r="E727" s="2"/>
      <c r="F727" s="2"/>
      <c r="G727" s="2"/>
      <c r="H727" s="2"/>
      <c r="I727" s="2"/>
      <c r="J727" s="2"/>
      <c r="K727" s="2"/>
      <c r="L727" s="2"/>
      <c r="M727" s="2"/>
      <c r="N727" s="2"/>
      <c r="O727" s="2"/>
      <c r="P727" s="1"/>
      <c r="Q727" s="1"/>
      <c r="R727" s="1"/>
      <c r="S727" s="1"/>
    </row>
    <row r="728" spans="1:19" ht="21" x14ac:dyDescent="0.35">
      <c r="A728" s="1"/>
      <c r="B728" s="2"/>
      <c r="C728" s="2"/>
      <c r="D728" s="2"/>
      <c r="E728" s="2"/>
      <c r="F728" s="2"/>
      <c r="G728" s="2"/>
      <c r="H728" s="2"/>
      <c r="I728" s="2"/>
      <c r="J728" s="2"/>
      <c r="K728" s="2"/>
      <c r="L728" s="2"/>
      <c r="M728" s="2"/>
      <c r="N728" s="2"/>
      <c r="O728" s="2"/>
      <c r="P728" s="1"/>
      <c r="Q728" s="1"/>
      <c r="R728" s="1"/>
      <c r="S728" s="1"/>
    </row>
    <row r="729" spans="1:19" ht="21" x14ac:dyDescent="0.35">
      <c r="A729" s="1"/>
      <c r="B729" s="2"/>
      <c r="C729" s="2"/>
      <c r="D729" s="2"/>
      <c r="E729" s="2"/>
      <c r="F729" s="2"/>
      <c r="G729" s="2"/>
      <c r="H729" s="2"/>
      <c r="I729" s="2"/>
      <c r="J729" s="2"/>
      <c r="K729" s="2"/>
      <c r="L729" s="2"/>
      <c r="M729" s="2"/>
      <c r="N729" s="2"/>
      <c r="O729" s="2"/>
      <c r="P729" s="1"/>
      <c r="Q729" s="1"/>
      <c r="R729" s="1"/>
      <c r="S729" s="1"/>
    </row>
    <row r="730" spans="1:19" ht="21" x14ac:dyDescent="0.35">
      <c r="A730" s="1"/>
      <c r="B730" s="2"/>
      <c r="C730" s="2"/>
      <c r="D730" s="2"/>
      <c r="E730" s="2"/>
      <c r="F730" s="2"/>
      <c r="G730" s="2"/>
      <c r="H730" s="2"/>
      <c r="I730" s="2"/>
      <c r="J730" s="2"/>
      <c r="K730" s="2"/>
      <c r="L730" s="2"/>
      <c r="M730" s="2"/>
      <c r="N730" s="2"/>
      <c r="O730" s="2"/>
      <c r="P730" s="1"/>
      <c r="Q730" s="1"/>
      <c r="R730" s="1"/>
      <c r="S730" s="1"/>
    </row>
    <row r="731" spans="1:19" ht="21" x14ac:dyDescent="0.35">
      <c r="A731" s="1"/>
      <c r="B731" s="2"/>
      <c r="C731" s="2"/>
      <c r="D731" s="2"/>
      <c r="E731" s="2"/>
      <c r="F731" s="2"/>
      <c r="G731" s="2"/>
      <c r="H731" s="2"/>
      <c r="I731" s="2"/>
      <c r="J731" s="2"/>
      <c r="K731" s="2"/>
      <c r="L731" s="2"/>
      <c r="M731" s="2"/>
      <c r="N731" s="2"/>
      <c r="O731" s="2"/>
      <c r="P731" s="1"/>
      <c r="Q731" s="1"/>
      <c r="R731" s="1"/>
      <c r="S731" s="1"/>
    </row>
    <row r="732" spans="1:19" ht="21" x14ac:dyDescent="0.35">
      <c r="A732" s="1"/>
      <c r="B732" s="2"/>
      <c r="C732" s="2"/>
      <c r="D732" s="2"/>
      <c r="E732" s="2"/>
      <c r="F732" s="2"/>
      <c r="G732" s="2"/>
      <c r="H732" s="2"/>
      <c r="I732" s="2"/>
      <c r="J732" s="2"/>
      <c r="K732" s="2"/>
      <c r="L732" s="2"/>
      <c r="M732" s="2"/>
      <c r="N732" s="2"/>
      <c r="O732" s="2"/>
      <c r="P732" s="1"/>
      <c r="Q732" s="1"/>
      <c r="R732" s="1"/>
      <c r="S732" s="1"/>
    </row>
    <row r="733" spans="1:19" ht="21" x14ac:dyDescent="0.35">
      <c r="A733" s="1"/>
      <c r="B733" s="2"/>
      <c r="C733" s="2"/>
      <c r="D733" s="2"/>
      <c r="E733" s="2"/>
      <c r="F733" s="2"/>
      <c r="G733" s="2"/>
      <c r="H733" s="2"/>
      <c r="I733" s="2"/>
      <c r="J733" s="2"/>
      <c r="K733" s="2"/>
      <c r="L733" s="2"/>
      <c r="M733" s="2"/>
      <c r="N733" s="2"/>
      <c r="O733" s="2"/>
      <c r="P733" s="1"/>
      <c r="Q733" s="1"/>
      <c r="R733" s="1"/>
      <c r="S733" s="1"/>
    </row>
    <row r="734" spans="1:19" ht="21" x14ac:dyDescent="0.35">
      <c r="A734" s="1"/>
      <c r="B734" s="2"/>
      <c r="C734" s="2"/>
      <c r="D734" s="2"/>
      <c r="E734" s="2"/>
      <c r="F734" s="2"/>
      <c r="G734" s="2"/>
      <c r="H734" s="2"/>
      <c r="I734" s="2"/>
      <c r="J734" s="2"/>
      <c r="K734" s="2"/>
      <c r="L734" s="2"/>
      <c r="M734" s="2"/>
      <c r="N734" s="2"/>
      <c r="O734" s="2"/>
      <c r="P734" s="1"/>
      <c r="Q734" s="1"/>
      <c r="R734" s="1"/>
      <c r="S734" s="1"/>
    </row>
    <row r="735" spans="1:19" ht="21" x14ac:dyDescent="0.35">
      <c r="A735" s="1"/>
      <c r="B735" s="2"/>
      <c r="C735" s="2"/>
      <c r="D735" s="2"/>
      <c r="E735" s="2"/>
      <c r="F735" s="2"/>
      <c r="G735" s="2"/>
      <c r="H735" s="2"/>
      <c r="I735" s="2"/>
      <c r="J735" s="2"/>
      <c r="K735" s="2"/>
      <c r="L735" s="2"/>
      <c r="M735" s="2"/>
      <c r="N735" s="2"/>
      <c r="O735" s="2"/>
      <c r="P735" s="1"/>
      <c r="Q735" s="1"/>
      <c r="R735" s="1"/>
      <c r="S735" s="1"/>
    </row>
    <row r="736" spans="1:19" ht="21" x14ac:dyDescent="0.35">
      <c r="A736" s="1"/>
      <c r="B736" s="2"/>
      <c r="C736" s="2"/>
      <c r="D736" s="2"/>
      <c r="E736" s="2"/>
      <c r="F736" s="2"/>
      <c r="G736" s="2"/>
      <c r="H736" s="2"/>
      <c r="I736" s="2"/>
      <c r="J736" s="2"/>
      <c r="K736" s="2"/>
      <c r="L736" s="2"/>
      <c r="M736" s="2"/>
      <c r="N736" s="2"/>
      <c r="O736" s="2"/>
      <c r="P736" s="1"/>
      <c r="Q736" s="1"/>
      <c r="R736" s="1"/>
      <c r="S736" s="1"/>
    </row>
    <row r="737" spans="1:19" ht="21" x14ac:dyDescent="0.35">
      <c r="A737" s="1"/>
      <c r="B737" s="2"/>
      <c r="C737" s="2"/>
      <c r="D737" s="2"/>
      <c r="E737" s="2"/>
      <c r="F737" s="2"/>
      <c r="G737" s="2"/>
      <c r="H737" s="2"/>
      <c r="I737" s="2"/>
      <c r="J737" s="2"/>
      <c r="K737" s="2"/>
      <c r="L737" s="2"/>
      <c r="M737" s="2"/>
      <c r="N737" s="2"/>
      <c r="O737" s="2"/>
      <c r="P737" s="1"/>
      <c r="Q737" s="1"/>
      <c r="R737" s="1"/>
      <c r="S737" s="1"/>
    </row>
    <row r="738" spans="1:19" ht="21" x14ac:dyDescent="0.35">
      <c r="A738" s="1"/>
      <c r="B738" s="2"/>
      <c r="C738" s="2"/>
      <c r="D738" s="2"/>
      <c r="E738" s="2"/>
      <c r="F738" s="2"/>
      <c r="G738" s="2"/>
      <c r="H738" s="2"/>
      <c r="I738" s="2"/>
      <c r="J738" s="2"/>
      <c r="K738" s="2"/>
      <c r="L738" s="2"/>
      <c r="M738" s="2"/>
      <c r="N738" s="2"/>
      <c r="O738" s="2"/>
      <c r="P738" s="1"/>
      <c r="Q738" s="1"/>
      <c r="R738" s="1"/>
      <c r="S738" s="1"/>
    </row>
    <row r="739" spans="1:19" ht="21" x14ac:dyDescent="0.35">
      <c r="A739" s="1"/>
      <c r="B739" s="2"/>
      <c r="C739" s="2"/>
      <c r="D739" s="2"/>
      <c r="E739" s="2"/>
      <c r="F739" s="2"/>
      <c r="G739" s="2"/>
      <c r="H739" s="2"/>
      <c r="I739" s="2"/>
      <c r="J739" s="2"/>
      <c r="K739" s="2"/>
      <c r="L739" s="2"/>
      <c r="M739" s="2"/>
      <c r="N739" s="2"/>
      <c r="O739" s="2"/>
      <c r="P739" s="1"/>
      <c r="Q739" s="1"/>
      <c r="R739" s="1"/>
      <c r="S739" s="1"/>
    </row>
    <row r="740" spans="1:19" ht="21" x14ac:dyDescent="0.35">
      <c r="A740" s="1"/>
      <c r="B740" s="2"/>
      <c r="C740" s="2"/>
      <c r="D740" s="2"/>
      <c r="E740" s="2"/>
      <c r="F740" s="2"/>
      <c r="G740" s="2"/>
      <c r="H740" s="2"/>
      <c r="I740" s="2"/>
      <c r="J740" s="2"/>
      <c r="K740" s="2"/>
      <c r="L740" s="2"/>
      <c r="M740" s="2"/>
      <c r="N740" s="2"/>
      <c r="O740" s="2"/>
      <c r="P740" s="1"/>
      <c r="Q740" s="1"/>
      <c r="R740" s="1"/>
      <c r="S740" s="1"/>
    </row>
    <row r="741" spans="1:19" ht="21" x14ac:dyDescent="0.35">
      <c r="A741" s="1"/>
      <c r="B741" s="2"/>
      <c r="C741" s="2"/>
      <c r="D741" s="2"/>
      <c r="E741" s="2"/>
      <c r="F741" s="2"/>
      <c r="G741" s="2"/>
      <c r="H741" s="2"/>
      <c r="I741" s="2"/>
      <c r="J741" s="2"/>
      <c r="K741" s="2"/>
      <c r="L741" s="2"/>
      <c r="M741" s="2"/>
      <c r="N741" s="2"/>
      <c r="O741" s="2"/>
      <c r="P741" s="1"/>
      <c r="Q741" s="1"/>
      <c r="R741" s="1"/>
      <c r="S741" s="1"/>
    </row>
    <row r="742" spans="1:19" ht="21" x14ac:dyDescent="0.35">
      <c r="A742" s="1"/>
      <c r="B742" s="2"/>
      <c r="C742" s="2"/>
      <c r="D742" s="2"/>
      <c r="E742" s="2"/>
      <c r="F742" s="2"/>
      <c r="G742" s="2"/>
      <c r="H742" s="2"/>
      <c r="I742" s="2"/>
      <c r="J742" s="2"/>
      <c r="K742" s="2"/>
      <c r="L742" s="2"/>
      <c r="M742" s="2"/>
      <c r="N742" s="2"/>
      <c r="O742" s="2"/>
      <c r="P742" s="1"/>
      <c r="Q742" s="1"/>
      <c r="R742" s="1"/>
      <c r="S742" s="1"/>
    </row>
    <row r="743" spans="1:19" ht="21" x14ac:dyDescent="0.35">
      <c r="A743" s="1"/>
      <c r="B743" s="2"/>
      <c r="C743" s="2"/>
      <c r="D743" s="2"/>
      <c r="E743" s="2"/>
      <c r="F743" s="2"/>
      <c r="G743" s="2"/>
      <c r="H743" s="2"/>
      <c r="I743" s="2"/>
      <c r="J743" s="2"/>
      <c r="K743" s="2"/>
      <c r="L743" s="2"/>
      <c r="M743" s="2"/>
      <c r="N743" s="2"/>
      <c r="O743" s="2"/>
      <c r="P743" s="1"/>
      <c r="Q743" s="1"/>
      <c r="R743" s="1"/>
      <c r="S743" s="1"/>
    </row>
    <row r="744" spans="1:19" ht="21" x14ac:dyDescent="0.35">
      <c r="A744" s="1"/>
      <c r="B744" s="2"/>
      <c r="C744" s="2"/>
      <c r="D744" s="2"/>
      <c r="E744" s="2"/>
      <c r="F744" s="2"/>
      <c r="G744" s="2"/>
      <c r="H744" s="2"/>
      <c r="I744" s="2"/>
      <c r="J744" s="2"/>
      <c r="K744" s="2"/>
      <c r="L744" s="2"/>
      <c r="M744" s="2"/>
      <c r="N744" s="2"/>
      <c r="O744" s="2"/>
      <c r="P744" s="1"/>
      <c r="Q744" s="1"/>
      <c r="R744" s="1"/>
      <c r="S744" s="1"/>
    </row>
    <row r="745" spans="1:19" ht="21" x14ac:dyDescent="0.35">
      <c r="A745" s="1"/>
      <c r="B745" s="2"/>
      <c r="C745" s="2"/>
      <c r="D745" s="2"/>
      <c r="E745" s="2"/>
      <c r="F745" s="2"/>
      <c r="G745" s="2"/>
      <c r="H745" s="2"/>
      <c r="I745" s="2"/>
      <c r="J745" s="2"/>
      <c r="K745" s="2"/>
      <c r="L745" s="2"/>
      <c r="M745" s="2"/>
      <c r="N745" s="2"/>
      <c r="O745" s="2"/>
      <c r="P745" s="1"/>
      <c r="Q745" s="1"/>
      <c r="R745" s="1"/>
      <c r="S745" s="1"/>
    </row>
    <row r="746" spans="1:19" ht="21" x14ac:dyDescent="0.35">
      <c r="A746" s="1"/>
      <c r="B746" s="2"/>
      <c r="C746" s="2"/>
      <c r="D746" s="2"/>
      <c r="E746" s="2"/>
      <c r="F746" s="2"/>
      <c r="G746" s="2"/>
      <c r="H746" s="2"/>
      <c r="I746" s="2"/>
      <c r="J746" s="2"/>
      <c r="K746" s="2"/>
      <c r="L746" s="2"/>
      <c r="M746" s="2"/>
      <c r="N746" s="2"/>
      <c r="O746" s="2"/>
      <c r="P746" s="1"/>
      <c r="Q746" s="1"/>
      <c r="R746" s="1"/>
      <c r="S746" s="1"/>
    </row>
    <row r="747" spans="1:19" ht="21" x14ac:dyDescent="0.35">
      <c r="A747" s="1"/>
      <c r="B747" s="2"/>
      <c r="C747" s="2"/>
      <c r="D747" s="2"/>
      <c r="E747" s="2"/>
      <c r="F747" s="2"/>
      <c r="G747" s="2"/>
      <c r="H747" s="2"/>
      <c r="I747" s="2"/>
      <c r="J747" s="2"/>
      <c r="K747" s="2"/>
      <c r="L747" s="2"/>
      <c r="M747" s="2"/>
      <c r="N747" s="2"/>
      <c r="O747" s="2"/>
      <c r="P747" s="1"/>
      <c r="Q747" s="1"/>
      <c r="R747" s="1"/>
      <c r="S747" s="1"/>
    </row>
    <row r="748" spans="1:19" ht="21" x14ac:dyDescent="0.35">
      <c r="A748" s="1"/>
      <c r="B748" s="2"/>
      <c r="C748" s="2"/>
      <c r="D748" s="2"/>
      <c r="E748" s="2"/>
      <c r="F748" s="2"/>
      <c r="G748" s="2"/>
      <c r="H748" s="2"/>
      <c r="I748" s="2"/>
      <c r="J748" s="2"/>
      <c r="K748" s="2"/>
      <c r="L748" s="2"/>
      <c r="M748" s="2"/>
      <c r="N748" s="2"/>
      <c r="O748" s="2"/>
      <c r="P748" s="1"/>
      <c r="Q748" s="1"/>
      <c r="R748" s="1"/>
      <c r="S748" s="1"/>
    </row>
    <row r="749" spans="1:19" ht="21" x14ac:dyDescent="0.35">
      <c r="A749" s="1"/>
      <c r="B749" s="2"/>
      <c r="C749" s="2"/>
      <c r="D749" s="2"/>
      <c r="E749" s="2"/>
      <c r="F749" s="2"/>
      <c r="G749" s="2"/>
      <c r="H749" s="2"/>
      <c r="I749" s="2"/>
      <c r="J749" s="2"/>
      <c r="K749" s="2"/>
      <c r="L749" s="2"/>
      <c r="M749" s="2"/>
      <c r="N749" s="2"/>
      <c r="O749" s="2"/>
      <c r="P749" s="1"/>
      <c r="Q749" s="1"/>
      <c r="R749" s="1"/>
      <c r="S749" s="1"/>
    </row>
    <row r="750" spans="1:19" ht="21" x14ac:dyDescent="0.35">
      <c r="A750" s="1"/>
      <c r="B750" s="2"/>
      <c r="C750" s="2"/>
      <c r="D750" s="2"/>
      <c r="E750" s="2"/>
      <c r="F750" s="2"/>
      <c r="G750" s="2"/>
      <c r="H750" s="2"/>
      <c r="I750" s="2"/>
      <c r="J750" s="2"/>
      <c r="K750" s="2"/>
      <c r="L750" s="2"/>
      <c r="M750" s="2"/>
      <c r="N750" s="2"/>
      <c r="O750" s="2"/>
      <c r="P750" s="1"/>
      <c r="Q750" s="1"/>
      <c r="R750" s="1"/>
      <c r="S750" s="1"/>
    </row>
    <row r="751" spans="1:19" ht="21" x14ac:dyDescent="0.35">
      <c r="A751" s="1"/>
      <c r="B751" s="2"/>
      <c r="C751" s="2"/>
      <c r="D751" s="2"/>
      <c r="E751" s="2"/>
      <c r="F751" s="2"/>
      <c r="G751" s="2"/>
      <c r="H751" s="2"/>
      <c r="I751" s="2"/>
      <c r="J751" s="2"/>
      <c r="K751" s="2"/>
      <c r="L751" s="2"/>
      <c r="M751" s="2"/>
      <c r="N751" s="2"/>
      <c r="O751" s="2"/>
      <c r="P751" s="1"/>
      <c r="Q751" s="1"/>
      <c r="R751" s="1"/>
      <c r="S751" s="1"/>
    </row>
    <row r="752" spans="1:19" ht="21" x14ac:dyDescent="0.35">
      <c r="A752" s="1"/>
      <c r="B752" s="2"/>
      <c r="C752" s="2"/>
      <c r="D752" s="2"/>
      <c r="E752" s="2"/>
      <c r="F752" s="2"/>
      <c r="G752" s="2"/>
      <c r="H752" s="2"/>
      <c r="I752" s="2"/>
      <c r="J752" s="2"/>
      <c r="K752" s="2"/>
      <c r="L752" s="2"/>
      <c r="M752" s="2"/>
      <c r="N752" s="2"/>
      <c r="O752" s="2"/>
      <c r="P752" s="1"/>
      <c r="Q752" s="1"/>
      <c r="R752" s="1"/>
      <c r="S752" s="1"/>
    </row>
    <row r="753" spans="1:19" ht="21" x14ac:dyDescent="0.35">
      <c r="A753" s="1"/>
      <c r="B753" s="2"/>
      <c r="C753" s="2"/>
      <c r="D753" s="2"/>
      <c r="E753" s="2"/>
      <c r="F753" s="2"/>
      <c r="G753" s="2"/>
      <c r="H753" s="2"/>
      <c r="I753" s="2"/>
      <c r="J753" s="2"/>
      <c r="K753" s="2"/>
      <c r="L753" s="2"/>
      <c r="M753" s="2"/>
      <c r="N753" s="2"/>
      <c r="O753" s="2"/>
      <c r="P753" s="1"/>
      <c r="Q753" s="1"/>
      <c r="R753" s="1"/>
      <c r="S753" s="1"/>
    </row>
    <row r="754" spans="1:19" ht="21" x14ac:dyDescent="0.35">
      <c r="A754" s="1"/>
      <c r="B754" s="2"/>
      <c r="C754" s="2"/>
      <c r="D754" s="2"/>
      <c r="E754" s="2"/>
      <c r="F754" s="2"/>
      <c r="G754" s="2"/>
      <c r="H754" s="2"/>
      <c r="I754" s="2"/>
      <c r="J754" s="2"/>
      <c r="K754" s="2"/>
      <c r="L754" s="2"/>
      <c r="M754" s="2"/>
      <c r="N754" s="2"/>
      <c r="O754" s="2"/>
      <c r="P754" s="1"/>
      <c r="Q754" s="1"/>
      <c r="R754" s="1"/>
      <c r="S754" s="1"/>
    </row>
    <row r="755" spans="1:19" ht="21" x14ac:dyDescent="0.35">
      <c r="A755" s="1"/>
      <c r="B755" s="2"/>
      <c r="C755" s="2"/>
      <c r="D755" s="2"/>
      <c r="E755" s="2"/>
      <c r="F755" s="2"/>
      <c r="G755" s="2"/>
      <c r="H755" s="2"/>
      <c r="I755" s="2"/>
      <c r="J755" s="2"/>
      <c r="K755" s="2"/>
      <c r="L755" s="2"/>
      <c r="M755" s="2"/>
      <c r="N755" s="2"/>
      <c r="O755" s="2"/>
      <c r="P755" s="1"/>
      <c r="Q755" s="1"/>
      <c r="R755" s="1"/>
      <c r="S755" s="1"/>
    </row>
    <row r="756" spans="1:19" ht="21" x14ac:dyDescent="0.35">
      <c r="A756" s="1"/>
      <c r="B756" s="2"/>
      <c r="C756" s="2"/>
      <c r="D756" s="2"/>
      <c r="E756" s="2"/>
      <c r="F756" s="2"/>
      <c r="G756" s="2"/>
      <c r="H756" s="2"/>
      <c r="I756" s="2"/>
      <c r="J756" s="2"/>
      <c r="K756" s="2"/>
      <c r="L756" s="2"/>
      <c r="M756" s="2"/>
      <c r="N756" s="2"/>
      <c r="O756" s="2"/>
      <c r="P756" s="1"/>
      <c r="Q756" s="1"/>
      <c r="R756" s="1"/>
      <c r="S756" s="1"/>
    </row>
    <row r="757" spans="1:19" ht="21" x14ac:dyDescent="0.35">
      <c r="A757" s="1"/>
      <c r="B757" s="2"/>
      <c r="C757" s="2"/>
      <c r="D757" s="2"/>
      <c r="E757" s="2"/>
      <c r="F757" s="2"/>
      <c r="G757" s="2"/>
      <c r="H757" s="2"/>
      <c r="I757" s="2"/>
      <c r="J757" s="2"/>
      <c r="K757" s="2"/>
      <c r="L757" s="2"/>
      <c r="M757" s="2"/>
      <c r="N757" s="2"/>
      <c r="O757" s="2"/>
      <c r="P757" s="1"/>
      <c r="Q757" s="1"/>
      <c r="R757" s="1"/>
      <c r="S757" s="1"/>
    </row>
    <row r="758" spans="1:19" ht="21" x14ac:dyDescent="0.35">
      <c r="A758" s="1"/>
      <c r="B758" s="2"/>
      <c r="C758" s="2"/>
      <c r="D758" s="2"/>
      <c r="E758" s="2"/>
      <c r="F758" s="2"/>
      <c r="G758" s="2"/>
      <c r="H758" s="2"/>
      <c r="I758" s="2"/>
      <c r="J758" s="2"/>
      <c r="K758" s="2"/>
      <c r="L758" s="2"/>
      <c r="M758" s="2"/>
      <c r="N758" s="2"/>
      <c r="O758" s="2"/>
      <c r="P758" s="1"/>
      <c r="Q758" s="1"/>
      <c r="R758" s="1"/>
      <c r="S758" s="1"/>
    </row>
    <row r="759" spans="1:19" ht="21" x14ac:dyDescent="0.35">
      <c r="A759" s="1"/>
      <c r="B759" s="2"/>
      <c r="C759" s="2"/>
      <c r="D759" s="2"/>
      <c r="E759" s="2"/>
      <c r="F759" s="2"/>
      <c r="G759" s="2"/>
      <c r="H759" s="2"/>
      <c r="I759" s="2"/>
      <c r="J759" s="2"/>
      <c r="K759" s="2"/>
      <c r="L759" s="2"/>
      <c r="M759" s="2"/>
      <c r="N759" s="2"/>
      <c r="O759" s="2"/>
      <c r="P759" s="1"/>
      <c r="Q759" s="1"/>
      <c r="R759" s="1"/>
      <c r="S759" s="1"/>
    </row>
    <row r="760" spans="1:19" ht="21" x14ac:dyDescent="0.35">
      <c r="A760" s="1"/>
      <c r="B760" s="2"/>
      <c r="C760" s="2"/>
      <c r="D760" s="2"/>
      <c r="E760" s="2"/>
      <c r="F760" s="2"/>
      <c r="G760" s="2"/>
      <c r="H760" s="2"/>
      <c r="I760" s="2"/>
      <c r="J760" s="2"/>
      <c r="K760" s="2"/>
      <c r="L760" s="2"/>
      <c r="M760" s="2"/>
      <c r="N760" s="2"/>
      <c r="O760" s="2"/>
      <c r="P760" s="1"/>
      <c r="Q760" s="1"/>
      <c r="R760" s="1"/>
      <c r="S760" s="1"/>
    </row>
    <row r="761" spans="1:19" ht="21" x14ac:dyDescent="0.35">
      <c r="A761" s="1"/>
      <c r="B761" s="2"/>
      <c r="C761" s="2"/>
      <c r="D761" s="2"/>
      <c r="E761" s="2"/>
      <c r="F761" s="2"/>
      <c r="G761" s="2"/>
      <c r="H761" s="2"/>
      <c r="I761" s="2"/>
      <c r="J761" s="2"/>
      <c r="K761" s="2"/>
      <c r="L761" s="2"/>
      <c r="M761" s="2"/>
      <c r="N761" s="2"/>
      <c r="O761" s="2"/>
      <c r="P761" s="1"/>
      <c r="Q761" s="1"/>
      <c r="R761" s="1"/>
      <c r="S761" s="1"/>
    </row>
    <row r="762" spans="1:19" ht="21" x14ac:dyDescent="0.35">
      <c r="A762" s="1"/>
      <c r="B762" s="2"/>
      <c r="C762" s="2"/>
      <c r="D762" s="2"/>
      <c r="E762" s="2"/>
      <c r="F762" s="2"/>
      <c r="G762" s="2"/>
      <c r="H762" s="2"/>
      <c r="I762" s="2"/>
      <c r="J762" s="2"/>
      <c r="K762" s="2"/>
      <c r="L762" s="2"/>
      <c r="M762" s="2"/>
      <c r="N762" s="2"/>
      <c r="O762" s="2"/>
      <c r="P762" s="1"/>
      <c r="Q762" s="1"/>
      <c r="R762" s="1"/>
      <c r="S762" s="1"/>
    </row>
    <row r="763" spans="1:19" ht="21" x14ac:dyDescent="0.35">
      <c r="A763" s="1"/>
      <c r="B763" s="2"/>
      <c r="C763" s="2"/>
      <c r="D763" s="2"/>
      <c r="E763" s="2"/>
      <c r="F763" s="2"/>
      <c r="G763" s="2"/>
      <c r="H763" s="2"/>
      <c r="I763" s="2"/>
      <c r="J763" s="2"/>
      <c r="K763" s="2"/>
      <c r="L763" s="2"/>
      <c r="M763" s="2"/>
      <c r="N763" s="2"/>
      <c r="O763" s="2"/>
      <c r="P763" s="1"/>
      <c r="Q763" s="1"/>
      <c r="R763" s="1"/>
      <c r="S763" s="1"/>
    </row>
    <row r="764" spans="1:19" ht="21" x14ac:dyDescent="0.35">
      <c r="A764" s="1"/>
      <c r="B764" s="2"/>
      <c r="C764" s="2"/>
      <c r="D764" s="2"/>
      <c r="E764" s="2"/>
      <c r="F764" s="2"/>
      <c r="G764" s="2"/>
      <c r="H764" s="2"/>
      <c r="I764" s="2"/>
      <c r="J764" s="2"/>
      <c r="K764" s="2"/>
      <c r="L764" s="2"/>
      <c r="M764" s="2"/>
      <c r="N764" s="2"/>
      <c r="O764" s="2"/>
      <c r="P764" s="1"/>
      <c r="Q764" s="1"/>
      <c r="R764" s="1"/>
      <c r="S764" s="1"/>
    </row>
    <row r="765" spans="1:19" ht="21" x14ac:dyDescent="0.35">
      <c r="A765" s="1"/>
      <c r="B765" s="2"/>
      <c r="C765" s="2"/>
      <c r="D765" s="2"/>
      <c r="E765" s="2"/>
      <c r="F765" s="2"/>
      <c r="G765" s="2"/>
      <c r="H765" s="2"/>
      <c r="I765" s="2"/>
      <c r="J765" s="2"/>
      <c r="K765" s="2"/>
      <c r="L765" s="2"/>
      <c r="M765" s="2"/>
      <c r="N765" s="2"/>
      <c r="O765" s="2"/>
      <c r="P765" s="1"/>
      <c r="Q765" s="1"/>
      <c r="R765" s="1"/>
      <c r="S765" s="1"/>
    </row>
    <row r="766" spans="1:19" ht="21" x14ac:dyDescent="0.35">
      <c r="A766" s="1"/>
      <c r="B766" s="2"/>
      <c r="C766" s="2"/>
      <c r="D766" s="2"/>
      <c r="E766" s="2"/>
      <c r="F766" s="2"/>
      <c r="G766" s="2"/>
      <c r="H766" s="2"/>
      <c r="I766" s="2"/>
      <c r="J766" s="2"/>
      <c r="K766" s="2"/>
      <c r="L766" s="2"/>
      <c r="M766" s="2"/>
      <c r="N766" s="2"/>
      <c r="O766" s="2"/>
      <c r="P766" s="1"/>
      <c r="Q766" s="1"/>
      <c r="R766" s="1"/>
      <c r="S766" s="1"/>
    </row>
    <row r="767" spans="1:19" ht="21" x14ac:dyDescent="0.35">
      <c r="A767" s="1"/>
      <c r="B767" s="2"/>
      <c r="C767" s="2"/>
      <c r="D767" s="2"/>
      <c r="E767" s="2"/>
      <c r="F767" s="2"/>
      <c r="G767" s="2"/>
      <c r="H767" s="2"/>
      <c r="I767" s="2"/>
      <c r="J767" s="2"/>
      <c r="K767" s="2"/>
      <c r="L767" s="2"/>
      <c r="M767" s="2"/>
      <c r="N767" s="2"/>
      <c r="O767" s="2"/>
      <c r="P767" s="1"/>
      <c r="Q767" s="1"/>
      <c r="R767" s="1"/>
      <c r="S767" s="1"/>
    </row>
    <row r="768" spans="1:19" ht="21" x14ac:dyDescent="0.35">
      <c r="A768" s="1"/>
      <c r="B768" s="2"/>
      <c r="C768" s="2"/>
      <c r="D768" s="2"/>
      <c r="E768" s="2"/>
      <c r="F768" s="2"/>
      <c r="G768" s="2"/>
      <c r="H768" s="2"/>
      <c r="I768" s="2"/>
      <c r="J768" s="2"/>
      <c r="K768" s="2"/>
      <c r="L768" s="2"/>
      <c r="M768" s="2"/>
      <c r="N768" s="2"/>
      <c r="O768" s="2"/>
      <c r="P768" s="1"/>
      <c r="Q768" s="1"/>
      <c r="R768" s="1"/>
      <c r="S768" s="1"/>
    </row>
    <row r="769" spans="1:19" ht="21" x14ac:dyDescent="0.35">
      <c r="A769" s="1"/>
      <c r="B769" s="2"/>
      <c r="C769" s="2"/>
      <c r="D769" s="2"/>
      <c r="E769" s="2"/>
      <c r="F769" s="2"/>
      <c r="G769" s="2"/>
      <c r="H769" s="2"/>
      <c r="I769" s="2"/>
      <c r="J769" s="2"/>
      <c r="K769" s="2"/>
      <c r="L769" s="2"/>
      <c r="M769" s="2"/>
      <c r="N769" s="2"/>
      <c r="O769" s="2"/>
      <c r="P769" s="1"/>
      <c r="Q769" s="1"/>
      <c r="R769" s="1"/>
      <c r="S769" s="1"/>
    </row>
    <row r="770" spans="1:19" ht="21" x14ac:dyDescent="0.35">
      <c r="A770" s="1"/>
      <c r="B770" s="2"/>
      <c r="C770" s="2"/>
      <c r="D770" s="2"/>
      <c r="E770" s="2"/>
      <c r="F770" s="2"/>
      <c r="G770" s="2"/>
      <c r="H770" s="2"/>
      <c r="I770" s="2"/>
      <c r="J770" s="2"/>
      <c r="K770" s="2"/>
      <c r="L770" s="2"/>
      <c r="M770" s="2"/>
      <c r="N770" s="2"/>
      <c r="O770" s="2"/>
      <c r="P770" s="1"/>
      <c r="Q770" s="1"/>
      <c r="R770" s="1"/>
      <c r="S770" s="1"/>
    </row>
    <row r="771" spans="1:19" ht="21" x14ac:dyDescent="0.35">
      <c r="A771" s="1"/>
      <c r="B771" s="2"/>
      <c r="C771" s="2"/>
      <c r="D771" s="2"/>
      <c r="E771" s="2"/>
      <c r="F771" s="2"/>
      <c r="G771" s="2"/>
      <c r="H771" s="2"/>
      <c r="I771" s="2"/>
      <c r="J771" s="2"/>
      <c r="K771" s="2"/>
      <c r="L771" s="2"/>
      <c r="M771" s="2"/>
      <c r="N771" s="2"/>
      <c r="O771" s="2"/>
      <c r="P771" s="1"/>
      <c r="Q771" s="1"/>
      <c r="R771" s="1"/>
      <c r="S771" s="1"/>
    </row>
    <row r="772" spans="1:19" ht="21" x14ac:dyDescent="0.35">
      <c r="A772" s="1"/>
      <c r="B772" s="2"/>
      <c r="C772" s="2"/>
      <c r="D772" s="2"/>
      <c r="E772" s="2"/>
      <c r="F772" s="2"/>
      <c r="G772" s="2"/>
      <c r="H772" s="2"/>
      <c r="I772" s="2"/>
      <c r="J772" s="2"/>
      <c r="K772" s="2"/>
      <c r="L772" s="2"/>
      <c r="M772" s="2"/>
      <c r="N772" s="2"/>
      <c r="O772" s="2"/>
      <c r="P772" s="1"/>
      <c r="Q772" s="1"/>
      <c r="R772" s="1"/>
      <c r="S772" s="1"/>
    </row>
    <row r="773" spans="1:19" ht="21" x14ac:dyDescent="0.35">
      <c r="A773" s="1"/>
      <c r="B773" s="2"/>
      <c r="C773" s="2"/>
      <c r="D773" s="2"/>
      <c r="E773" s="2"/>
      <c r="F773" s="2"/>
      <c r="G773" s="2"/>
      <c r="H773" s="2"/>
      <c r="I773" s="2"/>
      <c r="J773" s="2"/>
      <c r="K773" s="2"/>
      <c r="L773" s="2"/>
      <c r="M773" s="2"/>
      <c r="N773" s="2"/>
      <c r="O773" s="2"/>
      <c r="P773" s="1"/>
      <c r="Q773" s="1"/>
      <c r="R773" s="1"/>
      <c r="S773" s="1"/>
    </row>
    <row r="774" spans="1:19" ht="21" x14ac:dyDescent="0.35">
      <c r="A774" s="1"/>
      <c r="B774" s="2"/>
      <c r="C774" s="2"/>
      <c r="D774" s="2"/>
      <c r="E774" s="2"/>
      <c r="F774" s="2"/>
      <c r="G774" s="2"/>
      <c r="H774" s="2"/>
      <c r="I774" s="2"/>
      <c r="J774" s="2"/>
      <c r="K774" s="2"/>
      <c r="L774" s="2"/>
      <c r="M774" s="2"/>
      <c r="N774" s="2"/>
      <c r="O774" s="2"/>
      <c r="P774" s="1"/>
      <c r="Q774" s="1"/>
      <c r="R774" s="1"/>
      <c r="S774" s="1"/>
    </row>
    <row r="775" spans="1:19" ht="21" x14ac:dyDescent="0.35">
      <c r="A775" s="1"/>
      <c r="B775" s="2"/>
      <c r="C775" s="2"/>
      <c r="D775" s="2"/>
      <c r="E775" s="2"/>
      <c r="F775" s="2"/>
      <c r="G775" s="2"/>
      <c r="H775" s="2"/>
      <c r="I775" s="2"/>
      <c r="J775" s="2"/>
      <c r="K775" s="2"/>
      <c r="L775" s="2"/>
      <c r="M775" s="2"/>
      <c r="N775" s="2"/>
      <c r="O775" s="2"/>
      <c r="P775" s="1"/>
      <c r="Q775" s="1"/>
      <c r="R775" s="1"/>
      <c r="S775" s="1"/>
    </row>
    <row r="776" spans="1:19" ht="21" x14ac:dyDescent="0.35">
      <c r="A776" s="1"/>
      <c r="B776" s="2"/>
      <c r="C776" s="2"/>
      <c r="D776" s="2"/>
      <c r="E776" s="2"/>
      <c r="F776" s="2"/>
      <c r="G776" s="2"/>
      <c r="H776" s="2"/>
      <c r="I776" s="2"/>
      <c r="J776" s="2"/>
      <c r="K776" s="2"/>
      <c r="L776" s="2"/>
      <c r="M776" s="2"/>
      <c r="N776" s="2"/>
      <c r="O776" s="2"/>
      <c r="P776" s="1"/>
      <c r="Q776" s="1"/>
      <c r="R776" s="1"/>
      <c r="S776" s="1"/>
    </row>
    <row r="777" spans="1:19" ht="21" x14ac:dyDescent="0.35">
      <c r="A777" s="1"/>
      <c r="B777" s="2"/>
      <c r="C777" s="2"/>
      <c r="D777" s="2"/>
      <c r="E777" s="2"/>
      <c r="F777" s="2"/>
      <c r="G777" s="2"/>
      <c r="H777" s="2"/>
      <c r="I777" s="2"/>
      <c r="J777" s="2"/>
      <c r="K777" s="2"/>
      <c r="L777" s="2"/>
      <c r="M777" s="2"/>
      <c r="N777" s="2"/>
      <c r="O777" s="2"/>
      <c r="P777" s="1"/>
      <c r="Q777" s="1"/>
      <c r="R777" s="1"/>
      <c r="S777" s="1"/>
    </row>
    <row r="778" spans="1:19" ht="21" x14ac:dyDescent="0.35">
      <c r="A778" s="1"/>
      <c r="B778" s="2"/>
      <c r="C778" s="2"/>
      <c r="D778" s="2"/>
      <c r="E778" s="2"/>
      <c r="F778" s="2"/>
      <c r="G778" s="2"/>
      <c r="H778" s="2"/>
      <c r="I778" s="2"/>
      <c r="J778" s="2"/>
      <c r="K778" s="2"/>
      <c r="L778" s="2"/>
      <c r="M778" s="2"/>
      <c r="N778" s="2"/>
      <c r="O778" s="2"/>
      <c r="P778" s="1"/>
      <c r="Q778" s="1"/>
      <c r="R778" s="1"/>
      <c r="S778" s="1"/>
    </row>
    <row r="779" spans="1:19" ht="21" x14ac:dyDescent="0.35">
      <c r="A779" s="1"/>
      <c r="B779" s="2"/>
      <c r="C779" s="2"/>
      <c r="D779" s="2"/>
      <c r="E779" s="2"/>
      <c r="F779" s="2"/>
      <c r="G779" s="2"/>
      <c r="H779" s="2"/>
      <c r="I779" s="2"/>
      <c r="J779" s="2"/>
      <c r="K779" s="2"/>
      <c r="L779" s="2"/>
      <c r="M779" s="2"/>
      <c r="N779" s="2"/>
      <c r="O779" s="2"/>
      <c r="P779" s="1"/>
      <c r="Q779" s="1"/>
      <c r="R779" s="1"/>
      <c r="S779" s="1"/>
    </row>
    <row r="780" spans="1:19" ht="21" x14ac:dyDescent="0.35">
      <c r="A780" s="1"/>
      <c r="B780" s="2"/>
      <c r="C780" s="2"/>
      <c r="D780" s="2"/>
      <c r="E780" s="2"/>
      <c r="F780" s="2"/>
      <c r="G780" s="2"/>
      <c r="H780" s="2"/>
      <c r="I780" s="2"/>
      <c r="J780" s="2"/>
      <c r="K780" s="2"/>
      <c r="L780" s="2"/>
      <c r="M780" s="2"/>
      <c r="N780" s="2"/>
      <c r="O780" s="2"/>
      <c r="P780" s="1"/>
      <c r="Q780" s="1"/>
      <c r="R780" s="1"/>
      <c r="S780" s="1"/>
    </row>
    <row r="781" spans="1:19" ht="21" x14ac:dyDescent="0.35">
      <c r="A781" s="1"/>
      <c r="B781" s="2"/>
      <c r="C781" s="2"/>
      <c r="D781" s="2"/>
      <c r="E781" s="2"/>
      <c r="F781" s="2"/>
      <c r="G781" s="2"/>
      <c r="H781" s="2"/>
      <c r="I781" s="2"/>
      <c r="J781" s="2"/>
      <c r="K781" s="2"/>
      <c r="L781" s="2"/>
      <c r="M781" s="2"/>
      <c r="N781" s="2"/>
      <c r="O781" s="2"/>
      <c r="P781" s="1"/>
      <c r="Q781" s="1"/>
      <c r="R781" s="1"/>
      <c r="S781" s="1"/>
    </row>
    <row r="782" spans="1:19" ht="21" x14ac:dyDescent="0.35">
      <c r="A782" s="1"/>
      <c r="B782" s="2"/>
      <c r="C782" s="2"/>
      <c r="D782" s="2"/>
      <c r="E782" s="2"/>
      <c r="F782" s="2"/>
      <c r="G782" s="2"/>
      <c r="H782" s="2"/>
      <c r="I782" s="2"/>
      <c r="J782" s="2"/>
      <c r="K782" s="2"/>
      <c r="L782" s="2"/>
      <c r="M782" s="2"/>
      <c r="N782" s="2"/>
      <c r="O782" s="2"/>
      <c r="P782" s="1"/>
      <c r="Q782" s="1"/>
      <c r="R782" s="1"/>
      <c r="S782" s="1"/>
    </row>
    <row r="783" spans="1:19" ht="21" x14ac:dyDescent="0.35">
      <c r="A783" s="1"/>
      <c r="B783" s="2"/>
      <c r="C783" s="2"/>
      <c r="D783" s="2"/>
      <c r="E783" s="2"/>
      <c r="F783" s="2"/>
      <c r="G783" s="2"/>
      <c r="H783" s="2"/>
      <c r="I783" s="2"/>
      <c r="J783" s="2"/>
      <c r="K783" s="2"/>
      <c r="L783" s="2"/>
      <c r="M783" s="2"/>
      <c r="N783" s="2"/>
      <c r="O783" s="2"/>
      <c r="P783" s="1"/>
      <c r="Q783" s="1"/>
      <c r="R783" s="1"/>
      <c r="S783" s="1"/>
    </row>
    <row r="784" spans="1:19" ht="21" x14ac:dyDescent="0.35">
      <c r="A784" s="1"/>
      <c r="B784" s="2"/>
      <c r="C784" s="2"/>
      <c r="D784" s="2"/>
      <c r="E784" s="2"/>
      <c r="F784" s="2"/>
      <c r="G784" s="2"/>
      <c r="H784" s="2"/>
      <c r="I784" s="2"/>
      <c r="J784" s="2"/>
      <c r="K784" s="2"/>
      <c r="L784" s="2"/>
      <c r="M784" s="2"/>
      <c r="N784" s="2"/>
      <c r="O784" s="2"/>
      <c r="P784" s="1"/>
      <c r="Q784" s="1"/>
      <c r="R784" s="1"/>
      <c r="S784" s="1"/>
    </row>
    <row r="785" spans="1:19" ht="21" x14ac:dyDescent="0.35">
      <c r="A785" s="1"/>
      <c r="B785" s="2"/>
      <c r="C785" s="2"/>
      <c r="D785" s="2"/>
      <c r="E785" s="2"/>
      <c r="F785" s="2"/>
      <c r="G785" s="2"/>
      <c r="H785" s="2"/>
      <c r="I785" s="2"/>
      <c r="J785" s="2"/>
      <c r="K785" s="2"/>
      <c r="L785" s="2"/>
      <c r="M785" s="2"/>
      <c r="N785" s="2"/>
      <c r="O785" s="2"/>
      <c r="P785" s="1"/>
      <c r="Q785" s="1"/>
      <c r="R785" s="1"/>
      <c r="S785" s="1"/>
    </row>
    <row r="786" spans="1:19" ht="21" x14ac:dyDescent="0.35">
      <c r="A786" s="1"/>
      <c r="B786" s="2"/>
      <c r="C786" s="2"/>
      <c r="D786" s="2"/>
      <c r="E786" s="2"/>
      <c r="F786" s="2"/>
      <c r="G786" s="2"/>
      <c r="H786" s="2"/>
      <c r="I786" s="2"/>
      <c r="J786" s="2"/>
      <c r="K786" s="2"/>
      <c r="L786" s="2"/>
      <c r="M786" s="2"/>
      <c r="N786" s="2"/>
      <c r="O786" s="2"/>
      <c r="P786" s="1"/>
      <c r="Q786" s="1"/>
      <c r="R786" s="1"/>
      <c r="S786" s="1"/>
    </row>
    <row r="787" spans="1:19" ht="21" x14ac:dyDescent="0.35">
      <c r="A787" s="1"/>
      <c r="B787" s="2"/>
      <c r="C787" s="2"/>
      <c r="D787" s="2"/>
      <c r="E787" s="2"/>
      <c r="F787" s="2"/>
      <c r="G787" s="2"/>
      <c r="H787" s="2"/>
      <c r="I787" s="2"/>
      <c r="J787" s="2"/>
      <c r="K787" s="2"/>
      <c r="L787" s="2"/>
      <c r="M787" s="2"/>
      <c r="N787" s="2"/>
      <c r="O787" s="2"/>
      <c r="P787" s="1"/>
      <c r="Q787" s="1"/>
      <c r="R787" s="1"/>
      <c r="S787" s="1"/>
    </row>
    <row r="788" spans="1:19" ht="21" x14ac:dyDescent="0.35">
      <c r="A788" s="1"/>
      <c r="B788" s="2"/>
      <c r="C788" s="2"/>
      <c r="D788" s="2"/>
      <c r="E788" s="2"/>
      <c r="F788" s="2"/>
      <c r="G788" s="2"/>
      <c r="H788" s="2"/>
      <c r="I788" s="2"/>
      <c r="J788" s="2"/>
      <c r="K788" s="2"/>
      <c r="L788" s="2"/>
      <c r="M788" s="2"/>
      <c r="N788" s="2"/>
      <c r="O788" s="2"/>
      <c r="P788" s="1"/>
      <c r="Q788" s="1"/>
      <c r="R788" s="1"/>
      <c r="S788" s="1"/>
    </row>
    <row r="789" spans="1:19" ht="21" x14ac:dyDescent="0.35">
      <c r="A789" s="1"/>
      <c r="B789" s="2"/>
      <c r="C789" s="2"/>
      <c r="D789" s="2"/>
      <c r="E789" s="2"/>
      <c r="F789" s="2"/>
      <c r="G789" s="2"/>
      <c r="H789" s="2"/>
      <c r="I789" s="2"/>
      <c r="J789" s="2"/>
      <c r="K789" s="2"/>
      <c r="L789" s="2"/>
      <c r="M789" s="2"/>
      <c r="N789" s="2"/>
      <c r="O789" s="2"/>
      <c r="P789" s="1"/>
      <c r="Q789" s="1"/>
      <c r="R789" s="1"/>
      <c r="S789" s="1"/>
    </row>
    <row r="790" spans="1:19" ht="21" x14ac:dyDescent="0.35">
      <c r="A790" s="1"/>
      <c r="B790" s="2"/>
      <c r="C790" s="2"/>
      <c r="D790" s="2"/>
      <c r="E790" s="2"/>
      <c r="F790" s="2"/>
      <c r="G790" s="2"/>
      <c r="H790" s="2"/>
      <c r="I790" s="2"/>
      <c r="J790" s="2"/>
      <c r="K790" s="2"/>
      <c r="L790" s="2"/>
      <c r="M790" s="2"/>
      <c r="N790" s="2"/>
      <c r="O790" s="2"/>
      <c r="P790" s="1"/>
      <c r="Q790" s="1"/>
      <c r="R790" s="1"/>
      <c r="S790" s="1"/>
    </row>
    <row r="791" spans="1:19" ht="21" x14ac:dyDescent="0.35">
      <c r="A791" s="1"/>
      <c r="B791" s="2"/>
      <c r="C791" s="2"/>
      <c r="D791" s="2"/>
      <c r="E791" s="2"/>
      <c r="F791" s="2"/>
      <c r="G791" s="2"/>
      <c r="H791" s="2"/>
      <c r="I791" s="2"/>
      <c r="J791" s="2"/>
      <c r="K791" s="2"/>
      <c r="L791" s="2"/>
      <c r="M791" s="2"/>
      <c r="N791" s="2"/>
      <c r="O791" s="2"/>
      <c r="P791" s="1"/>
      <c r="Q791" s="1"/>
      <c r="R791" s="1"/>
      <c r="S791" s="1"/>
    </row>
    <row r="792" spans="1:19" ht="21" x14ac:dyDescent="0.35">
      <c r="A792" s="1"/>
      <c r="B792" s="2"/>
      <c r="C792" s="2"/>
      <c r="D792" s="2"/>
      <c r="E792" s="2"/>
      <c r="F792" s="2"/>
      <c r="G792" s="2"/>
      <c r="H792" s="2"/>
      <c r="I792" s="2"/>
      <c r="J792" s="2"/>
      <c r="K792" s="2"/>
      <c r="L792" s="2"/>
      <c r="M792" s="2"/>
      <c r="N792" s="2"/>
      <c r="O792" s="2"/>
      <c r="P792" s="1"/>
      <c r="Q792" s="1"/>
      <c r="R792" s="1"/>
      <c r="S792" s="1"/>
    </row>
    <row r="793" spans="1:19" ht="21" x14ac:dyDescent="0.35">
      <c r="A793" s="1"/>
      <c r="B793" s="2"/>
      <c r="C793" s="2"/>
      <c r="D793" s="2"/>
      <c r="E793" s="2"/>
      <c r="F793" s="2"/>
      <c r="G793" s="2"/>
      <c r="H793" s="2"/>
      <c r="I793" s="2"/>
      <c r="J793" s="2"/>
      <c r="K793" s="2"/>
      <c r="L793" s="2"/>
      <c r="M793" s="2"/>
      <c r="N793" s="2"/>
      <c r="O793" s="2"/>
      <c r="P793" s="1"/>
      <c r="Q793" s="1"/>
      <c r="R793" s="1"/>
      <c r="S793" s="1"/>
    </row>
    <row r="794" spans="1:19" ht="21" x14ac:dyDescent="0.35">
      <c r="A794" s="1"/>
      <c r="B794" s="2"/>
      <c r="C794" s="2"/>
      <c r="D794" s="2"/>
      <c r="E794" s="2"/>
      <c r="F794" s="2"/>
      <c r="G794" s="2"/>
      <c r="H794" s="2"/>
      <c r="I794" s="2"/>
      <c r="J794" s="2"/>
      <c r="K794" s="2"/>
      <c r="L794" s="2"/>
      <c r="M794" s="2"/>
      <c r="N794" s="2"/>
      <c r="O794" s="2"/>
      <c r="P794" s="1"/>
      <c r="Q794" s="1"/>
      <c r="R794" s="1"/>
      <c r="S794" s="1"/>
    </row>
    <row r="795" spans="1:19" ht="21" x14ac:dyDescent="0.35">
      <c r="A795" s="1"/>
      <c r="B795" s="2"/>
      <c r="C795" s="2"/>
      <c r="D795" s="2"/>
      <c r="E795" s="2"/>
      <c r="F795" s="2"/>
      <c r="G795" s="2"/>
      <c r="H795" s="2"/>
      <c r="I795" s="2"/>
      <c r="J795" s="2"/>
      <c r="K795" s="2"/>
      <c r="L795" s="2"/>
      <c r="M795" s="2"/>
      <c r="N795" s="2"/>
      <c r="O795" s="2"/>
      <c r="P795" s="1"/>
      <c r="Q795" s="1"/>
      <c r="R795" s="1"/>
      <c r="S795" s="1"/>
    </row>
    <row r="796" spans="1:19" ht="21" x14ac:dyDescent="0.35">
      <c r="A796" s="1"/>
      <c r="B796" s="2"/>
      <c r="C796" s="2"/>
      <c r="D796" s="2"/>
      <c r="E796" s="2"/>
      <c r="F796" s="2"/>
      <c r="G796" s="2"/>
      <c r="H796" s="2"/>
      <c r="I796" s="2"/>
      <c r="J796" s="2"/>
      <c r="K796" s="2"/>
      <c r="L796" s="2"/>
      <c r="M796" s="2"/>
      <c r="N796" s="2"/>
      <c r="O796" s="2"/>
      <c r="P796" s="1"/>
      <c r="Q796" s="1"/>
      <c r="R796" s="1"/>
      <c r="S796" s="1"/>
    </row>
    <row r="797" spans="1:19" ht="21" x14ac:dyDescent="0.35">
      <c r="A797" s="1"/>
      <c r="B797" s="2"/>
      <c r="C797" s="2"/>
      <c r="D797" s="2"/>
      <c r="E797" s="2"/>
      <c r="F797" s="2"/>
      <c r="G797" s="2"/>
      <c r="H797" s="2"/>
      <c r="I797" s="2"/>
      <c r="J797" s="2"/>
      <c r="K797" s="2"/>
      <c r="L797" s="2"/>
      <c r="M797" s="2"/>
      <c r="N797" s="2"/>
      <c r="O797" s="2"/>
      <c r="P797" s="1"/>
      <c r="Q797" s="1"/>
      <c r="R797" s="1"/>
      <c r="S797" s="1"/>
    </row>
    <row r="798" spans="1:19" ht="21" x14ac:dyDescent="0.35">
      <c r="A798" s="1"/>
      <c r="B798" s="2"/>
      <c r="C798" s="2"/>
      <c r="D798" s="2"/>
      <c r="E798" s="2"/>
      <c r="F798" s="2"/>
      <c r="G798" s="2"/>
      <c r="H798" s="2"/>
      <c r="I798" s="2"/>
      <c r="J798" s="2"/>
      <c r="K798" s="2"/>
      <c r="L798" s="2"/>
      <c r="M798" s="2"/>
      <c r="N798" s="2"/>
      <c r="O798" s="2"/>
      <c r="P798" s="1"/>
      <c r="Q798" s="1"/>
      <c r="R798" s="1"/>
      <c r="S798" s="1"/>
    </row>
    <row r="799" spans="1:19" ht="21" x14ac:dyDescent="0.35">
      <c r="A799" s="1"/>
      <c r="B799" s="2"/>
      <c r="C799" s="2"/>
      <c r="D799" s="2"/>
      <c r="E799" s="2"/>
      <c r="F799" s="2"/>
      <c r="G799" s="2"/>
      <c r="H799" s="2"/>
      <c r="I799" s="2"/>
      <c r="J799" s="2"/>
      <c r="K799" s="2"/>
      <c r="L799" s="2"/>
      <c r="M799" s="2"/>
      <c r="N799" s="2"/>
      <c r="O799" s="2"/>
      <c r="P799" s="1"/>
      <c r="Q799" s="1"/>
      <c r="R799" s="1"/>
      <c r="S799" s="1"/>
    </row>
    <row r="800" spans="1:19" ht="21" x14ac:dyDescent="0.35">
      <c r="A800" s="1"/>
      <c r="B800" s="2"/>
      <c r="C800" s="2"/>
      <c r="D800" s="2"/>
      <c r="E800" s="2"/>
      <c r="F800" s="2"/>
      <c r="G800" s="2"/>
      <c r="H800" s="2"/>
      <c r="I800" s="2"/>
      <c r="J800" s="2"/>
      <c r="K800" s="2"/>
      <c r="L800" s="2"/>
      <c r="M800" s="2"/>
      <c r="N800" s="2"/>
      <c r="O800" s="2"/>
      <c r="P800" s="1"/>
      <c r="Q800" s="1"/>
      <c r="R800" s="1"/>
      <c r="S800" s="1"/>
    </row>
    <row r="801" spans="1:19" ht="21" x14ac:dyDescent="0.35">
      <c r="A801" s="1"/>
      <c r="B801" s="2"/>
      <c r="C801" s="2"/>
      <c r="D801" s="2"/>
      <c r="E801" s="2"/>
      <c r="F801" s="2"/>
      <c r="G801" s="2"/>
      <c r="H801" s="2"/>
      <c r="I801" s="2"/>
      <c r="J801" s="2"/>
      <c r="K801" s="2"/>
      <c r="L801" s="2"/>
      <c r="M801" s="2"/>
      <c r="N801" s="2"/>
      <c r="O801" s="2"/>
      <c r="P801" s="1"/>
      <c r="Q801" s="1"/>
      <c r="R801" s="1"/>
      <c r="S801" s="1"/>
    </row>
    <row r="802" spans="1:19" ht="21" x14ac:dyDescent="0.35">
      <c r="A802" s="1"/>
      <c r="B802" s="2"/>
      <c r="C802" s="2"/>
      <c r="D802" s="2"/>
      <c r="E802" s="2"/>
      <c r="F802" s="2"/>
      <c r="G802" s="2"/>
      <c r="H802" s="2"/>
      <c r="I802" s="2"/>
      <c r="J802" s="2"/>
      <c r="K802" s="2"/>
      <c r="L802" s="2"/>
      <c r="M802" s="2"/>
      <c r="N802" s="2"/>
      <c r="O802" s="2"/>
      <c r="P802" s="1"/>
      <c r="Q802" s="1"/>
      <c r="R802" s="1"/>
      <c r="S802" s="1"/>
    </row>
    <row r="803" spans="1:19" ht="21" x14ac:dyDescent="0.35">
      <c r="A803" s="1"/>
      <c r="B803" s="2"/>
      <c r="C803" s="2"/>
      <c r="D803" s="2"/>
      <c r="E803" s="2"/>
      <c r="F803" s="2"/>
      <c r="G803" s="2"/>
      <c r="H803" s="2"/>
      <c r="I803" s="2"/>
      <c r="J803" s="2"/>
      <c r="K803" s="2"/>
      <c r="L803" s="2"/>
      <c r="M803" s="2"/>
      <c r="N803" s="2"/>
      <c r="O803" s="2"/>
      <c r="P803" s="1"/>
      <c r="Q803" s="1"/>
      <c r="R803" s="1"/>
      <c r="S803" s="1"/>
    </row>
    <row r="804" spans="1:19" ht="21" x14ac:dyDescent="0.35">
      <c r="A804" s="1"/>
      <c r="B804" s="2"/>
      <c r="C804" s="2"/>
      <c r="D804" s="2"/>
      <c r="E804" s="2"/>
      <c r="F804" s="2"/>
      <c r="G804" s="2"/>
      <c r="H804" s="2"/>
      <c r="I804" s="2"/>
      <c r="J804" s="2"/>
      <c r="K804" s="2"/>
      <c r="L804" s="2"/>
      <c r="M804" s="2"/>
      <c r="N804" s="2"/>
      <c r="O804" s="2"/>
      <c r="P804" s="1"/>
      <c r="Q804" s="1"/>
      <c r="R804" s="1"/>
      <c r="S804" s="1"/>
    </row>
    <row r="805" spans="1:19" ht="21" x14ac:dyDescent="0.35">
      <c r="A805" s="1"/>
      <c r="B805" s="2"/>
      <c r="C805" s="2"/>
      <c r="D805" s="2"/>
      <c r="E805" s="2"/>
      <c r="F805" s="2"/>
      <c r="G805" s="2"/>
      <c r="H805" s="2"/>
      <c r="I805" s="2"/>
      <c r="J805" s="2"/>
      <c r="K805" s="2"/>
      <c r="L805" s="2"/>
      <c r="M805" s="2"/>
      <c r="N805" s="2"/>
      <c r="O805" s="2"/>
      <c r="P805" s="1"/>
      <c r="Q805" s="1"/>
      <c r="R805" s="1"/>
      <c r="S805" s="1"/>
    </row>
    <row r="806" spans="1:19" ht="21" x14ac:dyDescent="0.35">
      <c r="A806" s="1"/>
      <c r="B806" s="2"/>
      <c r="C806" s="2"/>
      <c r="D806" s="2"/>
      <c r="E806" s="2"/>
      <c r="F806" s="2"/>
      <c r="G806" s="2"/>
      <c r="H806" s="2"/>
      <c r="I806" s="2"/>
      <c r="J806" s="2"/>
      <c r="K806" s="2"/>
      <c r="L806" s="2"/>
      <c r="M806" s="2"/>
      <c r="N806" s="2"/>
      <c r="O806" s="2"/>
      <c r="P806" s="1"/>
      <c r="Q806" s="1"/>
      <c r="R806" s="1"/>
      <c r="S806" s="1"/>
    </row>
    <row r="807" spans="1:19" ht="21" x14ac:dyDescent="0.35">
      <c r="A807" s="1"/>
      <c r="B807" s="2"/>
      <c r="C807" s="2"/>
      <c r="D807" s="2"/>
      <c r="E807" s="2"/>
      <c r="F807" s="2"/>
      <c r="G807" s="2"/>
      <c r="H807" s="2"/>
      <c r="I807" s="2"/>
      <c r="J807" s="2"/>
      <c r="K807" s="2"/>
      <c r="L807" s="2"/>
      <c r="M807" s="2"/>
      <c r="N807" s="2"/>
      <c r="O807" s="2"/>
      <c r="P807" s="1"/>
      <c r="Q807" s="1"/>
      <c r="R807" s="1"/>
      <c r="S807" s="1"/>
    </row>
    <row r="808" spans="1:19" ht="21" x14ac:dyDescent="0.35">
      <c r="A808" s="1"/>
      <c r="B808" s="2"/>
      <c r="C808" s="2"/>
      <c r="D808" s="2"/>
      <c r="E808" s="2"/>
      <c r="F808" s="2"/>
      <c r="G808" s="2"/>
      <c r="H808" s="2"/>
      <c r="I808" s="2"/>
      <c r="J808" s="2"/>
      <c r="K808" s="2"/>
      <c r="L808" s="2"/>
      <c r="M808" s="2"/>
      <c r="N808" s="2"/>
      <c r="O808" s="2"/>
      <c r="P808" s="1"/>
      <c r="Q808" s="1"/>
      <c r="R808" s="1"/>
      <c r="S808" s="1"/>
    </row>
    <row r="809" spans="1:19" ht="21" x14ac:dyDescent="0.35">
      <c r="A809" s="1"/>
      <c r="B809" s="2"/>
      <c r="C809" s="2"/>
      <c r="D809" s="2"/>
      <c r="E809" s="2"/>
      <c r="F809" s="2"/>
      <c r="G809" s="2"/>
      <c r="H809" s="2"/>
      <c r="I809" s="2"/>
      <c r="J809" s="2"/>
      <c r="K809" s="2"/>
      <c r="L809" s="2"/>
      <c r="M809" s="2"/>
      <c r="N809" s="2"/>
      <c r="O809" s="2"/>
      <c r="P809" s="1"/>
      <c r="Q809" s="1"/>
      <c r="R809" s="1"/>
      <c r="S809" s="1"/>
    </row>
    <row r="810" spans="1:19" ht="21" x14ac:dyDescent="0.35">
      <c r="A810" s="1"/>
      <c r="B810" s="2"/>
      <c r="C810" s="2"/>
      <c r="D810" s="2"/>
      <c r="E810" s="2"/>
      <c r="F810" s="2"/>
      <c r="G810" s="2"/>
      <c r="H810" s="2"/>
      <c r="I810" s="2"/>
      <c r="J810" s="2"/>
      <c r="K810" s="2"/>
      <c r="L810" s="2"/>
      <c r="M810" s="2"/>
      <c r="N810" s="2"/>
      <c r="O810" s="2"/>
      <c r="P810" s="1"/>
      <c r="Q810" s="1"/>
      <c r="R810" s="1"/>
      <c r="S810" s="1"/>
    </row>
    <row r="811" spans="1:19" ht="21" x14ac:dyDescent="0.35">
      <c r="A811" s="1"/>
      <c r="B811" s="2"/>
      <c r="C811" s="2"/>
      <c r="D811" s="2"/>
      <c r="E811" s="2"/>
      <c r="F811" s="2"/>
      <c r="G811" s="2"/>
      <c r="H811" s="2"/>
      <c r="I811" s="2"/>
      <c r="J811" s="2"/>
      <c r="K811" s="2"/>
      <c r="L811" s="2"/>
      <c r="M811" s="2"/>
      <c r="N811" s="2"/>
      <c r="O811" s="2"/>
      <c r="P811" s="1"/>
      <c r="Q811" s="1"/>
      <c r="R811" s="1"/>
      <c r="S811" s="1"/>
    </row>
    <row r="812" spans="1:19" ht="21" x14ac:dyDescent="0.35">
      <c r="A812" s="1"/>
      <c r="B812" s="2"/>
      <c r="C812" s="2"/>
      <c r="D812" s="2"/>
      <c r="E812" s="2"/>
      <c r="F812" s="2"/>
      <c r="G812" s="2"/>
      <c r="H812" s="2"/>
      <c r="I812" s="2"/>
      <c r="J812" s="2"/>
      <c r="K812" s="2"/>
      <c r="L812" s="2"/>
      <c r="M812" s="2"/>
      <c r="N812" s="2"/>
      <c r="O812" s="2"/>
      <c r="P812" s="1"/>
      <c r="Q812" s="1"/>
      <c r="R812" s="1"/>
      <c r="S812" s="1"/>
    </row>
    <row r="813" spans="1:19" ht="21" x14ac:dyDescent="0.35">
      <c r="A813" s="1"/>
      <c r="B813" s="2"/>
      <c r="C813" s="2"/>
      <c r="D813" s="2"/>
      <c r="E813" s="2"/>
      <c r="F813" s="2"/>
      <c r="G813" s="2"/>
      <c r="H813" s="2"/>
      <c r="I813" s="2"/>
      <c r="J813" s="2"/>
      <c r="K813" s="2"/>
      <c r="L813" s="2"/>
      <c r="M813" s="2"/>
      <c r="N813" s="2"/>
      <c r="O813" s="2"/>
      <c r="P813" s="1"/>
      <c r="Q813" s="1"/>
      <c r="R813" s="1"/>
      <c r="S813" s="1"/>
    </row>
    <row r="814" spans="1:19" ht="21" x14ac:dyDescent="0.35">
      <c r="A814" s="1"/>
      <c r="B814" s="2"/>
      <c r="C814" s="2"/>
      <c r="D814" s="2"/>
      <c r="E814" s="2"/>
      <c r="F814" s="2"/>
      <c r="G814" s="2"/>
      <c r="H814" s="2"/>
      <c r="I814" s="2"/>
      <c r="J814" s="2"/>
      <c r="K814" s="2"/>
      <c r="L814" s="2"/>
      <c r="M814" s="2"/>
      <c r="N814" s="2"/>
      <c r="O814" s="2"/>
      <c r="P814" s="1"/>
      <c r="Q814" s="1"/>
      <c r="R814" s="1"/>
      <c r="S814" s="1"/>
    </row>
    <row r="815" spans="1:19" ht="21" x14ac:dyDescent="0.35">
      <c r="A815" s="1"/>
      <c r="B815" s="2"/>
      <c r="C815" s="2"/>
      <c r="D815" s="2"/>
      <c r="E815" s="2"/>
      <c r="F815" s="2"/>
      <c r="G815" s="2"/>
      <c r="H815" s="2"/>
      <c r="I815" s="2"/>
      <c r="J815" s="2"/>
      <c r="K815" s="2"/>
      <c r="L815" s="2"/>
      <c r="M815" s="2"/>
      <c r="N815" s="2"/>
      <c r="O815" s="2"/>
      <c r="P815" s="1"/>
      <c r="Q815" s="1"/>
      <c r="R815" s="1"/>
      <c r="S815" s="1"/>
    </row>
    <row r="816" spans="1:19" ht="21" x14ac:dyDescent="0.35">
      <c r="A816" s="1"/>
      <c r="B816" s="2"/>
      <c r="C816" s="2"/>
      <c r="D816" s="2"/>
      <c r="E816" s="2"/>
      <c r="F816" s="2"/>
      <c r="G816" s="2"/>
      <c r="H816" s="2"/>
      <c r="I816" s="2"/>
      <c r="J816" s="2"/>
      <c r="K816" s="2"/>
      <c r="L816" s="2"/>
      <c r="M816" s="2"/>
      <c r="N816" s="2"/>
      <c r="O816" s="2"/>
      <c r="P816" s="1"/>
      <c r="Q816" s="1"/>
      <c r="R816" s="1"/>
      <c r="S816" s="1"/>
    </row>
    <row r="817" spans="1:19" ht="21" x14ac:dyDescent="0.35">
      <c r="A817" s="1"/>
      <c r="B817" s="2"/>
      <c r="C817" s="2"/>
      <c r="D817" s="2"/>
      <c r="E817" s="2"/>
      <c r="F817" s="2"/>
      <c r="G817" s="2"/>
      <c r="H817" s="2"/>
      <c r="I817" s="2"/>
      <c r="J817" s="2"/>
      <c r="K817" s="2"/>
      <c r="L817" s="2"/>
      <c r="M817" s="2"/>
      <c r="N817" s="2"/>
      <c r="O817" s="2"/>
      <c r="P817" s="1"/>
      <c r="Q817" s="1"/>
      <c r="R817" s="1"/>
      <c r="S817" s="1"/>
    </row>
    <row r="818" spans="1:19" ht="21" x14ac:dyDescent="0.35">
      <c r="A818" s="1"/>
      <c r="B818" s="2"/>
      <c r="C818" s="2"/>
      <c r="D818" s="2"/>
      <c r="E818" s="2"/>
      <c r="F818" s="2"/>
      <c r="G818" s="2"/>
      <c r="H818" s="2"/>
      <c r="I818" s="2"/>
      <c r="J818" s="2"/>
      <c r="K818" s="2"/>
      <c r="L818" s="2"/>
      <c r="M818" s="2"/>
      <c r="N818" s="2"/>
      <c r="O818" s="2"/>
      <c r="P818" s="1"/>
      <c r="Q818" s="1"/>
      <c r="R818" s="1"/>
      <c r="S818" s="1"/>
    </row>
    <row r="819" spans="1:19" ht="21" x14ac:dyDescent="0.35">
      <c r="A819" s="1"/>
      <c r="B819" s="2"/>
      <c r="C819" s="2"/>
      <c r="D819" s="2"/>
      <c r="E819" s="2"/>
      <c r="F819" s="2"/>
      <c r="G819" s="2"/>
      <c r="H819" s="2"/>
      <c r="I819" s="2"/>
      <c r="J819" s="2"/>
      <c r="K819" s="2"/>
      <c r="L819" s="2"/>
      <c r="M819" s="2"/>
      <c r="N819" s="2"/>
      <c r="O819" s="2"/>
      <c r="P819" s="1"/>
      <c r="Q819" s="1"/>
      <c r="R819" s="1"/>
      <c r="S819" s="1"/>
    </row>
    <row r="820" spans="1:19" ht="21" x14ac:dyDescent="0.35">
      <c r="A820" s="1"/>
      <c r="B820" s="2"/>
      <c r="C820" s="2"/>
      <c r="D820" s="2"/>
      <c r="E820" s="2"/>
      <c r="F820" s="2"/>
      <c r="G820" s="2"/>
      <c r="H820" s="2"/>
      <c r="I820" s="2"/>
      <c r="J820" s="2"/>
      <c r="K820" s="2"/>
      <c r="L820" s="2"/>
      <c r="M820" s="2"/>
      <c r="N820" s="2"/>
      <c r="O820" s="2"/>
      <c r="P820" s="1"/>
      <c r="Q820" s="1"/>
      <c r="R820" s="1"/>
      <c r="S820" s="1"/>
    </row>
    <row r="821" spans="1:19" ht="21" x14ac:dyDescent="0.35">
      <c r="A821" s="1"/>
      <c r="B821" s="2"/>
      <c r="C821" s="2"/>
      <c r="D821" s="2"/>
      <c r="E821" s="2"/>
      <c r="F821" s="2"/>
      <c r="G821" s="2"/>
      <c r="H821" s="2"/>
      <c r="I821" s="2"/>
      <c r="J821" s="2"/>
      <c r="K821" s="2"/>
      <c r="L821" s="2"/>
      <c r="M821" s="2"/>
      <c r="N821" s="2"/>
      <c r="O821" s="2"/>
      <c r="P821" s="1"/>
      <c r="Q821" s="1"/>
      <c r="R821" s="1"/>
      <c r="S821" s="1"/>
    </row>
    <row r="822" spans="1:19" ht="21" x14ac:dyDescent="0.35">
      <c r="A822" s="1"/>
      <c r="B822" s="2"/>
      <c r="C822" s="2"/>
      <c r="D822" s="2"/>
      <c r="E822" s="2"/>
      <c r="F822" s="2"/>
      <c r="G822" s="2"/>
      <c r="H822" s="2"/>
      <c r="I822" s="2"/>
      <c r="J822" s="2"/>
      <c r="K822" s="2"/>
      <c r="L822" s="2"/>
      <c r="M822" s="2"/>
      <c r="N822" s="2"/>
      <c r="O822" s="2"/>
      <c r="P822" s="1"/>
      <c r="Q822" s="1"/>
      <c r="R822" s="1"/>
      <c r="S822" s="1"/>
    </row>
    <row r="823" spans="1:19" ht="21" x14ac:dyDescent="0.35">
      <c r="A823" s="1"/>
      <c r="B823" s="2"/>
      <c r="C823" s="2"/>
      <c r="D823" s="2"/>
      <c r="E823" s="2"/>
      <c r="F823" s="2"/>
      <c r="G823" s="2"/>
      <c r="H823" s="2"/>
      <c r="I823" s="2"/>
      <c r="J823" s="2"/>
      <c r="K823" s="2"/>
      <c r="L823" s="2"/>
      <c r="M823" s="2"/>
      <c r="N823" s="2"/>
      <c r="O823" s="2"/>
      <c r="P823" s="1"/>
      <c r="Q823" s="1"/>
      <c r="R823" s="1"/>
      <c r="S823" s="1"/>
    </row>
    <row r="824" spans="1:19" ht="21" x14ac:dyDescent="0.35">
      <c r="A824" s="1"/>
      <c r="B824" s="2"/>
      <c r="C824" s="2"/>
      <c r="D824" s="2"/>
      <c r="E824" s="2"/>
      <c r="F824" s="2"/>
      <c r="G824" s="2"/>
      <c r="H824" s="2"/>
      <c r="I824" s="2"/>
      <c r="J824" s="2"/>
      <c r="K824" s="2"/>
      <c r="L824" s="2"/>
      <c r="M824" s="2"/>
      <c r="N824" s="2"/>
      <c r="O824" s="2"/>
      <c r="P824" s="1"/>
      <c r="Q824" s="1"/>
      <c r="R824" s="1"/>
      <c r="S824" s="1"/>
    </row>
    <row r="825" spans="1:19" ht="21" x14ac:dyDescent="0.35">
      <c r="A825" s="1"/>
      <c r="B825" s="2"/>
      <c r="C825" s="2"/>
      <c r="D825" s="2"/>
      <c r="E825" s="2"/>
      <c r="F825" s="2"/>
      <c r="G825" s="2"/>
      <c r="H825" s="2"/>
      <c r="I825" s="2"/>
      <c r="J825" s="2"/>
      <c r="K825" s="2"/>
      <c r="L825" s="2"/>
      <c r="M825" s="2"/>
      <c r="N825" s="2"/>
      <c r="O825" s="2"/>
      <c r="P825" s="1"/>
      <c r="Q825" s="1"/>
      <c r="R825" s="1"/>
      <c r="S825" s="1"/>
    </row>
    <row r="826" spans="1:19" ht="21" x14ac:dyDescent="0.35">
      <c r="A826" s="1"/>
      <c r="B826" s="2"/>
      <c r="C826" s="2"/>
      <c r="D826" s="2"/>
      <c r="E826" s="2"/>
      <c r="F826" s="2"/>
      <c r="G826" s="2"/>
      <c r="H826" s="2"/>
      <c r="I826" s="2"/>
      <c r="J826" s="2"/>
      <c r="K826" s="2"/>
      <c r="L826" s="2"/>
      <c r="M826" s="2"/>
      <c r="N826" s="2"/>
      <c r="O826" s="2"/>
      <c r="P826" s="1"/>
      <c r="Q826" s="1"/>
      <c r="R826" s="1"/>
      <c r="S826" s="1"/>
    </row>
    <row r="827" spans="1:19" ht="21" x14ac:dyDescent="0.35">
      <c r="A827" s="1"/>
      <c r="B827" s="2"/>
      <c r="C827" s="2"/>
      <c r="D827" s="2"/>
      <c r="E827" s="2"/>
      <c r="F827" s="2"/>
      <c r="G827" s="2"/>
      <c r="H827" s="2"/>
      <c r="I827" s="2"/>
      <c r="J827" s="2"/>
      <c r="K827" s="2"/>
      <c r="L827" s="2"/>
      <c r="M827" s="2"/>
      <c r="N827" s="2"/>
      <c r="O827" s="2"/>
      <c r="P827" s="1"/>
      <c r="Q827" s="1"/>
      <c r="R827" s="1"/>
      <c r="S827" s="1"/>
    </row>
    <row r="828" spans="1:19" ht="21" x14ac:dyDescent="0.35">
      <c r="A828" s="1"/>
      <c r="B828" s="2"/>
      <c r="C828" s="2"/>
      <c r="D828" s="2"/>
      <c r="E828" s="2"/>
      <c r="F828" s="2"/>
      <c r="G828" s="2"/>
      <c r="H828" s="2"/>
      <c r="I828" s="2"/>
      <c r="J828" s="2"/>
      <c r="K828" s="2"/>
      <c r="L828" s="2"/>
      <c r="M828" s="2"/>
      <c r="N828" s="2"/>
      <c r="O828" s="2"/>
      <c r="P828" s="1"/>
      <c r="Q828" s="1"/>
      <c r="R828" s="1"/>
      <c r="S828" s="1"/>
    </row>
    <row r="829" spans="1:19" ht="21" x14ac:dyDescent="0.35">
      <c r="A829" s="1"/>
      <c r="B829" s="2"/>
      <c r="C829" s="2"/>
      <c r="D829" s="2"/>
      <c r="E829" s="2"/>
      <c r="F829" s="2"/>
      <c r="G829" s="2"/>
      <c r="H829" s="2"/>
      <c r="I829" s="2"/>
      <c r="J829" s="2"/>
      <c r="K829" s="2"/>
      <c r="L829" s="2"/>
      <c r="M829" s="2"/>
      <c r="N829" s="2"/>
      <c r="O829" s="2"/>
      <c r="P829" s="1"/>
      <c r="Q829" s="1"/>
      <c r="R829" s="1"/>
      <c r="S829" s="1"/>
    </row>
    <row r="830" spans="1:19" ht="21" x14ac:dyDescent="0.35">
      <c r="A830" s="1"/>
      <c r="B830" s="2"/>
      <c r="C830" s="2"/>
      <c r="D830" s="2"/>
      <c r="E830" s="2"/>
      <c r="F830" s="2"/>
      <c r="G830" s="2"/>
      <c r="H830" s="2"/>
      <c r="I830" s="2"/>
      <c r="J830" s="2"/>
      <c r="K830" s="2"/>
      <c r="L830" s="2"/>
      <c r="M830" s="2"/>
      <c r="N830" s="2"/>
      <c r="O830" s="2"/>
      <c r="P830" s="1"/>
      <c r="Q830" s="1"/>
      <c r="R830" s="1"/>
      <c r="S830" s="1"/>
    </row>
    <row r="831" spans="1:19" ht="21" x14ac:dyDescent="0.35">
      <c r="A831" s="1"/>
      <c r="B831" s="2"/>
      <c r="C831" s="2"/>
      <c r="D831" s="2"/>
      <c r="E831" s="2"/>
      <c r="F831" s="2"/>
      <c r="G831" s="2"/>
      <c r="H831" s="2"/>
      <c r="I831" s="2"/>
      <c r="J831" s="2"/>
      <c r="K831" s="2"/>
      <c r="L831" s="2"/>
      <c r="M831" s="2"/>
      <c r="N831" s="2"/>
      <c r="O831" s="2"/>
      <c r="P831" s="1"/>
      <c r="Q831" s="1"/>
      <c r="R831" s="1"/>
      <c r="S831" s="1"/>
    </row>
    <row r="832" spans="1:19" ht="21" x14ac:dyDescent="0.35">
      <c r="A832" s="1"/>
      <c r="B832" s="2"/>
      <c r="C832" s="2"/>
      <c r="D832" s="2"/>
      <c r="E832" s="2"/>
      <c r="F832" s="2"/>
      <c r="G832" s="2"/>
      <c r="H832" s="2"/>
      <c r="I832" s="2"/>
      <c r="J832" s="2"/>
      <c r="K832" s="2"/>
      <c r="L832" s="2"/>
      <c r="M832" s="2"/>
      <c r="N832" s="2"/>
      <c r="O832" s="2"/>
      <c r="P832" s="1"/>
      <c r="Q832" s="1"/>
      <c r="R832" s="1"/>
      <c r="S832" s="1"/>
    </row>
    <row r="833" spans="1:19" ht="21" x14ac:dyDescent="0.35">
      <c r="A833" s="1"/>
      <c r="B833" s="2"/>
      <c r="C833" s="2"/>
      <c r="D833" s="2"/>
      <c r="E833" s="2"/>
      <c r="F833" s="2"/>
      <c r="G833" s="2"/>
      <c r="H833" s="2"/>
      <c r="I833" s="2"/>
      <c r="J833" s="2"/>
      <c r="K833" s="2"/>
      <c r="L833" s="2"/>
      <c r="M833" s="2"/>
      <c r="N833" s="2"/>
      <c r="O833" s="2"/>
      <c r="P833" s="1"/>
      <c r="Q833" s="1"/>
      <c r="R833" s="1"/>
      <c r="S833" s="1"/>
    </row>
    <row r="834" spans="1:19" ht="21" x14ac:dyDescent="0.35">
      <c r="A834" s="1"/>
      <c r="B834" s="2"/>
      <c r="C834" s="2"/>
      <c r="D834" s="2"/>
      <c r="E834" s="2"/>
      <c r="F834" s="2"/>
      <c r="G834" s="2"/>
      <c r="H834" s="2"/>
      <c r="I834" s="2"/>
      <c r="J834" s="2"/>
      <c r="K834" s="2"/>
      <c r="L834" s="2"/>
      <c r="M834" s="2"/>
      <c r="N834" s="2"/>
      <c r="O834" s="2"/>
      <c r="P834" s="1"/>
      <c r="Q834" s="1"/>
      <c r="R834" s="1"/>
      <c r="S834" s="1"/>
    </row>
    <row r="835" spans="1:19" ht="21" x14ac:dyDescent="0.35">
      <c r="A835" s="1"/>
      <c r="B835" s="2"/>
      <c r="C835" s="2"/>
      <c r="D835" s="2"/>
      <c r="E835" s="2"/>
      <c r="F835" s="2"/>
      <c r="G835" s="2"/>
      <c r="H835" s="2"/>
      <c r="I835" s="2"/>
      <c r="J835" s="2"/>
      <c r="K835" s="2"/>
      <c r="L835" s="2"/>
      <c r="M835" s="2"/>
      <c r="N835" s="2"/>
      <c r="O835" s="2"/>
      <c r="P835" s="1"/>
      <c r="Q835" s="1"/>
      <c r="R835" s="1"/>
      <c r="S835" s="1"/>
    </row>
    <row r="836" spans="1:19" ht="21" x14ac:dyDescent="0.35">
      <c r="A836" s="1"/>
      <c r="B836" s="2"/>
      <c r="C836" s="2"/>
      <c r="D836" s="2"/>
      <c r="E836" s="2"/>
      <c r="F836" s="2"/>
      <c r="G836" s="2"/>
      <c r="H836" s="2"/>
      <c r="I836" s="2"/>
      <c r="J836" s="2"/>
      <c r="K836" s="2"/>
      <c r="L836" s="2"/>
      <c r="M836" s="2"/>
      <c r="N836" s="2"/>
      <c r="O836" s="2"/>
      <c r="P836" s="1"/>
      <c r="Q836" s="1"/>
      <c r="R836" s="1"/>
      <c r="S836" s="1"/>
    </row>
    <row r="837" spans="1:19" ht="21" x14ac:dyDescent="0.35">
      <c r="A837" s="1"/>
      <c r="B837" s="2"/>
      <c r="C837" s="2"/>
      <c r="D837" s="2"/>
      <c r="E837" s="2"/>
      <c r="F837" s="2"/>
      <c r="G837" s="2"/>
      <c r="H837" s="2"/>
      <c r="I837" s="2"/>
      <c r="J837" s="2"/>
      <c r="K837" s="2"/>
      <c r="L837" s="2"/>
      <c r="M837" s="2"/>
      <c r="N837" s="2"/>
      <c r="O837" s="2"/>
      <c r="P837" s="1"/>
      <c r="Q837" s="1"/>
      <c r="R837" s="1"/>
      <c r="S837" s="1"/>
    </row>
    <row r="838" spans="1:19" ht="21" x14ac:dyDescent="0.35">
      <c r="A838" s="1"/>
      <c r="B838" s="2"/>
      <c r="C838" s="2"/>
      <c r="D838" s="2"/>
      <c r="E838" s="2"/>
      <c r="F838" s="2"/>
      <c r="G838" s="2"/>
      <c r="H838" s="2"/>
      <c r="I838" s="2"/>
      <c r="J838" s="2"/>
      <c r="K838" s="2"/>
      <c r="L838" s="2"/>
      <c r="M838" s="2"/>
      <c r="N838" s="2"/>
      <c r="O838" s="2"/>
      <c r="P838" s="1"/>
      <c r="Q838" s="1"/>
      <c r="R838" s="1"/>
      <c r="S838" s="1"/>
    </row>
    <row r="839" spans="1:19" ht="21" x14ac:dyDescent="0.35">
      <c r="A839" s="1"/>
      <c r="B839" s="2"/>
      <c r="C839" s="2"/>
      <c r="D839" s="2"/>
      <c r="E839" s="2"/>
      <c r="F839" s="2"/>
      <c r="G839" s="2"/>
      <c r="H839" s="2"/>
      <c r="I839" s="2"/>
      <c r="J839" s="2"/>
      <c r="K839" s="2"/>
      <c r="L839" s="2"/>
      <c r="M839" s="2"/>
      <c r="N839" s="2"/>
      <c r="O839" s="2"/>
      <c r="P839" s="1"/>
      <c r="Q839" s="1"/>
      <c r="R839" s="1"/>
      <c r="S839" s="1"/>
    </row>
    <row r="840" spans="1:19" ht="21" x14ac:dyDescent="0.35">
      <c r="A840" s="1"/>
      <c r="B840" s="2"/>
      <c r="C840" s="2"/>
      <c r="D840" s="2"/>
      <c r="E840" s="2"/>
      <c r="F840" s="2"/>
      <c r="G840" s="2"/>
      <c r="H840" s="2"/>
      <c r="I840" s="2"/>
      <c r="J840" s="2"/>
      <c r="K840" s="2"/>
      <c r="L840" s="2"/>
      <c r="M840" s="2"/>
      <c r="N840" s="2"/>
      <c r="O840" s="2"/>
      <c r="P840" s="1"/>
      <c r="Q840" s="1"/>
      <c r="R840" s="1"/>
      <c r="S840" s="1"/>
    </row>
    <row r="841" spans="1:19" ht="21" x14ac:dyDescent="0.35">
      <c r="A841" s="1"/>
      <c r="B841" s="2"/>
      <c r="C841" s="2"/>
      <c r="D841" s="2"/>
      <c r="E841" s="2"/>
      <c r="F841" s="2"/>
      <c r="G841" s="2"/>
      <c r="H841" s="2"/>
      <c r="I841" s="2"/>
      <c r="J841" s="2"/>
      <c r="K841" s="2"/>
      <c r="L841" s="2"/>
      <c r="M841" s="2"/>
      <c r="N841" s="2"/>
      <c r="O841" s="2"/>
      <c r="P841" s="1"/>
      <c r="Q841" s="1"/>
      <c r="R841" s="1"/>
      <c r="S841" s="1"/>
    </row>
    <row r="842" spans="1:19" ht="21" x14ac:dyDescent="0.35">
      <c r="A842" s="1"/>
      <c r="B842" s="2"/>
      <c r="C842" s="2"/>
      <c r="D842" s="2"/>
      <c r="E842" s="2"/>
      <c r="F842" s="2"/>
      <c r="G842" s="2"/>
      <c r="H842" s="2"/>
      <c r="I842" s="2"/>
      <c r="J842" s="2"/>
      <c r="K842" s="2"/>
      <c r="L842" s="2"/>
      <c r="M842" s="2"/>
      <c r="N842" s="2"/>
      <c r="O842" s="2"/>
      <c r="P842" s="1"/>
      <c r="Q842" s="1"/>
      <c r="R842" s="1"/>
      <c r="S842" s="1"/>
    </row>
    <row r="843" spans="1:19" ht="21" x14ac:dyDescent="0.35">
      <c r="A843" s="1"/>
      <c r="B843" s="2"/>
      <c r="C843" s="2"/>
      <c r="D843" s="2"/>
      <c r="E843" s="2"/>
      <c r="F843" s="2"/>
      <c r="G843" s="2"/>
      <c r="H843" s="2"/>
      <c r="I843" s="2"/>
      <c r="J843" s="2"/>
      <c r="K843" s="2"/>
      <c r="L843" s="2"/>
      <c r="M843" s="2"/>
      <c r="N843" s="2"/>
      <c r="O843" s="2"/>
      <c r="P843" s="1"/>
      <c r="Q843" s="1"/>
      <c r="R843" s="1"/>
      <c r="S843" s="1"/>
    </row>
    <row r="844" spans="1:19" ht="21" x14ac:dyDescent="0.35">
      <c r="A844" s="1"/>
      <c r="B844" s="2"/>
      <c r="C844" s="2"/>
      <c r="D844" s="2"/>
      <c r="E844" s="2"/>
      <c r="F844" s="2"/>
      <c r="G844" s="2"/>
      <c r="H844" s="2"/>
      <c r="I844" s="2"/>
      <c r="J844" s="2"/>
      <c r="K844" s="2"/>
      <c r="L844" s="2"/>
      <c r="M844" s="2"/>
      <c r="N844" s="2"/>
      <c r="O844" s="2"/>
      <c r="P844" s="1"/>
      <c r="Q844" s="1"/>
      <c r="R844" s="1"/>
      <c r="S844" s="1"/>
    </row>
    <row r="845" spans="1:19" ht="21" x14ac:dyDescent="0.35">
      <c r="A845" s="1"/>
      <c r="B845" s="2"/>
      <c r="C845" s="2"/>
      <c r="D845" s="2"/>
      <c r="E845" s="2"/>
      <c r="F845" s="2"/>
      <c r="G845" s="2"/>
      <c r="H845" s="2"/>
      <c r="I845" s="2"/>
      <c r="J845" s="2"/>
      <c r="K845" s="2"/>
      <c r="L845" s="2"/>
      <c r="M845" s="2"/>
      <c r="N845" s="2"/>
      <c r="O845" s="2"/>
      <c r="P845" s="1"/>
      <c r="Q845" s="1"/>
      <c r="R845" s="1"/>
      <c r="S845" s="1"/>
    </row>
    <row r="846" spans="1:19" ht="21" x14ac:dyDescent="0.35">
      <c r="A846" s="1"/>
      <c r="B846" s="2"/>
      <c r="C846" s="2"/>
      <c r="D846" s="2"/>
      <c r="E846" s="2"/>
      <c r="F846" s="2"/>
      <c r="G846" s="2"/>
      <c r="H846" s="2"/>
      <c r="I846" s="2"/>
      <c r="J846" s="2"/>
      <c r="K846" s="2"/>
      <c r="L846" s="2"/>
      <c r="M846" s="2"/>
      <c r="N846" s="2"/>
      <c r="O846" s="2"/>
      <c r="P846" s="1"/>
      <c r="Q846" s="1"/>
      <c r="R846" s="1"/>
      <c r="S846" s="1"/>
    </row>
    <row r="847" spans="1:19" ht="21" x14ac:dyDescent="0.35">
      <c r="A847" s="1"/>
      <c r="B847" s="2"/>
      <c r="C847" s="2"/>
      <c r="D847" s="2"/>
      <c r="E847" s="2"/>
      <c r="F847" s="2"/>
      <c r="G847" s="2"/>
      <c r="H847" s="2"/>
      <c r="I847" s="2"/>
      <c r="J847" s="2"/>
      <c r="K847" s="2"/>
      <c r="L847" s="2"/>
      <c r="M847" s="2"/>
      <c r="N847" s="2"/>
      <c r="O847" s="2"/>
      <c r="P847" s="1"/>
      <c r="Q847" s="1"/>
      <c r="R847" s="1"/>
      <c r="S847" s="1"/>
    </row>
    <row r="848" spans="1:19" ht="21" x14ac:dyDescent="0.35">
      <c r="A848" s="1"/>
      <c r="B848" s="2"/>
      <c r="C848" s="2"/>
      <c r="D848" s="2"/>
      <c r="E848" s="2"/>
      <c r="F848" s="2"/>
      <c r="G848" s="2"/>
      <c r="H848" s="2"/>
      <c r="I848" s="2"/>
      <c r="J848" s="2"/>
      <c r="K848" s="2"/>
      <c r="L848" s="2"/>
      <c r="M848" s="2"/>
      <c r="N848" s="2"/>
      <c r="O848" s="2"/>
      <c r="P848" s="1"/>
      <c r="Q848" s="1"/>
      <c r="R848" s="1"/>
      <c r="S848" s="1"/>
    </row>
    <row r="849" spans="1:19" ht="21" x14ac:dyDescent="0.35">
      <c r="A849" s="1"/>
      <c r="B849" s="2"/>
      <c r="C849" s="2"/>
      <c r="D849" s="2"/>
      <c r="E849" s="2"/>
      <c r="F849" s="2"/>
      <c r="G849" s="2"/>
      <c r="H849" s="2"/>
      <c r="I849" s="2"/>
      <c r="J849" s="2"/>
      <c r="K849" s="2"/>
      <c r="L849" s="2"/>
      <c r="M849" s="2"/>
      <c r="N849" s="2"/>
      <c r="O849" s="2"/>
      <c r="P849" s="1"/>
      <c r="Q849" s="1"/>
      <c r="R849" s="1"/>
      <c r="S849" s="1"/>
    </row>
    <row r="850" spans="1:19" ht="21" x14ac:dyDescent="0.35">
      <c r="A850" s="1"/>
      <c r="B850" s="2"/>
      <c r="C850" s="2"/>
      <c r="D850" s="2"/>
      <c r="E850" s="2"/>
      <c r="F850" s="2"/>
      <c r="G850" s="2"/>
      <c r="H850" s="2"/>
      <c r="I850" s="2"/>
      <c r="J850" s="2"/>
      <c r="K850" s="2"/>
      <c r="L850" s="2"/>
      <c r="M850" s="2"/>
      <c r="N850" s="2"/>
      <c r="O850" s="2"/>
      <c r="P850" s="1"/>
      <c r="Q850" s="1"/>
      <c r="R850" s="1"/>
      <c r="S850" s="1"/>
    </row>
    <row r="851" spans="1:19" ht="21" x14ac:dyDescent="0.35">
      <c r="A851" s="1"/>
      <c r="B851" s="2"/>
      <c r="C851" s="2"/>
      <c r="D851" s="2"/>
      <c r="E851" s="2"/>
      <c r="F851" s="2"/>
      <c r="G851" s="2"/>
      <c r="H851" s="2"/>
      <c r="I851" s="2"/>
      <c r="J851" s="2"/>
      <c r="K851" s="2"/>
      <c r="L851" s="2"/>
      <c r="M851" s="2"/>
      <c r="N851" s="2"/>
      <c r="O851" s="2"/>
      <c r="P851" s="1"/>
      <c r="Q851" s="1"/>
      <c r="R851" s="1"/>
      <c r="S851" s="1"/>
    </row>
    <row r="852" spans="1:19" ht="21" x14ac:dyDescent="0.35">
      <c r="A852" s="1"/>
      <c r="B852" s="2"/>
      <c r="C852" s="2"/>
      <c r="D852" s="2"/>
      <c r="E852" s="2"/>
      <c r="F852" s="2"/>
      <c r="G852" s="2"/>
      <c r="H852" s="2"/>
      <c r="I852" s="2"/>
      <c r="J852" s="2"/>
      <c r="K852" s="2"/>
      <c r="L852" s="2"/>
      <c r="M852" s="2"/>
      <c r="N852" s="2"/>
      <c r="O852" s="2"/>
      <c r="P852" s="1"/>
      <c r="Q852" s="1"/>
      <c r="R852" s="1"/>
      <c r="S852" s="1"/>
    </row>
    <row r="853" spans="1:19" ht="21" x14ac:dyDescent="0.35">
      <c r="A853" s="1"/>
      <c r="B853" s="2"/>
      <c r="C853" s="2"/>
      <c r="D853" s="2"/>
      <c r="E853" s="2"/>
      <c r="F853" s="2"/>
      <c r="G853" s="2"/>
      <c r="H853" s="2"/>
      <c r="I853" s="2"/>
      <c r="J853" s="2"/>
      <c r="K853" s="2"/>
      <c r="L853" s="2"/>
      <c r="M853" s="2"/>
      <c r="N853" s="2"/>
      <c r="O853" s="2"/>
      <c r="P853" s="1"/>
      <c r="Q853" s="1"/>
      <c r="R853" s="1"/>
      <c r="S853" s="1"/>
    </row>
    <row r="854" spans="1:19" ht="21" x14ac:dyDescent="0.35">
      <c r="A854" s="1"/>
      <c r="B854" s="2"/>
      <c r="C854" s="2"/>
      <c r="D854" s="2"/>
      <c r="E854" s="2"/>
      <c r="F854" s="2"/>
      <c r="G854" s="2"/>
      <c r="H854" s="2"/>
      <c r="I854" s="2"/>
      <c r="J854" s="2"/>
      <c r="K854" s="2"/>
      <c r="L854" s="2"/>
      <c r="M854" s="2"/>
      <c r="N854" s="2"/>
      <c r="O854" s="2"/>
      <c r="P854" s="1"/>
      <c r="Q854" s="1"/>
      <c r="R854" s="1"/>
      <c r="S854" s="1"/>
    </row>
    <row r="855" spans="1:19" ht="21" x14ac:dyDescent="0.35">
      <c r="A855" s="1"/>
      <c r="B855" s="2"/>
      <c r="C855" s="2"/>
      <c r="D855" s="2"/>
      <c r="E855" s="2"/>
      <c r="F855" s="2"/>
      <c r="G855" s="2"/>
      <c r="H855" s="2"/>
      <c r="I855" s="2"/>
      <c r="J855" s="2"/>
      <c r="K855" s="2"/>
      <c r="L855" s="2"/>
      <c r="M855" s="2"/>
      <c r="N855" s="2"/>
      <c r="O855" s="2"/>
      <c r="P855" s="1"/>
      <c r="Q855" s="1"/>
      <c r="R855" s="1"/>
      <c r="S855" s="1"/>
    </row>
    <row r="856" spans="1:19" ht="21" x14ac:dyDescent="0.35">
      <c r="A856" s="1"/>
      <c r="B856" s="2"/>
      <c r="C856" s="2"/>
      <c r="D856" s="2"/>
      <c r="E856" s="2"/>
      <c r="F856" s="2"/>
      <c r="G856" s="2"/>
      <c r="H856" s="2"/>
      <c r="I856" s="2"/>
      <c r="J856" s="2"/>
      <c r="K856" s="2"/>
      <c r="L856" s="2"/>
      <c r="M856" s="2"/>
      <c r="N856" s="2"/>
      <c r="O856" s="2"/>
      <c r="P856" s="1"/>
      <c r="Q856" s="1"/>
      <c r="R856" s="1"/>
      <c r="S856" s="1"/>
    </row>
    <row r="857" spans="1:19" ht="21" x14ac:dyDescent="0.35">
      <c r="A857" s="1"/>
      <c r="B857" s="2"/>
      <c r="C857" s="2"/>
      <c r="D857" s="2"/>
      <c r="E857" s="2"/>
      <c r="F857" s="2"/>
      <c r="G857" s="2"/>
      <c r="H857" s="2"/>
      <c r="I857" s="2"/>
      <c r="J857" s="2"/>
      <c r="K857" s="2"/>
      <c r="L857" s="2"/>
      <c r="M857" s="2"/>
      <c r="N857" s="2"/>
      <c r="O857" s="2"/>
      <c r="P857" s="1"/>
      <c r="Q857" s="1"/>
      <c r="R857" s="1"/>
      <c r="S857" s="1"/>
    </row>
    <row r="858" spans="1:19" ht="21" x14ac:dyDescent="0.35">
      <c r="A858" s="1"/>
      <c r="B858" s="2"/>
      <c r="C858" s="2"/>
      <c r="D858" s="2"/>
      <c r="E858" s="2"/>
      <c r="F858" s="2"/>
      <c r="G858" s="2"/>
      <c r="H858" s="2"/>
      <c r="I858" s="2"/>
      <c r="J858" s="2"/>
      <c r="K858" s="2"/>
      <c r="L858" s="2"/>
      <c r="M858" s="2"/>
      <c r="N858" s="2"/>
      <c r="O858" s="2"/>
      <c r="P858" s="1"/>
      <c r="Q858" s="1"/>
      <c r="R858" s="1"/>
      <c r="S858" s="1"/>
    </row>
    <row r="859" spans="1:19" ht="21" x14ac:dyDescent="0.35">
      <c r="A859" s="1"/>
      <c r="B859" s="2"/>
      <c r="C859" s="2"/>
      <c r="D859" s="2"/>
      <c r="E859" s="2"/>
      <c r="F859" s="2"/>
      <c r="G859" s="2"/>
      <c r="H859" s="2"/>
      <c r="I859" s="2"/>
      <c r="J859" s="2"/>
      <c r="K859" s="2"/>
      <c r="L859" s="2"/>
      <c r="M859" s="2"/>
      <c r="N859" s="2"/>
      <c r="O859" s="2"/>
      <c r="P859" s="1"/>
      <c r="Q859" s="1"/>
      <c r="R859" s="1"/>
      <c r="S859" s="1"/>
    </row>
    <row r="860" spans="1:19" ht="21" x14ac:dyDescent="0.35">
      <c r="A860" s="1"/>
      <c r="B860" s="2"/>
      <c r="C860" s="2"/>
      <c r="D860" s="2"/>
      <c r="E860" s="2"/>
      <c r="F860" s="2"/>
      <c r="G860" s="2"/>
      <c r="H860" s="2"/>
      <c r="I860" s="2"/>
      <c r="J860" s="2"/>
      <c r="K860" s="2"/>
      <c r="L860" s="2"/>
      <c r="M860" s="2"/>
      <c r="N860" s="2"/>
      <c r="O860" s="2"/>
      <c r="P860" s="1"/>
      <c r="Q860" s="1"/>
      <c r="R860" s="1"/>
      <c r="S860" s="1"/>
    </row>
    <row r="861" spans="1:19" ht="21" x14ac:dyDescent="0.35">
      <c r="A861" s="1"/>
      <c r="B861" s="2"/>
      <c r="C861" s="2"/>
      <c r="D861" s="2"/>
      <c r="E861" s="2"/>
      <c r="F861" s="2"/>
      <c r="G861" s="2"/>
      <c r="H861" s="2"/>
      <c r="I861" s="2"/>
      <c r="J861" s="2"/>
      <c r="K861" s="2"/>
      <c r="L861" s="2"/>
      <c r="M861" s="2"/>
      <c r="N861" s="2"/>
      <c r="O861" s="2"/>
      <c r="P861" s="1"/>
      <c r="Q861" s="1"/>
      <c r="R861" s="1"/>
      <c r="S861" s="1"/>
    </row>
    <row r="862" spans="1:19" ht="21" x14ac:dyDescent="0.35">
      <c r="A862" s="1"/>
      <c r="B862" s="2"/>
      <c r="C862" s="2"/>
      <c r="D862" s="2"/>
      <c r="E862" s="2"/>
      <c r="F862" s="2"/>
      <c r="G862" s="2"/>
      <c r="H862" s="2"/>
      <c r="I862" s="2"/>
      <c r="J862" s="2"/>
      <c r="K862" s="2"/>
      <c r="L862" s="2"/>
      <c r="M862" s="2"/>
      <c r="N862" s="2"/>
      <c r="O862" s="2"/>
      <c r="P862" s="1"/>
      <c r="Q862" s="1"/>
      <c r="R862" s="1"/>
      <c r="S862" s="1"/>
    </row>
    <row r="863" spans="1:19" ht="21" x14ac:dyDescent="0.35">
      <c r="A863" s="1"/>
      <c r="B863" s="2"/>
      <c r="C863" s="2"/>
      <c r="D863" s="2"/>
      <c r="E863" s="2"/>
      <c r="F863" s="2"/>
      <c r="G863" s="2"/>
      <c r="H863" s="2"/>
      <c r="I863" s="2"/>
      <c r="J863" s="2"/>
      <c r="K863" s="2"/>
      <c r="L863" s="2"/>
      <c r="M863" s="2"/>
      <c r="N863" s="2"/>
      <c r="O863" s="2"/>
      <c r="P863" s="1"/>
      <c r="Q863" s="1"/>
      <c r="R863" s="1"/>
      <c r="S863" s="1"/>
    </row>
    <row r="864" spans="1:19" ht="21" x14ac:dyDescent="0.35">
      <c r="A864" s="1"/>
      <c r="B864" s="2"/>
      <c r="C864" s="2"/>
      <c r="D864" s="2"/>
      <c r="E864" s="2"/>
      <c r="F864" s="2"/>
      <c r="G864" s="2"/>
      <c r="H864" s="2"/>
      <c r="I864" s="2"/>
      <c r="J864" s="2"/>
      <c r="K864" s="2"/>
      <c r="L864" s="2"/>
      <c r="M864" s="2"/>
      <c r="N864" s="2"/>
      <c r="O864" s="2"/>
      <c r="P864" s="1"/>
      <c r="Q864" s="1"/>
      <c r="R864" s="1"/>
      <c r="S864" s="1"/>
    </row>
    <row r="865" spans="1:19" ht="21" x14ac:dyDescent="0.35">
      <c r="A865" s="1"/>
      <c r="B865" s="2"/>
      <c r="C865" s="2"/>
      <c r="D865" s="2"/>
      <c r="E865" s="2"/>
      <c r="F865" s="2"/>
      <c r="G865" s="2"/>
      <c r="H865" s="2"/>
      <c r="I865" s="2"/>
      <c r="J865" s="2"/>
      <c r="K865" s="2"/>
      <c r="L865" s="2"/>
      <c r="M865" s="2"/>
      <c r="N865" s="2"/>
      <c r="O865" s="2"/>
      <c r="P865" s="1"/>
      <c r="Q865" s="1"/>
      <c r="R865" s="1"/>
      <c r="S865" s="1"/>
    </row>
    <row r="866" spans="1:19" ht="21" x14ac:dyDescent="0.35">
      <c r="A866" s="1"/>
      <c r="B866" s="2"/>
      <c r="C866" s="2"/>
      <c r="D866" s="2"/>
      <c r="E866" s="2"/>
      <c r="F866" s="2"/>
      <c r="G866" s="2"/>
      <c r="H866" s="2"/>
      <c r="I866" s="2"/>
      <c r="J866" s="2"/>
      <c r="K866" s="2"/>
      <c r="L866" s="2"/>
      <c r="M866" s="2"/>
      <c r="N866" s="2"/>
      <c r="O866" s="2"/>
      <c r="P866" s="1"/>
      <c r="Q866" s="1"/>
      <c r="R866" s="1"/>
      <c r="S866" s="1"/>
    </row>
    <row r="867" spans="1:19" ht="21" x14ac:dyDescent="0.35">
      <c r="A867" s="1"/>
      <c r="B867" s="2"/>
      <c r="C867" s="2"/>
      <c r="D867" s="2"/>
      <c r="E867" s="2"/>
      <c r="F867" s="2"/>
      <c r="G867" s="2"/>
      <c r="H867" s="2"/>
      <c r="I867" s="2"/>
      <c r="J867" s="2"/>
      <c r="K867" s="2"/>
      <c r="L867" s="2"/>
      <c r="M867" s="2"/>
      <c r="N867" s="2"/>
      <c r="O867" s="2"/>
      <c r="P867" s="1"/>
      <c r="Q867" s="1"/>
      <c r="R867" s="1"/>
      <c r="S867" s="1"/>
    </row>
    <row r="868" spans="1:19" ht="21" x14ac:dyDescent="0.35">
      <c r="A868" s="1"/>
      <c r="B868" s="2"/>
      <c r="C868" s="2"/>
      <c r="D868" s="2"/>
      <c r="E868" s="2"/>
      <c r="F868" s="2"/>
      <c r="G868" s="2"/>
      <c r="H868" s="2"/>
      <c r="I868" s="2"/>
      <c r="J868" s="2"/>
      <c r="K868" s="2"/>
      <c r="L868" s="2"/>
      <c r="M868" s="2"/>
      <c r="N868" s="2"/>
      <c r="O868" s="2"/>
      <c r="P868" s="1"/>
      <c r="Q868" s="1"/>
      <c r="R868" s="1"/>
      <c r="S868" s="1"/>
    </row>
    <row r="869" spans="1:19" ht="21" x14ac:dyDescent="0.35">
      <c r="A869" s="1"/>
      <c r="B869" s="2"/>
      <c r="C869" s="2"/>
      <c r="D869" s="2"/>
      <c r="E869" s="2"/>
      <c r="F869" s="2"/>
      <c r="G869" s="2"/>
      <c r="H869" s="2"/>
      <c r="I869" s="2"/>
      <c r="J869" s="2"/>
      <c r="K869" s="2"/>
      <c r="L869" s="2"/>
      <c r="M869" s="2"/>
      <c r="N869" s="2"/>
      <c r="O869" s="2"/>
      <c r="P869" s="1"/>
      <c r="Q869" s="1"/>
      <c r="R869" s="1"/>
      <c r="S869" s="1"/>
    </row>
    <row r="870" spans="1:19" ht="21" x14ac:dyDescent="0.35">
      <c r="A870" s="1"/>
      <c r="B870" s="2"/>
      <c r="C870" s="2"/>
      <c r="D870" s="2"/>
      <c r="E870" s="2"/>
      <c r="F870" s="2"/>
      <c r="G870" s="2"/>
      <c r="H870" s="2"/>
      <c r="I870" s="2"/>
      <c r="J870" s="2"/>
      <c r="K870" s="2"/>
      <c r="L870" s="2"/>
      <c r="M870" s="2"/>
      <c r="N870" s="2"/>
      <c r="O870" s="2"/>
      <c r="P870" s="1"/>
      <c r="Q870" s="1"/>
      <c r="R870" s="1"/>
      <c r="S870" s="1"/>
    </row>
    <row r="871" spans="1:19" ht="21" x14ac:dyDescent="0.35">
      <c r="A871" s="1"/>
      <c r="B871" s="2"/>
      <c r="C871" s="2"/>
      <c r="D871" s="2"/>
      <c r="E871" s="2"/>
      <c r="F871" s="2"/>
      <c r="G871" s="2"/>
      <c r="H871" s="2"/>
      <c r="I871" s="2"/>
      <c r="J871" s="2"/>
      <c r="K871" s="2"/>
      <c r="L871" s="2"/>
      <c r="M871" s="2"/>
      <c r="N871" s="2"/>
      <c r="O871" s="2"/>
      <c r="P871" s="1"/>
      <c r="Q871" s="1"/>
      <c r="R871" s="1"/>
      <c r="S871" s="1"/>
    </row>
    <row r="872" spans="1:19" ht="21" x14ac:dyDescent="0.35">
      <c r="A872" s="1"/>
      <c r="B872" s="2"/>
      <c r="C872" s="2"/>
      <c r="D872" s="2"/>
      <c r="E872" s="2"/>
      <c r="F872" s="2"/>
      <c r="G872" s="2"/>
      <c r="H872" s="2"/>
      <c r="I872" s="2"/>
      <c r="J872" s="2"/>
      <c r="K872" s="2"/>
      <c r="L872" s="2"/>
      <c r="M872" s="2"/>
      <c r="N872" s="2"/>
      <c r="O872" s="2"/>
      <c r="P872" s="1"/>
      <c r="Q872" s="1"/>
      <c r="R872" s="1"/>
      <c r="S872" s="1"/>
    </row>
    <row r="873" spans="1:19" ht="21" x14ac:dyDescent="0.35">
      <c r="A873" s="1"/>
      <c r="B873" s="2"/>
      <c r="C873" s="2"/>
      <c r="D873" s="2"/>
      <c r="E873" s="2"/>
      <c r="F873" s="2"/>
      <c r="G873" s="2"/>
      <c r="H873" s="2"/>
      <c r="I873" s="2"/>
      <c r="J873" s="2"/>
      <c r="K873" s="2"/>
      <c r="L873" s="2"/>
      <c r="M873" s="2"/>
      <c r="N873" s="2"/>
      <c r="O873" s="2"/>
      <c r="P873" s="1"/>
      <c r="Q873" s="1"/>
      <c r="R873" s="1"/>
      <c r="S873" s="1"/>
    </row>
    <row r="874" spans="1:19" ht="21" x14ac:dyDescent="0.35">
      <c r="A874" s="1"/>
      <c r="B874" s="2"/>
      <c r="C874" s="2"/>
      <c r="D874" s="2"/>
      <c r="E874" s="2"/>
      <c r="F874" s="2"/>
      <c r="G874" s="2"/>
      <c r="H874" s="2"/>
      <c r="I874" s="2"/>
      <c r="J874" s="2"/>
      <c r="K874" s="2"/>
      <c r="L874" s="2"/>
      <c r="M874" s="2"/>
      <c r="N874" s="2"/>
      <c r="O874" s="2"/>
      <c r="P874" s="1"/>
      <c r="Q874" s="1"/>
      <c r="R874" s="1"/>
      <c r="S874" s="1"/>
    </row>
    <row r="875" spans="1:19" ht="21" x14ac:dyDescent="0.35">
      <c r="A875" s="1"/>
      <c r="B875" s="2"/>
      <c r="C875" s="2"/>
      <c r="D875" s="2"/>
      <c r="E875" s="2"/>
      <c r="F875" s="2"/>
      <c r="G875" s="2"/>
      <c r="H875" s="2"/>
      <c r="I875" s="2"/>
      <c r="J875" s="2"/>
      <c r="K875" s="2"/>
      <c r="L875" s="2"/>
      <c r="M875" s="2"/>
      <c r="N875" s="2"/>
      <c r="O875" s="2"/>
      <c r="P875" s="1"/>
      <c r="Q875" s="1"/>
      <c r="R875" s="1"/>
      <c r="S875" s="1"/>
    </row>
    <row r="876" spans="1:19" ht="21" x14ac:dyDescent="0.35">
      <c r="A876" s="1"/>
      <c r="B876" s="2"/>
      <c r="C876" s="2"/>
      <c r="D876" s="2"/>
      <c r="E876" s="2"/>
      <c r="F876" s="2"/>
      <c r="G876" s="2"/>
      <c r="H876" s="2"/>
      <c r="I876" s="2"/>
      <c r="J876" s="2"/>
      <c r="K876" s="2"/>
      <c r="L876" s="2"/>
      <c r="M876" s="2"/>
      <c r="N876" s="2"/>
      <c r="O876" s="2"/>
      <c r="P876" s="1"/>
      <c r="Q876" s="1"/>
      <c r="R876" s="1"/>
      <c r="S876" s="1"/>
    </row>
    <row r="877" spans="1:19" ht="21" x14ac:dyDescent="0.35">
      <c r="A877" s="1"/>
      <c r="B877" s="2"/>
      <c r="C877" s="2"/>
      <c r="D877" s="2"/>
      <c r="E877" s="2"/>
      <c r="F877" s="2"/>
      <c r="G877" s="2"/>
      <c r="H877" s="2"/>
      <c r="I877" s="2"/>
      <c r="J877" s="2"/>
      <c r="K877" s="2"/>
      <c r="L877" s="2"/>
      <c r="M877" s="2"/>
      <c r="N877" s="2"/>
      <c r="O877" s="2"/>
      <c r="P877" s="1"/>
      <c r="Q877" s="1"/>
      <c r="R877" s="1"/>
      <c r="S877" s="1"/>
    </row>
    <row r="878" spans="1:19" ht="21" x14ac:dyDescent="0.35">
      <c r="A878" s="1"/>
      <c r="B878" s="2"/>
      <c r="C878" s="2"/>
      <c r="D878" s="2"/>
      <c r="E878" s="2"/>
      <c r="F878" s="2"/>
      <c r="G878" s="2"/>
      <c r="H878" s="2"/>
      <c r="I878" s="2"/>
      <c r="J878" s="2"/>
      <c r="K878" s="2"/>
      <c r="L878" s="2"/>
      <c r="M878" s="2"/>
      <c r="N878" s="2"/>
      <c r="O878" s="2"/>
      <c r="P878" s="1"/>
      <c r="Q878" s="1"/>
      <c r="R878" s="1"/>
      <c r="S878" s="1"/>
    </row>
    <row r="879" spans="1:19" ht="21" x14ac:dyDescent="0.35">
      <c r="A879" s="1"/>
      <c r="B879" s="2"/>
      <c r="C879" s="2"/>
      <c r="D879" s="2"/>
      <c r="E879" s="2"/>
      <c r="F879" s="2"/>
      <c r="G879" s="2"/>
      <c r="H879" s="2"/>
      <c r="I879" s="2"/>
      <c r="J879" s="2"/>
      <c r="K879" s="2"/>
      <c r="L879" s="2"/>
      <c r="M879" s="2"/>
      <c r="N879" s="2"/>
      <c r="O879" s="2"/>
      <c r="P879" s="1"/>
      <c r="Q879" s="1"/>
      <c r="R879" s="1"/>
      <c r="S879" s="1"/>
    </row>
    <row r="880" spans="1:19" ht="21" x14ac:dyDescent="0.35">
      <c r="A880" s="1"/>
      <c r="B880" s="2"/>
      <c r="C880" s="2"/>
      <c r="D880" s="2"/>
      <c r="E880" s="2"/>
      <c r="F880" s="2"/>
      <c r="G880" s="2"/>
      <c r="H880" s="2"/>
      <c r="I880" s="2"/>
      <c r="J880" s="2"/>
      <c r="K880" s="2"/>
      <c r="L880" s="2"/>
      <c r="M880" s="2"/>
      <c r="N880" s="2"/>
      <c r="O880" s="2"/>
      <c r="P880" s="1"/>
      <c r="Q880" s="1"/>
      <c r="R880" s="1"/>
      <c r="S880" s="1"/>
    </row>
    <row r="881" spans="1:19" ht="21" x14ac:dyDescent="0.35">
      <c r="A881" s="1"/>
      <c r="B881" s="2"/>
      <c r="C881" s="2"/>
      <c r="D881" s="2"/>
      <c r="E881" s="2"/>
      <c r="F881" s="2"/>
      <c r="G881" s="2"/>
      <c r="H881" s="2"/>
      <c r="I881" s="2"/>
      <c r="J881" s="2"/>
      <c r="K881" s="2"/>
      <c r="L881" s="2"/>
      <c r="M881" s="2"/>
      <c r="N881" s="2"/>
      <c r="O881" s="2"/>
      <c r="P881" s="1"/>
      <c r="Q881" s="1"/>
      <c r="R881" s="1"/>
      <c r="S881" s="1"/>
    </row>
    <row r="882" spans="1:19" ht="21" x14ac:dyDescent="0.35">
      <c r="A882" s="1"/>
      <c r="B882" s="2"/>
      <c r="C882" s="2"/>
      <c r="D882" s="2"/>
      <c r="E882" s="2"/>
      <c r="F882" s="2"/>
      <c r="G882" s="2"/>
      <c r="H882" s="2"/>
      <c r="I882" s="2"/>
      <c r="J882" s="2"/>
      <c r="K882" s="2"/>
      <c r="L882" s="2"/>
      <c r="M882" s="2"/>
      <c r="N882" s="2"/>
      <c r="O882" s="2"/>
      <c r="P882" s="1"/>
      <c r="Q882" s="1"/>
      <c r="R882" s="1"/>
      <c r="S882" s="1"/>
    </row>
    <row r="883" spans="1:19" ht="21" x14ac:dyDescent="0.35">
      <c r="A883" s="1"/>
      <c r="B883" s="2"/>
      <c r="C883" s="2"/>
      <c r="D883" s="2"/>
      <c r="E883" s="2"/>
      <c r="F883" s="2"/>
      <c r="G883" s="2"/>
      <c r="H883" s="2"/>
      <c r="I883" s="2"/>
      <c r="J883" s="2"/>
      <c r="K883" s="2"/>
      <c r="L883" s="2"/>
      <c r="M883" s="2"/>
      <c r="N883" s="2"/>
      <c r="O883" s="2"/>
      <c r="P883" s="1"/>
      <c r="Q883" s="1"/>
      <c r="R883" s="1"/>
      <c r="S883" s="1"/>
    </row>
    <row r="884" spans="1:19" ht="21" x14ac:dyDescent="0.35">
      <c r="A884" s="1"/>
      <c r="B884" s="2"/>
      <c r="C884" s="2"/>
      <c r="D884" s="2"/>
      <c r="E884" s="2"/>
      <c r="F884" s="2"/>
      <c r="G884" s="2"/>
      <c r="H884" s="2"/>
      <c r="I884" s="2"/>
      <c r="J884" s="2"/>
      <c r="K884" s="2"/>
      <c r="L884" s="2"/>
      <c r="M884" s="2"/>
      <c r="N884" s="2"/>
      <c r="O884" s="2"/>
      <c r="P884" s="1"/>
      <c r="Q884" s="1"/>
      <c r="R884" s="1"/>
      <c r="S884" s="1"/>
    </row>
    <row r="885" spans="1:19" ht="21" x14ac:dyDescent="0.35">
      <c r="A885" s="1"/>
      <c r="B885" s="2"/>
      <c r="C885" s="2"/>
      <c r="D885" s="2"/>
      <c r="E885" s="2"/>
      <c r="F885" s="2"/>
      <c r="G885" s="2"/>
      <c r="H885" s="2"/>
      <c r="I885" s="2"/>
      <c r="J885" s="2"/>
      <c r="K885" s="2"/>
      <c r="L885" s="2"/>
      <c r="M885" s="2"/>
      <c r="N885" s="2"/>
      <c r="O885" s="2"/>
      <c r="P885" s="1"/>
      <c r="Q885" s="1"/>
      <c r="R885" s="1"/>
      <c r="S885" s="1"/>
    </row>
    <row r="886" spans="1:19" ht="21" x14ac:dyDescent="0.35">
      <c r="A886" s="1"/>
      <c r="B886" s="2"/>
      <c r="C886" s="2"/>
      <c r="D886" s="2"/>
      <c r="E886" s="2"/>
      <c r="F886" s="2"/>
      <c r="G886" s="2"/>
      <c r="H886" s="2"/>
      <c r="I886" s="2"/>
      <c r="J886" s="2"/>
      <c r="K886" s="2"/>
      <c r="L886" s="2"/>
      <c r="M886" s="2"/>
      <c r="N886" s="2"/>
      <c r="O886" s="2"/>
      <c r="P886" s="1"/>
      <c r="Q886" s="1"/>
      <c r="R886" s="1"/>
      <c r="S886" s="1"/>
    </row>
    <row r="887" spans="1:19" ht="21" x14ac:dyDescent="0.35">
      <c r="A887" s="1"/>
      <c r="B887" s="2"/>
      <c r="C887" s="2"/>
      <c r="D887" s="2"/>
      <c r="E887" s="2"/>
      <c r="F887" s="2"/>
      <c r="G887" s="2"/>
      <c r="H887" s="2"/>
      <c r="I887" s="2"/>
      <c r="J887" s="2"/>
      <c r="K887" s="2"/>
      <c r="L887" s="2"/>
      <c r="M887" s="2"/>
      <c r="N887" s="2"/>
      <c r="O887" s="2"/>
      <c r="P887" s="1"/>
      <c r="Q887" s="1"/>
      <c r="R887" s="1"/>
      <c r="S887" s="1"/>
    </row>
    <row r="888" spans="1:19" ht="21" x14ac:dyDescent="0.35">
      <c r="A888" s="1"/>
      <c r="B888" s="2"/>
      <c r="C888" s="2"/>
      <c r="D888" s="2"/>
      <c r="E888" s="2"/>
      <c r="F888" s="2"/>
      <c r="G888" s="2"/>
      <c r="H888" s="2"/>
      <c r="I888" s="2"/>
      <c r="J888" s="2"/>
      <c r="K888" s="2"/>
      <c r="L888" s="2"/>
      <c r="M888" s="2"/>
      <c r="N888" s="2"/>
      <c r="O888" s="2"/>
      <c r="P888" s="1"/>
      <c r="Q888" s="1"/>
      <c r="R888" s="1"/>
      <c r="S888" s="1"/>
    </row>
    <row r="889" spans="1:19" ht="21" x14ac:dyDescent="0.35">
      <c r="A889" s="1"/>
      <c r="B889" s="2"/>
      <c r="C889" s="2"/>
      <c r="D889" s="2"/>
      <c r="E889" s="2"/>
      <c r="F889" s="2"/>
      <c r="G889" s="2"/>
      <c r="H889" s="2"/>
      <c r="I889" s="2"/>
      <c r="J889" s="2"/>
      <c r="K889" s="2"/>
      <c r="L889" s="2"/>
      <c r="M889" s="2"/>
      <c r="N889" s="2"/>
      <c r="O889" s="2"/>
      <c r="P889" s="1"/>
      <c r="Q889" s="1"/>
      <c r="R889" s="1"/>
      <c r="S889" s="1"/>
    </row>
    <row r="890" spans="1:19" ht="21" x14ac:dyDescent="0.35">
      <c r="A890" s="1"/>
      <c r="B890" s="2"/>
      <c r="C890" s="2"/>
      <c r="D890" s="2"/>
      <c r="E890" s="2"/>
      <c r="F890" s="2"/>
      <c r="G890" s="2"/>
      <c r="H890" s="2"/>
      <c r="I890" s="2"/>
      <c r="J890" s="2"/>
      <c r="K890" s="2"/>
      <c r="L890" s="2"/>
      <c r="M890" s="2"/>
      <c r="N890" s="2"/>
      <c r="O890" s="2"/>
      <c r="P890" s="1"/>
      <c r="Q890" s="1"/>
      <c r="R890" s="1"/>
      <c r="S890" s="1"/>
    </row>
    <row r="891" spans="1:19" ht="21" x14ac:dyDescent="0.35">
      <c r="A891" s="1"/>
      <c r="B891" s="2"/>
      <c r="C891" s="2"/>
      <c r="D891" s="2"/>
      <c r="E891" s="2"/>
      <c r="F891" s="2"/>
      <c r="G891" s="2"/>
      <c r="H891" s="2"/>
      <c r="I891" s="2"/>
      <c r="J891" s="2"/>
      <c r="K891" s="2"/>
      <c r="L891" s="2"/>
      <c r="M891" s="2"/>
      <c r="N891" s="2"/>
      <c r="O891" s="2"/>
      <c r="P891" s="1"/>
      <c r="Q891" s="1"/>
      <c r="R891" s="1"/>
      <c r="S891" s="1"/>
    </row>
    <row r="892" spans="1:19" ht="21" x14ac:dyDescent="0.35">
      <c r="A892" s="1"/>
      <c r="B892" s="2"/>
      <c r="C892" s="2"/>
      <c r="D892" s="2"/>
      <c r="E892" s="2"/>
      <c r="F892" s="2"/>
      <c r="G892" s="2"/>
      <c r="H892" s="2"/>
      <c r="I892" s="2"/>
      <c r="J892" s="2"/>
      <c r="K892" s="2"/>
      <c r="L892" s="2"/>
      <c r="M892" s="2"/>
      <c r="N892" s="2"/>
      <c r="O892" s="2"/>
      <c r="P892" s="1"/>
      <c r="Q892" s="1"/>
      <c r="R892" s="1"/>
      <c r="S892" s="1"/>
    </row>
    <row r="893" spans="1:19" ht="21" x14ac:dyDescent="0.35">
      <c r="A893" s="1"/>
      <c r="B893" s="2"/>
      <c r="C893" s="2"/>
      <c r="D893" s="2"/>
      <c r="E893" s="2"/>
      <c r="F893" s="2"/>
      <c r="G893" s="2"/>
      <c r="H893" s="2"/>
      <c r="I893" s="2"/>
      <c r="J893" s="2"/>
      <c r="K893" s="2"/>
      <c r="L893" s="2"/>
      <c r="M893" s="2"/>
      <c r="N893" s="2"/>
      <c r="O893" s="2"/>
      <c r="P893" s="1"/>
      <c r="Q893" s="1"/>
      <c r="R893" s="1"/>
      <c r="S893" s="1"/>
    </row>
    <row r="894" spans="1:19" ht="21" x14ac:dyDescent="0.35">
      <c r="A894" s="1"/>
      <c r="B894" s="2"/>
      <c r="C894" s="2"/>
      <c r="D894" s="2"/>
      <c r="E894" s="2"/>
      <c r="F894" s="2"/>
      <c r="G894" s="2"/>
      <c r="H894" s="2"/>
      <c r="I894" s="2"/>
      <c r="J894" s="2"/>
      <c r="K894" s="2"/>
      <c r="L894" s="2"/>
      <c r="M894" s="2"/>
      <c r="N894" s="2"/>
      <c r="O894" s="2"/>
      <c r="P894" s="1"/>
      <c r="Q894" s="1"/>
      <c r="R894" s="1"/>
      <c r="S894" s="1"/>
    </row>
    <row r="895" spans="1:19" ht="21" x14ac:dyDescent="0.35">
      <c r="A895" s="1"/>
      <c r="B895" s="2"/>
      <c r="C895" s="2"/>
      <c r="D895" s="2"/>
      <c r="E895" s="2"/>
      <c r="F895" s="2"/>
      <c r="G895" s="2"/>
      <c r="H895" s="2"/>
      <c r="I895" s="2"/>
      <c r="J895" s="2"/>
      <c r="K895" s="2"/>
      <c r="L895" s="2"/>
      <c r="M895" s="2"/>
      <c r="N895" s="2"/>
      <c r="O895" s="2"/>
      <c r="P895" s="1"/>
      <c r="Q895" s="1"/>
      <c r="R895" s="1"/>
      <c r="S895" s="1"/>
    </row>
    <row r="896" spans="1:19" ht="21" x14ac:dyDescent="0.35">
      <c r="A896" s="1"/>
      <c r="B896" s="2"/>
      <c r="C896" s="2"/>
      <c r="D896" s="2"/>
      <c r="E896" s="2"/>
      <c r="F896" s="2"/>
      <c r="G896" s="2"/>
      <c r="H896" s="2"/>
      <c r="I896" s="2"/>
      <c r="J896" s="2"/>
      <c r="K896" s="2"/>
      <c r="L896" s="2"/>
      <c r="M896" s="2"/>
      <c r="N896" s="2"/>
      <c r="O896" s="2"/>
      <c r="P896" s="1"/>
      <c r="Q896" s="1"/>
      <c r="R896" s="1"/>
      <c r="S896" s="1"/>
    </row>
    <row r="897" spans="1:19" ht="21" x14ac:dyDescent="0.35">
      <c r="A897" s="1"/>
      <c r="B897" s="2"/>
      <c r="C897" s="2"/>
      <c r="D897" s="2"/>
      <c r="E897" s="2"/>
      <c r="F897" s="2"/>
      <c r="G897" s="2"/>
      <c r="H897" s="2"/>
      <c r="I897" s="2"/>
      <c r="J897" s="2"/>
      <c r="K897" s="2"/>
      <c r="L897" s="2"/>
      <c r="M897" s="2"/>
      <c r="N897" s="2"/>
      <c r="O897" s="2"/>
      <c r="P897" s="1"/>
      <c r="Q897" s="1"/>
      <c r="R897" s="1"/>
      <c r="S897" s="1"/>
    </row>
    <row r="898" spans="1:19" ht="21" x14ac:dyDescent="0.35">
      <c r="A898" s="1"/>
      <c r="B898" s="2"/>
      <c r="C898" s="2"/>
      <c r="D898" s="2"/>
      <c r="E898" s="2"/>
      <c r="F898" s="2"/>
      <c r="G898" s="2"/>
      <c r="H898" s="2"/>
      <c r="I898" s="2"/>
      <c r="J898" s="2"/>
      <c r="K898" s="2"/>
      <c r="L898" s="2"/>
      <c r="M898" s="2"/>
      <c r="N898" s="2"/>
      <c r="O898" s="2"/>
      <c r="P898" s="1"/>
      <c r="Q898" s="1"/>
      <c r="R898" s="1"/>
      <c r="S898" s="1"/>
    </row>
    <row r="899" spans="1:19" ht="21" x14ac:dyDescent="0.35">
      <c r="A899" s="1"/>
      <c r="B899" s="2"/>
      <c r="C899" s="2"/>
      <c r="D899" s="2"/>
      <c r="E899" s="2"/>
      <c r="F899" s="2"/>
      <c r="G899" s="2"/>
      <c r="H899" s="2"/>
      <c r="I899" s="2"/>
      <c r="J899" s="2"/>
      <c r="K899" s="2"/>
      <c r="L899" s="2"/>
      <c r="M899" s="2"/>
      <c r="N899" s="2"/>
      <c r="O899" s="2"/>
      <c r="P899" s="1"/>
      <c r="Q899" s="1"/>
      <c r="R899" s="1"/>
      <c r="S899" s="1"/>
    </row>
    <row r="900" spans="1:19" ht="21" x14ac:dyDescent="0.35">
      <c r="A900" s="1"/>
      <c r="B900" s="2"/>
      <c r="C900" s="2"/>
      <c r="D900" s="2"/>
      <c r="E900" s="2"/>
      <c r="F900" s="2"/>
      <c r="G900" s="2"/>
      <c r="H900" s="2"/>
      <c r="I900" s="2"/>
      <c r="J900" s="2"/>
      <c r="K900" s="2"/>
      <c r="L900" s="2"/>
      <c r="M900" s="2"/>
      <c r="N900" s="2"/>
      <c r="O900" s="2"/>
      <c r="P900" s="1"/>
      <c r="Q900" s="1"/>
      <c r="R900" s="1"/>
      <c r="S900" s="1"/>
    </row>
    <row r="901" spans="1:19" ht="21" x14ac:dyDescent="0.35">
      <c r="A901" s="1"/>
      <c r="B901" s="2"/>
      <c r="C901" s="2"/>
      <c r="D901" s="2"/>
      <c r="E901" s="2"/>
      <c r="F901" s="2"/>
      <c r="G901" s="2"/>
      <c r="H901" s="2"/>
      <c r="I901" s="2"/>
      <c r="J901" s="2"/>
      <c r="K901" s="2"/>
      <c r="L901" s="2"/>
      <c r="M901" s="2"/>
      <c r="N901" s="2"/>
      <c r="O901" s="2"/>
      <c r="P901" s="1"/>
      <c r="Q901" s="1"/>
      <c r="R901" s="1"/>
      <c r="S901" s="1"/>
    </row>
    <row r="902" spans="1:19" ht="21" x14ac:dyDescent="0.35">
      <c r="A902" s="1"/>
      <c r="B902" s="2"/>
      <c r="C902" s="2"/>
      <c r="D902" s="2"/>
      <c r="E902" s="2"/>
      <c r="F902" s="2"/>
      <c r="G902" s="2"/>
      <c r="H902" s="2"/>
      <c r="I902" s="2"/>
      <c r="J902" s="2"/>
      <c r="K902" s="2"/>
      <c r="L902" s="2"/>
      <c r="M902" s="2"/>
      <c r="N902" s="2"/>
      <c r="O902" s="2"/>
      <c r="P902" s="1"/>
      <c r="Q902" s="1"/>
      <c r="R902" s="1"/>
      <c r="S902" s="1"/>
    </row>
    <row r="903" spans="1:19" ht="21" x14ac:dyDescent="0.35">
      <c r="A903" s="1"/>
      <c r="B903" s="2"/>
      <c r="C903" s="2"/>
      <c r="D903" s="2"/>
      <c r="E903" s="2"/>
      <c r="F903" s="2"/>
      <c r="G903" s="2"/>
      <c r="H903" s="2"/>
      <c r="I903" s="2"/>
      <c r="J903" s="2"/>
      <c r="K903" s="2"/>
      <c r="L903" s="2"/>
      <c r="M903" s="2"/>
      <c r="N903" s="2"/>
      <c r="O903" s="2"/>
      <c r="P903" s="1"/>
      <c r="Q903" s="1"/>
      <c r="R903" s="1"/>
      <c r="S903" s="1"/>
    </row>
    <row r="904" spans="1:19" ht="21" x14ac:dyDescent="0.35">
      <c r="A904" s="1"/>
      <c r="B904" s="2"/>
      <c r="C904" s="2"/>
      <c r="D904" s="2"/>
      <c r="E904" s="2"/>
      <c r="F904" s="2"/>
      <c r="G904" s="2"/>
      <c r="H904" s="2"/>
      <c r="I904" s="2"/>
      <c r="J904" s="2"/>
      <c r="K904" s="2"/>
      <c r="L904" s="2"/>
      <c r="M904" s="2"/>
      <c r="N904" s="2"/>
      <c r="O904" s="2"/>
      <c r="P904" s="1"/>
      <c r="Q904" s="1"/>
      <c r="R904" s="1"/>
      <c r="S904" s="1"/>
    </row>
    <row r="905" spans="1:19" ht="21" x14ac:dyDescent="0.35">
      <c r="A905" s="1"/>
      <c r="B905" s="2"/>
      <c r="C905" s="2"/>
      <c r="D905" s="2"/>
      <c r="E905" s="2"/>
      <c r="F905" s="2"/>
      <c r="G905" s="2"/>
      <c r="H905" s="2"/>
      <c r="I905" s="2"/>
      <c r="J905" s="2"/>
      <c r="K905" s="2"/>
      <c r="L905" s="2"/>
      <c r="M905" s="2"/>
      <c r="N905" s="2"/>
      <c r="O905" s="2"/>
      <c r="P905" s="1"/>
      <c r="Q905" s="1"/>
      <c r="R905" s="1"/>
      <c r="S905" s="1"/>
    </row>
    <row r="906" spans="1:19" ht="21" x14ac:dyDescent="0.35">
      <c r="A906" s="1"/>
      <c r="B906" s="2"/>
      <c r="C906" s="2"/>
      <c r="D906" s="2"/>
      <c r="E906" s="2"/>
      <c r="F906" s="2"/>
      <c r="G906" s="2"/>
      <c r="H906" s="2"/>
      <c r="I906" s="2"/>
      <c r="J906" s="2"/>
      <c r="K906" s="2"/>
      <c r="L906" s="2"/>
      <c r="M906" s="2"/>
      <c r="N906" s="2"/>
      <c r="O906" s="2"/>
      <c r="P906" s="1"/>
      <c r="Q906" s="1"/>
      <c r="R906" s="1"/>
      <c r="S906" s="1"/>
    </row>
    <row r="907" spans="1:19" ht="21" x14ac:dyDescent="0.35">
      <c r="A907" s="1"/>
      <c r="B907" s="2"/>
      <c r="C907" s="2"/>
      <c r="D907" s="2"/>
      <c r="E907" s="2"/>
      <c r="F907" s="2"/>
      <c r="G907" s="2"/>
      <c r="H907" s="2"/>
      <c r="I907" s="2"/>
      <c r="J907" s="2"/>
      <c r="K907" s="2"/>
      <c r="L907" s="2"/>
      <c r="M907" s="2"/>
      <c r="N907" s="2"/>
      <c r="O907" s="2"/>
      <c r="P907" s="1"/>
      <c r="Q907" s="1"/>
      <c r="R907" s="1"/>
      <c r="S907" s="1"/>
    </row>
    <row r="908" spans="1:19" ht="21" x14ac:dyDescent="0.35">
      <c r="A908" s="1"/>
      <c r="B908" s="2"/>
      <c r="C908" s="2"/>
      <c r="D908" s="2"/>
      <c r="E908" s="2"/>
      <c r="F908" s="2"/>
      <c r="G908" s="2"/>
      <c r="H908" s="2"/>
      <c r="I908" s="2"/>
      <c r="J908" s="2"/>
      <c r="K908" s="2"/>
      <c r="L908" s="2"/>
      <c r="M908" s="2"/>
      <c r="N908" s="2"/>
      <c r="O908" s="2"/>
      <c r="P908" s="1"/>
      <c r="Q908" s="1"/>
      <c r="R908" s="1"/>
      <c r="S908" s="1"/>
    </row>
    <row r="909" spans="1:19" ht="21" x14ac:dyDescent="0.35">
      <c r="A909" s="1"/>
      <c r="B909" s="2"/>
      <c r="C909" s="2"/>
      <c r="D909" s="2"/>
      <c r="E909" s="2"/>
      <c r="F909" s="2"/>
      <c r="G909" s="2"/>
      <c r="H909" s="2"/>
      <c r="I909" s="2"/>
      <c r="J909" s="2"/>
      <c r="K909" s="2"/>
      <c r="L909" s="2"/>
      <c r="M909" s="2"/>
      <c r="N909" s="2"/>
      <c r="O909" s="2"/>
      <c r="P909" s="1"/>
      <c r="Q909" s="1"/>
      <c r="R909" s="1"/>
      <c r="S909" s="1"/>
    </row>
    <row r="910" spans="1:19" ht="21" x14ac:dyDescent="0.35">
      <c r="A910" s="1"/>
      <c r="B910" s="2"/>
      <c r="C910" s="2"/>
      <c r="D910" s="2"/>
      <c r="E910" s="2"/>
      <c r="F910" s="2"/>
      <c r="G910" s="2"/>
      <c r="H910" s="2"/>
      <c r="I910" s="2"/>
      <c r="J910" s="2"/>
      <c r="K910" s="2"/>
      <c r="L910" s="2"/>
      <c r="M910" s="2"/>
      <c r="N910" s="2"/>
      <c r="O910" s="2"/>
      <c r="P910" s="1"/>
      <c r="Q910" s="1"/>
      <c r="R910" s="1"/>
      <c r="S910" s="1"/>
    </row>
    <row r="911" spans="1:19" ht="21" x14ac:dyDescent="0.35">
      <c r="A911" s="1"/>
      <c r="B911" s="2"/>
      <c r="C911" s="2"/>
      <c r="D911" s="2"/>
      <c r="E911" s="2"/>
      <c r="F911" s="2"/>
      <c r="G911" s="2"/>
      <c r="H911" s="2"/>
      <c r="I911" s="2"/>
      <c r="J911" s="2"/>
      <c r="K911" s="2"/>
      <c r="L911" s="2"/>
      <c r="M911" s="2"/>
      <c r="N911" s="2"/>
      <c r="O911" s="2"/>
      <c r="P911" s="1"/>
      <c r="Q911" s="1"/>
      <c r="R911" s="1"/>
      <c r="S911" s="1"/>
    </row>
    <row r="912" spans="1:19" ht="21" x14ac:dyDescent="0.35">
      <c r="A912" s="1"/>
      <c r="B912" s="2"/>
      <c r="C912" s="2"/>
      <c r="D912" s="2"/>
      <c r="E912" s="2"/>
      <c r="F912" s="2"/>
      <c r="G912" s="2"/>
      <c r="H912" s="2"/>
      <c r="I912" s="2"/>
      <c r="J912" s="2"/>
      <c r="K912" s="2"/>
      <c r="L912" s="2"/>
      <c r="M912" s="2"/>
      <c r="N912" s="2"/>
      <c r="O912" s="2"/>
      <c r="P912" s="1"/>
      <c r="Q912" s="1"/>
      <c r="R912" s="1"/>
      <c r="S912" s="1"/>
    </row>
    <row r="913" spans="1:19" ht="21" x14ac:dyDescent="0.35">
      <c r="A913" s="1"/>
      <c r="B913" s="2"/>
      <c r="C913" s="2"/>
      <c r="D913" s="2"/>
      <c r="E913" s="2"/>
      <c r="F913" s="2"/>
      <c r="G913" s="2"/>
      <c r="H913" s="2"/>
      <c r="I913" s="2"/>
      <c r="J913" s="2"/>
      <c r="K913" s="2"/>
      <c r="L913" s="2"/>
      <c r="M913" s="2"/>
      <c r="N913" s="2"/>
      <c r="O913" s="2"/>
      <c r="P913" s="1"/>
      <c r="Q913" s="1"/>
      <c r="R913" s="1"/>
      <c r="S913" s="1"/>
    </row>
    <row r="914" spans="1:19" ht="21" x14ac:dyDescent="0.35">
      <c r="A914" s="1"/>
      <c r="B914" s="2"/>
      <c r="C914" s="2"/>
      <c r="D914" s="2"/>
      <c r="E914" s="2"/>
      <c r="F914" s="2"/>
      <c r="G914" s="2"/>
      <c r="H914" s="2"/>
      <c r="I914" s="2"/>
      <c r="J914" s="2"/>
      <c r="K914" s="2"/>
      <c r="L914" s="2"/>
      <c r="M914" s="2"/>
      <c r="N914" s="2"/>
      <c r="O914" s="2"/>
      <c r="P914" s="1"/>
      <c r="Q914" s="1"/>
      <c r="R914" s="1"/>
      <c r="S914" s="1"/>
    </row>
    <row r="915" spans="1:19" ht="21" x14ac:dyDescent="0.35">
      <c r="A915" s="1"/>
      <c r="B915" s="2"/>
      <c r="C915" s="2"/>
      <c r="D915" s="2"/>
      <c r="E915" s="2"/>
      <c r="F915" s="2"/>
      <c r="G915" s="2"/>
      <c r="H915" s="2"/>
      <c r="I915" s="2"/>
      <c r="J915" s="2"/>
      <c r="K915" s="2"/>
      <c r="L915" s="2"/>
      <c r="M915" s="2"/>
      <c r="N915" s="2"/>
      <c r="O915" s="2"/>
      <c r="P915" s="1"/>
      <c r="Q915" s="1"/>
      <c r="R915" s="1"/>
      <c r="S915" s="1"/>
    </row>
    <row r="916" spans="1:19" ht="21" x14ac:dyDescent="0.35">
      <c r="A916" s="1"/>
      <c r="B916" s="2"/>
      <c r="C916" s="2"/>
      <c r="D916" s="2"/>
      <c r="E916" s="2"/>
      <c r="F916" s="2"/>
      <c r="G916" s="2"/>
      <c r="H916" s="2"/>
      <c r="I916" s="2"/>
      <c r="J916" s="2"/>
      <c r="K916" s="2"/>
      <c r="L916" s="2"/>
      <c r="M916" s="2"/>
      <c r="N916" s="2"/>
      <c r="O916" s="2"/>
      <c r="P916" s="1"/>
      <c r="Q916" s="1"/>
      <c r="R916" s="1"/>
      <c r="S916" s="1"/>
    </row>
    <row r="917" spans="1:19" ht="21" x14ac:dyDescent="0.35">
      <c r="A917" s="1"/>
      <c r="B917" s="2"/>
      <c r="C917" s="2"/>
      <c r="D917" s="2"/>
      <c r="E917" s="2"/>
      <c r="F917" s="2"/>
      <c r="G917" s="2"/>
      <c r="H917" s="2"/>
      <c r="I917" s="2"/>
      <c r="J917" s="2"/>
      <c r="K917" s="2"/>
      <c r="L917" s="2"/>
      <c r="M917" s="2"/>
      <c r="N917" s="2"/>
      <c r="O917" s="2"/>
      <c r="P917" s="1"/>
      <c r="Q917" s="1"/>
      <c r="R917" s="1"/>
      <c r="S917" s="1"/>
    </row>
    <row r="918" spans="1:19" ht="21" x14ac:dyDescent="0.35">
      <c r="A918" s="1"/>
      <c r="B918" s="2"/>
      <c r="C918" s="2"/>
      <c r="D918" s="2"/>
      <c r="E918" s="2"/>
      <c r="F918" s="2"/>
      <c r="G918" s="2"/>
      <c r="H918" s="2"/>
      <c r="I918" s="2"/>
      <c r="J918" s="2"/>
      <c r="K918" s="2"/>
      <c r="L918" s="2"/>
      <c r="M918" s="2"/>
      <c r="N918" s="2"/>
      <c r="O918" s="2"/>
      <c r="P918" s="1"/>
      <c r="Q918" s="1"/>
      <c r="R918" s="1"/>
      <c r="S918" s="1"/>
    </row>
    <row r="919" spans="1:19" ht="21" x14ac:dyDescent="0.35">
      <c r="A919" s="1"/>
      <c r="B919" s="2"/>
      <c r="C919" s="2"/>
      <c r="D919" s="2"/>
      <c r="E919" s="2"/>
      <c r="F919" s="2"/>
      <c r="G919" s="2"/>
      <c r="H919" s="2"/>
      <c r="I919" s="2"/>
      <c r="J919" s="2"/>
      <c r="K919" s="2"/>
      <c r="L919" s="2"/>
      <c r="M919" s="2"/>
      <c r="N919" s="2"/>
      <c r="O919" s="2"/>
      <c r="P919" s="1"/>
      <c r="Q919" s="1"/>
      <c r="R919" s="1"/>
      <c r="S919" s="1"/>
    </row>
    <row r="920" spans="1:19" ht="21" x14ac:dyDescent="0.35">
      <c r="A920" s="1"/>
      <c r="B920" s="2"/>
      <c r="C920" s="2"/>
      <c r="D920" s="2"/>
      <c r="E920" s="2"/>
      <c r="F920" s="2"/>
      <c r="G920" s="2"/>
      <c r="H920" s="2"/>
      <c r="I920" s="2"/>
      <c r="J920" s="2"/>
      <c r="K920" s="2"/>
      <c r="L920" s="2"/>
      <c r="M920" s="2"/>
      <c r="N920" s="2"/>
      <c r="O920" s="2"/>
      <c r="P920" s="1"/>
      <c r="Q920" s="1"/>
      <c r="R920" s="1"/>
      <c r="S920" s="1"/>
    </row>
    <row r="921" spans="1:19" ht="21" x14ac:dyDescent="0.35">
      <c r="A921" s="1"/>
      <c r="B921" s="2"/>
      <c r="C921" s="2"/>
      <c r="D921" s="2"/>
      <c r="E921" s="2"/>
      <c r="F921" s="2"/>
      <c r="G921" s="2"/>
      <c r="H921" s="2"/>
      <c r="I921" s="2"/>
      <c r="J921" s="2"/>
      <c r="K921" s="2"/>
      <c r="L921" s="2"/>
      <c r="M921" s="2"/>
      <c r="N921" s="2"/>
      <c r="O921" s="2"/>
      <c r="P921" s="1"/>
      <c r="Q921" s="1"/>
      <c r="R921" s="1"/>
      <c r="S921" s="1"/>
    </row>
    <row r="922" spans="1:19" ht="21" x14ac:dyDescent="0.35">
      <c r="A922" s="1"/>
      <c r="B922" s="2"/>
      <c r="C922" s="2"/>
      <c r="D922" s="2"/>
      <c r="E922" s="2"/>
      <c r="F922" s="2"/>
      <c r="G922" s="2"/>
      <c r="H922" s="2"/>
      <c r="I922" s="2"/>
      <c r="J922" s="2"/>
      <c r="K922" s="2"/>
      <c r="L922" s="2"/>
      <c r="M922" s="2"/>
      <c r="N922" s="2"/>
      <c r="O922" s="2"/>
      <c r="P922" s="1"/>
      <c r="Q922" s="1"/>
      <c r="R922" s="1"/>
      <c r="S922" s="1"/>
    </row>
    <row r="923" spans="1:19" ht="21" x14ac:dyDescent="0.35">
      <c r="A923" s="1"/>
      <c r="B923" s="2"/>
      <c r="C923" s="2"/>
      <c r="D923" s="2"/>
      <c r="E923" s="2"/>
      <c r="F923" s="2"/>
      <c r="G923" s="2"/>
      <c r="H923" s="2"/>
      <c r="I923" s="2"/>
      <c r="J923" s="2"/>
      <c r="K923" s="2"/>
      <c r="L923" s="2"/>
      <c r="M923" s="2"/>
      <c r="N923" s="2"/>
      <c r="O923" s="2"/>
      <c r="P923" s="1"/>
      <c r="Q923" s="1"/>
      <c r="R923" s="1"/>
      <c r="S923" s="1"/>
    </row>
    <row r="924" spans="1:19" ht="21" x14ac:dyDescent="0.35">
      <c r="A924" s="1"/>
      <c r="B924" s="2"/>
      <c r="C924" s="2"/>
      <c r="D924" s="2"/>
      <c r="E924" s="2"/>
      <c r="F924" s="2"/>
      <c r="G924" s="2"/>
      <c r="H924" s="2"/>
      <c r="I924" s="2"/>
      <c r="J924" s="2"/>
      <c r="K924" s="2"/>
      <c r="L924" s="2"/>
      <c r="M924" s="2"/>
      <c r="N924" s="2"/>
      <c r="O924" s="2"/>
      <c r="P924" s="1"/>
      <c r="Q924" s="1"/>
      <c r="R924" s="1"/>
      <c r="S924" s="1"/>
    </row>
    <row r="925" spans="1:19" ht="21" x14ac:dyDescent="0.35">
      <c r="A925" s="1"/>
      <c r="B925" s="2"/>
      <c r="C925" s="2"/>
      <c r="D925" s="2"/>
      <c r="E925" s="2"/>
      <c r="F925" s="2"/>
      <c r="G925" s="2"/>
      <c r="H925" s="2"/>
      <c r="I925" s="2"/>
      <c r="J925" s="2"/>
      <c r="K925" s="2"/>
      <c r="L925" s="2"/>
      <c r="M925" s="2"/>
      <c r="N925" s="2"/>
      <c r="O925" s="2"/>
      <c r="P925" s="1"/>
      <c r="Q925" s="1"/>
      <c r="R925" s="1"/>
      <c r="S925" s="1"/>
    </row>
    <row r="926" spans="1:19" ht="21" x14ac:dyDescent="0.35">
      <c r="A926" s="1"/>
      <c r="B926" s="2"/>
      <c r="C926" s="2"/>
      <c r="D926" s="2"/>
      <c r="E926" s="2"/>
      <c r="F926" s="2"/>
      <c r="G926" s="2"/>
      <c r="H926" s="2"/>
      <c r="I926" s="2"/>
      <c r="J926" s="2"/>
      <c r="K926" s="2"/>
      <c r="L926" s="2"/>
      <c r="M926" s="2"/>
      <c r="N926" s="2"/>
      <c r="O926" s="2"/>
      <c r="P926" s="1"/>
      <c r="Q926" s="1"/>
      <c r="R926" s="1"/>
      <c r="S926" s="1"/>
    </row>
    <row r="927" spans="1:19" ht="21" x14ac:dyDescent="0.35">
      <c r="A927" s="1"/>
      <c r="B927" s="2"/>
      <c r="C927" s="2"/>
      <c r="D927" s="2"/>
      <c r="E927" s="2"/>
      <c r="F927" s="2"/>
      <c r="G927" s="2"/>
      <c r="H927" s="2"/>
      <c r="I927" s="2"/>
      <c r="J927" s="2"/>
      <c r="K927" s="2"/>
      <c r="L927" s="2"/>
      <c r="M927" s="2"/>
      <c r="N927" s="2"/>
      <c r="O927" s="2"/>
      <c r="P927" s="1"/>
      <c r="Q927" s="1"/>
      <c r="R927" s="1"/>
      <c r="S927" s="1"/>
    </row>
    <row r="928" spans="1:19" ht="21" x14ac:dyDescent="0.35">
      <c r="A928" s="1"/>
      <c r="B928" s="2"/>
      <c r="C928" s="2"/>
      <c r="D928" s="2"/>
      <c r="E928" s="2"/>
      <c r="F928" s="2"/>
      <c r="G928" s="2"/>
      <c r="H928" s="2"/>
      <c r="I928" s="2"/>
      <c r="J928" s="2"/>
      <c r="K928" s="2"/>
      <c r="L928" s="2"/>
      <c r="M928" s="2"/>
      <c r="N928" s="2"/>
      <c r="O928" s="2"/>
      <c r="P928" s="1"/>
      <c r="Q928" s="1"/>
      <c r="R928" s="1"/>
      <c r="S928" s="1"/>
    </row>
    <row r="929" spans="1:19" ht="21" x14ac:dyDescent="0.35">
      <c r="A929" s="1"/>
      <c r="B929" s="2"/>
      <c r="C929" s="2"/>
      <c r="D929" s="2"/>
      <c r="E929" s="2"/>
      <c r="F929" s="2"/>
      <c r="G929" s="2"/>
      <c r="H929" s="2"/>
      <c r="I929" s="2"/>
      <c r="J929" s="2"/>
      <c r="K929" s="2"/>
      <c r="L929" s="2"/>
      <c r="M929" s="2"/>
      <c r="N929" s="2"/>
      <c r="O929" s="2"/>
      <c r="P929" s="1"/>
      <c r="Q929" s="1"/>
      <c r="R929" s="1"/>
      <c r="S929" s="1"/>
    </row>
    <row r="930" spans="1:19" ht="21" x14ac:dyDescent="0.35">
      <c r="A930" s="1"/>
      <c r="B930" s="2"/>
      <c r="C930" s="2"/>
      <c r="D930" s="2"/>
      <c r="E930" s="2"/>
      <c r="F930" s="2"/>
      <c r="G930" s="2"/>
      <c r="H930" s="2"/>
      <c r="I930" s="2"/>
      <c r="J930" s="2"/>
      <c r="K930" s="2"/>
      <c r="L930" s="2"/>
      <c r="M930" s="2"/>
      <c r="N930" s="2"/>
      <c r="O930" s="2"/>
      <c r="P930" s="1"/>
      <c r="Q930" s="1"/>
      <c r="R930" s="1"/>
      <c r="S930" s="1"/>
    </row>
    <row r="931" spans="1:19" ht="21" x14ac:dyDescent="0.35">
      <c r="A931" s="1"/>
      <c r="B931" s="2"/>
      <c r="C931" s="2"/>
      <c r="D931" s="2"/>
      <c r="E931" s="2"/>
      <c r="F931" s="2"/>
      <c r="G931" s="2"/>
      <c r="H931" s="2"/>
      <c r="I931" s="2"/>
      <c r="J931" s="2"/>
      <c r="K931" s="2"/>
      <c r="L931" s="2"/>
      <c r="M931" s="2"/>
      <c r="N931" s="2"/>
      <c r="O931" s="2"/>
      <c r="P931" s="1"/>
      <c r="Q931" s="1"/>
      <c r="R931" s="1"/>
      <c r="S931" s="1"/>
    </row>
    <row r="932" spans="1:19" ht="21" x14ac:dyDescent="0.35">
      <c r="A932" s="1"/>
      <c r="B932" s="2"/>
      <c r="C932" s="2"/>
      <c r="D932" s="2"/>
      <c r="E932" s="2"/>
      <c r="F932" s="2"/>
      <c r="G932" s="2"/>
      <c r="H932" s="2"/>
      <c r="I932" s="2"/>
      <c r="J932" s="2"/>
      <c r="K932" s="2"/>
      <c r="L932" s="2"/>
      <c r="M932" s="2"/>
      <c r="N932" s="2"/>
      <c r="O932" s="2"/>
      <c r="P932" s="1"/>
      <c r="Q932" s="1"/>
      <c r="R932" s="1"/>
      <c r="S932" s="1"/>
    </row>
    <row r="933" spans="1:19" ht="21" x14ac:dyDescent="0.35">
      <c r="A933" s="1"/>
      <c r="B933" s="2"/>
      <c r="C933" s="2"/>
      <c r="D933" s="2"/>
      <c r="E933" s="2"/>
      <c r="F933" s="2"/>
      <c r="G933" s="2"/>
      <c r="H933" s="2"/>
      <c r="I933" s="2"/>
      <c r="J933" s="2"/>
      <c r="K933" s="2"/>
      <c r="L933" s="2"/>
      <c r="M933" s="2"/>
      <c r="N933" s="2"/>
      <c r="O933" s="2"/>
      <c r="P933" s="1"/>
      <c r="Q933" s="1"/>
      <c r="R933" s="1"/>
      <c r="S933" s="1"/>
    </row>
    <row r="934" spans="1:19" ht="21" x14ac:dyDescent="0.35">
      <c r="A934" s="1"/>
      <c r="B934" s="2"/>
      <c r="C934" s="2"/>
      <c r="D934" s="2"/>
      <c r="E934" s="2"/>
      <c r="F934" s="2"/>
      <c r="G934" s="2"/>
      <c r="H934" s="2"/>
      <c r="I934" s="2"/>
      <c r="J934" s="2"/>
      <c r="K934" s="2"/>
      <c r="L934" s="2"/>
      <c r="M934" s="2"/>
      <c r="N934" s="2"/>
      <c r="O934" s="2"/>
      <c r="P934" s="1"/>
      <c r="Q934" s="1"/>
      <c r="R934" s="1"/>
      <c r="S934" s="1"/>
    </row>
    <row r="935" spans="1:19" ht="21" x14ac:dyDescent="0.35">
      <c r="A935" s="1"/>
      <c r="B935" s="2"/>
      <c r="C935" s="2"/>
      <c r="D935" s="2"/>
      <c r="E935" s="2"/>
      <c r="F935" s="2"/>
      <c r="G935" s="2"/>
      <c r="H935" s="2"/>
      <c r="I935" s="2"/>
      <c r="J935" s="2"/>
      <c r="K935" s="2"/>
      <c r="L935" s="2"/>
      <c r="M935" s="2"/>
      <c r="N935" s="2"/>
      <c r="O935" s="2"/>
      <c r="P935" s="1"/>
      <c r="Q935" s="1"/>
      <c r="R935" s="1"/>
      <c r="S935" s="1"/>
    </row>
    <row r="936" spans="1:19" ht="21" x14ac:dyDescent="0.35">
      <c r="A936" s="1"/>
      <c r="B936" s="2"/>
      <c r="C936" s="2"/>
      <c r="D936" s="2"/>
      <c r="E936" s="2"/>
      <c r="F936" s="2"/>
      <c r="G936" s="2"/>
      <c r="H936" s="2"/>
      <c r="I936" s="2"/>
      <c r="J936" s="2"/>
      <c r="K936" s="2"/>
      <c r="L936" s="2"/>
      <c r="M936" s="2"/>
      <c r="N936" s="2"/>
      <c r="O936" s="2"/>
      <c r="P936" s="1"/>
      <c r="Q936" s="1"/>
      <c r="R936" s="1"/>
      <c r="S936" s="1"/>
    </row>
    <row r="937" spans="1:19" ht="21" x14ac:dyDescent="0.35">
      <c r="A937" s="1"/>
      <c r="B937" s="2"/>
      <c r="C937" s="2"/>
      <c r="D937" s="2"/>
      <c r="E937" s="2"/>
      <c r="F937" s="2"/>
      <c r="G937" s="2"/>
      <c r="H937" s="2"/>
      <c r="I937" s="2"/>
      <c r="J937" s="2"/>
      <c r="K937" s="2"/>
      <c r="L937" s="2"/>
      <c r="M937" s="2"/>
      <c r="N937" s="2"/>
      <c r="O937" s="2"/>
      <c r="P937" s="1"/>
      <c r="Q937" s="1"/>
      <c r="R937" s="1"/>
      <c r="S937" s="1"/>
    </row>
    <row r="938" spans="1:19" ht="21" x14ac:dyDescent="0.35">
      <c r="A938" s="1"/>
      <c r="B938" s="2"/>
      <c r="C938" s="2"/>
      <c r="D938" s="2"/>
      <c r="E938" s="2"/>
      <c r="F938" s="2"/>
      <c r="G938" s="2"/>
      <c r="H938" s="2"/>
      <c r="I938" s="2"/>
      <c r="J938" s="2"/>
      <c r="K938" s="2"/>
      <c r="L938" s="2"/>
      <c r="M938" s="2"/>
      <c r="N938" s="2"/>
      <c r="O938" s="2"/>
      <c r="P938" s="1"/>
      <c r="Q938" s="1"/>
      <c r="R938" s="1"/>
      <c r="S938" s="1"/>
    </row>
    <row r="939" spans="1:19" ht="21" x14ac:dyDescent="0.35">
      <c r="A939" s="1"/>
      <c r="B939" s="2"/>
      <c r="C939" s="2"/>
      <c r="D939" s="2"/>
      <c r="E939" s="2"/>
      <c r="F939" s="2"/>
      <c r="G939" s="2"/>
      <c r="H939" s="2"/>
      <c r="I939" s="2"/>
      <c r="J939" s="2"/>
      <c r="K939" s="2"/>
      <c r="L939" s="2"/>
      <c r="M939" s="2"/>
      <c r="N939" s="2"/>
      <c r="O939" s="2"/>
      <c r="P939" s="1"/>
      <c r="Q939" s="1"/>
      <c r="R939" s="1"/>
      <c r="S939" s="1"/>
    </row>
    <row r="940" spans="1:19" ht="21" x14ac:dyDescent="0.35">
      <c r="A940" s="1"/>
      <c r="B940" s="2"/>
      <c r="C940" s="2"/>
      <c r="D940" s="2"/>
      <c r="E940" s="2"/>
      <c r="F940" s="2"/>
      <c r="G940" s="2"/>
      <c r="H940" s="2"/>
      <c r="I940" s="2"/>
      <c r="J940" s="2"/>
      <c r="K940" s="2"/>
      <c r="L940" s="2"/>
      <c r="M940" s="2"/>
      <c r="N940" s="2"/>
      <c r="O940" s="2"/>
      <c r="P940" s="1"/>
      <c r="Q940" s="1"/>
      <c r="R940" s="1"/>
      <c r="S940" s="1"/>
    </row>
    <row r="941" spans="1:19" ht="21" x14ac:dyDescent="0.35">
      <c r="A941" s="1"/>
      <c r="B941" s="2"/>
      <c r="C941" s="2"/>
      <c r="D941" s="2"/>
      <c r="E941" s="2"/>
      <c r="F941" s="2"/>
      <c r="G941" s="2"/>
      <c r="H941" s="2"/>
      <c r="I941" s="2"/>
      <c r="J941" s="2"/>
      <c r="K941" s="2"/>
      <c r="L941" s="2"/>
      <c r="M941" s="2"/>
      <c r="N941" s="2"/>
      <c r="O941" s="2"/>
      <c r="P941" s="1"/>
      <c r="Q941" s="1"/>
      <c r="R941" s="1"/>
      <c r="S941" s="1"/>
    </row>
    <row r="942" spans="1:19" ht="21" x14ac:dyDescent="0.35">
      <c r="A942" s="1"/>
      <c r="B942" s="2"/>
      <c r="C942" s="2"/>
      <c r="D942" s="2"/>
      <c r="E942" s="2"/>
      <c r="F942" s="2"/>
      <c r="G942" s="2"/>
      <c r="H942" s="2"/>
      <c r="I942" s="2"/>
      <c r="J942" s="2"/>
      <c r="K942" s="2"/>
      <c r="L942" s="2"/>
      <c r="M942" s="2"/>
      <c r="N942" s="2"/>
      <c r="O942" s="2"/>
      <c r="P942" s="1"/>
      <c r="Q942" s="1"/>
      <c r="R942" s="1"/>
      <c r="S942" s="1"/>
    </row>
    <row r="943" spans="1:19" ht="21" x14ac:dyDescent="0.35">
      <c r="A943" s="1"/>
      <c r="B943" s="2"/>
      <c r="C943" s="2"/>
      <c r="D943" s="2"/>
      <c r="E943" s="2"/>
      <c r="F943" s="2"/>
      <c r="G943" s="2"/>
      <c r="H943" s="2"/>
      <c r="I943" s="2"/>
      <c r="J943" s="2"/>
      <c r="K943" s="2"/>
      <c r="L943" s="2"/>
      <c r="M943" s="2"/>
      <c r="N943" s="2"/>
      <c r="O943" s="2"/>
      <c r="P943" s="1"/>
      <c r="Q943" s="1"/>
      <c r="R943" s="1"/>
      <c r="S943" s="1"/>
    </row>
    <row r="944" spans="1:19" ht="21" x14ac:dyDescent="0.35">
      <c r="A944" s="1"/>
      <c r="B944" s="2"/>
      <c r="C944" s="2"/>
      <c r="D944" s="2"/>
      <c r="E944" s="2"/>
      <c r="F944" s="2"/>
      <c r="G944" s="2"/>
      <c r="H944" s="2"/>
      <c r="I944" s="2"/>
      <c r="J944" s="2"/>
      <c r="K944" s="2"/>
      <c r="L944" s="2"/>
      <c r="M944" s="2"/>
      <c r="N944" s="2"/>
      <c r="O944" s="2"/>
      <c r="P944" s="1"/>
      <c r="Q944" s="1"/>
      <c r="R944" s="1"/>
      <c r="S944" s="1"/>
    </row>
    <row r="945" spans="1:19" ht="21" x14ac:dyDescent="0.35">
      <c r="A945" s="1"/>
      <c r="B945" s="2"/>
      <c r="C945" s="2"/>
      <c r="D945" s="2"/>
      <c r="E945" s="2"/>
      <c r="F945" s="2"/>
      <c r="G945" s="2"/>
      <c r="H945" s="2"/>
      <c r="I945" s="2"/>
      <c r="J945" s="2"/>
      <c r="K945" s="2"/>
      <c r="L945" s="2"/>
      <c r="M945" s="2"/>
      <c r="N945" s="2"/>
      <c r="O945" s="2"/>
      <c r="P945" s="1"/>
      <c r="Q945" s="1"/>
      <c r="R945" s="1"/>
      <c r="S945" s="1"/>
    </row>
    <row r="946" spans="1:19" ht="21" x14ac:dyDescent="0.35">
      <c r="A946" s="1"/>
      <c r="B946" s="2"/>
      <c r="C946" s="2"/>
      <c r="D946" s="2"/>
      <c r="E946" s="2"/>
      <c r="F946" s="2"/>
      <c r="G946" s="2"/>
      <c r="H946" s="2"/>
      <c r="I946" s="2"/>
      <c r="J946" s="2"/>
      <c r="K946" s="2"/>
      <c r="L946" s="2"/>
      <c r="M946" s="2"/>
      <c r="N946" s="2"/>
      <c r="O946" s="2"/>
      <c r="P946" s="1"/>
      <c r="Q946" s="1"/>
      <c r="R946" s="1"/>
      <c r="S946" s="1"/>
    </row>
    <row r="947" spans="1:19" ht="21" x14ac:dyDescent="0.35">
      <c r="A947" s="1"/>
      <c r="B947" s="2"/>
      <c r="C947" s="2"/>
      <c r="D947" s="2"/>
      <c r="E947" s="2"/>
      <c r="F947" s="2"/>
      <c r="G947" s="2"/>
      <c r="H947" s="2"/>
      <c r="I947" s="2"/>
      <c r="J947" s="2"/>
      <c r="K947" s="2"/>
      <c r="L947" s="2"/>
      <c r="M947" s="2"/>
      <c r="N947" s="2"/>
      <c r="O947" s="2"/>
      <c r="P947" s="1"/>
      <c r="Q947" s="1"/>
      <c r="R947" s="1"/>
      <c r="S947" s="1"/>
    </row>
    <row r="948" spans="1:19" ht="21" x14ac:dyDescent="0.35">
      <c r="A948" s="1"/>
      <c r="B948" s="2"/>
      <c r="C948" s="2"/>
      <c r="D948" s="2"/>
      <c r="E948" s="2"/>
      <c r="F948" s="2"/>
      <c r="G948" s="2"/>
      <c r="H948" s="2"/>
      <c r="I948" s="2"/>
      <c r="J948" s="2"/>
      <c r="K948" s="2"/>
      <c r="L948" s="2"/>
      <c r="M948" s="2"/>
      <c r="N948" s="2"/>
      <c r="O948" s="2"/>
      <c r="P948" s="1"/>
      <c r="Q948" s="1"/>
      <c r="R948" s="1"/>
      <c r="S948" s="1"/>
    </row>
    <row r="949" spans="1:19" ht="21" x14ac:dyDescent="0.35">
      <c r="A949" s="1"/>
      <c r="B949" s="2"/>
      <c r="C949" s="2"/>
      <c r="D949" s="2"/>
      <c r="E949" s="2"/>
      <c r="F949" s="2"/>
      <c r="G949" s="2"/>
      <c r="H949" s="2"/>
      <c r="I949" s="2"/>
      <c r="J949" s="2"/>
      <c r="K949" s="2"/>
      <c r="L949" s="2"/>
      <c r="M949" s="2"/>
      <c r="N949" s="2"/>
      <c r="O949" s="2"/>
      <c r="P949" s="1"/>
      <c r="Q949" s="1"/>
      <c r="R949" s="1"/>
      <c r="S949" s="1"/>
    </row>
    <row r="950" spans="1:19" ht="21" x14ac:dyDescent="0.35">
      <c r="A950" s="1"/>
      <c r="B950" s="2"/>
      <c r="C950" s="2"/>
      <c r="D950" s="2"/>
      <c r="E950" s="2"/>
      <c r="F950" s="2"/>
      <c r="G950" s="2"/>
      <c r="H950" s="2"/>
      <c r="I950" s="2"/>
      <c r="J950" s="2"/>
      <c r="K950" s="2"/>
      <c r="L950" s="2"/>
      <c r="M950" s="2"/>
      <c r="N950" s="2"/>
      <c r="O950" s="2"/>
      <c r="P950" s="1"/>
      <c r="Q950" s="1"/>
      <c r="R950" s="1"/>
      <c r="S950" s="1"/>
    </row>
    <row r="951" spans="1:19" ht="21" x14ac:dyDescent="0.35">
      <c r="A951" s="1"/>
      <c r="B951" s="2"/>
      <c r="C951" s="2"/>
      <c r="D951" s="2"/>
      <c r="E951" s="2"/>
      <c r="F951" s="2"/>
      <c r="G951" s="2"/>
      <c r="H951" s="2"/>
      <c r="I951" s="2"/>
      <c r="J951" s="2"/>
      <c r="K951" s="2"/>
      <c r="L951" s="2"/>
      <c r="M951" s="2"/>
      <c r="N951" s="2"/>
      <c r="O951" s="2"/>
      <c r="P951" s="1"/>
      <c r="Q951" s="1"/>
      <c r="R951" s="1"/>
      <c r="S951" s="1"/>
    </row>
    <row r="952" spans="1:19" ht="21" x14ac:dyDescent="0.35">
      <c r="A952" s="1"/>
      <c r="B952" s="2"/>
      <c r="C952" s="2"/>
      <c r="D952" s="2"/>
      <c r="E952" s="2"/>
      <c r="F952" s="2"/>
      <c r="G952" s="2"/>
      <c r="H952" s="2"/>
      <c r="I952" s="2"/>
      <c r="J952" s="2"/>
      <c r="K952" s="2"/>
      <c r="L952" s="2"/>
      <c r="M952" s="2"/>
      <c r="N952" s="2"/>
      <c r="O952" s="2"/>
      <c r="P952" s="1"/>
      <c r="Q952" s="1"/>
      <c r="R952" s="1"/>
      <c r="S952" s="1"/>
    </row>
    <row r="953" spans="1:19" ht="21" x14ac:dyDescent="0.35">
      <c r="A953" s="1"/>
      <c r="B953" s="2"/>
      <c r="C953" s="2"/>
      <c r="D953" s="2"/>
      <c r="E953" s="2"/>
      <c r="F953" s="2"/>
      <c r="G953" s="2"/>
      <c r="H953" s="2"/>
      <c r="I953" s="2"/>
      <c r="J953" s="2"/>
      <c r="K953" s="2"/>
      <c r="L953" s="2"/>
      <c r="M953" s="2"/>
      <c r="N953" s="2"/>
      <c r="O953" s="2"/>
      <c r="P953" s="1"/>
      <c r="Q953" s="1"/>
      <c r="R953" s="1"/>
      <c r="S953" s="1"/>
    </row>
    <row r="954" spans="1:19" ht="21" x14ac:dyDescent="0.35">
      <c r="A954" s="1"/>
      <c r="B954" s="2"/>
      <c r="C954" s="2"/>
      <c r="D954" s="2"/>
      <c r="E954" s="2"/>
      <c r="F954" s="2"/>
      <c r="G954" s="2"/>
      <c r="H954" s="2"/>
      <c r="I954" s="2"/>
      <c r="J954" s="2"/>
      <c r="K954" s="2"/>
      <c r="L954" s="2"/>
      <c r="M954" s="2"/>
      <c r="N954" s="2"/>
      <c r="O954" s="2"/>
      <c r="P954" s="1"/>
      <c r="Q954" s="1"/>
      <c r="R954" s="1"/>
      <c r="S954" s="1"/>
    </row>
    <row r="955" spans="1:19" ht="21" x14ac:dyDescent="0.35">
      <c r="A955" s="1"/>
      <c r="B955" s="2"/>
      <c r="C955" s="2"/>
      <c r="D955" s="2"/>
      <c r="E955" s="2"/>
      <c r="F955" s="2"/>
      <c r="G955" s="2"/>
      <c r="H955" s="2"/>
      <c r="I955" s="2"/>
      <c r="J955" s="2"/>
      <c r="K955" s="2"/>
      <c r="L955" s="2"/>
      <c r="M955" s="2"/>
      <c r="N955" s="2"/>
      <c r="O955" s="2"/>
      <c r="P955" s="1"/>
      <c r="Q955" s="1"/>
      <c r="R955" s="1"/>
      <c r="S955" s="1"/>
    </row>
    <row r="956" spans="1:19" ht="21" x14ac:dyDescent="0.35">
      <c r="A956" s="1"/>
      <c r="B956" s="2"/>
      <c r="C956" s="2"/>
      <c r="D956" s="2"/>
      <c r="E956" s="2"/>
      <c r="F956" s="2"/>
      <c r="G956" s="2"/>
      <c r="H956" s="2"/>
      <c r="I956" s="2"/>
      <c r="J956" s="2"/>
      <c r="K956" s="2"/>
      <c r="L956" s="2"/>
      <c r="M956" s="2"/>
      <c r="N956" s="2"/>
      <c r="O956" s="2"/>
      <c r="P956" s="1"/>
      <c r="Q956" s="1"/>
      <c r="R956" s="1"/>
      <c r="S956" s="1"/>
    </row>
    <row r="957" spans="1:19" ht="21" x14ac:dyDescent="0.35">
      <c r="A957" s="1"/>
      <c r="B957" s="2"/>
      <c r="C957" s="2"/>
      <c r="D957" s="2"/>
      <c r="E957" s="2"/>
      <c r="F957" s="2"/>
      <c r="G957" s="2"/>
      <c r="H957" s="2"/>
      <c r="I957" s="2"/>
      <c r="J957" s="2"/>
      <c r="K957" s="2"/>
      <c r="L957" s="2"/>
      <c r="M957" s="2"/>
      <c r="N957" s="2"/>
      <c r="O957" s="2"/>
      <c r="P957" s="1"/>
      <c r="Q957" s="1"/>
      <c r="R957" s="1"/>
      <c r="S957" s="1"/>
    </row>
    <row r="958" spans="1:19" ht="21" x14ac:dyDescent="0.35">
      <c r="A958" s="1"/>
      <c r="B958" s="2"/>
      <c r="C958" s="2"/>
      <c r="D958" s="2"/>
      <c r="E958" s="2"/>
      <c r="F958" s="2"/>
      <c r="G958" s="2"/>
      <c r="H958" s="2"/>
      <c r="I958" s="2"/>
      <c r="J958" s="2"/>
      <c r="K958" s="2"/>
      <c r="L958" s="2"/>
      <c r="M958" s="2"/>
      <c r="N958" s="2"/>
      <c r="O958" s="2"/>
      <c r="P958" s="1"/>
      <c r="Q958" s="1"/>
      <c r="R958" s="1"/>
      <c r="S958" s="1"/>
    </row>
    <row r="959" spans="1:19" ht="21" x14ac:dyDescent="0.35">
      <c r="A959" s="1"/>
      <c r="B959" s="2"/>
      <c r="C959" s="2"/>
      <c r="D959" s="2"/>
      <c r="E959" s="2"/>
      <c r="F959" s="2"/>
      <c r="G959" s="2"/>
      <c r="H959" s="2"/>
      <c r="I959" s="2"/>
      <c r="J959" s="2"/>
      <c r="K959" s="2"/>
      <c r="L959" s="2"/>
      <c r="M959" s="2"/>
      <c r="N959" s="2"/>
      <c r="O959" s="2"/>
      <c r="P959" s="1"/>
      <c r="Q959" s="1"/>
      <c r="R959" s="1"/>
      <c r="S959" s="1"/>
    </row>
    <row r="960" spans="1:19" ht="21" x14ac:dyDescent="0.35">
      <c r="A960" s="1"/>
      <c r="B960" s="2"/>
      <c r="C960" s="2"/>
      <c r="D960" s="2"/>
      <c r="E960" s="2"/>
      <c r="F960" s="2"/>
      <c r="G960" s="2"/>
      <c r="H960" s="2"/>
      <c r="I960" s="2"/>
      <c r="J960" s="2"/>
      <c r="K960" s="2"/>
      <c r="L960" s="2"/>
      <c r="M960" s="2"/>
      <c r="N960" s="2"/>
      <c r="O960" s="2"/>
      <c r="P960" s="1"/>
      <c r="Q960" s="1"/>
      <c r="R960" s="1"/>
      <c r="S960" s="1"/>
    </row>
    <row r="961" spans="1:19" ht="21" x14ac:dyDescent="0.35">
      <c r="A961" s="1"/>
      <c r="B961" s="2"/>
      <c r="C961" s="2"/>
      <c r="D961" s="2"/>
      <c r="E961" s="2"/>
      <c r="F961" s="2"/>
      <c r="G961" s="2"/>
      <c r="H961" s="2"/>
      <c r="I961" s="2"/>
      <c r="J961" s="2"/>
      <c r="K961" s="2"/>
      <c r="L961" s="2"/>
      <c r="M961" s="2"/>
      <c r="N961" s="2"/>
      <c r="O961" s="2"/>
      <c r="P961" s="1"/>
      <c r="Q961" s="1"/>
      <c r="R961" s="1"/>
      <c r="S961" s="1"/>
    </row>
    <row r="962" spans="1:19" ht="21" x14ac:dyDescent="0.35">
      <c r="A962" s="1"/>
      <c r="B962" s="2"/>
      <c r="C962" s="2"/>
      <c r="D962" s="2"/>
      <c r="E962" s="2"/>
      <c r="F962" s="2"/>
      <c r="G962" s="2"/>
      <c r="H962" s="2"/>
      <c r="I962" s="2"/>
      <c r="J962" s="2"/>
      <c r="K962" s="2"/>
      <c r="L962" s="2"/>
      <c r="M962" s="2"/>
      <c r="N962" s="2"/>
      <c r="O962" s="2"/>
      <c r="P962" s="1"/>
      <c r="Q962" s="1"/>
      <c r="R962" s="1"/>
      <c r="S962" s="1"/>
    </row>
    <row r="963" spans="1:19" ht="21" x14ac:dyDescent="0.35">
      <c r="A963" s="1"/>
      <c r="B963" s="2"/>
      <c r="C963" s="2"/>
      <c r="D963" s="2"/>
      <c r="E963" s="2"/>
      <c r="F963" s="2"/>
      <c r="G963" s="2"/>
      <c r="H963" s="2"/>
      <c r="I963" s="2"/>
      <c r="J963" s="2"/>
      <c r="K963" s="2"/>
      <c r="L963" s="2"/>
      <c r="M963" s="2"/>
      <c r="N963" s="2"/>
      <c r="O963" s="2"/>
      <c r="P963" s="1"/>
      <c r="Q963" s="1"/>
      <c r="R963" s="1"/>
      <c r="S963" s="1"/>
    </row>
    <row r="964" spans="1:19" ht="21" x14ac:dyDescent="0.35">
      <c r="A964" s="1"/>
      <c r="B964" s="2"/>
      <c r="C964" s="2"/>
      <c r="D964" s="2"/>
      <c r="E964" s="2"/>
      <c r="F964" s="2"/>
      <c r="G964" s="2"/>
      <c r="H964" s="2"/>
      <c r="I964" s="2"/>
      <c r="J964" s="2"/>
      <c r="K964" s="2"/>
      <c r="L964" s="2"/>
      <c r="M964" s="2"/>
      <c r="N964" s="2"/>
      <c r="O964" s="2"/>
      <c r="P964" s="1"/>
      <c r="Q964" s="1"/>
      <c r="R964" s="1"/>
      <c r="S964" s="1"/>
    </row>
    <row r="965" spans="1:19" ht="21" x14ac:dyDescent="0.35">
      <c r="A965" s="1"/>
      <c r="B965" s="2"/>
      <c r="C965" s="2"/>
      <c r="D965" s="2"/>
      <c r="E965" s="2"/>
      <c r="F965" s="2"/>
      <c r="G965" s="2"/>
      <c r="H965" s="2"/>
      <c r="I965" s="2"/>
      <c r="J965" s="2"/>
      <c r="K965" s="2"/>
      <c r="L965" s="2"/>
      <c r="M965" s="2"/>
      <c r="N965" s="2"/>
      <c r="O965" s="2"/>
      <c r="P965" s="1"/>
      <c r="Q965" s="1"/>
      <c r="R965" s="1"/>
      <c r="S965" s="1"/>
    </row>
    <row r="966" spans="1:19" ht="21" x14ac:dyDescent="0.35">
      <c r="A966" s="1"/>
      <c r="B966" s="2"/>
      <c r="C966" s="2"/>
      <c r="D966" s="2"/>
      <c r="E966" s="2"/>
      <c r="F966" s="2"/>
      <c r="G966" s="2"/>
      <c r="H966" s="2"/>
      <c r="I966" s="2"/>
      <c r="J966" s="2"/>
      <c r="K966" s="2"/>
      <c r="L966" s="2"/>
      <c r="M966" s="2"/>
      <c r="N966" s="2"/>
      <c r="O966" s="2"/>
      <c r="P966" s="1"/>
      <c r="Q966" s="1"/>
      <c r="R966" s="1"/>
      <c r="S966" s="1"/>
    </row>
    <row r="967" spans="1:19" ht="21" x14ac:dyDescent="0.35">
      <c r="A967" s="1"/>
      <c r="B967" s="2"/>
      <c r="C967" s="2"/>
      <c r="D967" s="2"/>
      <c r="E967" s="2"/>
      <c r="F967" s="2"/>
      <c r="G967" s="2"/>
      <c r="H967" s="2"/>
      <c r="I967" s="2"/>
      <c r="J967" s="2"/>
      <c r="K967" s="2"/>
      <c r="L967" s="2"/>
      <c r="M967" s="2"/>
      <c r="N967" s="2"/>
      <c r="O967" s="2"/>
      <c r="P967" s="1"/>
      <c r="Q967" s="1"/>
      <c r="R967" s="1"/>
      <c r="S967" s="1"/>
    </row>
    <row r="968" spans="1:19" ht="21" x14ac:dyDescent="0.35">
      <c r="A968" s="1"/>
      <c r="B968" s="2"/>
      <c r="C968" s="2"/>
      <c r="D968" s="2"/>
      <c r="E968" s="2"/>
      <c r="F968" s="2"/>
      <c r="G968" s="2"/>
      <c r="H968" s="2"/>
      <c r="I968" s="2"/>
      <c r="J968" s="2"/>
      <c r="K968" s="2"/>
      <c r="L968" s="2"/>
      <c r="M968" s="2"/>
      <c r="N968" s="2"/>
      <c r="O968" s="2"/>
      <c r="P968" s="1"/>
      <c r="Q968" s="1"/>
      <c r="R968" s="1"/>
      <c r="S968" s="1"/>
    </row>
    <row r="969" spans="1:19" ht="21" x14ac:dyDescent="0.35">
      <c r="A969" s="1"/>
      <c r="B969" s="2"/>
      <c r="C969" s="2"/>
      <c r="D969" s="2"/>
      <c r="E969" s="2"/>
      <c r="F969" s="2"/>
      <c r="G969" s="2"/>
      <c r="H969" s="2"/>
      <c r="I969" s="2"/>
      <c r="J969" s="2"/>
      <c r="K969" s="2"/>
      <c r="L969" s="2"/>
      <c r="M969" s="2"/>
      <c r="N969" s="2"/>
      <c r="O969" s="2"/>
      <c r="P969" s="1"/>
      <c r="Q969" s="1"/>
      <c r="R969" s="1"/>
      <c r="S969" s="1"/>
    </row>
    <row r="970" spans="1:19" ht="21" x14ac:dyDescent="0.35">
      <c r="A970" s="1"/>
      <c r="B970" s="2"/>
      <c r="C970" s="2"/>
      <c r="D970" s="2"/>
      <c r="E970" s="2"/>
      <c r="F970" s="2"/>
      <c r="G970" s="2"/>
      <c r="H970" s="2"/>
      <c r="I970" s="2"/>
      <c r="J970" s="2"/>
      <c r="K970" s="2"/>
      <c r="L970" s="2"/>
      <c r="M970" s="2"/>
      <c r="N970" s="2"/>
      <c r="O970" s="2"/>
      <c r="P970" s="1"/>
      <c r="Q970" s="1"/>
      <c r="R970" s="1"/>
      <c r="S970" s="1"/>
    </row>
    <row r="971" spans="1:19" ht="21" x14ac:dyDescent="0.35">
      <c r="A971" s="1"/>
      <c r="B971" s="2"/>
      <c r="C971" s="2"/>
      <c r="D971" s="2"/>
      <c r="E971" s="2"/>
      <c r="F971" s="2"/>
      <c r="G971" s="2"/>
      <c r="H971" s="2"/>
      <c r="I971" s="2"/>
      <c r="J971" s="2"/>
      <c r="K971" s="2"/>
      <c r="L971" s="2"/>
      <c r="M971" s="2"/>
      <c r="N971" s="2"/>
      <c r="O971" s="2"/>
      <c r="P971" s="1"/>
      <c r="Q971" s="1"/>
      <c r="R971" s="1"/>
      <c r="S971" s="1"/>
    </row>
    <row r="972" spans="1:19" ht="21" x14ac:dyDescent="0.35">
      <c r="A972" s="1"/>
      <c r="B972" s="2"/>
      <c r="C972" s="2"/>
      <c r="D972" s="2"/>
      <c r="E972" s="2"/>
      <c r="F972" s="2"/>
      <c r="G972" s="2"/>
      <c r="H972" s="2"/>
      <c r="I972" s="2"/>
      <c r="J972" s="2"/>
      <c r="K972" s="2"/>
      <c r="L972" s="2"/>
      <c r="M972" s="2"/>
      <c r="N972" s="2"/>
      <c r="O972" s="2"/>
      <c r="P972" s="1"/>
      <c r="Q972" s="1"/>
      <c r="R972" s="1"/>
      <c r="S972" s="1"/>
    </row>
    <row r="973" spans="1:19" ht="21" x14ac:dyDescent="0.35">
      <c r="A973" s="1"/>
      <c r="B973" s="2"/>
      <c r="C973" s="2"/>
      <c r="D973" s="2"/>
      <c r="E973" s="2"/>
      <c r="F973" s="2"/>
      <c r="G973" s="2"/>
      <c r="H973" s="2"/>
      <c r="I973" s="2"/>
      <c r="J973" s="2"/>
      <c r="K973" s="2"/>
      <c r="L973" s="2"/>
      <c r="M973" s="2"/>
      <c r="N973" s="2"/>
      <c r="O973" s="2"/>
      <c r="P973" s="1"/>
      <c r="Q973" s="1"/>
      <c r="R973" s="1"/>
      <c r="S973" s="1"/>
    </row>
    <row r="974" spans="1:19" ht="21" x14ac:dyDescent="0.35">
      <c r="A974" s="1"/>
      <c r="B974" s="2"/>
      <c r="C974" s="2"/>
      <c r="D974" s="2"/>
      <c r="E974" s="2"/>
      <c r="F974" s="2"/>
      <c r="G974" s="2"/>
      <c r="H974" s="2"/>
      <c r="I974" s="2"/>
      <c r="J974" s="2"/>
      <c r="K974" s="2"/>
      <c r="L974" s="2"/>
      <c r="M974" s="2"/>
      <c r="N974" s="2"/>
      <c r="O974" s="2"/>
      <c r="P974" s="1"/>
      <c r="Q974" s="1"/>
      <c r="R974" s="1"/>
      <c r="S974" s="1"/>
    </row>
    <row r="975" spans="1:19" ht="21" x14ac:dyDescent="0.35">
      <c r="A975" s="1"/>
      <c r="B975" s="2"/>
      <c r="C975" s="2"/>
      <c r="D975" s="2"/>
      <c r="E975" s="2"/>
      <c r="F975" s="2"/>
      <c r="G975" s="2"/>
      <c r="H975" s="2"/>
      <c r="I975" s="2"/>
      <c r="J975" s="2"/>
      <c r="K975" s="2"/>
      <c r="L975" s="2"/>
      <c r="M975" s="2"/>
      <c r="N975" s="2"/>
      <c r="O975" s="2"/>
      <c r="P975" s="1"/>
      <c r="Q975" s="1"/>
      <c r="R975" s="1"/>
      <c r="S975" s="1"/>
    </row>
    <row r="976" spans="1:19" ht="21" x14ac:dyDescent="0.35">
      <c r="A976" s="1"/>
      <c r="B976" s="2"/>
      <c r="C976" s="2"/>
      <c r="D976" s="2"/>
      <c r="E976" s="2"/>
      <c r="F976" s="2"/>
      <c r="G976" s="2"/>
      <c r="H976" s="2"/>
      <c r="I976" s="2"/>
      <c r="J976" s="2"/>
      <c r="K976" s="2"/>
      <c r="L976" s="2"/>
      <c r="M976" s="2"/>
      <c r="N976" s="2"/>
      <c r="O976" s="2"/>
      <c r="P976" s="1"/>
      <c r="Q976" s="1"/>
      <c r="R976" s="1"/>
      <c r="S976" s="1"/>
    </row>
    <row r="977" spans="1:19" ht="21" x14ac:dyDescent="0.35">
      <c r="A977" s="1"/>
      <c r="B977" s="2"/>
      <c r="C977" s="2"/>
      <c r="D977" s="2"/>
      <c r="E977" s="2"/>
      <c r="F977" s="2"/>
      <c r="G977" s="2"/>
      <c r="H977" s="2"/>
      <c r="I977" s="2"/>
      <c r="J977" s="2"/>
      <c r="K977" s="2"/>
      <c r="L977" s="2"/>
      <c r="M977" s="2"/>
      <c r="N977" s="2"/>
      <c r="O977" s="2"/>
      <c r="P977" s="1"/>
      <c r="Q977" s="1"/>
      <c r="R977" s="1"/>
      <c r="S977" s="1"/>
    </row>
    <row r="978" spans="1:19" ht="21" x14ac:dyDescent="0.35">
      <c r="A978" s="1"/>
      <c r="B978" s="2"/>
      <c r="C978" s="2"/>
      <c r="D978" s="2"/>
      <c r="E978" s="2"/>
      <c r="F978" s="2"/>
      <c r="G978" s="2"/>
      <c r="H978" s="2"/>
      <c r="I978" s="2"/>
      <c r="J978" s="2"/>
      <c r="K978" s="2"/>
      <c r="L978" s="2"/>
      <c r="M978" s="2"/>
      <c r="N978" s="2"/>
      <c r="O978" s="2"/>
      <c r="P978" s="1"/>
      <c r="Q978" s="1"/>
      <c r="R978" s="1"/>
      <c r="S978" s="1"/>
    </row>
    <row r="979" spans="1:19" ht="21" x14ac:dyDescent="0.35">
      <c r="A979" s="1"/>
      <c r="B979" s="2"/>
      <c r="C979" s="2"/>
      <c r="D979" s="2"/>
      <c r="E979" s="2"/>
      <c r="F979" s="2"/>
      <c r="G979" s="2"/>
      <c r="H979" s="2"/>
      <c r="I979" s="2"/>
      <c r="J979" s="2"/>
      <c r="K979" s="2"/>
      <c r="L979" s="2"/>
      <c r="M979" s="2"/>
      <c r="N979" s="2"/>
      <c r="O979" s="2"/>
      <c r="P979" s="1"/>
      <c r="Q979" s="1"/>
      <c r="R979" s="1"/>
      <c r="S979" s="1"/>
    </row>
    <row r="980" spans="1:19" ht="21" x14ac:dyDescent="0.35">
      <c r="A980" s="1"/>
      <c r="B980" s="2"/>
      <c r="C980" s="2"/>
      <c r="D980" s="2"/>
      <c r="E980" s="2"/>
      <c r="F980" s="2"/>
      <c r="G980" s="2"/>
      <c r="H980" s="2"/>
      <c r="I980" s="2"/>
      <c r="J980" s="2"/>
      <c r="K980" s="2"/>
      <c r="L980" s="2"/>
      <c r="M980" s="2"/>
      <c r="N980" s="2"/>
      <c r="O980" s="2"/>
      <c r="P980" s="1"/>
      <c r="Q980" s="1"/>
      <c r="R980" s="1"/>
      <c r="S980" s="1"/>
    </row>
    <row r="981" spans="1:19" ht="21" x14ac:dyDescent="0.35">
      <c r="A981" s="1"/>
      <c r="B981" s="2"/>
      <c r="C981" s="2"/>
      <c r="D981" s="2"/>
      <c r="E981" s="2"/>
      <c r="F981" s="2"/>
      <c r="G981" s="2"/>
      <c r="H981" s="2"/>
      <c r="I981" s="2"/>
      <c r="J981" s="2"/>
      <c r="K981" s="2"/>
      <c r="L981" s="2"/>
      <c r="M981" s="2"/>
      <c r="N981" s="2"/>
      <c r="O981" s="2"/>
      <c r="P981" s="1"/>
      <c r="Q981" s="1"/>
      <c r="R981" s="1"/>
      <c r="S981" s="1"/>
    </row>
    <row r="982" spans="1:19" ht="21" x14ac:dyDescent="0.35">
      <c r="A982" s="1"/>
      <c r="B982" s="2"/>
      <c r="C982" s="2"/>
      <c r="D982" s="2"/>
      <c r="E982" s="2"/>
      <c r="F982" s="2"/>
      <c r="G982" s="2"/>
      <c r="H982" s="2"/>
      <c r="I982" s="2"/>
      <c r="J982" s="2"/>
      <c r="K982" s="2"/>
      <c r="L982" s="2"/>
      <c r="M982" s="2"/>
      <c r="N982" s="2"/>
      <c r="O982" s="2"/>
      <c r="P982" s="1"/>
      <c r="Q982" s="1"/>
      <c r="R982" s="1"/>
      <c r="S982" s="1"/>
    </row>
    <row r="983" spans="1:19" ht="21" x14ac:dyDescent="0.35">
      <c r="A983" s="1"/>
      <c r="B983" s="2"/>
      <c r="C983" s="2"/>
      <c r="D983" s="2"/>
      <c r="E983" s="2"/>
      <c r="F983" s="2"/>
      <c r="G983" s="2"/>
      <c r="H983" s="2"/>
      <c r="I983" s="2"/>
      <c r="J983" s="2"/>
      <c r="K983" s="2"/>
      <c r="L983" s="2"/>
      <c r="M983" s="2"/>
      <c r="N983" s="2"/>
      <c r="O983" s="2"/>
      <c r="P983" s="1"/>
      <c r="Q983" s="1"/>
      <c r="R983" s="1"/>
      <c r="S983" s="1"/>
    </row>
    <row r="984" spans="1:19" ht="21" x14ac:dyDescent="0.35">
      <c r="A984" s="1"/>
      <c r="B984" s="2"/>
      <c r="C984" s="2"/>
      <c r="D984" s="2"/>
      <c r="E984" s="2"/>
      <c r="F984" s="2"/>
      <c r="G984" s="2"/>
      <c r="H984" s="2"/>
      <c r="I984" s="2"/>
      <c r="J984" s="2"/>
      <c r="K984" s="2"/>
      <c r="L984" s="2"/>
      <c r="M984" s="2"/>
      <c r="N984" s="2"/>
      <c r="O984" s="2"/>
      <c r="P984" s="1"/>
      <c r="Q984" s="1"/>
      <c r="R984" s="1"/>
      <c r="S984" s="1"/>
    </row>
    <row r="985" spans="1:19" ht="21" x14ac:dyDescent="0.35">
      <c r="A985" s="1"/>
      <c r="B985" s="2"/>
      <c r="C985" s="2"/>
      <c r="D985" s="2"/>
      <c r="E985" s="2"/>
      <c r="F985" s="2"/>
      <c r="G985" s="2"/>
      <c r="H985" s="2"/>
      <c r="I985" s="2"/>
      <c r="J985" s="2"/>
      <c r="K985" s="2"/>
      <c r="L985" s="2"/>
      <c r="M985" s="2"/>
      <c r="N985" s="2"/>
      <c r="O985" s="2"/>
      <c r="P985" s="1"/>
      <c r="Q985" s="1"/>
      <c r="R985" s="1"/>
      <c r="S985" s="1"/>
    </row>
    <row r="986" spans="1:19" ht="21" x14ac:dyDescent="0.35">
      <c r="A986" s="1"/>
      <c r="B986" s="2"/>
      <c r="C986" s="2"/>
      <c r="D986" s="2"/>
      <c r="E986" s="2"/>
      <c r="F986" s="2"/>
      <c r="G986" s="2"/>
      <c r="H986" s="2"/>
      <c r="I986" s="2"/>
      <c r="J986" s="2"/>
      <c r="K986" s="2"/>
      <c r="L986" s="2"/>
      <c r="M986" s="2"/>
      <c r="N986" s="2"/>
      <c r="O986" s="2"/>
      <c r="P986" s="1"/>
      <c r="Q986" s="1"/>
      <c r="R986" s="1"/>
      <c r="S986" s="1"/>
    </row>
    <row r="987" spans="1:19" ht="21" x14ac:dyDescent="0.35">
      <c r="A987" s="1"/>
      <c r="B987" s="2"/>
      <c r="C987" s="2"/>
      <c r="D987" s="2"/>
      <c r="E987" s="2"/>
      <c r="F987" s="2"/>
      <c r="G987" s="2"/>
      <c r="H987" s="2"/>
      <c r="I987" s="2"/>
      <c r="J987" s="2"/>
      <c r="K987" s="2"/>
      <c r="L987" s="2"/>
      <c r="M987" s="2"/>
      <c r="N987" s="2"/>
      <c r="O987" s="2"/>
      <c r="P987" s="1"/>
      <c r="Q987" s="1"/>
      <c r="R987" s="1"/>
      <c r="S987" s="1"/>
    </row>
    <row r="988" spans="1:19" ht="21" x14ac:dyDescent="0.35">
      <c r="A988" s="1"/>
      <c r="B988" s="2"/>
      <c r="C988" s="2"/>
      <c r="D988" s="2"/>
      <c r="E988" s="2"/>
      <c r="F988" s="2"/>
      <c r="G988" s="2"/>
      <c r="H988" s="2"/>
      <c r="I988" s="2"/>
      <c r="J988" s="2"/>
      <c r="K988" s="2"/>
      <c r="L988" s="2"/>
      <c r="M988" s="2"/>
      <c r="N988" s="2"/>
      <c r="O988" s="2"/>
      <c r="P988" s="1"/>
      <c r="Q988" s="1"/>
      <c r="R988" s="1"/>
      <c r="S988" s="1"/>
    </row>
    <row r="989" spans="1:19" ht="21" x14ac:dyDescent="0.35">
      <c r="A989" s="1"/>
      <c r="B989" s="2"/>
      <c r="C989" s="2"/>
      <c r="D989" s="2"/>
      <c r="E989" s="2"/>
      <c r="F989" s="2"/>
      <c r="G989" s="2"/>
      <c r="H989" s="2"/>
      <c r="I989" s="2"/>
      <c r="J989" s="2"/>
      <c r="K989" s="2"/>
      <c r="L989" s="2"/>
      <c r="M989" s="2"/>
      <c r="N989" s="2"/>
      <c r="O989" s="2"/>
      <c r="P989" s="1"/>
      <c r="Q989" s="1"/>
      <c r="R989" s="1"/>
      <c r="S989" s="1"/>
    </row>
    <row r="990" spans="1:19" ht="21" x14ac:dyDescent="0.35">
      <c r="A990" s="1"/>
      <c r="B990" s="2"/>
      <c r="C990" s="2"/>
      <c r="D990" s="2"/>
      <c r="E990" s="2"/>
      <c r="F990" s="2"/>
      <c r="G990" s="2"/>
      <c r="H990" s="2"/>
      <c r="I990" s="2"/>
      <c r="J990" s="2"/>
      <c r="K990" s="2"/>
      <c r="L990" s="2"/>
      <c r="M990" s="2"/>
      <c r="N990" s="2"/>
      <c r="O990" s="2"/>
      <c r="P990" s="1"/>
      <c r="Q990" s="1"/>
      <c r="R990" s="1"/>
      <c r="S990" s="1"/>
    </row>
    <row r="991" spans="1:19" ht="21" x14ac:dyDescent="0.35">
      <c r="A991" s="1"/>
      <c r="B991" s="2"/>
      <c r="C991" s="2"/>
      <c r="D991" s="2"/>
      <c r="E991" s="2"/>
      <c r="F991" s="2"/>
      <c r="G991" s="2"/>
      <c r="H991" s="2"/>
      <c r="I991" s="2"/>
      <c r="J991" s="2"/>
      <c r="K991" s="2"/>
      <c r="L991" s="2"/>
      <c r="M991" s="2"/>
      <c r="N991" s="2"/>
      <c r="O991" s="2"/>
      <c r="P991" s="1"/>
      <c r="Q991" s="1"/>
      <c r="R991" s="1"/>
      <c r="S991" s="1"/>
    </row>
    <row r="992" spans="1:19" ht="21" x14ac:dyDescent="0.35">
      <c r="A992" s="1"/>
      <c r="B992" s="2"/>
      <c r="C992" s="2"/>
      <c r="D992" s="2"/>
      <c r="E992" s="2"/>
      <c r="F992" s="2"/>
      <c r="G992" s="2"/>
      <c r="H992" s="2"/>
      <c r="I992" s="2"/>
      <c r="J992" s="2"/>
      <c r="K992" s="2"/>
      <c r="L992" s="2"/>
      <c r="M992" s="2"/>
      <c r="N992" s="2"/>
      <c r="O992" s="2"/>
      <c r="P992" s="1"/>
      <c r="Q992" s="1"/>
      <c r="R992" s="1"/>
      <c r="S992" s="1"/>
    </row>
    <row r="993" spans="1:19" ht="21" x14ac:dyDescent="0.35">
      <c r="A993" s="1"/>
      <c r="B993" s="2"/>
      <c r="C993" s="2"/>
      <c r="D993" s="2"/>
      <c r="E993" s="2"/>
      <c r="F993" s="2"/>
      <c r="G993" s="2"/>
      <c r="H993" s="2"/>
      <c r="I993" s="2"/>
      <c r="J993" s="2"/>
      <c r="K993" s="2"/>
      <c r="L993" s="2"/>
      <c r="M993" s="2"/>
      <c r="N993" s="2"/>
      <c r="O993" s="2"/>
      <c r="P993" s="1"/>
      <c r="Q993" s="1"/>
      <c r="R993" s="1"/>
      <c r="S993" s="1"/>
    </row>
    <row r="994" spans="1:19" ht="21" x14ac:dyDescent="0.35">
      <c r="A994" s="1"/>
      <c r="B994" s="2"/>
      <c r="C994" s="2"/>
      <c r="D994" s="2"/>
      <c r="E994" s="2"/>
      <c r="F994" s="2"/>
      <c r="G994" s="2"/>
      <c r="H994" s="2"/>
      <c r="I994" s="2"/>
      <c r="J994" s="2"/>
      <c r="K994" s="2"/>
      <c r="L994" s="2"/>
      <c r="M994" s="2"/>
      <c r="N994" s="2"/>
      <c r="O994" s="2"/>
      <c r="P994" s="1"/>
      <c r="Q994" s="1"/>
      <c r="R994" s="1"/>
      <c r="S994" s="1"/>
    </row>
    <row r="995" spans="1:19" ht="21" x14ac:dyDescent="0.35">
      <c r="A995" s="1"/>
      <c r="B995" s="2"/>
      <c r="C995" s="2"/>
      <c r="D995" s="2"/>
      <c r="E995" s="2"/>
      <c r="F995" s="2"/>
      <c r="G995" s="2"/>
      <c r="H995" s="2"/>
      <c r="I995" s="2"/>
      <c r="J995" s="2"/>
      <c r="K995" s="2"/>
      <c r="L995" s="2"/>
      <c r="M995" s="2"/>
      <c r="N995" s="2"/>
      <c r="O995" s="2"/>
      <c r="P995" s="1"/>
      <c r="Q995" s="1"/>
      <c r="R995" s="1"/>
      <c r="S995" s="1"/>
    </row>
    <row r="996" spans="1:19" ht="21" x14ac:dyDescent="0.35">
      <c r="A996" s="1"/>
      <c r="B996" s="2"/>
      <c r="C996" s="2"/>
      <c r="D996" s="2"/>
      <c r="E996" s="2"/>
      <c r="F996" s="2"/>
      <c r="G996" s="2"/>
      <c r="H996" s="2"/>
      <c r="I996" s="2"/>
      <c r="J996" s="2"/>
      <c r="K996" s="2"/>
      <c r="L996" s="2"/>
      <c r="M996" s="2"/>
      <c r="N996" s="2"/>
      <c r="O996" s="2"/>
      <c r="P996" s="1"/>
      <c r="Q996" s="1"/>
      <c r="R996" s="1"/>
      <c r="S996" s="1"/>
    </row>
    <row r="997" spans="1:19" ht="21" x14ac:dyDescent="0.35">
      <c r="A997" s="1"/>
      <c r="B997" s="2"/>
      <c r="C997" s="2"/>
      <c r="D997" s="2"/>
      <c r="E997" s="2"/>
      <c r="F997" s="2"/>
      <c r="G997" s="2"/>
      <c r="H997" s="2"/>
      <c r="I997" s="2"/>
      <c r="J997" s="2"/>
      <c r="K997" s="2"/>
      <c r="L997" s="2"/>
      <c r="M997" s="2"/>
      <c r="N997" s="2"/>
      <c r="O997" s="2"/>
      <c r="P997" s="1"/>
      <c r="Q997" s="1"/>
      <c r="R997" s="1"/>
      <c r="S997" s="1"/>
    </row>
    <row r="998" spans="1:19" ht="21" x14ac:dyDescent="0.35">
      <c r="A998" s="1"/>
      <c r="B998" s="2"/>
      <c r="C998" s="2"/>
      <c r="D998" s="2"/>
      <c r="E998" s="2"/>
      <c r="F998" s="2"/>
      <c r="G998" s="2"/>
      <c r="H998" s="2"/>
      <c r="I998" s="2"/>
      <c r="J998" s="2"/>
      <c r="K998" s="2"/>
      <c r="L998" s="2"/>
      <c r="M998" s="2"/>
      <c r="N998" s="2"/>
      <c r="O998" s="2"/>
      <c r="P998" s="1"/>
      <c r="Q998" s="1"/>
      <c r="R998" s="1"/>
      <c r="S998" s="1"/>
    </row>
    <row r="999" spans="1:19" ht="21" x14ac:dyDescent="0.35">
      <c r="A999" s="1"/>
      <c r="B999" s="2"/>
      <c r="C999" s="2"/>
      <c r="D999" s="2"/>
      <c r="E999" s="2"/>
      <c r="F999" s="2"/>
      <c r="G999" s="2"/>
      <c r="H999" s="2"/>
      <c r="I999" s="2"/>
      <c r="J999" s="2"/>
      <c r="K999" s="2"/>
      <c r="L999" s="2"/>
      <c r="M999" s="2"/>
      <c r="N999" s="2"/>
      <c r="O999" s="2"/>
      <c r="P999" s="1"/>
      <c r="Q999" s="1"/>
      <c r="R999" s="1"/>
      <c r="S999" s="1"/>
    </row>
    <row r="1000" spans="1:19" ht="21" x14ac:dyDescent="0.35">
      <c r="A1000" s="1"/>
      <c r="B1000" s="2"/>
      <c r="C1000" s="2"/>
      <c r="D1000" s="2"/>
      <c r="E1000" s="2"/>
      <c r="F1000" s="2"/>
      <c r="G1000" s="2"/>
      <c r="H1000" s="2"/>
      <c r="I1000" s="2"/>
      <c r="J1000" s="2"/>
      <c r="K1000" s="2"/>
      <c r="L1000" s="2"/>
      <c r="M1000" s="2"/>
      <c r="N1000" s="2"/>
      <c r="O1000" s="2"/>
      <c r="P1000" s="1"/>
      <c r="Q1000" s="1"/>
      <c r="R1000" s="1"/>
      <c r="S1000" s="1"/>
    </row>
  </sheetData>
  <mergeCells count="17">
    <mergeCell ref="A1:A5"/>
    <mergeCell ref="B1:S1"/>
    <mergeCell ref="B2:B4"/>
    <mergeCell ref="C2:C4"/>
    <mergeCell ref="D2:D4"/>
    <mergeCell ref="E2:E4"/>
    <mergeCell ref="F2:F4"/>
    <mergeCell ref="G2:G4"/>
    <mergeCell ref="H2:H4"/>
    <mergeCell ref="M2:M4"/>
    <mergeCell ref="N2:N4"/>
    <mergeCell ref="O2:R3"/>
    <mergeCell ref="I2:I4"/>
    <mergeCell ref="J2:J4"/>
    <mergeCell ref="K2:K4"/>
    <mergeCell ref="L2:L4"/>
    <mergeCell ref="S2:S5"/>
  </mergeCells>
  <pageMargins left="0.55118110236220474" right="0.31496062992125984" top="0.55118110236220474" bottom="0.35433070866141736" header="0.31496062992125984" footer="0.31496062992125984"/>
  <pageSetup paperSize="9" scale="92" orientation="portrait" r:id="rId1"/>
  <rowBreaks count="1" manualBreakCount="1">
    <brk id="4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AN1000"/>
  <sheetViews>
    <sheetView tabSelected="1" view="pageBreakPreview" topLeftCell="A21" zoomScale="125" zoomScaleNormal="100" zoomScaleSheetLayoutView="100" workbookViewId="0">
      <selection activeCell="U98" sqref="U98:AN98"/>
    </sheetView>
  </sheetViews>
  <sheetFormatPr baseColWidth="10" defaultColWidth="4.6640625" defaultRowHeight="24.75" customHeight="1" x14ac:dyDescent="0.4"/>
  <cols>
    <col min="1" max="16384" width="4.6640625" style="53"/>
  </cols>
  <sheetData>
    <row r="1" spans="1:40" ht="24.75" customHeight="1" x14ac:dyDescent="0.4">
      <c r="A1" s="623" t="str">
        <f>"คำอธิบายรายวิชา"&amp;ข้อมูล!B9&amp;"     รหัสวิชา "&amp;ข้อมูล!B10&amp;""</f>
        <v>คำอธิบายรายวิชาเสริมทักษะภาษาอังกฤษ     รหัสวิชา อ 11201</v>
      </c>
      <c r="B1" s="623"/>
      <c r="C1" s="623"/>
      <c r="D1" s="623"/>
      <c r="E1" s="623"/>
      <c r="F1" s="623"/>
      <c r="G1" s="623"/>
      <c r="H1" s="623"/>
      <c r="I1" s="623"/>
      <c r="J1" s="623"/>
      <c r="K1" s="623"/>
      <c r="L1" s="623"/>
      <c r="M1" s="623"/>
      <c r="N1" s="623"/>
      <c r="O1" s="623"/>
      <c r="P1" s="623"/>
      <c r="Q1" s="623"/>
      <c r="R1" s="623"/>
      <c r="S1" s="623"/>
      <c r="T1" s="623"/>
      <c r="U1" s="623" t="str">
        <f>"มาตรฐานการเรียนรู้/ตัวชี้วัด/ผลการเรียนรู้รายวิชา "&amp;ข้อมูล!B9&amp;"     รหัสวิชา "&amp;ข้อมูล!B10&amp;""</f>
        <v>มาตรฐานการเรียนรู้/ตัวชี้วัด/ผลการเรียนรู้รายวิชา เสริมทักษะภาษาอังกฤษ     รหัสวิชา อ 11201</v>
      </c>
      <c r="V1" s="623"/>
      <c r="W1" s="623"/>
      <c r="X1" s="623"/>
      <c r="Y1" s="623"/>
      <c r="Z1" s="623"/>
      <c r="AA1" s="623"/>
      <c r="AB1" s="623"/>
      <c r="AC1" s="623"/>
      <c r="AD1" s="623"/>
      <c r="AE1" s="623"/>
      <c r="AF1" s="623"/>
      <c r="AG1" s="623"/>
      <c r="AH1" s="623"/>
      <c r="AI1" s="623"/>
      <c r="AJ1" s="623"/>
      <c r="AK1" s="623"/>
      <c r="AL1" s="623"/>
      <c r="AM1" s="623"/>
      <c r="AN1" s="623"/>
    </row>
    <row r="2" spans="1:40" ht="24.75" customHeight="1" x14ac:dyDescent="0.4">
      <c r="A2" s="622"/>
      <c r="B2" s="622"/>
      <c r="C2" s="622"/>
      <c r="D2" s="622"/>
      <c r="E2" s="622"/>
      <c r="F2" s="622"/>
      <c r="G2" s="622"/>
      <c r="H2" s="622"/>
      <c r="I2" s="622"/>
      <c r="J2" s="622"/>
      <c r="K2" s="622"/>
      <c r="L2" s="622"/>
      <c r="M2" s="622"/>
      <c r="N2" s="622"/>
      <c r="O2" s="622"/>
      <c r="P2" s="622"/>
      <c r="Q2" s="622"/>
      <c r="R2" s="622"/>
      <c r="S2" s="622"/>
      <c r="T2" s="622"/>
      <c r="U2" s="622" t="str">
        <f>"กลุ่มสาระการเรียนรู้"&amp;ข้อมูล!B8&amp;""</f>
        <v>กลุ่มสาระการเรียนรู้ภาษาต่างประเทศ</v>
      </c>
      <c r="V2" s="622"/>
      <c r="W2" s="622"/>
      <c r="X2" s="622"/>
      <c r="Y2" s="622"/>
      <c r="Z2" s="622"/>
      <c r="AA2" s="622"/>
      <c r="AB2" s="622"/>
      <c r="AC2" s="622"/>
      <c r="AD2" s="622"/>
      <c r="AE2" s="622"/>
      <c r="AF2" s="622"/>
      <c r="AG2" s="622"/>
      <c r="AH2" s="622"/>
      <c r="AI2" s="622"/>
      <c r="AJ2" s="622"/>
      <c r="AK2" s="622"/>
      <c r="AL2" s="622"/>
      <c r="AM2" s="622"/>
      <c r="AN2" s="622"/>
    </row>
    <row r="3" spans="1:40" ht="24.75" customHeight="1" x14ac:dyDescent="0.4">
      <c r="A3" s="622"/>
      <c r="B3" s="622"/>
      <c r="C3" s="622"/>
      <c r="D3" s="622"/>
      <c r="E3" s="622"/>
      <c r="F3" s="622"/>
      <c r="G3" s="622"/>
      <c r="H3" s="622"/>
      <c r="I3" s="622"/>
      <c r="J3" s="622"/>
      <c r="K3" s="622"/>
      <c r="L3" s="622"/>
      <c r="M3" s="622"/>
      <c r="N3" s="622"/>
      <c r="O3" s="622"/>
      <c r="P3" s="622"/>
      <c r="Q3" s="622"/>
      <c r="R3" s="622"/>
      <c r="S3" s="622"/>
      <c r="T3" s="622"/>
      <c r="U3" s="622"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3" s="622"/>
      <c r="W3" s="622"/>
      <c r="X3" s="622"/>
      <c r="Y3" s="622"/>
      <c r="Z3" s="622"/>
      <c r="AA3" s="622"/>
      <c r="AB3" s="622"/>
      <c r="AC3" s="622"/>
      <c r="AD3" s="622"/>
      <c r="AE3" s="622"/>
      <c r="AF3" s="622"/>
      <c r="AG3" s="622"/>
      <c r="AH3" s="622"/>
      <c r="AI3" s="622"/>
      <c r="AJ3" s="622"/>
      <c r="AK3" s="622"/>
      <c r="AL3" s="622"/>
      <c r="AM3" s="622"/>
      <c r="AN3" s="622"/>
    </row>
    <row r="4" spans="1:40" ht="24.75" customHeight="1" x14ac:dyDescent="0.4">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row>
    <row r="5" spans="1:40" ht="24.75" customHeight="1" x14ac:dyDescent="0.4">
      <c r="A5" s="622"/>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row>
    <row r="6" spans="1:40" ht="24.75" customHeight="1" x14ac:dyDescent="0.4">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row>
    <row r="7" spans="1:40" ht="24.75" customHeight="1" x14ac:dyDescent="0.4">
      <c r="A7" s="622"/>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2"/>
      <c r="AL7" s="622"/>
      <c r="AM7" s="622"/>
      <c r="AN7" s="622"/>
    </row>
    <row r="8" spans="1:40" ht="24.75" customHeight="1" x14ac:dyDescent="0.4">
      <c r="A8" s="622"/>
      <c r="B8" s="622"/>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2"/>
      <c r="AL8" s="622"/>
      <c r="AM8" s="622"/>
      <c r="AN8" s="622"/>
    </row>
    <row r="9" spans="1:40" ht="24.75" customHeight="1" x14ac:dyDescent="0.4">
      <c r="A9" s="622"/>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row>
    <row r="10" spans="1:40" ht="24.75" customHeight="1" x14ac:dyDescent="0.4">
      <c r="A10" s="622"/>
      <c r="B10" s="622"/>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row>
    <row r="11" spans="1:40" ht="24.75" customHeight="1" x14ac:dyDescent="0.4">
      <c r="A11" s="622"/>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row>
    <row r="12" spans="1:40" ht="24.75" customHeight="1" x14ac:dyDescent="0.4">
      <c r="A12" s="622"/>
      <c r="B12" s="622"/>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row>
    <row r="13" spans="1:40" ht="24.75" customHeight="1" x14ac:dyDescent="0.4">
      <c r="A13" s="622"/>
      <c r="B13" s="622"/>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row>
    <row r="14" spans="1:40" ht="24.75" customHeight="1" x14ac:dyDescent="0.4">
      <c r="A14" s="622"/>
      <c r="B14" s="622"/>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row>
    <row r="15" spans="1:40" ht="24.75" customHeight="1" x14ac:dyDescent="0.4">
      <c r="A15" s="622"/>
      <c r="B15" s="622"/>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2"/>
      <c r="AL15" s="622"/>
      <c r="AM15" s="622"/>
      <c r="AN15" s="622"/>
    </row>
    <row r="16" spans="1:40" ht="24.75" customHeight="1" x14ac:dyDescent="0.4">
      <c r="A16" s="622"/>
      <c r="B16" s="62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row>
    <row r="17" spans="1:40" ht="24.75" customHeight="1" x14ac:dyDescent="0.4">
      <c r="A17" s="622"/>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row>
    <row r="18" spans="1:40" ht="24.75" customHeight="1" x14ac:dyDescent="0.4">
      <c r="A18" s="622"/>
      <c r="B18" s="622"/>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2"/>
    </row>
    <row r="19" spans="1:40" ht="24.75" customHeight="1" x14ac:dyDescent="0.4">
      <c r="A19" s="622"/>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622"/>
      <c r="AM19" s="622"/>
      <c r="AN19" s="622"/>
    </row>
    <row r="20" spans="1:40" ht="24.75" customHeight="1" x14ac:dyDescent="0.4">
      <c r="A20" s="622"/>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row>
    <row r="21" spans="1:40" ht="24.75" customHeight="1" x14ac:dyDescent="0.4">
      <c r="A21" s="622"/>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row>
    <row r="22" spans="1:40" ht="24.75" customHeight="1" x14ac:dyDescent="0.4">
      <c r="A22" s="622"/>
      <c r="B22" s="622"/>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row>
    <row r="23" spans="1:40" ht="24.75" customHeight="1" x14ac:dyDescent="0.4">
      <c r="A23" s="622"/>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row>
    <row r="24" spans="1:40" ht="24.75" customHeight="1" x14ac:dyDescent="0.4">
      <c r="A24" s="622"/>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row>
    <row r="25" spans="1:40" ht="24.75" customHeight="1" x14ac:dyDescent="0.4">
      <c r="A25" s="622"/>
      <c r="B25" s="622"/>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2"/>
      <c r="AL25" s="622"/>
      <c r="AM25" s="622"/>
      <c r="AN25" s="622"/>
    </row>
    <row r="26" spans="1:40" ht="24.75" customHeight="1" x14ac:dyDescent="0.4">
      <c r="A26" s="622"/>
      <c r="B26" s="622"/>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2"/>
      <c r="AL26" s="622"/>
      <c r="AM26" s="622"/>
      <c r="AN26" s="622"/>
    </row>
    <row r="27" spans="1:40" ht="24.75" customHeight="1" x14ac:dyDescent="0.4">
      <c r="A27" s="622"/>
      <c r="B27" s="622"/>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2"/>
      <c r="AL27" s="622"/>
      <c r="AM27" s="622"/>
      <c r="AN27" s="622"/>
    </row>
    <row r="28" spans="1:40" ht="24.75" customHeight="1" x14ac:dyDescent="0.4">
      <c r="A28" s="622"/>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622"/>
      <c r="AM28" s="622"/>
      <c r="AN28" s="622"/>
    </row>
    <row r="29" spans="1:40" ht="24.75" customHeight="1" x14ac:dyDescent="0.4">
      <c r="A29" s="622"/>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row>
    <row r="30" spans="1:40" ht="24.75" customHeight="1" x14ac:dyDescent="0.4">
      <c r="A30" s="51" t="s">
        <v>82</v>
      </c>
      <c r="B30" s="446"/>
      <c r="C30" s="446"/>
      <c r="D30" s="446"/>
      <c r="E30" s="446"/>
      <c r="F30" s="446"/>
      <c r="H30" s="51" t="s">
        <v>82</v>
      </c>
      <c r="I30" s="622"/>
      <c r="J30" s="622"/>
      <c r="K30" s="622"/>
      <c r="L30" s="622"/>
      <c r="M30" s="622"/>
      <c r="N30" s="256"/>
      <c r="O30" s="51" t="s">
        <v>82</v>
      </c>
      <c r="P30" s="446"/>
      <c r="Q30" s="446"/>
      <c r="R30" s="446"/>
      <c r="S30" s="446"/>
      <c r="T30" s="446"/>
      <c r="U30" s="51" t="s">
        <v>82</v>
      </c>
      <c r="V30" s="446"/>
      <c r="W30" s="446"/>
      <c r="X30" s="446"/>
      <c r="Y30" s="446"/>
      <c r="Z30" s="446"/>
      <c r="AB30" s="51" t="s">
        <v>82</v>
      </c>
      <c r="AC30" s="622"/>
      <c r="AD30" s="622"/>
      <c r="AE30" s="622"/>
      <c r="AF30" s="622"/>
      <c r="AG30" s="622"/>
      <c r="AH30" s="256"/>
      <c r="AI30" s="51" t="s">
        <v>82</v>
      </c>
      <c r="AJ30" s="446"/>
      <c r="AK30" s="446"/>
      <c r="AL30" s="446"/>
      <c r="AM30" s="446"/>
      <c r="AN30" s="446"/>
    </row>
    <row r="31" spans="1:40" ht="24.75" customHeight="1" x14ac:dyDescent="0.4">
      <c r="A31" s="624">
        <f>ข้อมูล!$B$13</f>
        <v>0</v>
      </c>
      <c r="B31" s="624"/>
      <c r="C31" s="624"/>
      <c r="D31" s="624"/>
      <c r="E31" s="624"/>
      <c r="F31" s="624"/>
      <c r="H31" s="624">
        <f>ข้อมูล!B22</f>
        <v>0</v>
      </c>
      <c r="I31" s="624"/>
      <c r="J31" s="624"/>
      <c r="K31" s="624"/>
      <c r="L31" s="624"/>
      <c r="M31" s="624"/>
      <c r="N31" s="254"/>
      <c r="O31" s="624" t="str">
        <f>ข้อมูล!B23</f>
        <v>นางสาวมลฤดี  นิฤมล</v>
      </c>
      <c r="P31" s="624"/>
      <c r="Q31" s="624"/>
      <c r="R31" s="624"/>
      <c r="S31" s="624"/>
      <c r="T31" s="624"/>
      <c r="U31" s="624">
        <f>ข้อมูล!$B$13</f>
        <v>0</v>
      </c>
      <c r="V31" s="624"/>
      <c r="W31" s="624"/>
      <c r="X31" s="624"/>
      <c r="Y31" s="624"/>
      <c r="Z31" s="624"/>
      <c r="AB31" s="624">
        <f>ข้อมูล!B22</f>
        <v>0</v>
      </c>
      <c r="AC31" s="624"/>
      <c r="AD31" s="624"/>
      <c r="AE31" s="624"/>
      <c r="AF31" s="624"/>
      <c r="AG31" s="624"/>
      <c r="AH31" s="254"/>
      <c r="AI31" s="624" t="str">
        <f>ข้อมูล!B23</f>
        <v>นางสาวมลฤดี  นิฤมล</v>
      </c>
      <c r="AJ31" s="624"/>
      <c r="AK31" s="624"/>
      <c r="AL31" s="624"/>
      <c r="AM31" s="624"/>
      <c r="AN31" s="624"/>
    </row>
    <row r="32" spans="1:40" ht="24.75" customHeight="1" x14ac:dyDescent="0.4">
      <c r="A32" s="624" t="s">
        <v>45</v>
      </c>
      <c r="B32" s="624"/>
      <c r="C32" s="624"/>
      <c r="D32" s="624"/>
      <c r="E32" s="624"/>
      <c r="F32" s="624"/>
      <c r="H32" s="624" t="s">
        <v>238</v>
      </c>
      <c r="I32" s="624"/>
      <c r="J32" s="624"/>
      <c r="K32" s="624"/>
      <c r="L32" s="624"/>
      <c r="M32" s="624"/>
      <c r="N32" s="254"/>
      <c r="O32" s="624" t="s">
        <v>235</v>
      </c>
      <c r="P32" s="624"/>
      <c r="Q32" s="624"/>
      <c r="R32" s="624"/>
      <c r="S32" s="624"/>
      <c r="T32" s="624"/>
      <c r="U32" s="624" t="s">
        <v>45</v>
      </c>
      <c r="V32" s="624"/>
      <c r="W32" s="624"/>
      <c r="X32" s="624"/>
      <c r="Y32" s="624"/>
      <c r="Z32" s="624"/>
      <c r="AB32" s="624" t="s">
        <v>238</v>
      </c>
      <c r="AC32" s="624"/>
      <c r="AD32" s="624"/>
      <c r="AE32" s="624"/>
      <c r="AF32" s="624"/>
      <c r="AG32" s="624"/>
      <c r="AH32" s="254"/>
      <c r="AI32" s="624" t="s">
        <v>235</v>
      </c>
      <c r="AJ32" s="624"/>
      <c r="AK32" s="624"/>
      <c r="AL32" s="624"/>
      <c r="AM32" s="624"/>
      <c r="AN32" s="624"/>
    </row>
    <row r="33" spans="1:40" ht="24.75" customHeight="1" x14ac:dyDescent="0.4">
      <c r="A33" s="623" t="str">
        <f>"คำอธิบายรายวิชา"&amp;ข้อมูล!B9&amp;"     รหัสวิชา "&amp;ข้อมูล!B10&amp;""</f>
        <v>คำอธิบายรายวิชาเสริมทักษะภาษาอังกฤษ     รหัสวิชา อ 11201</v>
      </c>
      <c r="B33" s="623"/>
      <c r="C33" s="623"/>
      <c r="D33" s="623"/>
      <c r="E33" s="623"/>
      <c r="F33" s="623"/>
      <c r="G33" s="623"/>
      <c r="H33" s="623"/>
      <c r="I33" s="623"/>
      <c r="J33" s="623"/>
      <c r="K33" s="623"/>
      <c r="L33" s="623"/>
      <c r="M33" s="623"/>
      <c r="N33" s="623"/>
      <c r="O33" s="623"/>
      <c r="P33" s="623"/>
      <c r="Q33" s="623"/>
      <c r="R33" s="623"/>
      <c r="S33" s="623"/>
      <c r="T33" s="623"/>
      <c r="U33" s="623" t="str">
        <f>"มาตรฐานการเรียนรู้/ตัวชี้วัด/ผลการเรียนรู้รายวิชา "&amp;ข้อมูล!B9&amp;"     รหัสวิชา "&amp;ข้อมูล!B10&amp;""</f>
        <v>มาตรฐานการเรียนรู้/ตัวชี้วัด/ผลการเรียนรู้รายวิชา เสริมทักษะภาษาอังกฤษ     รหัสวิชา อ 11201</v>
      </c>
      <c r="V33" s="623"/>
      <c r="W33" s="623"/>
      <c r="X33" s="623"/>
      <c r="Y33" s="623"/>
      <c r="Z33" s="623"/>
      <c r="AA33" s="623"/>
      <c r="AB33" s="623"/>
      <c r="AC33" s="623"/>
      <c r="AD33" s="623"/>
      <c r="AE33" s="623"/>
      <c r="AF33" s="623"/>
      <c r="AG33" s="623"/>
      <c r="AH33" s="623"/>
      <c r="AI33" s="623"/>
      <c r="AJ33" s="623"/>
      <c r="AK33" s="623"/>
      <c r="AL33" s="623"/>
      <c r="AM33" s="623"/>
      <c r="AN33" s="623"/>
    </row>
    <row r="34" spans="1:40" ht="24.75" customHeight="1" x14ac:dyDescent="0.4">
      <c r="A34" s="622"/>
      <c r="B34" s="622"/>
      <c r="C34" s="622"/>
      <c r="D34" s="622"/>
      <c r="E34" s="622"/>
      <c r="F34" s="622"/>
      <c r="G34" s="622"/>
      <c r="H34" s="622"/>
      <c r="I34" s="622"/>
      <c r="J34" s="622"/>
      <c r="K34" s="622"/>
      <c r="L34" s="622"/>
      <c r="M34" s="622"/>
      <c r="N34" s="622"/>
      <c r="O34" s="622"/>
      <c r="P34" s="622"/>
      <c r="Q34" s="622"/>
      <c r="R34" s="622"/>
      <c r="S34" s="622"/>
      <c r="T34" s="622"/>
      <c r="U34" s="622" t="str">
        <f>"กลุ่มสาระการเรียนรู้"&amp;ข้อมูล!B8&amp;""</f>
        <v>กลุ่มสาระการเรียนรู้ภาษาต่างประเทศ</v>
      </c>
      <c r="V34" s="622"/>
      <c r="W34" s="622"/>
      <c r="X34" s="622"/>
      <c r="Y34" s="622"/>
      <c r="Z34" s="622"/>
      <c r="AA34" s="622"/>
      <c r="AB34" s="622"/>
      <c r="AC34" s="622"/>
      <c r="AD34" s="622"/>
      <c r="AE34" s="622"/>
      <c r="AF34" s="622"/>
      <c r="AG34" s="622"/>
      <c r="AH34" s="622"/>
      <c r="AI34" s="622"/>
      <c r="AJ34" s="622"/>
      <c r="AK34" s="622"/>
      <c r="AL34" s="622"/>
      <c r="AM34" s="622"/>
      <c r="AN34" s="622"/>
    </row>
    <row r="35" spans="1:40" ht="24.75" customHeight="1" x14ac:dyDescent="0.4">
      <c r="A35" s="622"/>
      <c r="B35" s="622"/>
      <c r="C35" s="622"/>
      <c r="D35" s="622"/>
      <c r="E35" s="622"/>
      <c r="F35" s="622"/>
      <c r="G35" s="622"/>
      <c r="H35" s="622"/>
      <c r="I35" s="622"/>
      <c r="J35" s="622"/>
      <c r="K35" s="622"/>
      <c r="L35" s="622"/>
      <c r="M35" s="622"/>
      <c r="N35" s="622"/>
      <c r="O35" s="622"/>
      <c r="P35" s="622"/>
      <c r="Q35" s="622"/>
      <c r="R35" s="622"/>
      <c r="S35" s="622"/>
      <c r="T35" s="622"/>
      <c r="U35" s="622"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35" s="622"/>
      <c r="W35" s="622"/>
      <c r="X35" s="622"/>
      <c r="Y35" s="622"/>
      <c r="Z35" s="622"/>
      <c r="AA35" s="622"/>
      <c r="AB35" s="622"/>
      <c r="AC35" s="622"/>
      <c r="AD35" s="622"/>
      <c r="AE35" s="622"/>
      <c r="AF35" s="622"/>
      <c r="AG35" s="622"/>
      <c r="AH35" s="622"/>
      <c r="AI35" s="622"/>
      <c r="AJ35" s="622"/>
      <c r="AK35" s="622"/>
      <c r="AL35" s="622"/>
      <c r="AM35" s="622"/>
      <c r="AN35" s="622"/>
    </row>
    <row r="36" spans="1:40" ht="24.75" customHeight="1" x14ac:dyDescent="0.4">
      <c r="A36" s="622"/>
      <c r="B36" s="622"/>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row>
    <row r="37" spans="1:40" ht="24.75" customHeight="1" x14ac:dyDescent="0.4">
      <c r="A37" s="622"/>
      <c r="B37" s="622"/>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2"/>
      <c r="AL37" s="622"/>
      <c r="AM37" s="622"/>
      <c r="AN37" s="622"/>
    </row>
    <row r="38" spans="1:40" ht="24.75" customHeight="1" x14ac:dyDescent="0.4">
      <c r="A38" s="622"/>
      <c r="B38" s="622"/>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2"/>
      <c r="AN38" s="622"/>
    </row>
    <row r="39" spans="1:40" ht="24.75" customHeight="1" x14ac:dyDescent="0.4">
      <c r="A39" s="622"/>
      <c r="B39" s="622"/>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2"/>
      <c r="AL39" s="622"/>
      <c r="AM39" s="622"/>
      <c r="AN39" s="622"/>
    </row>
    <row r="40" spans="1:40" ht="24.75" customHeight="1" x14ac:dyDescent="0.4">
      <c r="A40" s="622"/>
      <c r="B40" s="622"/>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2"/>
      <c r="AN40" s="622"/>
    </row>
    <row r="41" spans="1:40" ht="24.75" customHeight="1" x14ac:dyDescent="0.4">
      <c r="A41" s="622"/>
      <c r="B41" s="622"/>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622"/>
      <c r="AM41" s="622"/>
      <c r="AN41" s="622"/>
    </row>
    <row r="42" spans="1:40" ht="24.75" customHeight="1" x14ac:dyDescent="0.4">
      <c r="A42" s="622"/>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row>
    <row r="43" spans="1:40" ht="24.75" customHeight="1" x14ac:dyDescent="0.4">
      <c r="A43" s="622"/>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c r="AL43" s="622"/>
      <c r="AM43" s="622"/>
      <c r="AN43" s="622"/>
    </row>
    <row r="44" spans="1:40" ht="24.75" customHeight="1" x14ac:dyDescent="0.4">
      <c r="A44" s="622"/>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row>
    <row r="45" spans="1:40" ht="24.75" customHeight="1" x14ac:dyDescent="0.4">
      <c r="A45" s="622"/>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row>
    <row r="46" spans="1:40" ht="24.75" customHeight="1" x14ac:dyDescent="0.4">
      <c r="A46" s="622"/>
      <c r="B46" s="622"/>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row>
    <row r="47" spans="1:40" ht="24.75" customHeight="1" x14ac:dyDescent="0.4">
      <c r="A47" s="622"/>
      <c r="B47" s="622"/>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row>
    <row r="48" spans="1:40" ht="24.75" customHeight="1" x14ac:dyDescent="0.4">
      <c r="A48" s="622"/>
      <c r="B48" s="622"/>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row>
    <row r="49" spans="1:40" ht="24.75" customHeight="1" x14ac:dyDescent="0.4">
      <c r="A49" s="622"/>
      <c r="B49" s="622"/>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row>
    <row r="50" spans="1:40" ht="24.75" customHeight="1" x14ac:dyDescent="0.4">
      <c r="A50" s="622"/>
      <c r="B50" s="622"/>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row>
    <row r="51" spans="1:40" ht="24.75" customHeight="1" x14ac:dyDescent="0.4">
      <c r="A51" s="622"/>
      <c r="B51" s="622"/>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2"/>
      <c r="AL51" s="622"/>
      <c r="AM51" s="622"/>
      <c r="AN51" s="622"/>
    </row>
    <row r="52" spans="1:40" ht="24.75" customHeight="1" x14ac:dyDescent="0.4">
      <c r="A52" s="622"/>
      <c r="B52" s="622"/>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L52" s="622"/>
      <c r="AM52" s="622"/>
      <c r="AN52" s="622"/>
    </row>
    <row r="53" spans="1:40" ht="24.75" customHeight="1" x14ac:dyDescent="0.4">
      <c r="A53" s="622"/>
      <c r="B53" s="622"/>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2"/>
      <c r="AL53" s="622"/>
      <c r="AM53" s="622"/>
      <c r="AN53" s="622"/>
    </row>
    <row r="54" spans="1:40" ht="24.75" customHeight="1" x14ac:dyDescent="0.4">
      <c r="A54" s="622"/>
      <c r="B54" s="622"/>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2"/>
      <c r="AL54" s="622"/>
      <c r="AM54" s="622"/>
      <c r="AN54" s="622"/>
    </row>
    <row r="55" spans="1:40" ht="24.75" customHeight="1" x14ac:dyDescent="0.4">
      <c r="A55" s="622"/>
      <c r="B55" s="622"/>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2"/>
      <c r="AL55" s="622"/>
      <c r="AM55" s="622"/>
      <c r="AN55" s="622"/>
    </row>
    <row r="56" spans="1:40" ht="24.75" customHeight="1" x14ac:dyDescent="0.4">
      <c r="A56" s="622"/>
      <c r="B56" s="622"/>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2"/>
      <c r="AL56" s="622"/>
      <c r="AM56" s="622"/>
      <c r="AN56" s="622"/>
    </row>
    <row r="57" spans="1:40" ht="24.75" customHeight="1" x14ac:dyDescent="0.4">
      <c r="A57" s="622"/>
      <c r="B57" s="622"/>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2"/>
      <c r="AL57" s="622"/>
      <c r="AM57" s="622"/>
      <c r="AN57" s="622"/>
    </row>
    <row r="58" spans="1:40" ht="24.75" customHeight="1" x14ac:dyDescent="0.4">
      <c r="A58" s="622"/>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2"/>
      <c r="AL58" s="622"/>
      <c r="AM58" s="622"/>
      <c r="AN58" s="622"/>
    </row>
    <row r="59" spans="1:40" ht="24.75" customHeight="1" x14ac:dyDescent="0.4">
      <c r="A59" s="622"/>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2"/>
      <c r="AL59" s="622"/>
      <c r="AM59" s="622"/>
      <c r="AN59" s="622"/>
    </row>
    <row r="60" spans="1:40" ht="24.75" customHeight="1" x14ac:dyDescent="0.4">
      <c r="A60" s="622"/>
      <c r="B60" s="622"/>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2"/>
      <c r="AL60" s="622"/>
      <c r="AM60" s="622"/>
      <c r="AN60" s="622"/>
    </row>
    <row r="61" spans="1:40" ht="24.75" customHeight="1" x14ac:dyDescent="0.4">
      <c r="A61" s="622"/>
      <c r="B61" s="622"/>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2"/>
      <c r="AL61" s="622"/>
      <c r="AM61" s="622"/>
      <c r="AN61" s="622"/>
    </row>
    <row r="62" spans="1:40" ht="24.75" customHeight="1" x14ac:dyDescent="0.4">
      <c r="A62" s="51" t="s">
        <v>82</v>
      </c>
      <c r="B62" s="446"/>
      <c r="C62" s="446"/>
      <c r="D62" s="446"/>
      <c r="E62" s="446"/>
      <c r="F62" s="446"/>
      <c r="H62" s="51" t="s">
        <v>82</v>
      </c>
      <c r="I62" s="622"/>
      <c r="J62" s="622"/>
      <c r="K62" s="622"/>
      <c r="L62" s="622"/>
      <c r="M62" s="622"/>
      <c r="N62" s="256"/>
      <c r="O62" s="51" t="s">
        <v>82</v>
      </c>
      <c r="P62" s="446"/>
      <c r="Q62" s="446"/>
      <c r="R62" s="446"/>
      <c r="S62" s="446"/>
      <c r="T62" s="446"/>
      <c r="U62" s="51" t="s">
        <v>82</v>
      </c>
      <c r="V62" s="446"/>
      <c r="W62" s="446"/>
      <c r="X62" s="446"/>
      <c r="Y62" s="446"/>
      <c r="Z62" s="446"/>
      <c r="AB62" s="51" t="s">
        <v>82</v>
      </c>
      <c r="AC62" s="622"/>
      <c r="AD62" s="622"/>
      <c r="AE62" s="622"/>
      <c r="AF62" s="622"/>
      <c r="AG62" s="622"/>
      <c r="AH62" s="256"/>
      <c r="AI62" s="51" t="s">
        <v>82</v>
      </c>
      <c r="AJ62" s="446"/>
      <c r="AK62" s="446"/>
      <c r="AL62" s="446"/>
      <c r="AM62" s="446"/>
      <c r="AN62" s="446"/>
    </row>
    <row r="63" spans="1:40" ht="24.75" customHeight="1" x14ac:dyDescent="0.4">
      <c r="A63" s="624">
        <f>ข้อมูล!$B$13</f>
        <v>0</v>
      </c>
      <c r="B63" s="624"/>
      <c r="C63" s="624"/>
      <c r="D63" s="624"/>
      <c r="E63" s="624"/>
      <c r="F63" s="624"/>
      <c r="H63" s="624">
        <f>ข้อมูล!B22</f>
        <v>0</v>
      </c>
      <c r="I63" s="624"/>
      <c r="J63" s="624"/>
      <c r="K63" s="624"/>
      <c r="L63" s="624"/>
      <c r="M63" s="624"/>
      <c r="N63" s="254"/>
      <c r="O63" s="624" t="str">
        <f>ข้อมูล!B23</f>
        <v>นางสาวมลฤดี  นิฤมล</v>
      </c>
      <c r="P63" s="624"/>
      <c r="Q63" s="624"/>
      <c r="R63" s="624"/>
      <c r="S63" s="624"/>
      <c r="T63" s="624"/>
      <c r="U63" s="624">
        <f>ข้อมูล!$B$13</f>
        <v>0</v>
      </c>
      <c r="V63" s="624"/>
      <c r="W63" s="624"/>
      <c r="X63" s="624"/>
      <c r="Y63" s="624"/>
      <c r="Z63" s="624"/>
      <c r="AB63" s="624">
        <f>ข้อมูล!B22</f>
        <v>0</v>
      </c>
      <c r="AC63" s="624"/>
      <c r="AD63" s="624"/>
      <c r="AE63" s="624"/>
      <c r="AF63" s="624"/>
      <c r="AG63" s="624"/>
      <c r="AH63" s="254"/>
      <c r="AI63" s="624" t="str">
        <f>ข้อมูล!B23</f>
        <v>นางสาวมลฤดี  นิฤมล</v>
      </c>
      <c r="AJ63" s="624"/>
      <c r="AK63" s="624"/>
      <c r="AL63" s="624"/>
      <c r="AM63" s="624"/>
      <c r="AN63" s="624"/>
    </row>
    <row r="64" spans="1:40" ht="24.75" customHeight="1" x14ac:dyDescent="0.4">
      <c r="A64" s="624" t="s">
        <v>45</v>
      </c>
      <c r="B64" s="624"/>
      <c r="C64" s="624"/>
      <c r="D64" s="624"/>
      <c r="E64" s="624"/>
      <c r="F64" s="624"/>
      <c r="H64" s="624" t="s">
        <v>238</v>
      </c>
      <c r="I64" s="624"/>
      <c r="J64" s="624"/>
      <c r="K64" s="624"/>
      <c r="L64" s="624"/>
      <c r="M64" s="624"/>
      <c r="N64" s="254"/>
      <c r="O64" s="624" t="s">
        <v>235</v>
      </c>
      <c r="P64" s="624"/>
      <c r="Q64" s="624"/>
      <c r="R64" s="624"/>
      <c r="S64" s="624"/>
      <c r="T64" s="624"/>
      <c r="U64" s="624" t="s">
        <v>45</v>
      </c>
      <c r="V64" s="624"/>
      <c r="W64" s="624"/>
      <c r="X64" s="624"/>
      <c r="Y64" s="624"/>
      <c r="Z64" s="624"/>
      <c r="AB64" s="624" t="s">
        <v>238</v>
      </c>
      <c r="AC64" s="624"/>
      <c r="AD64" s="624"/>
      <c r="AE64" s="624"/>
      <c r="AF64" s="624"/>
      <c r="AG64" s="624"/>
      <c r="AH64" s="254"/>
      <c r="AI64" s="624" t="s">
        <v>235</v>
      </c>
      <c r="AJ64" s="624"/>
      <c r="AK64" s="624"/>
      <c r="AL64" s="624"/>
      <c r="AM64" s="624"/>
      <c r="AN64" s="624"/>
    </row>
    <row r="65" spans="1:40" ht="24.75" customHeight="1" x14ac:dyDescent="0.4">
      <c r="A65" s="623" t="str">
        <f>"คำอธิบายรายวิชา"&amp;ข้อมูล!B9&amp;"     รหัสวิชา "&amp;ข้อมูล!B10&amp;""</f>
        <v>คำอธิบายรายวิชาเสริมทักษะภาษาอังกฤษ     รหัสวิชา อ 11201</v>
      </c>
      <c r="B65" s="623"/>
      <c r="C65" s="623"/>
      <c r="D65" s="623"/>
      <c r="E65" s="623"/>
      <c r="F65" s="623"/>
      <c r="G65" s="623"/>
      <c r="H65" s="623"/>
      <c r="I65" s="623"/>
      <c r="J65" s="623"/>
      <c r="K65" s="623"/>
      <c r="L65" s="623"/>
      <c r="M65" s="623"/>
      <c r="N65" s="623"/>
      <c r="O65" s="623"/>
      <c r="P65" s="623"/>
      <c r="Q65" s="623"/>
      <c r="R65" s="623"/>
      <c r="S65" s="623"/>
      <c r="T65" s="623"/>
      <c r="U65" s="623" t="str">
        <f>"มาตรฐานการเรียนรู้/ตัวชี้วัด/ผลการเรียนรู้รายวิชา "&amp;ข้อมูล!B9&amp;"     รหัสวิชา "&amp;ข้อมูล!B10&amp;""</f>
        <v>มาตรฐานการเรียนรู้/ตัวชี้วัด/ผลการเรียนรู้รายวิชา เสริมทักษะภาษาอังกฤษ     รหัสวิชา อ 11201</v>
      </c>
      <c r="V65" s="623"/>
      <c r="W65" s="623"/>
      <c r="X65" s="623"/>
      <c r="Y65" s="623"/>
      <c r="Z65" s="623"/>
      <c r="AA65" s="623"/>
      <c r="AB65" s="623"/>
      <c r="AC65" s="623"/>
      <c r="AD65" s="623"/>
      <c r="AE65" s="623"/>
      <c r="AF65" s="623"/>
      <c r="AG65" s="623"/>
      <c r="AH65" s="623"/>
      <c r="AI65" s="623"/>
      <c r="AJ65" s="623"/>
      <c r="AK65" s="623"/>
      <c r="AL65" s="623"/>
      <c r="AM65" s="623"/>
      <c r="AN65" s="623"/>
    </row>
    <row r="66" spans="1:40" ht="24.75" customHeight="1" x14ac:dyDescent="0.4">
      <c r="A66" s="622"/>
      <c r="B66" s="622"/>
      <c r="C66" s="622"/>
      <c r="D66" s="622"/>
      <c r="E66" s="622"/>
      <c r="F66" s="622"/>
      <c r="G66" s="622"/>
      <c r="H66" s="622"/>
      <c r="I66" s="622"/>
      <c r="J66" s="622"/>
      <c r="K66" s="622"/>
      <c r="L66" s="622"/>
      <c r="M66" s="622"/>
      <c r="N66" s="622"/>
      <c r="O66" s="622"/>
      <c r="P66" s="622"/>
      <c r="Q66" s="622"/>
      <c r="R66" s="622"/>
      <c r="S66" s="622"/>
      <c r="T66" s="622"/>
      <c r="U66" s="622" t="str">
        <f>"กลุ่มสาระการเรียนรู้"&amp;ข้อมูล!B8&amp;""</f>
        <v>กลุ่มสาระการเรียนรู้ภาษาต่างประเทศ</v>
      </c>
      <c r="V66" s="622"/>
      <c r="W66" s="622"/>
      <c r="X66" s="622"/>
      <c r="Y66" s="622"/>
      <c r="Z66" s="622"/>
      <c r="AA66" s="622"/>
      <c r="AB66" s="622"/>
      <c r="AC66" s="622"/>
      <c r="AD66" s="622"/>
      <c r="AE66" s="622"/>
      <c r="AF66" s="622"/>
      <c r="AG66" s="622"/>
      <c r="AH66" s="622"/>
      <c r="AI66" s="622"/>
      <c r="AJ66" s="622"/>
      <c r="AK66" s="622"/>
      <c r="AL66" s="622"/>
      <c r="AM66" s="622"/>
      <c r="AN66" s="622"/>
    </row>
    <row r="67" spans="1:40" ht="24.75" customHeight="1" x14ac:dyDescent="0.4">
      <c r="A67" s="622"/>
      <c r="B67" s="622"/>
      <c r="C67" s="622"/>
      <c r="D67" s="622"/>
      <c r="E67" s="622"/>
      <c r="F67" s="622"/>
      <c r="G67" s="622"/>
      <c r="H67" s="622"/>
      <c r="I67" s="622"/>
      <c r="J67" s="622"/>
      <c r="K67" s="622"/>
      <c r="L67" s="622"/>
      <c r="M67" s="622"/>
      <c r="N67" s="622"/>
      <c r="O67" s="622"/>
      <c r="P67" s="622"/>
      <c r="Q67" s="622"/>
      <c r="R67" s="622"/>
      <c r="S67" s="622"/>
      <c r="T67" s="622"/>
      <c r="U67" s="622"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67" s="622"/>
      <c r="W67" s="622"/>
      <c r="X67" s="622"/>
      <c r="Y67" s="622"/>
      <c r="Z67" s="622"/>
      <c r="AA67" s="622"/>
      <c r="AB67" s="622"/>
      <c r="AC67" s="622"/>
      <c r="AD67" s="622"/>
      <c r="AE67" s="622"/>
      <c r="AF67" s="622"/>
      <c r="AG67" s="622"/>
      <c r="AH67" s="622"/>
      <c r="AI67" s="622"/>
      <c r="AJ67" s="622"/>
      <c r="AK67" s="622"/>
      <c r="AL67" s="622"/>
      <c r="AM67" s="622"/>
      <c r="AN67" s="622"/>
    </row>
    <row r="68" spans="1:40" ht="24.75" customHeight="1" x14ac:dyDescent="0.4">
      <c r="A68" s="622"/>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row>
    <row r="69" spans="1:40" ht="24.75" customHeight="1" x14ac:dyDescent="0.4">
      <c r="A69" s="622"/>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row>
    <row r="70" spans="1:40" ht="24.75" customHeight="1" x14ac:dyDescent="0.4">
      <c r="A70" s="622"/>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row>
    <row r="71" spans="1:40" ht="24.75" customHeight="1" x14ac:dyDescent="0.4">
      <c r="A71" s="622"/>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row>
    <row r="72" spans="1:40" ht="24.75" customHeight="1" x14ac:dyDescent="0.4">
      <c r="A72" s="622"/>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row>
    <row r="73" spans="1:40" ht="24.75" customHeight="1" x14ac:dyDescent="0.4">
      <c r="A73" s="622"/>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row>
    <row r="74" spans="1:40" ht="24.75" customHeight="1" x14ac:dyDescent="0.4">
      <c r="A74" s="622"/>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row>
    <row r="75" spans="1:40" ht="24.75" customHeight="1" x14ac:dyDescent="0.4">
      <c r="A75" s="622"/>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row>
    <row r="76" spans="1:40" ht="24.75" customHeight="1" x14ac:dyDescent="0.4">
      <c r="A76" s="622"/>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row>
    <row r="77" spans="1:40" ht="24.75" customHeight="1" x14ac:dyDescent="0.4">
      <c r="A77" s="622"/>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row>
    <row r="78" spans="1:40" ht="24.75" customHeight="1" x14ac:dyDescent="0.4">
      <c r="A78" s="622"/>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row>
    <row r="79" spans="1:40" ht="24.75" customHeight="1" x14ac:dyDescent="0.4">
      <c r="A79" s="622"/>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row>
    <row r="80" spans="1:40" ht="24.75" customHeight="1" x14ac:dyDescent="0.4">
      <c r="A80" s="622"/>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row>
    <row r="81" spans="1:40" ht="24.75" customHeight="1" x14ac:dyDescent="0.4">
      <c r="A81" s="622"/>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row>
    <row r="82" spans="1:40" ht="24.75" customHeight="1" x14ac:dyDescent="0.4">
      <c r="A82" s="622"/>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row>
    <row r="83" spans="1:40" ht="24.75" customHeight="1" x14ac:dyDescent="0.4">
      <c r="A83" s="622"/>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row>
    <row r="84" spans="1:40" ht="24.75" customHeight="1" x14ac:dyDescent="0.4">
      <c r="A84" s="622"/>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row>
    <row r="85" spans="1:40" ht="24.75" customHeight="1" x14ac:dyDescent="0.4">
      <c r="A85" s="622"/>
      <c r="B85" s="622"/>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row>
    <row r="86" spans="1:40" ht="24.75" customHeight="1" x14ac:dyDescent="0.4">
      <c r="A86" s="622"/>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row>
    <row r="87" spans="1:40" ht="24.75" customHeight="1" x14ac:dyDescent="0.4">
      <c r="A87" s="622"/>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row>
    <row r="88" spans="1:40" ht="24.75" customHeight="1" x14ac:dyDescent="0.4">
      <c r="A88" s="622"/>
      <c r="B88" s="622"/>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row>
    <row r="89" spans="1:40" ht="24.75" customHeight="1" x14ac:dyDescent="0.4">
      <c r="A89" s="622"/>
      <c r="B89" s="622"/>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row>
    <row r="90" spans="1:40" ht="24.75" customHeight="1" x14ac:dyDescent="0.4">
      <c r="A90" s="622"/>
      <c r="B90" s="622"/>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row>
    <row r="91" spans="1:40" ht="24.75" customHeight="1" x14ac:dyDescent="0.4">
      <c r="A91" s="622"/>
      <c r="B91" s="622"/>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2"/>
      <c r="AL91" s="622"/>
      <c r="AM91" s="622"/>
      <c r="AN91" s="622"/>
    </row>
    <row r="92" spans="1:40" ht="24.75" customHeight="1" x14ac:dyDescent="0.4">
      <c r="A92" s="622"/>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2"/>
      <c r="AL92" s="622"/>
      <c r="AM92" s="622"/>
      <c r="AN92" s="622"/>
    </row>
    <row r="93" spans="1:40" ht="24.75" customHeight="1" x14ac:dyDescent="0.4">
      <c r="A93" s="622"/>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row>
    <row r="94" spans="1:40" ht="24.75" customHeight="1" x14ac:dyDescent="0.4">
      <c r="A94" s="51" t="s">
        <v>82</v>
      </c>
      <c r="B94" s="446"/>
      <c r="C94" s="446"/>
      <c r="D94" s="446"/>
      <c r="E94" s="446"/>
      <c r="F94" s="446"/>
      <c r="H94" s="51" t="s">
        <v>82</v>
      </c>
      <c r="I94" s="622"/>
      <c r="J94" s="622"/>
      <c r="K94" s="622"/>
      <c r="L94" s="622"/>
      <c r="M94" s="622"/>
      <c r="N94" s="256"/>
      <c r="O94" s="51" t="s">
        <v>82</v>
      </c>
      <c r="P94" s="446"/>
      <c r="Q94" s="446"/>
      <c r="R94" s="446"/>
      <c r="S94" s="446"/>
      <c r="T94" s="446"/>
      <c r="U94" s="51" t="s">
        <v>82</v>
      </c>
      <c r="V94" s="446"/>
      <c r="W94" s="446"/>
      <c r="X94" s="446"/>
      <c r="Y94" s="446"/>
      <c r="Z94" s="446"/>
      <c r="AB94" s="51" t="s">
        <v>82</v>
      </c>
      <c r="AC94" s="622"/>
      <c r="AD94" s="622"/>
      <c r="AE94" s="622"/>
      <c r="AF94" s="622"/>
      <c r="AG94" s="622"/>
      <c r="AH94" s="256"/>
      <c r="AI94" s="51" t="s">
        <v>82</v>
      </c>
      <c r="AJ94" s="446"/>
      <c r="AK94" s="446"/>
      <c r="AL94" s="446"/>
      <c r="AM94" s="446"/>
      <c r="AN94" s="446"/>
    </row>
    <row r="95" spans="1:40" ht="24.75" customHeight="1" x14ac:dyDescent="0.4">
      <c r="A95" s="624">
        <f>ข้อมูล!$B$13</f>
        <v>0</v>
      </c>
      <c r="B95" s="624"/>
      <c r="C95" s="624"/>
      <c r="D95" s="624"/>
      <c r="E95" s="624"/>
      <c r="F95" s="624"/>
      <c r="H95" s="624">
        <f>ข้อมูล!B22</f>
        <v>0</v>
      </c>
      <c r="I95" s="624"/>
      <c r="J95" s="624"/>
      <c r="K95" s="624"/>
      <c r="L95" s="624"/>
      <c r="M95" s="624"/>
      <c r="N95" s="254"/>
      <c r="O95" s="624" t="str">
        <f>ข้อมูล!B23</f>
        <v>นางสาวมลฤดี  นิฤมล</v>
      </c>
      <c r="P95" s="624"/>
      <c r="Q95" s="624"/>
      <c r="R95" s="624"/>
      <c r="S95" s="624"/>
      <c r="T95" s="624"/>
      <c r="U95" s="624">
        <f>ข้อมูล!$B$13</f>
        <v>0</v>
      </c>
      <c r="V95" s="624"/>
      <c r="W95" s="624"/>
      <c r="X95" s="624"/>
      <c r="Y95" s="624"/>
      <c r="Z95" s="624"/>
      <c r="AB95" s="624">
        <f>ข้อมูล!B22</f>
        <v>0</v>
      </c>
      <c r="AC95" s="624"/>
      <c r="AD95" s="624"/>
      <c r="AE95" s="624"/>
      <c r="AF95" s="624"/>
      <c r="AG95" s="624"/>
      <c r="AH95" s="254"/>
      <c r="AI95" s="624" t="str">
        <f>ข้อมูล!B23</f>
        <v>นางสาวมลฤดี  นิฤมล</v>
      </c>
      <c r="AJ95" s="624"/>
      <c r="AK95" s="624"/>
      <c r="AL95" s="624"/>
      <c r="AM95" s="624"/>
      <c r="AN95" s="624"/>
    </row>
    <row r="96" spans="1:40" ht="24.75" customHeight="1" x14ac:dyDescent="0.4">
      <c r="A96" s="624" t="s">
        <v>45</v>
      </c>
      <c r="B96" s="624"/>
      <c r="C96" s="624"/>
      <c r="D96" s="624"/>
      <c r="E96" s="624"/>
      <c r="F96" s="624"/>
      <c r="H96" s="624" t="s">
        <v>238</v>
      </c>
      <c r="I96" s="624"/>
      <c r="J96" s="624"/>
      <c r="K96" s="624"/>
      <c r="L96" s="624"/>
      <c r="M96" s="624"/>
      <c r="N96" s="254"/>
      <c r="O96" s="624" t="s">
        <v>235</v>
      </c>
      <c r="P96" s="624"/>
      <c r="Q96" s="624"/>
      <c r="R96" s="624"/>
      <c r="S96" s="624"/>
      <c r="T96" s="624"/>
      <c r="U96" s="624" t="s">
        <v>45</v>
      </c>
      <c r="V96" s="624"/>
      <c r="W96" s="624"/>
      <c r="X96" s="624"/>
      <c r="Y96" s="624"/>
      <c r="Z96" s="624"/>
      <c r="AB96" s="624" t="s">
        <v>238</v>
      </c>
      <c r="AC96" s="624"/>
      <c r="AD96" s="624"/>
      <c r="AE96" s="624"/>
      <c r="AF96" s="624"/>
      <c r="AG96" s="624"/>
      <c r="AH96" s="254"/>
      <c r="AI96" s="624" t="s">
        <v>235</v>
      </c>
      <c r="AJ96" s="624"/>
      <c r="AK96" s="624"/>
      <c r="AL96" s="624"/>
      <c r="AM96" s="624"/>
      <c r="AN96" s="624"/>
    </row>
    <row r="97" spans="1:40" ht="24.75" customHeight="1" x14ac:dyDescent="0.4">
      <c r="A97" s="623" t="str">
        <f>"คำอธิบายรายวิชา"&amp;ข้อมูล!B9&amp;"     รหัสวิชา "&amp;ข้อมูล!B10&amp;""</f>
        <v>คำอธิบายรายวิชาเสริมทักษะภาษาอังกฤษ     รหัสวิชา อ 11201</v>
      </c>
      <c r="B97" s="623"/>
      <c r="C97" s="623"/>
      <c r="D97" s="623"/>
      <c r="E97" s="623"/>
      <c r="F97" s="623"/>
      <c r="G97" s="623"/>
      <c r="H97" s="623"/>
      <c r="I97" s="623"/>
      <c r="J97" s="623"/>
      <c r="K97" s="623"/>
      <c r="L97" s="623"/>
      <c r="M97" s="623"/>
      <c r="N97" s="623"/>
      <c r="O97" s="623"/>
      <c r="P97" s="623"/>
      <c r="Q97" s="623"/>
      <c r="R97" s="623"/>
      <c r="S97" s="623"/>
      <c r="T97" s="623"/>
      <c r="U97" s="623" t="str">
        <f>"มาตรฐานการเรียนรู้/ตัวชี้วัด/ผลการเรียนรู้รายวิชา "&amp;ข้อมูล!B9&amp;"     รหัสวิชา "&amp;ข้อมูล!B10&amp;""</f>
        <v>มาตรฐานการเรียนรู้/ตัวชี้วัด/ผลการเรียนรู้รายวิชา เสริมทักษะภาษาอังกฤษ     รหัสวิชา อ 11201</v>
      </c>
      <c r="V97" s="623"/>
      <c r="W97" s="623"/>
      <c r="X97" s="623"/>
      <c r="Y97" s="623"/>
      <c r="Z97" s="623"/>
      <c r="AA97" s="623"/>
      <c r="AB97" s="623"/>
      <c r="AC97" s="623"/>
      <c r="AD97" s="623"/>
      <c r="AE97" s="623"/>
      <c r="AF97" s="623"/>
      <c r="AG97" s="623"/>
      <c r="AH97" s="623"/>
      <c r="AI97" s="623"/>
      <c r="AJ97" s="623"/>
      <c r="AK97" s="623"/>
      <c r="AL97" s="623"/>
      <c r="AM97" s="623"/>
      <c r="AN97" s="623"/>
    </row>
    <row r="98" spans="1:40" ht="24.75" customHeight="1" x14ac:dyDescent="0.4">
      <c r="A98" s="622"/>
      <c r="B98" s="622"/>
      <c r="C98" s="622"/>
      <c r="D98" s="622"/>
      <c r="E98" s="622"/>
      <c r="F98" s="622"/>
      <c r="G98" s="622"/>
      <c r="H98" s="622"/>
      <c r="I98" s="622"/>
      <c r="J98" s="622"/>
      <c r="K98" s="622"/>
      <c r="L98" s="622"/>
      <c r="M98" s="622"/>
      <c r="N98" s="622"/>
      <c r="O98" s="622"/>
      <c r="P98" s="622"/>
      <c r="Q98" s="622"/>
      <c r="R98" s="622"/>
      <c r="S98" s="622"/>
      <c r="T98" s="622"/>
      <c r="U98" s="622" t="str">
        <f>"กลุ่มสาระการเรียนรู้"&amp;ข้อมูล!B8&amp;""</f>
        <v>กลุ่มสาระการเรียนรู้ภาษาต่างประเทศ</v>
      </c>
      <c r="V98" s="622"/>
      <c r="W98" s="622"/>
      <c r="X98" s="622"/>
      <c r="Y98" s="622"/>
      <c r="Z98" s="622"/>
      <c r="AA98" s="622"/>
      <c r="AB98" s="622"/>
      <c r="AC98" s="622"/>
      <c r="AD98" s="622"/>
      <c r="AE98" s="622"/>
      <c r="AF98" s="622"/>
      <c r="AG98" s="622"/>
      <c r="AH98" s="622"/>
      <c r="AI98" s="622"/>
      <c r="AJ98" s="622"/>
      <c r="AK98" s="622"/>
      <c r="AL98" s="622"/>
      <c r="AM98" s="622"/>
      <c r="AN98" s="622"/>
    </row>
    <row r="99" spans="1:40" ht="24.75" customHeight="1" x14ac:dyDescent="0.4">
      <c r="A99" s="622"/>
      <c r="B99" s="622"/>
      <c r="C99" s="622"/>
      <c r="D99" s="622"/>
      <c r="E99" s="622"/>
      <c r="F99" s="622"/>
      <c r="G99" s="622"/>
      <c r="H99" s="622"/>
      <c r="I99" s="622"/>
      <c r="J99" s="622"/>
      <c r="K99" s="622"/>
      <c r="L99" s="622"/>
      <c r="M99" s="622"/>
      <c r="N99" s="622"/>
      <c r="O99" s="622"/>
      <c r="P99" s="622"/>
      <c r="Q99" s="622"/>
      <c r="R99" s="622"/>
      <c r="S99" s="622"/>
      <c r="T99" s="622"/>
      <c r="U99" s="622"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99" s="622"/>
      <c r="W99" s="622"/>
      <c r="X99" s="622"/>
      <c r="Y99" s="622"/>
      <c r="Z99" s="622"/>
      <c r="AA99" s="622"/>
      <c r="AB99" s="622"/>
      <c r="AC99" s="622"/>
      <c r="AD99" s="622"/>
      <c r="AE99" s="622"/>
      <c r="AF99" s="622"/>
      <c r="AG99" s="622"/>
      <c r="AH99" s="622"/>
      <c r="AI99" s="622"/>
      <c r="AJ99" s="622"/>
      <c r="AK99" s="622"/>
      <c r="AL99" s="622"/>
      <c r="AM99" s="622"/>
      <c r="AN99" s="622"/>
    </row>
    <row r="100" spans="1:40" ht="24.75" customHeight="1" x14ac:dyDescent="0.4">
      <c r="A100" s="622"/>
      <c r="B100" s="622"/>
      <c r="C100" s="622"/>
      <c r="D100" s="622"/>
      <c r="E100" s="622"/>
      <c r="F100" s="622"/>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2"/>
      <c r="AK100" s="622"/>
      <c r="AL100" s="622"/>
      <c r="AM100" s="622"/>
      <c r="AN100" s="622"/>
    </row>
    <row r="101" spans="1:40" ht="24.75" customHeight="1" x14ac:dyDescent="0.4">
      <c r="A101" s="622"/>
      <c r="B101" s="622"/>
      <c r="C101" s="622"/>
      <c r="D101" s="622"/>
      <c r="E101" s="622"/>
      <c r="F101" s="622"/>
      <c r="G101" s="622"/>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row>
    <row r="102" spans="1:40" ht="24.75" customHeight="1" x14ac:dyDescent="0.4">
      <c r="A102" s="622"/>
      <c r="B102" s="622"/>
      <c r="C102" s="622"/>
      <c r="D102" s="622"/>
      <c r="E102" s="622"/>
      <c r="F102" s="622"/>
      <c r="G102" s="622"/>
      <c r="H102" s="622"/>
      <c r="I102" s="622"/>
      <c r="J102" s="622"/>
      <c r="K102" s="622"/>
      <c r="L102" s="622"/>
      <c r="M102" s="622"/>
      <c r="N102" s="622"/>
      <c r="O102" s="622"/>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L102" s="622"/>
      <c r="AM102" s="622"/>
      <c r="AN102" s="622"/>
    </row>
    <row r="103" spans="1:40" ht="24.75" customHeight="1" x14ac:dyDescent="0.4">
      <c r="A103" s="622"/>
      <c r="B103" s="622"/>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2"/>
      <c r="AL103" s="622"/>
      <c r="AM103" s="622"/>
      <c r="AN103" s="622"/>
    </row>
    <row r="104" spans="1:40" ht="24.75" customHeight="1" x14ac:dyDescent="0.4">
      <c r="A104" s="622"/>
      <c r="B104" s="622"/>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2"/>
      <c r="AL104" s="622"/>
      <c r="AM104" s="622"/>
      <c r="AN104" s="622"/>
    </row>
    <row r="105" spans="1:40" ht="24.75" customHeight="1" x14ac:dyDescent="0.4">
      <c r="A105" s="622"/>
      <c r="B105" s="622"/>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2"/>
      <c r="AL105" s="622"/>
      <c r="AM105" s="622"/>
      <c r="AN105" s="622"/>
    </row>
    <row r="106" spans="1:40" ht="24.75" customHeight="1" x14ac:dyDescent="0.4">
      <c r="A106" s="622"/>
      <c r="B106" s="622"/>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row>
    <row r="107" spans="1:40" ht="24.75" customHeight="1" x14ac:dyDescent="0.4">
      <c r="A107" s="622"/>
      <c r="B107" s="622"/>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2"/>
      <c r="AL107" s="622"/>
      <c r="AM107" s="622"/>
      <c r="AN107" s="622"/>
    </row>
    <row r="108" spans="1:40" ht="24.75" customHeight="1" x14ac:dyDescent="0.4">
      <c r="A108" s="622"/>
      <c r="B108" s="622"/>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row>
    <row r="109" spans="1:40" ht="24.75" customHeight="1" x14ac:dyDescent="0.4">
      <c r="A109" s="622"/>
      <c r="B109" s="622"/>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row>
    <row r="110" spans="1:40" ht="24.75" customHeight="1" x14ac:dyDescent="0.4">
      <c r="A110" s="622"/>
      <c r="B110" s="622"/>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2"/>
    </row>
    <row r="111" spans="1:40" ht="24.75" customHeight="1" x14ac:dyDescent="0.4">
      <c r="A111" s="622"/>
      <c r="B111" s="622"/>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2"/>
      <c r="AL111" s="622"/>
      <c r="AM111" s="622"/>
      <c r="AN111" s="622"/>
    </row>
    <row r="112" spans="1:40" ht="24.75" customHeight="1" x14ac:dyDescent="0.4">
      <c r="A112" s="622"/>
      <c r="B112" s="622"/>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row>
    <row r="113" spans="1:40" ht="24.75" customHeight="1" x14ac:dyDescent="0.4">
      <c r="A113" s="622"/>
      <c r="B113" s="622"/>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row>
    <row r="114" spans="1:40" ht="24.75" customHeight="1" x14ac:dyDescent="0.4">
      <c r="A114" s="622"/>
      <c r="B114" s="622"/>
      <c r="C114" s="622"/>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2"/>
      <c r="AL114" s="622"/>
      <c r="AM114" s="622"/>
      <c r="AN114" s="622"/>
    </row>
    <row r="115" spans="1:40" ht="24.75" customHeight="1" x14ac:dyDescent="0.4">
      <c r="A115" s="622"/>
      <c r="B115" s="622"/>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2"/>
    </row>
    <row r="116" spans="1:40" ht="24.75" customHeight="1" x14ac:dyDescent="0.4">
      <c r="A116" s="622"/>
      <c r="B116" s="622"/>
      <c r="C116" s="622"/>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2"/>
    </row>
    <row r="117" spans="1:40" ht="24.75" customHeight="1" x14ac:dyDescent="0.4">
      <c r="A117" s="622"/>
      <c r="B117" s="622"/>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2"/>
      <c r="AL117" s="622"/>
      <c r="AM117" s="622"/>
      <c r="AN117" s="622"/>
    </row>
    <row r="118" spans="1:40" ht="24.75" customHeight="1" x14ac:dyDescent="0.4">
      <c r="A118" s="622"/>
      <c r="B118" s="622"/>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L118" s="622"/>
      <c r="AM118" s="622"/>
      <c r="AN118" s="622"/>
    </row>
    <row r="119" spans="1:40" ht="24.75" customHeight="1" x14ac:dyDescent="0.4">
      <c r="A119" s="622"/>
      <c r="B119" s="622"/>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2"/>
      <c r="AL119" s="622"/>
      <c r="AM119" s="622"/>
      <c r="AN119" s="622"/>
    </row>
    <row r="120" spans="1:40" ht="24.75" customHeight="1" x14ac:dyDescent="0.4">
      <c r="A120" s="622"/>
      <c r="B120" s="622"/>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2"/>
      <c r="AL120" s="622"/>
      <c r="AM120" s="622"/>
      <c r="AN120" s="622"/>
    </row>
    <row r="121" spans="1:40" ht="24.75" customHeight="1" x14ac:dyDescent="0.4">
      <c r="A121" s="622"/>
      <c r="B121" s="622"/>
      <c r="C121" s="622"/>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2"/>
      <c r="AL121" s="622"/>
      <c r="AM121" s="622"/>
      <c r="AN121" s="622"/>
    </row>
    <row r="122" spans="1:40" ht="24.75" customHeight="1" x14ac:dyDescent="0.4">
      <c r="A122" s="622"/>
      <c r="B122" s="622"/>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2"/>
    </row>
    <row r="123" spans="1:40" ht="24.75" customHeight="1" x14ac:dyDescent="0.4">
      <c r="A123" s="622"/>
      <c r="B123" s="622"/>
      <c r="C123" s="622"/>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2"/>
      <c r="AL123" s="622"/>
      <c r="AM123" s="622"/>
      <c r="AN123" s="622"/>
    </row>
    <row r="124" spans="1:40" ht="24.75" customHeight="1" x14ac:dyDescent="0.4">
      <c r="A124" s="622"/>
      <c r="B124" s="622"/>
      <c r="C124" s="622"/>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2"/>
      <c r="AL124" s="622"/>
      <c r="AM124" s="622"/>
      <c r="AN124" s="622"/>
    </row>
    <row r="125" spans="1:40" ht="24.75" customHeight="1" x14ac:dyDescent="0.4">
      <c r="A125" s="622"/>
      <c r="B125" s="622"/>
      <c r="C125" s="622"/>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2"/>
      <c r="AL125" s="622"/>
      <c r="AM125" s="622"/>
      <c r="AN125" s="622"/>
    </row>
    <row r="126" spans="1:40" ht="24.75" customHeight="1" x14ac:dyDescent="0.4">
      <c r="A126" s="51" t="s">
        <v>82</v>
      </c>
      <c r="B126" s="446"/>
      <c r="C126" s="446"/>
      <c r="D126" s="446"/>
      <c r="E126" s="446"/>
      <c r="F126" s="446"/>
      <c r="H126" s="51" t="s">
        <v>82</v>
      </c>
      <c r="I126" s="622"/>
      <c r="J126" s="622"/>
      <c r="K126" s="622"/>
      <c r="L126" s="622"/>
      <c r="M126" s="622"/>
      <c r="N126" s="256"/>
      <c r="O126" s="51" t="s">
        <v>82</v>
      </c>
      <c r="P126" s="446"/>
      <c r="Q126" s="446"/>
      <c r="R126" s="446"/>
      <c r="S126" s="446"/>
      <c r="T126" s="446"/>
      <c r="U126" s="51" t="s">
        <v>82</v>
      </c>
      <c r="V126" s="446"/>
      <c r="W126" s="446"/>
      <c r="X126" s="446"/>
      <c r="Y126" s="446"/>
      <c r="Z126" s="446"/>
      <c r="AB126" s="51" t="s">
        <v>82</v>
      </c>
      <c r="AC126" s="622"/>
      <c r="AD126" s="622"/>
      <c r="AE126" s="622"/>
      <c r="AF126" s="622"/>
      <c r="AG126" s="622"/>
      <c r="AH126" s="256"/>
      <c r="AI126" s="51" t="s">
        <v>82</v>
      </c>
      <c r="AJ126" s="446"/>
      <c r="AK126" s="446"/>
      <c r="AL126" s="446"/>
      <c r="AM126" s="446"/>
      <c r="AN126" s="446"/>
    </row>
    <row r="127" spans="1:40" ht="24.75" customHeight="1" x14ac:dyDescent="0.4">
      <c r="A127" s="624">
        <f>ข้อมูล!$B$13</f>
        <v>0</v>
      </c>
      <c r="B127" s="624"/>
      <c r="C127" s="624"/>
      <c r="D127" s="624"/>
      <c r="E127" s="624"/>
      <c r="F127" s="624"/>
      <c r="H127" s="624">
        <f>ข้อมูล!B22</f>
        <v>0</v>
      </c>
      <c r="I127" s="624"/>
      <c r="J127" s="624"/>
      <c r="K127" s="624"/>
      <c r="L127" s="624"/>
      <c r="M127" s="624"/>
      <c r="N127" s="254"/>
      <c r="O127" s="624" t="str">
        <f>ข้อมูล!B23</f>
        <v>นางสาวมลฤดี  นิฤมล</v>
      </c>
      <c r="P127" s="624"/>
      <c r="Q127" s="624"/>
      <c r="R127" s="624"/>
      <c r="S127" s="624"/>
      <c r="T127" s="624"/>
      <c r="U127" s="624">
        <f>ข้อมูล!$B$13</f>
        <v>0</v>
      </c>
      <c r="V127" s="624"/>
      <c r="W127" s="624"/>
      <c r="X127" s="624"/>
      <c r="Y127" s="624"/>
      <c r="Z127" s="624"/>
      <c r="AB127" s="624">
        <f>ข้อมูล!B22</f>
        <v>0</v>
      </c>
      <c r="AC127" s="624"/>
      <c r="AD127" s="624"/>
      <c r="AE127" s="624"/>
      <c r="AF127" s="624"/>
      <c r="AG127" s="624"/>
      <c r="AH127" s="254"/>
      <c r="AI127" s="624" t="str">
        <f>ข้อมูล!B23</f>
        <v>นางสาวมลฤดี  นิฤมล</v>
      </c>
      <c r="AJ127" s="624"/>
      <c r="AK127" s="624"/>
      <c r="AL127" s="624"/>
      <c r="AM127" s="624"/>
      <c r="AN127" s="624"/>
    </row>
    <row r="128" spans="1:40" ht="24.75" customHeight="1" x14ac:dyDescent="0.4">
      <c r="A128" s="624" t="s">
        <v>45</v>
      </c>
      <c r="B128" s="624"/>
      <c r="C128" s="624"/>
      <c r="D128" s="624"/>
      <c r="E128" s="624"/>
      <c r="F128" s="624"/>
      <c r="H128" s="624" t="s">
        <v>238</v>
      </c>
      <c r="I128" s="624"/>
      <c r="J128" s="624"/>
      <c r="K128" s="624"/>
      <c r="L128" s="624"/>
      <c r="M128" s="624"/>
      <c r="N128" s="254"/>
      <c r="O128" s="624" t="s">
        <v>235</v>
      </c>
      <c r="P128" s="624"/>
      <c r="Q128" s="624"/>
      <c r="R128" s="624"/>
      <c r="S128" s="624"/>
      <c r="T128" s="624"/>
      <c r="U128" s="624" t="s">
        <v>45</v>
      </c>
      <c r="V128" s="624"/>
      <c r="W128" s="624"/>
      <c r="X128" s="624"/>
      <c r="Y128" s="624"/>
      <c r="Z128" s="624"/>
      <c r="AB128" s="624" t="s">
        <v>238</v>
      </c>
      <c r="AC128" s="624"/>
      <c r="AD128" s="624"/>
      <c r="AE128" s="624"/>
      <c r="AF128" s="624"/>
      <c r="AG128" s="624"/>
      <c r="AH128" s="254"/>
      <c r="AI128" s="624" t="s">
        <v>235</v>
      </c>
      <c r="AJ128" s="624"/>
      <c r="AK128" s="624"/>
      <c r="AL128" s="624"/>
      <c r="AM128" s="624"/>
      <c r="AN128" s="624"/>
    </row>
    <row r="129" spans="1:15" ht="24.75" customHeight="1" x14ac:dyDescent="0.4">
      <c r="A129" s="254"/>
      <c r="B129" s="255"/>
      <c r="C129" s="255"/>
      <c r="D129" s="255"/>
      <c r="E129" s="255"/>
      <c r="F129" s="255"/>
      <c r="G129" s="255"/>
      <c r="H129" s="255"/>
      <c r="I129" s="255"/>
      <c r="J129" s="255"/>
      <c r="K129" s="255"/>
      <c r="L129" s="254"/>
      <c r="M129" s="254"/>
      <c r="N129" s="254"/>
      <c r="O129" s="254"/>
    </row>
    <row r="130" spans="1:15" ht="24.75" customHeight="1" x14ac:dyDescent="0.4">
      <c r="A130" s="254"/>
      <c r="B130" s="255"/>
      <c r="C130" s="255"/>
      <c r="D130" s="255"/>
      <c r="E130" s="255"/>
      <c r="F130" s="255"/>
      <c r="G130" s="255"/>
      <c r="H130" s="255"/>
      <c r="I130" s="255"/>
      <c r="J130" s="255"/>
      <c r="K130" s="255"/>
      <c r="L130" s="254"/>
      <c r="M130" s="254"/>
      <c r="N130" s="254"/>
      <c r="O130" s="254"/>
    </row>
    <row r="131" spans="1:15" ht="24.75" customHeight="1" x14ac:dyDescent="0.4">
      <c r="A131" s="254"/>
      <c r="B131" s="255"/>
      <c r="C131" s="255"/>
      <c r="D131" s="255"/>
      <c r="E131" s="255"/>
      <c r="F131" s="255"/>
      <c r="G131" s="255"/>
      <c r="H131" s="255"/>
      <c r="I131" s="255"/>
      <c r="J131" s="255"/>
      <c r="K131" s="255"/>
      <c r="L131" s="254"/>
      <c r="M131" s="254"/>
      <c r="N131" s="254"/>
      <c r="O131" s="254"/>
    </row>
    <row r="132" spans="1:15" ht="24.75" customHeight="1" x14ac:dyDescent="0.4">
      <c r="A132" s="254"/>
      <c r="B132" s="255"/>
      <c r="C132" s="255"/>
      <c r="D132" s="255"/>
      <c r="E132" s="255"/>
      <c r="F132" s="255"/>
      <c r="G132" s="255"/>
      <c r="H132" s="255"/>
      <c r="I132" s="255"/>
      <c r="J132" s="255"/>
      <c r="K132" s="255"/>
      <c r="L132" s="254"/>
      <c r="M132" s="254"/>
      <c r="N132" s="254"/>
      <c r="O132" s="254"/>
    </row>
    <row r="133" spans="1:15" ht="24.75" customHeight="1" x14ac:dyDescent="0.4">
      <c r="A133" s="254"/>
      <c r="B133" s="255"/>
      <c r="C133" s="255"/>
      <c r="D133" s="255"/>
      <c r="E133" s="255"/>
      <c r="F133" s="255"/>
      <c r="G133" s="255"/>
      <c r="H133" s="255"/>
      <c r="I133" s="255"/>
      <c r="J133" s="255"/>
      <c r="K133" s="255"/>
      <c r="L133" s="254"/>
      <c r="M133" s="254"/>
      <c r="N133" s="254"/>
      <c r="O133" s="254"/>
    </row>
    <row r="134" spans="1:15" ht="24.75" customHeight="1" x14ac:dyDescent="0.4">
      <c r="A134" s="254"/>
      <c r="B134" s="255"/>
      <c r="C134" s="255"/>
      <c r="D134" s="255"/>
      <c r="E134" s="255"/>
      <c r="F134" s="255"/>
      <c r="G134" s="255"/>
      <c r="H134" s="255"/>
      <c r="I134" s="255"/>
      <c r="J134" s="255"/>
      <c r="K134" s="255"/>
      <c r="L134" s="254"/>
      <c r="M134" s="254"/>
      <c r="N134" s="254"/>
      <c r="O134" s="254"/>
    </row>
    <row r="135" spans="1:15" ht="24.75" customHeight="1" x14ac:dyDescent="0.4">
      <c r="A135" s="254"/>
      <c r="B135" s="255"/>
      <c r="C135" s="255"/>
      <c r="D135" s="255"/>
      <c r="E135" s="255"/>
      <c r="F135" s="255"/>
      <c r="G135" s="255"/>
      <c r="H135" s="255"/>
      <c r="I135" s="255"/>
      <c r="J135" s="255"/>
      <c r="K135" s="255"/>
      <c r="L135" s="254"/>
      <c r="M135" s="254"/>
      <c r="N135" s="254"/>
      <c r="O135" s="254"/>
    </row>
    <row r="136" spans="1:15" ht="24.75" customHeight="1" x14ac:dyDescent="0.4">
      <c r="A136" s="254"/>
      <c r="B136" s="255"/>
      <c r="C136" s="255"/>
      <c r="D136" s="255"/>
      <c r="E136" s="255"/>
      <c r="F136" s="255"/>
      <c r="G136" s="255"/>
      <c r="H136" s="255"/>
      <c r="I136" s="255"/>
      <c r="J136" s="255"/>
      <c r="K136" s="255"/>
      <c r="L136" s="254"/>
      <c r="M136" s="254"/>
      <c r="N136" s="254"/>
      <c r="O136" s="254"/>
    </row>
    <row r="137" spans="1:15" ht="24.75" customHeight="1" x14ac:dyDescent="0.4">
      <c r="A137" s="254"/>
      <c r="B137" s="255"/>
      <c r="C137" s="255"/>
      <c r="D137" s="255"/>
      <c r="E137" s="255"/>
      <c r="F137" s="255"/>
      <c r="G137" s="255"/>
      <c r="H137" s="255"/>
      <c r="I137" s="255"/>
      <c r="J137" s="255"/>
      <c r="K137" s="255"/>
      <c r="L137" s="254"/>
      <c r="M137" s="254"/>
      <c r="N137" s="254"/>
      <c r="O137" s="254"/>
    </row>
    <row r="138" spans="1:15" ht="24.75" customHeight="1" x14ac:dyDescent="0.4">
      <c r="A138" s="254"/>
      <c r="B138" s="255"/>
      <c r="C138" s="255"/>
      <c r="D138" s="255"/>
      <c r="E138" s="255"/>
      <c r="F138" s="255"/>
      <c r="G138" s="255"/>
      <c r="H138" s="255"/>
      <c r="I138" s="255"/>
      <c r="J138" s="255"/>
      <c r="K138" s="255"/>
      <c r="L138" s="254"/>
      <c r="M138" s="254"/>
      <c r="N138" s="254"/>
      <c r="O138" s="254"/>
    </row>
    <row r="139" spans="1:15" ht="24.75" customHeight="1" x14ac:dyDescent="0.4">
      <c r="A139" s="254"/>
      <c r="B139" s="255"/>
      <c r="C139" s="255"/>
      <c r="D139" s="255"/>
      <c r="E139" s="255"/>
      <c r="F139" s="255"/>
      <c r="G139" s="255"/>
      <c r="H139" s="255"/>
      <c r="I139" s="255"/>
      <c r="J139" s="255"/>
      <c r="K139" s="255"/>
      <c r="L139" s="254"/>
      <c r="M139" s="254"/>
      <c r="N139" s="254"/>
      <c r="O139" s="254"/>
    </row>
    <row r="140" spans="1:15" ht="24.75" customHeight="1" x14ac:dyDescent="0.4">
      <c r="A140" s="254"/>
      <c r="B140" s="255"/>
      <c r="C140" s="255"/>
      <c r="D140" s="255"/>
      <c r="E140" s="255"/>
      <c r="F140" s="255"/>
      <c r="G140" s="255"/>
      <c r="H140" s="255"/>
      <c r="I140" s="255"/>
      <c r="J140" s="255"/>
      <c r="K140" s="255"/>
      <c r="L140" s="254"/>
      <c r="M140" s="254"/>
      <c r="N140" s="254"/>
      <c r="O140" s="254"/>
    </row>
    <row r="141" spans="1:15" ht="24.75" customHeight="1" x14ac:dyDescent="0.4">
      <c r="A141" s="254"/>
      <c r="B141" s="255"/>
      <c r="C141" s="255"/>
      <c r="D141" s="255"/>
      <c r="E141" s="255"/>
      <c r="F141" s="255"/>
      <c r="G141" s="255"/>
      <c r="H141" s="255"/>
      <c r="I141" s="255"/>
      <c r="J141" s="255"/>
      <c r="K141" s="255"/>
      <c r="L141" s="254"/>
      <c r="M141" s="254"/>
      <c r="N141" s="254"/>
      <c r="O141" s="254"/>
    </row>
    <row r="142" spans="1:15" ht="24.75" customHeight="1" x14ac:dyDescent="0.4">
      <c r="A142" s="254"/>
      <c r="B142" s="255"/>
      <c r="C142" s="255"/>
      <c r="D142" s="255"/>
      <c r="E142" s="255"/>
      <c r="F142" s="255"/>
      <c r="G142" s="255"/>
      <c r="H142" s="255"/>
      <c r="I142" s="255"/>
      <c r="J142" s="255"/>
      <c r="K142" s="255"/>
      <c r="L142" s="254"/>
      <c r="M142" s="254"/>
      <c r="N142" s="254"/>
      <c r="O142" s="254"/>
    </row>
    <row r="143" spans="1:15" ht="24.75" customHeight="1" x14ac:dyDescent="0.4">
      <c r="A143" s="254"/>
      <c r="B143" s="255"/>
      <c r="C143" s="255"/>
      <c r="D143" s="255"/>
      <c r="E143" s="255"/>
      <c r="F143" s="255"/>
      <c r="G143" s="255"/>
      <c r="H143" s="255"/>
      <c r="I143" s="255"/>
      <c r="J143" s="255"/>
      <c r="K143" s="255"/>
      <c r="L143" s="254"/>
      <c r="M143" s="254"/>
      <c r="N143" s="254"/>
      <c r="O143" s="254"/>
    </row>
    <row r="144" spans="1:15" ht="24.75" customHeight="1" x14ac:dyDescent="0.4">
      <c r="A144" s="254"/>
      <c r="B144" s="255"/>
      <c r="C144" s="255"/>
      <c r="D144" s="255"/>
      <c r="E144" s="255"/>
      <c r="F144" s="255"/>
      <c r="G144" s="255"/>
      <c r="H144" s="255"/>
      <c r="I144" s="255"/>
      <c r="J144" s="255"/>
      <c r="K144" s="255"/>
      <c r="L144" s="254"/>
      <c r="M144" s="254"/>
      <c r="N144" s="254"/>
      <c r="O144" s="254"/>
    </row>
    <row r="145" spans="1:15" ht="24.75" customHeight="1" x14ac:dyDescent="0.4">
      <c r="A145" s="254"/>
      <c r="B145" s="255"/>
      <c r="C145" s="255"/>
      <c r="D145" s="255"/>
      <c r="E145" s="255"/>
      <c r="F145" s="255"/>
      <c r="G145" s="255"/>
      <c r="H145" s="255"/>
      <c r="I145" s="255"/>
      <c r="J145" s="255"/>
      <c r="K145" s="255"/>
      <c r="L145" s="254"/>
      <c r="M145" s="254"/>
      <c r="N145" s="254"/>
      <c r="O145" s="254"/>
    </row>
    <row r="146" spans="1:15" ht="24.75" customHeight="1" x14ac:dyDescent="0.4">
      <c r="A146" s="254"/>
      <c r="B146" s="255"/>
      <c r="C146" s="255"/>
      <c r="D146" s="255"/>
      <c r="E146" s="255"/>
      <c r="F146" s="255"/>
      <c r="G146" s="255"/>
      <c r="H146" s="255"/>
      <c r="I146" s="255"/>
      <c r="J146" s="255"/>
      <c r="K146" s="255"/>
      <c r="L146" s="254"/>
      <c r="M146" s="254"/>
      <c r="N146" s="254"/>
      <c r="O146" s="254"/>
    </row>
    <row r="147" spans="1:15" ht="24.75" customHeight="1" x14ac:dyDescent="0.4">
      <c r="A147" s="254"/>
      <c r="B147" s="255"/>
      <c r="C147" s="255"/>
      <c r="D147" s="255"/>
      <c r="E147" s="255"/>
      <c r="F147" s="255"/>
      <c r="G147" s="255"/>
      <c r="H147" s="255"/>
      <c r="I147" s="255"/>
      <c r="J147" s="255"/>
      <c r="K147" s="255"/>
      <c r="L147" s="254"/>
      <c r="M147" s="254"/>
      <c r="N147" s="254"/>
      <c r="O147" s="254"/>
    </row>
    <row r="148" spans="1:15" ht="24.75" customHeight="1" x14ac:dyDescent="0.4">
      <c r="A148" s="254"/>
      <c r="B148" s="255"/>
      <c r="C148" s="255"/>
      <c r="D148" s="255"/>
      <c r="E148" s="255"/>
      <c r="F148" s="255"/>
      <c r="G148" s="255"/>
      <c r="H148" s="255"/>
      <c r="I148" s="255"/>
      <c r="J148" s="255"/>
      <c r="K148" s="255"/>
      <c r="L148" s="254"/>
      <c r="M148" s="254"/>
      <c r="N148" s="254"/>
      <c r="O148" s="254"/>
    </row>
    <row r="149" spans="1:15" ht="24.75" customHeight="1" x14ac:dyDescent="0.4">
      <c r="A149" s="254"/>
      <c r="B149" s="255"/>
      <c r="C149" s="255"/>
      <c r="D149" s="255"/>
      <c r="E149" s="255"/>
      <c r="F149" s="255"/>
      <c r="G149" s="255"/>
      <c r="H149" s="255"/>
      <c r="I149" s="255"/>
      <c r="J149" s="255"/>
      <c r="K149" s="255"/>
      <c r="L149" s="254"/>
      <c r="M149" s="254"/>
      <c r="N149" s="254"/>
      <c r="O149" s="254"/>
    </row>
    <row r="150" spans="1:15" ht="24.75" customHeight="1" x14ac:dyDescent="0.4">
      <c r="A150" s="254"/>
      <c r="B150" s="255"/>
      <c r="C150" s="255"/>
      <c r="D150" s="255"/>
      <c r="E150" s="255"/>
      <c r="F150" s="255"/>
      <c r="G150" s="255"/>
      <c r="H150" s="255"/>
      <c r="I150" s="255"/>
      <c r="J150" s="255"/>
      <c r="K150" s="255"/>
      <c r="L150" s="254"/>
      <c r="M150" s="254"/>
      <c r="N150" s="254"/>
      <c r="O150" s="254"/>
    </row>
    <row r="151" spans="1:15" ht="24.75" customHeight="1" x14ac:dyDescent="0.4">
      <c r="A151" s="254"/>
      <c r="B151" s="255"/>
      <c r="C151" s="255"/>
      <c r="D151" s="255"/>
      <c r="E151" s="255"/>
      <c r="F151" s="255"/>
      <c r="G151" s="255"/>
      <c r="H151" s="255"/>
      <c r="I151" s="255"/>
      <c r="J151" s="255"/>
      <c r="K151" s="255"/>
      <c r="L151" s="254"/>
      <c r="M151" s="254"/>
      <c r="N151" s="254"/>
      <c r="O151" s="254"/>
    </row>
    <row r="152" spans="1:15" ht="24.75" customHeight="1" x14ac:dyDescent="0.4">
      <c r="A152" s="254"/>
      <c r="B152" s="255"/>
      <c r="C152" s="255"/>
      <c r="D152" s="255"/>
      <c r="E152" s="255"/>
      <c r="F152" s="255"/>
      <c r="G152" s="255"/>
      <c r="H152" s="255"/>
      <c r="I152" s="255"/>
      <c r="J152" s="255"/>
      <c r="K152" s="255"/>
      <c r="L152" s="254"/>
      <c r="M152" s="254"/>
      <c r="N152" s="254"/>
      <c r="O152" s="254"/>
    </row>
    <row r="153" spans="1:15" ht="24.75" customHeight="1" x14ac:dyDescent="0.4">
      <c r="A153" s="254"/>
      <c r="B153" s="255"/>
      <c r="C153" s="255"/>
      <c r="D153" s="255"/>
      <c r="E153" s="255"/>
      <c r="F153" s="255"/>
      <c r="G153" s="255"/>
      <c r="H153" s="255"/>
      <c r="I153" s="255"/>
      <c r="J153" s="255"/>
      <c r="K153" s="255"/>
      <c r="L153" s="254"/>
      <c r="M153" s="254"/>
      <c r="N153" s="254"/>
      <c r="O153" s="254"/>
    </row>
    <row r="154" spans="1:15" ht="24.75" customHeight="1" x14ac:dyDescent="0.4">
      <c r="A154" s="254"/>
      <c r="B154" s="255"/>
      <c r="C154" s="255"/>
      <c r="D154" s="255"/>
      <c r="E154" s="255"/>
      <c r="F154" s="255"/>
      <c r="G154" s="255"/>
      <c r="H154" s="255"/>
      <c r="I154" s="255"/>
      <c r="J154" s="255"/>
      <c r="K154" s="255"/>
      <c r="L154" s="254"/>
      <c r="M154" s="254"/>
      <c r="N154" s="254"/>
      <c r="O154" s="254"/>
    </row>
    <row r="155" spans="1:15" ht="24.75" customHeight="1" x14ac:dyDescent="0.4">
      <c r="A155" s="254"/>
      <c r="B155" s="255"/>
      <c r="C155" s="255"/>
      <c r="D155" s="255"/>
      <c r="E155" s="255"/>
      <c r="F155" s="255"/>
      <c r="G155" s="255"/>
      <c r="H155" s="255"/>
      <c r="I155" s="255"/>
      <c r="J155" s="255"/>
      <c r="K155" s="255"/>
      <c r="L155" s="254"/>
      <c r="M155" s="254"/>
      <c r="N155" s="254"/>
      <c r="O155" s="254"/>
    </row>
    <row r="156" spans="1:15" ht="24.75" customHeight="1" x14ac:dyDescent="0.4">
      <c r="A156" s="254"/>
      <c r="B156" s="255"/>
      <c r="C156" s="255"/>
      <c r="D156" s="255"/>
      <c r="E156" s="255"/>
      <c r="F156" s="255"/>
      <c r="G156" s="255"/>
      <c r="H156" s="255"/>
      <c r="I156" s="255"/>
      <c r="J156" s="255"/>
      <c r="K156" s="255"/>
      <c r="L156" s="254"/>
      <c r="M156" s="254"/>
      <c r="N156" s="254"/>
      <c r="O156" s="254"/>
    </row>
    <row r="157" spans="1:15" ht="24.75" customHeight="1" x14ac:dyDescent="0.4">
      <c r="A157" s="254"/>
      <c r="B157" s="255"/>
      <c r="C157" s="255"/>
      <c r="D157" s="255"/>
      <c r="E157" s="255"/>
      <c r="F157" s="255"/>
      <c r="G157" s="255"/>
      <c r="H157" s="255"/>
      <c r="I157" s="255"/>
      <c r="J157" s="255"/>
      <c r="K157" s="255"/>
      <c r="L157" s="254"/>
      <c r="M157" s="254"/>
      <c r="N157" s="254"/>
      <c r="O157" s="254"/>
    </row>
    <row r="158" spans="1:15" ht="24.75" customHeight="1" x14ac:dyDescent="0.4">
      <c r="A158" s="254"/>
      <c r="B158" s="255"/>
      <c r="C158" s="255"/>
      <c r="D158" s="255"/>
      <c r="E158" s="255"/>
      <c r="F158" s="255"/>
      <c r="G158" s="255"/>
      <c r="H158" s="255"/>
      <c r="I158" s="255"/>
      <c r="J158" s="255"/>
      <c r="K158" s="255"/>
      <c r="L158" s="254"/>
      <c r="M158" s="254"/>
      <c r="N158" s="254"/>
      <c r="O158" s="254"/>
    </row>
    <row r="159" spans="1:15" ht="24.75" customHeight="1" x14ac:dyDescent="0.4">
      <c r="A159" s="254"/>
      <c r="B159" s="255"/>
      <c r="C159" s="255"/>
      <c r="D159" s="255"/>
      <c r="E159" s="255"/>
      <c r="F159" s="255"/>
      <c r="G159" s="255"/>
      <c r="H159" s="255"/>
      <c r="I159" s="255"/>
      <c r="J159" s="255"/>
      <c r="K159" s="255"/>
      <c r="L159" s="254"/>
      <c r="M159" s="254"/>
      <c r="N159" s="254"/>
      <c r="O159" s="254"/>
    </row>
    <row r="160" spans="1:15" ht="24.75" customHeight="1" x14ac:dyDescent="0.4">
      <c r="A160" s="254"/>
      <c r="B160" s="255"/>
      <c r="C160" s="255"/>
      <c r="D160" s="255"/>
      <c r="E160" s="255"/>
      <c r="F160" s="255"/>
      <c r="G160" s="255"/>
      <c r="H160" s="255"/>
      <c r="I160" s="255"/>
      <c r="J160" s="255"/>
      <c r="K160" s="255"/>
      <c r="L160" s="254"/>
      <c r="M160" s="254"/>
      <c r="N160" s="254"/>
      <c r="O160" s="254"/>
    </row>
    <row r="161" spans="1:15" ht="24.75" customHeight="1" x14ac:dyDescent="0.4">
      <c r="A161" s="254"/>
      <c r="B161" s="255"/>
      <c r="C161" s="255"/>
      <c r="D161" s="255"/>
      <c r="E161" s="255"/>
      <c r="F161" s="255"/>
      <c r="G161" s="255"/>
      <c r="H161" s="255"/>
      <c r="I161" s="255"/>
      <c r="J161" s="255"/>
      <c r="K161" s="255"/>
      <c r="L161" s="254"/>
      <c r="M161" s="254"/>
      <c r="N161" s="254"/>
      <c r="O161" s="254"/>
    </row>
    <row r="162" spans="1:15" ht="24.75" customHeight="1" x14ac:dyDescent="0.4">
      <c r="A162" s="254"/>
      <c r="B162" s="255"/>
      <c r="C162" s="255"/>
      <c r="D162" s="255"/>
      <c r="E162" s="255"/>
      <c r="F162" s="255"/>
      <c r="G162" s="255"/>
      <c r="H162" s="255"/>
      <c r="I162" s="255"/>
      <c r="J162" s="255"/>
      <c r="K162" s="255"/>
      <c r="L162" s="254"/>
      <c r="M162" s="254"/>
      <c r="N162" s="254"/>
      <c r="O162" s="254"/>
    </row>
    <row r="163" spans="1:15" ht="24.75" customHeight="1" x14ac:dyDescent="0.4">
      <c r="A163" s="254"/>
      <c r="B163" s="255"/>
      <c r="C163" s="255"/>
      <c r="D163" s="255"/>
      <c r="E163" s="255"/>
      <c r="F163" s="255"/>
      <c r="G163" s="255"/>
      <c r="H163" s="255"/>
      <c r="I163" s="255"/>
      <c r="J163" s="255"/>
      <c r="K163" s="255"/>
      <c r="L163" s="254"/>
      <c r="M163" s="254"/>
      <c r="N163" s="254"/>
      <c r="O163" s="254"/>
    </row>
    <row r="164" spans="1:15" ht="24.75" customHeight="1" x14ac:dyDescent="0.4">
      <c r="A164" s="254"/>
      <c r="B164" s="255"/>
      <c r="C164" s="255"/>
      <c r="D164" s="255"/>
      <c r="E164" s="255"/>
      <c r="F164" s="255"/>
      <c r="G164" s="255"/>
      <c r="H164" s="255"/>
      <c r="I164" s="255"/>
      <c r="J164" s="255"/>
      <c r="K164" s="255"/>
      <c r="L164" s="254"/>
      <c r="M164" s="254"/>
      <c r="N164" s="254"/>
      <c r="O164" s="254"/>
    </row>
    <row r="165" spans="1:15" ht="24.75" customHeight="1" x14ac:dyDescent="0.4">
      <c r="A165" s="254"/>
      <c r="B165" s="255"/>
      <c r="C165" s="255"/>
      <c r="D165" s="255"/>
      <c r="E165" s="255"/>
      <c r="F165" s="255"/>
      <c r="G165" s="255"/>
      <c r="H165" s="255"/>
      <c r="I165" s="255"/>
      <c r="J165" s="255"/>
      <c r="K165" s="255"/>
      <c r="L165" s="254"/>
      <c r="M165" s="254"/>
      <c r="N165" s="254"/>
      <c r="O165" s="254"/>
    </row>
    <row r="166" spans="1:15" ht="24.75" customHeight="1" x14ac:dyDescent="0.4">
      <c r="A166" s="254"/>
      <c r="B166" s="255"/>
      <c r="C166" s="255"/>
      <c r="D166" s="255"/>
      <c r="E166" s="255"/>
      <c r="F166" s="255"/>
      <c r="G166" s="255"/>
      <c r="H166" s="255"/>
      <c r="I166" s="255"/>
      <c r="J166" s="255"/>
      <c r="K166" s="255"/>
      <c r="L166" s="254"/>
      <c r="M166" s="254"/>
      <c r="N166" s="254"/>
      <c r="O166" s="254"/>
    </row>
    <row r="167" spans="1:15" ht="24.75" customHeight="1" x14ac:dyDescent="0.4">
      <c r="A167" s="254"/>
      <c r="B167" s="255"/>
      <c r="C167" s="255"/>
      <c r="D167" s="255"/>
      <c r="E167" s="255"/>
      <c r="F167" s="255"/>
      <c r="G167" s="255"/>
      <c r="H167" s="255"/>
      <c r="I167" s="255"/>
      <c r="J167" s="255"/>
      <c r="K167" s="255"/>
      <c r="L167" s="254"/>
      <c r="M167" s="254"/>
      <c r="N167" s="254"/>
      <c r="O167" s="254"/>
    </row>
    <row r="168" spans="1:15" ht="24.75" customHeight="1" x14ac:dyDescent="0.4">
      <c r="A168" s="254"/>
      <c r="B168" s="255"/>
      <c r="C168" s="255"/>
      <c r="D168" s="255"/>
      <c r="E168" s="255"/>
      <c r="F168" s="255"/>
      <c r="G168" s="255"/>
      <c r="H168" s="255"/>
      <c r="I168" s="255"/>
      <c r="J168" s="255"/>
      <c r="K168" s="255"/>
      <c r="L168" s="254"/>
      <c r="M168" s="254"/>
      <c r="N168" s="254"/>
      <c r="O168" s="254"/>
    </row>
    <row r="169" spans="1:15" ht="24.75" customHeight="1" x14ac:dyDescent="0.4">
      <c r="A169" s="254"/>
      <c r="B169" s="255"/>
      <c r="C169" s="255"/>
      <c r="D169" s="255"/>
      <c r="E169" s="255"/>
      <c r="F169" s="255"/>
      <c r="G169" s="255"/>
      <c r="H169" s="255"/>
      <c r="I169" s="255"/>
      <c r="J169" s="255"/>
      <c r="K169" s="255"/>
      <c r="L169" s="254"/>
      <c r="M169" s="254"/>
      <c r="N169" s="254"/>
      <c r="O169" s="254"/>
    </row>
    <row r="170" spans="1:15" ht="24.75" customHeight="1" x14ac:dyDescent="0.4">
      <c r="A170" s="254"/>
      <c r="B170" s="255"/>
      <c r="C170" s="255"/>
      <c r="D170" s="255"/>
      <c r="E170" s="255"/>
      <c r="F170" s="255"/>
      <c r="G170" s="255"/>
      <c r="H170" s="255"/>
      <c r="I170" s="255"/>
      <c r="J170" s="255"/>
      <c r="K170" s="255"/>
      <c r="L170" s="254"/>
      <c r="M170" s="254"/>
      <c r="N170" s="254"/>
      <c r="O170" s="254"/>
    </row>
    <row r="171" spans="1:15" ht="24.75" customHeight="1" x14ac:dyDescent="0.4">
      <c r="A171" s="254"/>
      <c r="B171" s="255"/>
      <c r="C171" s="255"/>
      <c r="D171" s="255"/>
      <c r="E171" s="255"/>
      <c r="F171" s="255"/>
      <c r="G171" s="255"/>
      <c r="H171" s="255"/>
      <c r="I171" s="255"/>
      <c r="J171" s="255"/>
      <c r="K171" s="255"/>
      <c r="L171" s="254"/>
      <c r="M171" s="254"/>
      <c r="N171" s="254"/>
      <c r="O171" s="254"/>
    </row>
    <row r="172" spans="1:15" ht="24.75" customHeight="1" x14ac:dyDescent="0.4">
      <c r="A172" s="254"/>
      <c r="B172" s="255"/>
      <c r="C172" s="255"/>
      <c r="D172" s="255"/>
      <c r="E172" s="255"/>
      <c r="F172" s="255"/>
      <c r="G172" s="255"/>
      <c r="H172" s="255"/>
      <c r="I172" s="255"/>
      <c r="J172" s="255"/>
      <c r="K172" s="255"/>
      <c r="L172" s="254"/>
      <c r="M172" s="254"/>
      <c r="N172" s="254"/>
      <c r="O172" s="254"/>
    </row>
    <row r="173" spans="1:15" ht="24.75" customHeight="1" x14ac:dyDescent="0.4">
      <c r="A173" s="254"/>
      <c r="B173" s="255"/>
      <c r="C173" s="255"/>
      <c r="D173" s="255"/>
      <c r="E173" s="255"/>
      <c r="F173" s="255"/>
      <c r="G173" s="255"/>
      <c r="H173" s="255"/>
      <c r="I173" s="255"/>
      <c r="J173" s="255"/>
      <c r="K173" s="255"/>
      <c r="L173" s="254"/>
      <c r="M173" s="254"/>
      <c r="N173" s="254"/>
      <c r="O173" s="254"/>
    </row>
    <row r="174" spans="1:15" ht="24.75" customHeight="1" x14ac:dyDescent="0.4">
      <c r="A174" s="254"/>
      <c r="B174" s="255"/>
      <c r="C174" s="255"/>
      <c r="D174" s="255"/>
      <c r="E174" s="255"/>
      <c r="F174" s="255"/>
      <c r="G174" s="255"/>
      <c r="H174" s="255"/>
      <c r="I174" s="255"/>
      <c r="J174" s="255"/>
      <c r="K174" s="255"/>
      <c r="L174" s="254"/>
      <c r="M174" s="254"/>
      <c r="N174" s="254"/>
      <c r="O174" s="254"/>
    </row>
    <row r="175" spans="1:15" ht="24.75" customHeight="1" x14ac:dyDescent="0.4">
      <c r="A175" s="254"/>
      <c r="B175" s="255"/>
      <c r="C175" s="255"/>
      <c r="D175" s="255"/>
      <c r="E175" s="255"/>
      <c r="F175" s="255"/>
      <c r="G175" s="255"/>
      <c r="H175" s="255"/>
      <c r="I175" s="255"/>
      <c r="J175" s="255"/>
      <c r="K175" s="255"/>
      <c r="L175" s="254"/>
      <c r="M175" s="254"/>
      <c r="N175" s="254"/>
      <c r="O175" s="254"/>
    </row>
    <row r="176" spans="1:15" ht="24.75" customHeight="1" x14ac:dyDescent="0.4">
      <c r="A176" s="254"/>
      <c r="B176" s="255"/>
      <c r="C176" s="255"/>
      <c r="D176" s="255"/>
      <c r="E176" s="255"/>
      <c r="F176" s="255"/>
      <c r="G176" s="255"/>
      <c r="H176" s="255"/>
      <c r="I176" s="255"/>
      <c r="J176" s="255"/>
      <c r="K176" s="255"/>
      <c r="L176" s="254"/>
      <c r="M176" s="254"/>
      <c r="N176" s="254"/>
      <c r="O176" s="254"/>
    </row>
    <row r="177" spans="1:15" ht="24.75" customHeight="1" x14ac:dyDescent="0.4">
      <c r="A177" s="254"/>
      <c r="B177" s="255"/>
      <c r="C177" s="255"/>
      <c r="D177" s="255"/>
      <c r="E177" s="255"/>
      <c r="F177" s="255"/>
      <c r="G177" s="255"/>
      <c r="H177" s="255"/>
      <c r="I177" s="255"/>
      <c r="J177" s="255"/>
      <c r="K177" s="255"/>
      <c r="L177" s="254"/>
      <c r="M177" s="254"/>
      <c r="N177" s="254"/>
      <c r="O177" s="254"/>
    </row>
    <row r="178" spans="1:15" ht="24.75" customHeight="1" x14ac:dyDescent="0.4">
      <c r="A178" s="254"/>
      <c r="B178" s="255"/>
      <c r="C178" s="255"/>
      <c r="D178" s="255"/>
      <c r="E178" s="255"/>
      <c r="F178" s="255"/>
      <c r="G178" s="255"/>
      <c r="H178" s="255"/>
      <c r="I178" s="255"/>
      <c r="J178" s="255"/>
      <c r="K178" s="255"/>
      <c r="L178" s="254"/>
      <c r="M178" s="254"/>
      <c r="N178" s="254"/>
      <c r="O178" s="254"/>
    </row>
    <row r="179" spans="1:15" ht="24.75" customHeight="1" x14ac:dyDescent="0.4">
      <c r="A179" s="254"/>
      <c r="B179" s="255"/>
      <c r="C179" s="255"/>
      <c r="D179" s="255"/>
      <c r="E179" s="255"/>
      <c r="F179" s="255"/>
      <c r="G179" s="255"/>
      <c r="H179" s="255"/>
      <c r="I179" s="255"/>
      <c r="J179" s="255"/>
      <c r="K179" s="255"/>
      <c r="L179" s="254"/>
      <c r="M179" s="254"/>
      <c r="N179" s="254"/>
      <c r="O179" s="254"/>
    </row>
    <row r="180" spans="1:15" ht="24.75" customHeight="1" x14ac:dyDescent="0.4">
      <c r="A180" s="254"/>
      <c r="B180" s="255"/>
      <c r="C180" s="255"/>
      <c r="D180" s="255"/>
      <c r="E180" s="255"/>
      <c r="F180" s="255"/>
      <c r="G180" s="255"/>
      <c r="H180" s="255"/>
      <c r="I180" s="255"/>
      <c r="J180" s="255"/>
      <c r="K180" s="255"/>
      <c r="L180" s="254"/>
      <c r="M180" s="254"/>
      <c r="N180" s="254"/>
      <c r="O180" s="254"/>
    </row>
    <row r="181" spans="1:15" ht="24.75" customHeight="1" x14ac:dyDescent="0.4">
      <c r="A181" s="254"/>
      <c r="B181" s="255"/>
      <c r="C181" s="255"/>
      <c r="D181" s="255"/>
      <c r="E181" s="255"/>
      <c r="F181" s="255"/>
      <c r="G181" s="255"/>
      <c r="H181" s="255"/>
      <c r="I181" s="255"/>
      <c r="J181" s="255"/>
      <c r="K181" s="255"/>
      <c r="L181" s="254"/>
      <c r="M181" s="254"/>
      <c r="N181" s="254"/>
      <c r="O181" s="254"/>
    </row>
    <row r="182" spans="1:15" ht="24.75" customHeight="1" x14ac:dyDescent="0.4">
      <c r="A182" s="254"/>
      <c r="B182" s="255"/>
      <c r="C182" s="255"/>
      <c r="D182" s="255"/>
      <c r="E182" s="255"/>
      <c r="F182" s="255"/>
      <c r="G182" s="255"/>
      <c r="H182" s="255"/>
      <c r="I182" s="255"/>
      <c r="J182" s="255"/>
      <c r="K182" s="255"/>
      <c r="L182" s="254"/>
      <c r="M182" s="254"/>
      <c r="N182" s="254"/>
      <c r="O182" s="254"/>
    </row>
    <row r="183" spans="1:15" ht="24.75" customHeight="1" x14ac:dyDescent="0.4">
      <c r="A183" s="254"/>
      <c r="B183" s="255"/>
      <c r="C183" s="255"/>
      <c r="D183" s="255"/>
      <c r="E183" s="255"/>
      <c r="F183" s="255"/>
      <c r="G183" s="255"/>
      <c r="H183" s="255"/>
      <c r="I183" s="255"/>
      <c r="J183" s="255"/>
      <c r="K183" s="255"/>
      <c r="L183" s="254"/>
      <c r="M183" s="254"/>
      <c r="N183" s="254"/>
      <c r="O183" s="254"/>
    </row>
    <row r="184" spans="1:15" ht="24.75" customHeight="1" x14ac:dyDescent="0.4">
      <c r="A184" s="254"/>
      <c r="B184" s="255"/>
      <c r="C184" s="255"/>
      <c r="D184" s="255"/>
      <c r="E184" s="255"/>
      <c r="F184" s="255"/>
      <c r="G184" s="255"/>
      <c r="H184" s="255"/>
      <c r="I184" s="255"/>
      <c r="J184" s="255"/>
      <c r="K184" s="255"/>
      <c r="L184" s="254"/>
      <c r="M184" s="254"/>
      <c r="N184" s="254"/>
      <c r="O184" s="254"/>
    </row>
    <row r="185" spans="1:15" ht="24.75" customHeight="1" x14ac:dyDescent="0.4">
      <c r="A185" s="254"/>
      <c r="B185" s="255"/>
      <c r="C185" s="255"/>
      <c r="D185" s="255"/>
      <c r="E185" s="255"/>
      <c r="F185" s="255"/>
      <c r="G185" s="255"/>
      <c r="H185" s="255"/>
      <c r="I185" s="255"/>
      <c r="J185" s="255"/>
      <c r="K185" s="255"/>
      <c r="L185" s="254"/>
      <c r="M185" s="254"/>
      <c r="N185" s="254"/>
      <c r="O185" s="254"/>
    </row>
    <row r="186" spans="1:15" ht="24.75" customHeight="1" x14ac:dyDescent="0.4">
      <c r="A186" s="254"/>
      <c r="B186" s="255"/>
      <c r="C186" s="255"/>
      <c r="D186" s="255"/>
      <c r="E186" s="255"/>
      <c r="F186" s="255"/>
      <c r="G186" s="255"/>
      <c r="H186" s="255"/>
      <c r="I186" s="255"/>
      <c r="J186" s="255"/>
      <c r="K186" s="255"/>
      <c r="L186" s="254"/>
      <c r="M186" s="254"/>
      <c r="N186" s="254"/>
      <c r="O186" s="254"/>
    </row>
    <row r="187" spans="1:15" ht="24.75" customHeight="1" x14ac:dyDescent="0.4">
      <c r="A187" s="254"/>
      <c r="B187" s="255"/>
      <c r="C187" s="255"/>
      <c r="D187" s="255"/>
      <c r="E187" s="255"/>
      <c r="F187" s="255"/>
      <c r="G187" s="255"/>
      <c r="H187" s="255"/>
      <c r="I187" s="255"/>
      <c r="J187" s="255"/>
      <c r="K187" s="255"/>
      <c r="L187" s="254"/>
      <c r="M187" s="254"/>
      <c r="N187" s="254"/>
      <c r="O187" s="254"/>
    </row>
    <row r="188" spans="1:15" ht="24.75" customHeight="1" x14ac:dyDescent="0.4">
      <c r="A188" s="254"/>
      <c r="B188" s="255"/>
      <c r="C188" s="255"/>
      <c r="D188" s="255"/>
      <c r="E188" s="255"/>
      <c r="F188" s="255"/>
      <c r="G188" s="255"/>
      <c r="H188" s="255"/>
      <c r="I188" s="255"/>
      <c r="J188" s="255"/>
      <c r="K188" s="255"/>
      <c r="L188" s="254"/>
      <c r="M188" s="254"/>
      <c r="N188" s="254"/>
      <c r="O188" s="254"/>
    </row>
    <row r="189" spans="1:15" ht="24.75" customHeight="1" x14ac:dyDescent="0.4">
      <c r="A189" s="254"/>
      <c r="B189" s="255"/>
      <c r="C189" s="255"/>
      <c r="D189" s="255"/>
      <c r="E189" s="255"/>
      <c r="F189" s="255"/>
      <c r="G189" s="255"/>
      <c r="H189" s="255"/>
      <c r="I189" s="255"/>
      <c r="J189" s="255"/>
      <c r="K189" s="255"/>
      <c r="L189" s="254"/>
      <c r="M189" s="254"/>
      <c r="N189" s="254"/>
      <c r="O189" s="254"/>
    </row>
    <row r="190" spans="1:15" ht="24.75" customHeight="1" x14ac:dyDescent="0.4">
      <c r="A190" s="254"/>
      <c r="B190" s="255"/>
      <c r="C190" s="255"/>
      <c r="D190" s="255"/>
      <c r="E190" s="255"/>
      <c r="F190" s="255"/>
      <c r="G190" s="255"/>
      <c r="H190" s="255"/>
      <c r="I190" s="255"/>
      <c r="J190" s="255"/>
      <c r="K190" s="255"/>
      <c r="L190" s="254"/>
      <c r="M190" s="254"/>
      <c r="N190" s="254"/>
      <c r="O190" s="254"/>
    </row>
    <row r="191" spans="1:15" ht="24.75" customHeight="1" x14ac:dyDescent="0.4">
      <c r="A191" s="254"/>
      <c r="B191" s="255"/>
      <c r="C191" s="255"/>
      <c r="D191" s="255"/>
      <c r="E191" s="255"/>
      <c r="F191" s="255"/>
      <c r="G191" s="255"/>
      <c r="H191" s="255"/>
      <c r="I191" s="255"/>
      <c r="J191" s="255"/>
      <c r="K191" s="255"/>
      <c r="L191" s="254"/>
      <c r="M191" s="254"/>
      <c r="N191" s="254"/>
      <c r="O191" s="254"/>
    </row>
    <row r="192" spans="1:15" ht="24.75" customHeight="1" x14ac:dyDescent="0.4">
      <c r="A192" s="254"/>
      <c r="B192" s="255"/>
      <c r="C192" s="255"/>
      <c r="D192" s="255"/>
      <c r="E192" s="255"/>
      <c r="F192" s="255"/>
      <c r="G192" s="255"/>
      <c r="H192" s="255"/>
      <c r="I192" s="255"/>
      <c r="J192" s="255"/>
      <c r="K192" s="255"/>
      <c r="L192" s="254"/>
      <c r="M192" s="254"/>
      <c r="N192" s="254"/>
      <c r="O192" s="254"/>
    </row>
    <row r="193" spans="1:15" ht="24.75" customHeight="1" x14ac:dyDescent="0.4">
      <c r="A193" s="254"/>
      <c r="B193" s="255"/>
      <c r="C193" s="255"/>
      <c r="D193" s="255"/>
      <c r="E193" s="255"/>
      <c r="F193" s="255"/>
      <c r="G193" s="255"/>
      <c r="H193" s="255"/>
      <c r="I193" s="255"/>
      <c r="J193" s="255"/>
      <c r="K193" s="255"/>
      <c r="L193" s="254"/>
      <c r="M193" s="254"/>
      <c r="N193" s="254"/>
      <c r="O193" s="254"/>
    </row>
    <row r="194" spans="1:15" ht="24.75" customHeight="1" x14ac:dyDescent="0.4">
      <c r="A194" s="254"/>
      <c r="B194" s="255"/>
      <c r="C194" s="255"/>
      <c r="D194" s="255"/>
      <c r="E194" s="255"/>
      <c r="F194" s="255"/>
      <c r="G194" s="255"/>
      <c r="H194" s="255"/>
      <c r="I194" s="255"/>
      <c r="J194" s="255"/>
      <c r="K194" s="255"/>
      <c r="L194" s="254"/>
      <c r="M194" s="254"/>
      <c r="N194" s="254"/>
      <c r="O194" s="254"/>
    </row>
    <row r="195" spans="1:15" ht="24.75" customHeight="1" x14ac:dyDescent="0.4">
      <c r="A195" s="254"/>
      <c r="B195" s="255"/>
      <c r="C195" s="255"/>
      <c r="D195" s="255"/>
      <c r="E195" s="255"/>
      <c r="F195" s="255"/>
      <c r="G195" s="255"/>
      <c r="H195" s="255"/>
      <c r="I195" s="255"/>
      <c r="J195" s="255"/>
      <c r="K195" s="255"/>
      <c r="L195" s="254"/>
      <c r="M195" s="254"/>
      <c r="N195" s="254"/>
      <c r="O195" s="254"/>
    </row>
    <row r="196" spans="1:15" ht="24.75" customHeight="1" x14ac:dyDescent="0.4">
      <c r="A196" s="254"/>
      <c r="B196" s="255"/>
      <c r="C196" s="255"/>
      <c r="D196" s="255"/>
      <c r="E196" s="255"/>
      <c r="F196" s="255"/>
      <c r="G196" s="255"/>
      <c r="H196" s="255"/>
      <c r="I196" s="255"/>
      <c r="J196" s="255"/>
      <c r="K196" s="255"/>
      <c r="L196" s="254"/>
      <c r="M196" s="254"/>
      <c r="N196" s="254"/>
      <c r="O196" s="254"/>
    </row>
    <row r="197" spans="1:15" ht="24.75" customHeight="1" x14ac:dyDescent="0.4">
      <c r="A197" s="254"/>
      <c r="B197" s="255"/>
      <c r="C197" s="255"/>
      <c r="D197" s="255"/>
      <c r="E197" s="255"/>
      <c r="F197" s="255"/>
      <c r="G197" s="255"/>
      <c r="H197" s="255"/>
      <c r="I197" s="255"/>
      <c r="J197" s="255"/>
      <c r="K197" s="255"/>
      <c r="L197" s="254"/>
      <c r="M197" s="254"/>
      <c r="N197" s="254"/>
      <c r="O197" s="254"/>
    </row>
    <row r="198" spans="1:15" ht="24.75" customHeight="1" x14ac:dyDescent="0.4">
      <c r="A198" s="254"/>
      <c r="B198" s="255"/>
      <c r="C198" s="255"/>
      <c r="D198" s="255"/>
      <c r="E198" s="255"/>
      <c r="F198" s="255"/>
      <c r="G198" s="255"/>
      <c r="H198" s="255"/>
      <c r="I198" s="255"/>
      <c r="J198" s="255"/>
      <c r="K198" s="255"/>
      <c r="L198" s="254"/>
      <c r="M198" s="254"/>
      <c r="N198" s="254"/>
      <c r="O198" s="254"/>
    </row>
    <row r="199" spans="1:15" ht="24.75" customHeight="1" x14ac:dyDescent="0.4">
      <c r="A199" s="254"/>
      <c r="B199" s="255"/>
      <c r="C199" s="255"/>
      <c r="D199" s="255"/>
      <c r="E199" s="255"/>
      <c r="F199" s="255"/>
      <c r="G199" s="255"/>
      <c r="H199" s="255"/>
      <c r="I199" s="255"/>
      <c r="J199" s="255"/>
      <c r="K199" s="255"/>
      <c r="L199" s="254"/>
      <c r="M199" s="254"/>
      <c r="N199" s="254"/>
      <c r="O199" s="254"/>
    </row>
    <row r="200" spans="1:15" ht="24.75" customHeight="1" x14ac:dyDescent="0.4">
      <c r="A200" s="254"/>
      <c r="B200" s="255"/>
      <c r="C200" s="255"/>
      <c r="D200" s="255"/>
      <c r="E200" s="255"/>
      <c r="F200" s="255"/>
      <c r="G200" s="255"/>
      <c r="H200" s="255"/>
      <c r="I200" s="255"/>
      <c r="J200" s="255"/>
      <c r="K200" s="255"/>
      <c r="L200" s="254"/>
      <c r="M200" s="254"/>
      <c r="N200" s="254"/>
      <c r="O200" s="254"/>
    </row>
    <row r="201" spans="1:15" ht="24.75" customHeight="1" x14ac:dyDescent="0.4">
      <c r="A201" s="254"/>
      <c r="B201" s="255"/>
      <c r="C201" s="255"/>
      <c r="D201" s="255"/>
      <c r="E201" s="255"/>
      <c r="F201" s="255"/>
      <c r="G201" s="255"/>
      <c r="H201" s="255"/>
      <c r="I201" s="255"/>
      <c r="J201" s="255"/>
      <c r="K201" s="255"/>
      <c r="L201" s="254"/>
      <c r="M201" s="254"/>
      <c r="N201" s="254"/>
      <c r="O201" s="254"/>
    </row>
    <row r="202" spans="1:15" ht="24.75" customHeight="1" x14ac:dyDescent="0.4">
      <c r="A202" s="254"/>
      <c r="B202" s="255"/>
      <c r="C202" s="255"/>
      <c r="D202" s="255"/>
      <c r="E202" s="255"/>
      <c r="F202" s="255"/>
      <c r="G202" s="255"/>
      <c r="H202" s="255"/>
      <c r="I202" s="255"/>
      <c r="J202" s="255"/>
      <c r="K202" s="255"/>
      <c r="L202" s="254"/>
      <c r="M202" s="254"/>
      <c r="N202" s="254"/>
      <c r="O202" s="254"/>
    </row>
    <row r="203" spans="1:15" ht="24.75" customHeight="1" x14ac:dyDescent="0.4">
      <c r="A203" s="254"/>
      <c r="B203" s="255"/>
      <c r="C203" s="255"/>
      <c r="D203" s="255"/>
      <c r="E203" s="255"/>
      <c r="F203" s="255"/>
      <c r="G203" s="255"/>
      <c r="H203" s="255"/>
      <c r="I203" s="255"/>
      <c r="J203" s="255"/>
      <c r="K203" s="255"/>
      <c r="L203" s="254"/>
      <c r="M203" s="254"/>
      <c r="N203" s="254"/>
      <c r="O203" s="254"/>
    </row>
    <row r="204" spans="1:15" ht="24.75" customHeight="1" x14ac:dyDescent="0.4">
      <c r="A204" s="254"/>
      <c r="B204" s="255"/>
      <c r="C204" s="255"/>
      <c r="D204" s="255"/>
      <c r="E204" s="255"/>
      <c r="F204" s="255"/>
      <c r="G204" s="255"/>
      <c r="H204" s="255"/>
      <c r="I204" s="255"/>
      <c r="J204" s="255"/>
      <c r="K204" s="255"/>
      <c r="L204" s="254"/>
      <c r="M204" s="254"/>
      <c r="N204" s="254"/>
      <c r="O204" s="254"/>
    </row>
    <row r="205" spans="1:15" ht="24.75" customHeight="1" x14ac:dyDescent="0.4">
      <c r="A205" s="254"/>
      <c r="B205" s="255"/>
      <c r="C205" s="255"/>
      <c r="D205" s="255"/>
      <c r="E205" s="255"/>
      <c r="F205" s="255"/>
      <c r="G205" s="255"/>
      <c r="H205" s="255"/>
      <c r="I205" s="255"/>
      <c r="J205" s="255"/>
      <c r="K205" s="255"/>
      <c r="L205" s="254"/>
      <c r="M205" s="254"/>
      <c r="N205" s="254"/>
      <c r="O205" s="254"/>
    </row>
    <row r="206" spans="1:15" ht="24.75" customHeight="1" x14ac:dyDescent="0.4">
      <c r="A206" s="254"/>
      <c r="B206" s="255"/>
      <c r="C206" s="255"/>
      <c r="D206" s="255"/>
      <c r="E206" s="255"/>
      <c r="F206" s="255"/>
      <c r="G206" s="255"/>
      <c r="H206" s="255"/>
      <c r="I206" s="255"/>
      <c r="J206" s="255"/>
      <c r="K206" s="255"/>
      <c r="L206" s="254"/>
      <c r="M206" s="254"/>
      <c r="N206" s="254"/>
      <c r="O206" s="254"/>
    </row>
    <row r="207" spans="1:15" ht="24.75" customHeight="1" x14ac:dyDescent="0.4">
      <c r="A207" s="254"/>
      <c r="B207" s="255"/>
      <c r="C207" s="255"/>
      <c r="D207" s="255"/>
      <c r="E207" s="255"/>
      <c r="F207" s="255"/>
      <c r="G207" s="255"/>
      <c r="H207" s="255"/>
      <c r="I207" s="255"/>
      <c r="J207" s="255"/>
      <c r="K207" s="255"/>
      <c r="L207" s="254"/>
      <c r="M207" s="254"/>
      <c r="N207" s="254"/>
      <c r="O207" s="254"/>
    </row>
    <row r="208" spans="1:15" ht="24.75" customHeight="1" x14ac:dyDescent="0.4">
      <c r="A208" s="254"/>
      <c r="B208" s="255"/>
      <c r="C208" s="255"/>
      <c r="D208" s="255"/>
      <c r="E208" s="255"/>
      <c r="F208" s="255"/>
      <c r="G208" s="255"/>
      <c r="H208" s="255"/>
      <c r="I208" s="255"/>
      <c r="J208" s="255"/>
      <c r="K208" s="255"/>
      <c r="L208" s="254"/>
      <c r="M208" s="254"/>
      <c r="N208" s="254"/>
      <c r="O208" s="254"/>
    </row>
    <row r="209" spans="1:15" ht="24.75" customHeight="1" x14ac:dyDescent="0.4">
      <c r="A209" s="254"/>
      <c r="B209" s="255"/>
      <c r="C209" s="255"/>
      <c r="D209" s="255"/>
      <c r="E209" s="255"/>
      <c r="F209" s="255"/>
      <c r="G209" s="255"/>
      <c r="H209" s="255"/>
      <c r="I209" s="255"/>
      <c r="J209" s="255"/>
      <c r="K209" s="255"/>
      <c r="L209" s="254"/>
      <c r="M209" s="254"/>
      <c r="N209" s="254"/>
      <c r="O209" s="254"/>
    </row>
    <row r="210" spans="1:15" ht="24.75" customHeight="1" x14ac:dyDescent="0.4">
      <c r="A210" s="254"/>
      <c r="B210" s="255"/>
      <c r="C210" s="255"/>
      <c r="D210" s="255"/>
      <c r="E210" s="255"/>
      <c r="F210" s="255"/>
      <c r="G210" s="255"/>
      <c r="H210" s="255"/>
      <c r="I210" s="255"/>
      <c r="J210" s="255"/>
      <c r="K210" s="255"/>
      <c r="L210" s="254"/>
      <c r="M210" s="254"/>
      <c r="N210" s="254"/>
      <c r="O210" s="254"/>
    </row>
    <row r="211" spans="1:15" ht="24.75" customHeight="1" x14ac:dyDescent="0.4">
      <c r="A211" s="254"/>
      <c r="B211" s="255"/>
      <c r="C211" s="255"/>
      <c r="D211" s="255"/>
      <c r="E211" s="255"/>
      <c r="F211" s="255"/>
      <c r="G211" s="255"/>
      <c r="H211" s="255"/>
      <c r="I211" s="255"/>
      <c r="J211" s="255"/>
      <c r="K211" s="255"/>
      <c r="L211" s="254"/>
      <c r="M211" s="254"/>
      <c r="N211" s="254"/>
      <c r="O211" s="254"/>
    </row>
    <row r="212" spans="1:15" ht="24.75" customHeight="1" x14ac:dyDescent="0.4">
      <c r="A212" s="254"/>
      <c r="B212" s="255"/>
      <c r="C212" s="255"/>
      <c r="D212" s="255"/>
      <c r="E212" s="255"/>
      <c r="F212" s="255"/>
      <c r="G212" s="255"/>
      <c r="H212" s="255"/>
      <c r="I212" s="255"/>
      <c r="J212" s="255"/>
      <c r="K212" s="255"/>
      <c r="L212" s="254"/>
      <c r="M212" s="254"/>
      <c r="N212" s="254"/>
      <c r="O212" s="254"/>
    </row>
    <row r="213" spans="1:15" ht="24.75" customHeight="1" x14ac:dyDescent="0.4">
      <c r="A213" s="254"/>
      <c r="B213" s="255"/>
      <c r="C213" s="255"/>
      <c r="D213" s="255"/>
      <c r="E213" s="255"/>
      <c r="F213" s="255"/>
      <c r="G213" s="255"/>
      <c r="H213" s="255"/>
      <c r="I213" s="255"/>
      <c r="J213" s="255"/>
      <c r="K213" s="255"/>
      <c r="L213" s="254"/>
      <c r="M213" s="254"/>
      <c r="N213" s="254"/>
      <c r="O213" s="254"/>
    </row>
    <row r="214" spans="1:15" ht="24.75" customHeight="1" x14ac:dyDescent="0.4">
      <c r="A214" s="254"/>
      <c r="B214" s="255"/>
      <c r="C214" s="255"/>
      <c r="D214" s="255"/>
      <c r="E214" s="255"/>
      <c r="F214" s="255"/>
      <c r="G214" s="255"/>
      <c r="H214" s="255"/>
      <c r="I214" s="255"/>
      <c r="J214" s="255"/>
      <c r="K214" s="255"/>
      <c r="L214" s="254"/>
      <c r="M214" s="254"/>
      <c r="N214" s="254"/>
      <c r="O214" s="254"/>
    </row>
    <row r="215" spans="1:15" ht="24.75" customHeight="1" x14ac:dyDescent="0.4">
      <c r="A215" s="254"/>
      <c r="B215" s="255"/>
      <c r="C215" s="255"/>
      <c r="D215" s="255"/>
      <c r="E215" s="255"/>
      <c r="F215" s="255"/>
      <c r="G215" s="255"/>
      <c r="H215" s="255"/>
      <c r="I215" s="255"/>
      <c r="J215" s="255"/>
      <c r="K215" s="255"/>
      <c r="L215" s="254"/>
      <c r="M215" s="254"/>
      <c r="N215" s="254"/>
      <c r="O215" s="254"/>
    </row>
    <row r="216" spans="1:15" ht="24.75" customHeight="1" x14ac:dyDescent="0.4">
      <c r="A216" s="254"/>
      <c r="B216" s="255"/>
      <c r="C216" s="255"/>
      <c r="D216" s="255"/>
      <c r="E216" s="255"/>
      <c r="F216" s="255"/>
      <c r="G216" s="255"/>
      <c r="H216" s="255"/>
      <c r="I216" s="255"/>
      <c r="J216" s="255"/>
      <c r="K216" s="255"/>
      <c r="L216" s="254"/>
      <c r="M216" s="254"/>
      <c r="N216" s="254"/>
      <c r="O216" s="254"/>
    </row>
    <row r="217" spans="1:15" ht="24.75" customHeight="1" x14ac:dyDescent="0.4">
      <c r="A217" s="254"/>
      <c r="B217" s="255"/>
      <c r="C217" s="255"/>
      <c r="D217" s="255"/>
      <c r="E217" s="255"/>
      <c r="F217" s="255"/>
      <c r="G217" s="255"/>
      <c r="H217" s="255"/>
      <c r="I217" s="255"/>
      <c r="J217" s="255"/>
      <c r="K217" s="255"/>
      <c r="L217" s="254"/>
      <c r="M217" s="254"/>
      <c r="N217" s="254"/>
      <c r="O217" s="254"/>
    </row>
    <row r="218" spans="1:15" ht="24.75" customHeight="1" x14ac:dyDescent="0.4">
      <c r="A218" s="254"/>
      <c r="B218" s="255"/>
      <c r="C218" s="255"/>
      <c r="D218" s="255"/>
      <c r="E218" s="255"/>
      <c r="F218" s="255"/>
      <c r="G218" s="255"/>
      <c r="H218" s="255"/>
      <c r="I218" s="255"/>
      <c r="J218" s="255"/>
      <c r="K218" s="255"/>
      <c r="L218" s="254"/>
      <c r="M218" s="254"/>
      <c r="N218" s="254"/>
      <c r="O218" s="254"/>
    </row>
    <row r="219" spans="1:15" ht="24.75" customHeight="1" x14ac:dyDescent="0.4">
      <c r="A219" s="254"/>
      <c r="B219" s="255"/>
      <c r="C219" s="255"/>
      <c r="D219" s="255"/>
      <c r="E219" s="255"/>
      <c r="F219" s="255"/>
      <c r="G219" s="255"/>
      <c r="H219" s="255"/>
      <c r="I219" s="255"/>
      <c r="J219" s="255"/>
      <c r="K219" s="255"/>
      <c r="L219" s="254"/>
      <c r="M219" s="254"/>
      <c r="N219" s="254"/>
      <c r="O219" s="254"/>
    </row>
    <row r="220" spans="1:15" ht="24.75" customHeight="1" x14ac:dyDescent="0.4">
      <c r="A220" s="254"/>
      <c r="B220" s="255"/>
      <c r="C220" s="255"/>
      <c r="D220" s="255"/>
      <c r="E220" s="255"/>
      <c r="F220" s="255"/>
      <c r="G220" s="255"/>
      <c r="H220" s="255"/>
      <c r="I220" s="255"/>
      <c r="J220" s="255"/>
      <c r="K220" s="255"/>
      <c r="L220" s="254"/>
      <c r="M220" s="254"/>
      <c r="N220" s="254"/>
      <c r="O220" s="254"/>
    </row>
    <row r="221" spans="1:15" ht="24.75" customHeight="1" x14ac:dyDescent="0.4">
      <c r="A221" s="254"/>
      <c r="B221" s="255"/>
      <c r="C221" s="255"/>
      <c r="D221" s="255"/>
      <c r="E221" s="255"/>
      <c r="F221" s="255"/>
      <c r="G221" s="255"/>
      <c r="H221" s="255"/>
      <c r="I221" s="255"/>
      <c r="J221" s="255"/>
      <c r="K221" s="255"/>
      <c r="L221" s="254"/>
      <c r="M221" s="254"/>
      <c r="N221" s="254"/>
      <c r="O221" s="254"/>
    </row>
    <row r="222" spans="1:15" ht="24.75" customHeight="1" x14ac:dyDescent="0.4">
      <c r="A222" s="254"/>
      <c r="B222" s="255"/>
      <c r="C222" s="255"/>
      <c r="D222" s="255"/>
      <c r="E222" s="255"/>
      <c r="F222" s="255"/>
      <c r="G222" s="255"/>
      <c r="H222" s="255"/>
      <c r="I222" s="255"/>
      <c r="J222" s="255"/>
      <c r="K222" s="255"/>
      <c r="L222" s="254"/>
      <c r="M222" s="254"/>
      <c r="N222" s="254"/>
      <c r="O222" s="254"/>
    </row>
    <row r="223" spans="1:15" ht="24.75" customHeight="1" x14ac:dyDescent="0.4">
      <c r="A223" s="254"/>
      <c r="B223" s="255"/>
      <c r="C223" s="255"/>
      <c r="D223" s="255"/>
      <c r="E223" s="255"/>
      <c r="F223" s="255"/>
      <c r="G223" s="255"/>
      <c r="H223" s="255"/>
      <c r="I223" s="255"/>
      <c r="J223" s="255"/>
      <c r="K223" s="255"/>
      <c r="L223" s="254"/>
      <c r="M223" s="254"/>
      <c r="N223" s="254"/>
      <c r="O223" s="254"/>
    </row>
    <row r="224" spans="1:15" ht="24.75" customHeight="1" x14ac:dyDescent="0.4">
      <c r="A224" s="254"/>
      <c r="B224" s="255"/>
      <c r="C224" s="255"/>
      <c r="D224" s="255"/>
      <c r="E224" s="255"/>
      <c r="F224" s="255"/>
      <c r="G224" s="255"/>
      <c r="H224" s="255"/>
      <c r="I224" s="255"/>
      <c r="J224" s="255"/>
      <c r="K224" s="255"/>
      <c r="L224" s="254"/>
      <c r="M224" s="254"/>
      <c r="N224" s="254"/>
      <c r="O224" s="254"/>
    </row>
    <row r="225" spans="1:15" ht="24.75" customHeight="1" x14ac:dyDescent="0.4">
      <c r="A225" s="254"/>
      <c r="B225" s="255"/>
      <c r="C225" s="255"/>
      <c r="D225" s="255"/>
      <c r="E225" s="255"/>
      <c r="F225" s="255"/>
      <c r="G225" s="255"/>
      <c r="H225" s="255"/>
      <c r="I225" s="255"/>
      <c r="J225" s="255"/>
      <c r="K225" s="255"/>
      <c r="L225" s="254"/>
      <c r="M225" s="254"/>
      <c r="N225" s="254"/>
      <c r="O225" s="254"/>
    </row>
    <row r="226" spans="1:15" ht="24.75" customHeight="1" x14ac:dyDescent="0.4">
      <c r="A226" s="254"/>
      <c r="B226" s="255"/>
      <c r="C226" s="255"/>
      <c r="D226" s="255"/>
      <c r="E226" s="255"/>
      <c r="F226" s="255"/>
      <c r="G226" s="255"/>
      <c r="H226" s="255"/>
      <c r="I226" s="255"/>
      <c r="J226" s="255"/>
      <c r="K226" s="255"/>
      <c r="L226" s="254"/>
      <c r="M226" s="254"/>
      <c r="N226" s="254"/>
      <c r="O226" s="254"/>
    </row>
    <row r="227" spans="1:15" ht="24.75" customHeight="1" x14ac:dyDescent="0.4">
      <c r="A227" s="254"/>
      <c r="B227" s="255"/>
      <c r="C227" s="255"/>
      <c r="D227" s="255"/>
      <c r="E227" s="255"/>
      <c r="F227" s="255"/>
      <c r="G227" s="255"/>
      <c r="H227" s="255"/>
      <c r="I227" s="255"/>
      <c r="J227" s="255"/>
      <c r="K227" s="255"/>
      <c r="L227" s="254"/>
      <c r="M227" s="254"/>
      <c r="N227" s="254"/>
      <c r="O227" s="254"/>
    </row>
    <row r="228" spans="1:15" ht="24.75" customHeight="1" x14ac:dyDescent="0.4">
      <c r="A228" s="254"/>
      <c r="B228" s="255"/>
      <c r="C228" s="255"/>
      <c r="D228" s="255"/>
      <c r="E228" s="255"/>
      <c r="F228" s="255"/>
      <c r="G228" s="255"/>
      <c r="H228" s="255"/>
      <c r="I228" s="255"/>
      <c r="J228" s="255"/>
      <c r="K228" s="255"/>
      <c r="L228" s="254"/>
      <c r="M228" s="254"/>
      <c r="N228" s="254"/>
      <c r="O228" s="254"/>
    </row>
    <row r="229" spans="1:15" ht="24.75" customHeight="1" x14ac:dyDescent="0.4">
      <c r="A229" s="254"/>
      <c r="B229" s="255"/>
      <c r="C229" s="255"/>
      <c r="D229" s="255"/>
      <c r="E229" s="255"/>
      <c r="F229" s="255"/>
      <c r="G229" s="255"/>
      <c r="H229" s="255"/>
      <c r="I229" s="255"/>
      <c r="J229" s="255"/>
      <c r="K229" s="255"/>
      <c r="L229" s="254"/>
      <c r="M229" s="254"/>
      <c r="N229" s="254"/>
      <c r="O229" s="254"/>
    </row>
    <row r="230" spans="1:15" ht="24.75" customHeight="1" x14ac:dyDescent="0.4">
      <c r="A230" s="254"/>
      <c r="B230" s="255"/>
      <c r="C230" s="255"/>
      <c r="D230" s="255"/>
      <c r="E230" s="255"/>
      <c r="F230" s="255"/>
      <c r="G230" s="255"/>
      <c r="H230" s="255"/>
      <c r="I230" s="255"/>
      <c r="J230" s="255"/>
      <c r="K230" s="255"/>
      <c r="L230" s="254"/>
      <c r="M230" s="254"/>
      <c r="N230" s="254"/>
      <c r="O230" s="254"/>
    </row>
    <row r="231" spans="1:15" ht="24.75" customHeight="1" x14ac:dyDescent="0.4">
      <c r="A231" s="254"/>
      <c r="B231" s="255"/>
      <c r="C231" s="255"/>
      <c r="D231" s="255"/>
      <c r="E231" s="255"/>
      <c r="F231" s="255"/>
      <c r="G231" s="255"/>
      <c r="H231" s="255"/>
      <c r="I231" s="255"/>
      <c r="J231" s="255"/>
      <c r="K231" s="255"/>
      <c r="L231" s="254"/>
      <c r="M231" s="254"/>
      <c r="N231" s="254"/>
      <c r="O231" s="254"/>
    </row>
    <row r="232" spans="1:15" ht="24.75" customHeight="1" x14ac:dyDescent="0.4">
      <c r="A232" s="254"/>
      <c r="B232" s="255"/>
      <c r="C232" s="255"/>
      <c r="D232" s="255"/>
      <c r="E232" s="255"/>
      <c r="F232" s="255"/>
      <c r="G232" s="255"/>
      <c r="H232" s="255"/>
      <c r="I232" s="255"/>
      <c r="J232" s="255"/>
      <c r="K232" s="255"/>
      <c r="L232" s="254"/>
      <c r="M232" s="254"/>
      <c r="N232" s="254"/>
      <c r="O232" s="254"/>
    </row>
    <row r="233" spans="1:15" ht="24.75" customHeight="1" x14ac:dyDescent="0.4">
      <c r="A233" s="254"/>
      <c r="B233" s="255"/>
      <c r="C233" s="255"/>
      <c r="D233" s="255"/>
      <c r="E233" s="255"/>
      <c r="F233" s="255"/>
      <c r="G233" s="255"/>
      <c r="H233" s="255"/>
      <c r="I233" s="255"/>
      <c r="J233" s="255"/>
      <c r="K233" s="255"/>
      <c r="L233" s="254"/>
      <c r="M233" s="254"/>
      <c r="N233" s="254"/>
      <c r="O233" s="254"/>
    </row>
    <row r="234" spans="1:15" ht="24.75" customHeight="1" x14ac:dyDescent="0.4">
      <c r="A234" s="254"/>
      <c r="B234" s="255"/>
      <c r="C234" s="255"/>
      <c r="D234" s="255"/>
      <c r="E234" s="255"/>
      <c r="F234" s="255"/>
      <c r="G234" s="255"/>
      <c r="H234" s="255"/>
      <c r="I234" s="255"/>
      <c r="J234" s="255"/>
      <c r="K234" s="255"/>
      <c r="L234" s="254"/>
      <c r="M234" s="254"/>
      <c r="N234" s="254"/>
      <c r="O234" s="254"/>
    </row>
    <row r="235" spans="1:15" ht="24.75" customHeight="1" x14ac:dyDescent="0.4">
      <c r="A235" s="254"/>
      <c r="B235" s="255"/>
      <c r="C235" s="255"/>
      <c r="D235" s="255"/>
      <c r="E235" s="255"/>
      <c r="F235" s="255"/>
      <c r="G235" s="255"/>
      <c r="H235" s="255"/>
      <c r="I235" s="255"/>
      <c r="J235" s="255"/>
      <c r="K235" s="255"/>
      <c r="L235" s="254"/>
      <c r="M235" s="254"/>
      <c r="N235" s="254"/>
      <c r="O235" s="254"/>
    </row>
    <row r="236" spans="1:15" ht="24.75" customHeight="1" x14ac:dyDescent="0.4">
      <c r="A236" s="254"/>
      <c r="B236" s="255"/>
      <c r="C236" s="255"/>
      <c r="D236" s="255"/>
      <c r="E236" s="255"/>
      <c r="F236" s="255"/>
      <c r="G236" s="255"/>
      <c r="H236" s="255"/>
      <c r="I236" s="255"/>
      <c r="J236" s="255"/>
      <c r="K236" s="255"/>
      <c r="L236" s="254"/>
      <c r="M236" s="254"/>
      <c r="N236" s="254"/>
      <c r="O236" s="254"/>
    </row>
    <row r="237" spans="1:15" ht="24.75" customHeight="1" x14ac:dyDescent="0.4">
      <c r="A237" s="254"/>
      <c r="B237" s="255"/>
      <c r="C237" s="255"/>
      <c r="D237" s="255"/>
      <c r="E237" s="255"/>
      <c r="F237" s="255"/>
      <c r="G237" s="255"/>
      <c r="H237" s="255"/>
      <c r="I237" s="255"/>
      <c r="J237" s="255"/>
      <c r="K237" s="255"/>
      <c r="L237" s="254"/>
      <c r="M237" s="254"/>
      <c r="N237" s="254"/>
      <c r="O237" s="254"/>
    </row>
    <row r="238" spans="1:15" ht="24.75" customHeight="1" x14ac:dyDescent="0.4">
      <c r="A238" s="254"/>
      <c r="B238" s="255"/>
      <c r="C238" s="255"/>
      <c r="D238" s="255"/>
      <c r="E238" s="255"/>
      <c r="F238" s="255"/>
      <c r="G238" s="255"/>
      <c r="H238" s="255"/>
      <c r="I238" s="255"/>
      <c r="J238" s="255"/>
      <c r="K238" s="255"/>
      <c r="L238" s="254"/>
      <c r="M238" s="254"/>
      <c r="N238" s="254"/>
      <c r="O238" s="254"/>
    </row>
    <row r="239" spans="1:15" ht="24.75" customHeight="1" x14ac:dyDescent="0.4">
      <c r="A239" s="254"/>
      <c r="B239" s="255"/>
      <c r="C239" s="255"/>
      <c r="D239" s="255"/>
      <c r="E239" s="255"/>
      <c r="F239" s="255"/>
      <c r="G239" s="255"/>
      <c r="H239" s="255"/>
      <c r="I239" s="255"/>
      <c r="J239" s="255"/>
      <c r="K239" s="255"/>
      <c r="L239" s="254"/>
      <c r="M239" s="254"/>
      <c r="N239" s="254"/>
      <c r="O239" s="254"/>
    </row>
    <row r="240" spans="1:15" ht="24.75" customHeight="1" x14ac:dyDescent="0.4">
      <c r="A240" s="254"/>
      <c r="B240" s="255"/>
      <c r="C240" s="255"/>
      <c r="D240" s="255"/>
      <c r="E240" s="255"/>
      <c r="F240" s="255"/>
      <c r="G240" s="255"/>
      <c r="H240" s="255"/>
      <c r="I240" s="255"/>
      <c r="J240" s="255"/>
      <c r="K240" s="255"/>
      <c r="L240" s="254"/>
      <c r="M240" s="254"/>
      <c r="N240" s="254"/>
      <c r="O240" s="254"/>
    </row>
    <row r="241" spans="1:15" ht="24.75" customHeight="1" x14ac:dyDescent="0.4">
      <c r="A241" s="254"/>
      <c r="B241" s="255"/>
      <c r="C241" s="255"/>
      <c r="D241" s="255"/>
      <c r="E241" s="255"/>
      <c r="F241" s="255"/>
      <c r="G241" s="255"/>
      <c r="H241" s="255"/>
      <c r="I241" s="255"/>
      <c r="J241" s="255"/>
      <c r="K241" s="255"/>
      <c r="L241" s="254"/>
      <c r="M241" s="254"/>
      <c r="N241" s="254"/>
      <c r="O241" s="254"/>
    </row>
    <row r="242" spans="1:15" ht="24.75" customHeight="1" x14ac:dyDescent="0.4">
      <c r="A242" s="254"/>
      <c r="B242" s="255"/>
      <c r="C242" s="255"/>
      <c r="D242" s="255"/>
      <c r="E242" s="255"/>
      <c r="F242" s="255"/>
      <c r="G242" s="255"/>
      <c r="H242" s="255"/>
      <c r="I242" s="255"/>
      <c r="J242" s="255"/>
      <c r="K242" s="255"/>
      <c r="L242" s="254"/>
      <c r="M242" s="254"/>
      <c r="N242" s="254"/>
      <c r="O242" s="254"/>
    </row>
    <row r="243" spans="1:15" ht="24.75" customHeight="1" x14ac:dyDescent="0.4">
      <c r="A243" s="254"/>
      <c r="B243" s="255"/>
      <c r="C243" s="255"/>
      <c r="D243" s="255"/>
      <c r="E243" s="255"/>
      <c r="F243" s="255"/>
      <c r="G243" s="255"/>
      <c r="H243" s="255"/>
      <c r="I243" s="255"/>
      <c r="J243" s="255"/>
      <c r="K243" s="255"/>
      <c r="L243" s="254"/>
      <c r="M243" s="254"/>
      <c r="N243" s="254"/>
      <c r="O243" s="254"/>
    </row>
    <row r="244" spans="1:15" ht="24.75" customHeight="1" x14ac:dyDescent="0.4">
      <c r="A244" s="254"/>
      <c r="B244" s="255"/>
      <c r="C244" s="255"/>
      <c r="D244" s="255"/>
      <c r="E244" s="255"/>
      <c r="F244" s="255"/>
      <c r="G244" s="255"/>
      <c r="H244" s="255"/>
      <c r="I244" s="255"/>
      <c r="J244" s="255"/>
      <c r="K244" s="255"/>
      <c r="L244" s="254"/>
      <c r="M244" s="254"/>
      <c r="N244" s="254"/>
      <c r="O244" s="254"/>
    </row>
    <row r="245" spans="1:15" ht="24.75" customHeight="1" x14ac:dyDescent="0.4">
      <c r="A245" s="254"/>
      <c r="B245" s="255"/>
      <c r="C245" s="255"/>
      <c r="D245" s="255"/>
      <c r="E245" s="255"/>
      <c r="F245" s="255"/>
      <c r="G245" s="255"/>
      <c r="H245" s="255"/>
      <c r="I245" s="255"/>
      <c r="J245" s="255"/>
      <c r="K245" s="255"/>
      <c r="L245" s="254"/>
      <c r="M245" s="254"/>
      <c r="N245" s="254"/>
      <c r="O245" s="254"/>
    </row>
    <row r="246" spans="1:15" ht="24.75" customHeight="1" x14ac:dyDescent="0.4">
      <c r="A246" s="254"/>
      <c r="B246" s="255"/>
      <c r="C246" s="255"/>
      <c r="D246" s="255"/>
      <c r="E246" s="255"/>
      <c r="F246" s="255"/>
      <c r="G246" s="255"/>
      <c r="H246" s="255"/>
      <c r="I246" s="255"/>
      <c r="J246" s="255"/>
      <c r="K246" s="255"/>
      <c r="L246" s="254"/>
      <c r="M246" s="254"/>
      <c r="N246" s="254"/>
      <c r="O246" s="254"/>
    </row>
    <row r="247" spans="1:15" ht="24.75" customHeight="1" x14ac:dyDescent="0.4">
      <c r="A247" s="254"/>
      <c r="B247" s="255"/>
      <c r="C247" s="255"/>
      <c r="D247" s="255"/>
      <c r="E247" s="255"/>
      <c r="F247" s="255"/>
      <c r="G247" s="255"/>
      <c r="H247" s="255"/>
      <c r="I247" s="255"/>
      <c r="J247" s="255"/>
      <c r="K247" s="255"/>
      <c r="L247" s="254"/>
      <c r="M247" s="254"/>
      <c r="N247" s="254"/>
      <c r="O247" s="254"/>
    </row>
    <row r="248" spans="1:15" ht="24.75" customHeight="1" x14ac:dyDescent="0.4">
      <c r="A248" s="254"/>
      <c r="B248" s="255"/>
      <c r="C248" s="255"/>
      <c r="D248" s="255"/>
      <c r="E248" s="255"/>
      <c r="F248" s="255"/>
      <c r="G248" s="255"/>
      <c r="H248" s="255"/>
      <c r="I248" s="255"/>
      <c r="J248" s="255"/>
      <c r="K248" s="255"/>
      <c r="L248" s="254"/>
      <c r="M248" s="254"/>
      <c r="N248" s="254"/>
      <c r="O248" s="254"/>
    </row>
    <row r="249" spans="1:15" ht="24.75" customHeight="1" x14ac:dyDescent="0.4">
      <c r="A249" s="254"/>
      <c r="B249" s="255"/>
      <c r="C249" s="255"/>
      <c r="D249" s="255"/>
      <c r="E249" s="255"/>
      <c r="F249" s="255"/>
      <c r="G249" s="255"/>
      <c r="H249" s="255"/>
      <c r="I249" s="255"/>
      <c r="J249" s="255"/>
      <c r="K249" s="255"/>
      <c r="L249" s="254"/>
      <c r="M249" s="254"/>
      <c r="N249" s="254"/>
      <c r="O249" s="254"/>
    </row>
    <row r="250" spans="1:15" ht="24.75" customHeight="1" x14ac:dyDescent="0.4">
      <c r="A250" s="254"/>
      <c r="B250" s="255"/>
      <c r="C250" s="255"/>
      <c r="D250" s="255"/>
      <c r="E250" s="255"/>
      <c r="F250" s="255"/>
      <c r="G250" s="255"/>
      <c r="H250" s="255"/>
      <c r="I250" s="255"/>
      <c r="J250" s="255"/>
      <c r="K250" s="255"/>
      <c r="L250" s="254"/>
      <c r="M250" s="254"/>
      <c r="N250" s="254"/>
      <c r="O250" s="254"/>
    </row>
    <row r="251" spans="1:15" ht="24.75" customHeight="1" x14ac:dyDescent="0.4">
      <c r="A251" s="254"/>
      <c r="B251" s="255"/>
      <c r="C251" s="255"/>
      <c r="D251" s="255"/>
      <c r="E251" s="255"/>
      <c r="F251" s="255"/>
      <c r="G251" s="255"/>
      <c r="H251" s="255"/>
      <c r="I251" s="255"/>
      <c r="J251" s="255"/>
      <c r="K251" s="255"/>
      <c r="L251" s="254"/>
      <c r="M251" s="254"/>
      <c r="N251" s="254"/>
      <c r="O251" s="254"/>
    </row>
    <row r="252" spans="1:15" ht="24.75" customHeight="1" x14ac:dyDescent="0.4">
      <c r="A252" s="254"/>
      <c r="B252" s="255"/>
      <c r="C252" s="255"/>
      <c r="D252" s="255"/>
      <c r="E252" s="255"/>
      <c r="F252" s="255"/>
      <c r="G252" s="255"/>
      <c r="H252" s="255"/>
      <c r="I252" s="255"/>
      <c r="J252" s="255"/>
      <c r="K252" s="255"/>
      <c r="L252" s="254"/>
      <c r="M252" s="254"/>
      <c r="N252" s="254"/>
      <c r="O252" s="254"/>
    </row>
    <row r="253" spans="1:15" ht="24.75" customHeight="1" x14ac:dyDescent="0.4">
      <c r="A253" s="254"/>
      <c r="B253" s="255"/>
      <c r="C253" s="255"/>
      <c r="D253" s="255"/>
      <c r="E253" s="255"/>
      <c r="F253" s="255"/>
      <c r="G253" s="255"/>
      <c r="H253" s="255"/>
      <c r="I253" s="255"/>
      <c r="J253" s="255"/>
      <c r="K253" s="255"/>
      <c r="L253" s="254"/>
      <c r="M253" s="254"/>
      <c r="N253" s="254"/>
      <c r="O253" s="254"/>
    </row>
    <row r="254" spans="1:15" ht="24.75" customHeight="1" x14ac:dyDescent="0.4">
      <c r="A254" s="254"/>
      <c r="B254" s="255"/>
      <c r="C254" s="255"/>
      <c r="D254" s="255"/>
      <c r="E254" s="255"/>
      <c r="F254" s="255"/>
      <c r="G254" s="255"/>
      <c r="H254" s="255"/>
      <c r="I254" s="255"/>
      <c r="J254" s="255"/>
      <c r="K254" s="255"/>
      <c r="L254" s="254"/>
      <c r="M254" s="254"/>
      <c r="N254" s="254"/>
      <c r="O254" s="254"/>
    </row>
    <row r="255" spans="1:15" ht="24.75" customHeight="1" x14ac:dyDescent="0.4">
      <c r="A255" s="254"/>
      <c r="B255" s="255"/>
      <c r="C255" s="255"/>
      <c r="D255" s="255"/>
      <c r="E255" s="255"/>
      <c r="F255" s="255"/>
      <c r="G255" s="255"/>
      <c r="H255" s="255"/>
      <c r="I255" s="255"/>
      <c r="J255" s="255"/>
      <c r="K255" s="255"/>
      <c r="L255" s="254"/>
      <c r="M255" s="254"/>
      <c r="N255" s="254"/>
      <c r="O255" s="254"/>
    </row>
    <row r="256" spans="1:15" ht="24.75" customHeight="1" x14ac:dyDescent="0.4">
      <c r="A256" s="254"/>
      <c r="B256" s="255"/>
      <c r="C256" s="255"/>
      <c r="D256" s="255"/>
      <c r="E256" s="255"/>
      <c r="F256" s="255"/>
      <c r="G256" s="255"/>
      <c r="H256" s="255"/>
      <c r="I256" s="255"/>
      <c r="J256" s="255"/>
      <c r="K256" s="255"/>
      <c r="L256" s="254"/>
      <c r="M256" s="254"/>
      <c r="N256" s="254"/>
      <c r="O256" s="254"/>
    </row>
    <row r="257" spans="1:15" ht="24.75" customHeight="1" x14ac:dyDescent="0.4">
      <c r="A257" s="254"/>
      <c r="B257" s="255"/>
      <c r="C257" s="255"/>
      <c r="D257" s="255"/>
      <c r="E257" s="255"/>
      <c r="F257" s="255"/>
      <c r="G257" s="255"/>
      <c r="H257" s="255"/>
      <c r="I257" s="255"/>
      <c r="J257" s="255"/>
      <c r="K257" s="255"/>
      <c r="L257" s="254"/>
      <c r="M257" s="254"/>
      <c r="N257" s="254"/>
      <c r="O257" s="254"/>
    </row>
    <row r="258" spans="1:15" ht="24.75" customHeight="1" x14ac:dyDescent="0.4">
      <c r="A258" s="254"/>
      <c r="B258" s="255"/>
      <c r="C258" s="255"/>
      <c r="D258" s="255"/>
      <c r="E258" s="255"/>
      <c r="F258" s="255"/>
      <c r="G258" s="255"/>
      <c r="H258" s="255"/>
      <c r="I258" s="255"/>
      <c r="J258" s="255"/>
      <c r="K258" s="255"/>
      <c r="L258" s="254"/>
      <c r="M258" s="254"/>
      <c r="N258" s="254"/>
      <c r="O258" s="254"/>
    </row>
    <row r="259" spans="1:15" ht="24.75" customHeight="1" x14ac:dyDescent="0.4">
      <c r="A259" s="254"/>
      <c r="B259" s="255"/>
      <c r="C259" s="255"/>
      <c r="D259" s="255"/>
      <c r="E259" s="255"/>
      <c r="F259" s="255"/>
      <c r="G259" s="255"/>
      <c r="H259" s="255"/>
      <c r="I259" s="255"/>
      <c r="J259" s="255"/>
      <c r="K259" s="255"/>
      <c r="L259" s="254"/>
      <c r="M259" s="254"/>
      <c r="N259" s="254"/>
      <c r="O259" s="254"/>
    </row>
    <row r="260" spans="1:15" ht="24.75" customHeight="1" x14ac:dyDescent="0.4">
      <c r="A260" s="254"/>
      <c r="B260" s="255"/>
      <c r="C260" s="255"/>
      <c r="D260" s="255"/>
      <c r="E260" s="255"/>
      <c r="F260" s="255"/>
      <c r="G260" s="255"/>
      <c r="H260" s="255"/>
      <c r="I260" s="255"/>
      <c r="J260" s="255"/>
      <c r="K260" s="255"/>
      <c r="L260" s="254"/>
      <c r="M260" s="254"/>
      <c r="N260" s="254"/>
      <c r="O260" s="254"/>
    </row>
    <row r="261" spans="1:15" ht="24.75" customHeight="1" x14ac:dyDescent="0.4">
      <c r="A261" s="254"/>
      <c r="B261" s="255"/>
      <c r="C261" s="255"/>
      <c r="D261" s="255"/>
      <c r="E261" s="255"/>
      <c r="F261" s="255"/>
      <c r="G261" s="255"/>
      <c r="H261" s="255"/>
      <c r="I261" s="255"/>
      <c r="J261" s="255"/>
      <c r="K261" s="255"/>
      <c r="L261" s="254"/>
      <c r="M261" s="254"/>
      <c r="N261" s="254"/>
      <c r="O261" s="254"/>
    </row>
    <row r="262" spans="1:15" ht="24.75" customHeight="1" x14ac:dyDescent="0.4">
      <c r="A262" s="254"/>
      <c r="B262" s="255"/>
      <c r="C262" s="255"/>
      <c r="D262" s="255"/>
      <c r="E262" s="255"/>
      <c r="F262" s="255"/>
      <c r="G262" s="255"/>
      <c r="H262" s="255"/>
      <c r="I262" s="255"/>
      <c r="J262" s="255"/>
      <c r="K262" s="255"/>
      <c r="L262" s="254"/>
      <c r="M262" s="254"/>
      <c r="N262" s="254"/>
      <c r="O262" s="254"/>
    </row>
    <row r="263" spans="1:15" ht="24.75" customHeight="1" x14ac:dyDescent="0.4">
      <c r="A263" s="254"/>
      <c r="B263" s="255"/>
      <c r="C263" s="255"/>
      <c r="D263" s="255"/>
      <c r="E263" s="255"/>
      <c r="F263" s="255"/>
      <c r="G263" s="255"/>
      <c r="H263" s="255"/>
      <c r="I263" s="255"/>
      <c r="J263" s="255"/>
      <c r="K263" s="255"/>
      <c r="L263" s="254"/>
      <c r="M263" s="254"/>
      <c r="N263" s="254"/>
      <c r="O263" s="254"/>
    </row>
    <row r="264" spans="1:15" ht="24.75" customHeight="1" x14ac:dyDescent="0.4">
      <c r="A264" s="254"/>
      <c r="B264" s="255"/>
      <c r="C264" s="255"/>
      <c r="D264" s="255"/>
      <c r="E264" s="255"/>
      <c r="F264" s="255"/>
      <c r="G264" s="255"/>
      <c r="H264" s="255"/>
      <c r="I264" s="255"/>
      <c r="J264" s="255"/>
      <c r="K264" s="255"/>
      <c r="L264" s="254"/>
      <c r="M264" s="254"/>
      <c r="N264" s="254"/>
      <c r="O264" s="254"/>
    </row>
    <row r="265" spans="1:15" ht="24.75" customHeight="1" x14ac:dyDescent="0.4">
      <c r="A265" s="254"/>
      <c r="B265" s="255"/>
      <c r="C265" s="255"/>
      <c r="D265" s="255"/>
      <c r="E265" s="255"/>
      <c r="F265" s="255"/>
      <c r="G265" s="255"/>
      <c r="H265" s="255"/>
      <c r="I265" s="255"/>
      <c r="J265" s="255"/>
      <c r="K265" s="255"/>
      <c r="L265" s="254"/>
      <c r="M265" s="254"/>
      <c r="N265" s="254"/>
      <c r="O265" s="254"/>
    </row>
    <row r="266" spans="1:15" ht="24.75" customHeight="1" x14ac:dyDescent="0.4">
      <c r="A266" s="254"/>
      <c r="B266" s="255"/>
      <c r="C266" s="255"/>
      <c r="D266" s="255"/>
      <c r="E266" s="255"/>
      <c r="F266" s="255"/>
      <c r="G266" s="255"/>
      <c r="H266" s="255"/>
      <c r="I266" s="255"/>
      <c r="J266" s="255"/>
      <c r="K266" s="255"/>
      <c r="L266" s="254"/>
      <c r="M266" s="254"/>
      <c r="N266" s="254"/>
      <c r="O266" s="254"/>
    </row>
    <row r="267" spans="1:15" ht="24.75" customHeight="1" x14ac:dyDescent="0.4">
      <c r="A267" s="254"/>
      <c r="B267" s="255"/>
      <c r="C267" s="255"/>
      <c r="D267" s="255"/>
      <c r="E267" s="255"/>
      <c r="F267" s="255"/>
      <c r="G267" s="255"/>
      <c r="H267" s="255"/>
      <c r="I267" s="255"/>
      <c r="J267" s="255"/>
      <c r="K267" s="255"/>
      <c r="L267" s="254"/>
      <c r="M267" s="254"/>
      <c r="N267" s="254"/>
      <c r="O267" s="254"/>
    </row>
    <row r="268" spans="1:15" ht="24.75" customHeight="1" x14ac:dyDescent="0.4">
      <c r="A268" s="254"/>
      <c r="B268" s="255"/>
      <c r="C268" s="255"/>
      <c r="D268" s="255"/>
      <c r="E268" s="255"/>
      <c r="F268" s="255"/>
      <c r="G268" s="255"/>
      <c r="H268" s="255"/>
      <c r="I268" s="255"/>
      <c r="J268" s="255"/>
      <c r="K268" s="255"/>
      <c r="L268" s="254"/>
      <c r="M268" s="254"/>
      <c r="N268" s="254"/>
      <c r="O268" s="254"/>
    </row>
    <row r="269" spans="1:15" ht="24.75" customHeight="1" x14ac:dyDescent="0.4">
      <c r="A269" s="254"/>
      <c r="B269" s="255"/>
      <c r="C269" s="255"/>
      <c r="D269" s="255"/>
      <c r="E269" s="255"/>
      <c r="F269" s="255"/>
      <c r="G269" s="255"/>
      <c r="H269" s="255"/>
      <c r="I269" s="255"/>
      <c r="J269" s="255"/>
      <c r="K269" s="255"/>
      <c r="L269" s="254"/>
      <c r="M269" s="254"/>
      <c r="N269" s="254"/>
      <c r="O269" s="254"/>
    </row>
    <row r="270" spans="1:15" ht="24.75" customHeight="1" x14ac:dyDescent="0.4">
      <c r="A270" s="254"/>
      <c r="B270" s="255"/>
      <c r="C270" s="255"/>
      <c r="D270" s="255"/>
      <c r="E270" s="255"/>
      <c r="F270" s="255"/>
      <c r="G270" s="255"/>
      <c r="H270" s="255"/>
      <c r="I270" s="255"/>
      <c r="J270" s="255"/>
      <c r="K270" s="255"/>
      <c r="L270" s="254"/>
      <c r="M270" s="254"/>
      <c r="N270" s="254"/>
      <c r="O270" s="254"/>
    </row>
    <row r="271" spans="1:15" ht="24.75" customHeight="1" x14ac:dyDescent="0.4">
      <c r="A271" s="254"/>
      <c r="B271" s="255"/>
      <c r="C271" s="255"/>
      <c r="D271" s="255"/>
      <c r="E271" s="255"/>
      <c r="F271" s="255"/>
      <c r="G271" s="255"/>
      <c r="H271" s="255"/>
      <c r="I271" s="255"/>
      <c r="J271" s="255"/>
      <c r="K271" s="255"/>
      <c r="L271" s="254"/>
      <c r="M271" s="254"/>
      <c r="N271" s="254"/>
      <c r="O271" s="254"/>
    </row>
    <row r="272" spans="1:15" ht="24.75" customHeight="1" x14ac:dyDescent="0.4">
      <c r="A272" s="254"/>
      <c r="B272" s="255"/>
      <c r="C272" s="255"/>
      <c r="D272" s="255"/>
      <c r="E272" s="255"/>
      <c r="F272" s="255"/>
      <c r="G272" s="255"/>
      <c r="H272" s="255"/>
      <c r="I272" s="255"/>
      <c r="J272" s="255"/>
      <c r="K272" s="255"/>
      <c r="L272" s="254"/>
      <c r="M272" s="254"/>
      <c r="N272" s="254"/>
      <c r="O272" s="254"/>
    </row>
    <row r="273" spans="1:15" ht="24.75" customHeight="1" x14ac:dyDescent="0.4">
      <c r="A273" s="254"/>
      <c r="B273" s="255"/>
      <c r="C273" s="255"/>
      <c r="D273" s="255"/>
      <c r="E273" s="255"/>
      <c r="F273" s="255"/>
      <c r="G273" s="255"/>
      <c r="H273" s="255"/>
      <c r="I273" s="255"/>
      <c r="J273" s="255"/>
      <c r="K273" s="255"/>
      <c r="L273" s="254"/>
      <c r="M273" s="254"/>
      <c r="N273" s="254"/>
      <c r="O273" s="254"/>
    </row>
    <row r="274" spans="1:15" ht="24.75" customHeight="1" x14ac:dyDescent="0.4">
      <c r="A274" s="254"/>
      <c r="B274" s="255"/>
      <c r="C274" s="255"/>
      <c r="D274" s="255"/>
      <c r="E274" s="255"/>
      <c r="F274" s="255"/>
      <c r="G274" s="255"/>
      <c r="H274" s="255"/>
      <c r="I274" s="255"/>
      <c r="J274" s="255"/>
      <c r="K274" s="255"/>
      <c r="L274" s="254"/>
      <c r="M274" s="254"/>
      <c r="N274" s="254"/>
      <c r="O274" s="254"/>
    </row>
    <row r="275" spans="1:15" ht="24.75" customHeight="1" x14ac:dyDescent="0.4">
      <c r="A275" s="254"/>
      <c r="B275" s="255"/>
      <c r="C275" s="255"/>
      <c r="D275" s="255"/>
      <c r="E275" s="255"/>
      <c r="F275" s="255"/>
      <c r="G275" s="255"/>
      <c r="H275" s="255"/>
      <c r="I275" s="255"/>
      <c r="J275" s="255"/>
      <c r="K275" s="255"/>
      <c r="L275" s="254"/>
      <c r="M275" s="254"/>
      <c r="N275" s="254"/>
      <c r="O275" s="254"/>
    </row>
    <row r="276" spans="1:15" ht="24.75" customHeight="1" x14ac:dyDescent="0.4">
      <c r="A276" s="254"/>
      <c r="B276" s="255"/>
      <c r="C276" s="255"/>
      <c r="D276" s="255"/>
      <c r="E276" s="255"/>
      <c r="F276" s="255"/>
      <c r="G276" s="255"/>
      <c r="H276" s="255"/>
      <c r="I276" s="255"/>
      <c r="J276" s="255"/>
      <c r="K276" s="255"/>
      <c r="L276" s="254"/>
      <c r="M276" s="254"/>
      <c r="N276" s="254"/>
      <c r="O276" s="254"/>
    </row>
    <row r="277" spans="1:15" ht="24.75" customHeight="1" x14ac:dyDescent="0.4">
      <c r="A277" s="254"/>
      <c r="B277" s="255"/>
      <c r="C277" s="255"/>
      <c r="D277" s="255"/>
      <c r="E277" s="255"/>
      <c r="F277" s="255"/>
      <c r="G277" s="255"/>
      <c r="H277" s="255"/>
      <c r="I277" s="255"/>
      <c r="J277" s="255"/>
      <c r="K277" s="255"/>
      <c r="L277" s="254"/>
      <c r="M277" s="254"/>
      <c r="N277" s="254"/>
      <c r="O277" s="254"/>
    </row>
    <row r="278" spans="1:15" ht="24.75" customHeight="1" x14ac:dyDescent="0.4">
      <c r="A278" s="254"/>
      <c r="B278" s="255"/>
      <c r="C278" s="255"/>
      <c r="D278" s="255"/>
      <c r="E278" s="255"/>
      <c r="F278" s="255"/>
      <c r="G278" s="255"/>
      <c r="H278" s="255"/>
      <c r="I278" s="255"/>
      <c r="J278" s="255"/>
      <c r="K278" s="255"/>
      <c r="L278" s="254"/>
      <c r="M278" s="254"/>
      <c r="N278" s="254"/>
      <c r="O278" s="254"/>
    </row>
    <row r="279" spans="1:15" ht="24.75" customHeight="1" x14ac:dyDescent="0.4">
      <c r="A279" s="254"/>
      <c r="B279" s="255"/>
      <c r="C279" s="255"/>
      <c r="D279" s="255"/>
      <c r="E279" s="255"/>
      <c r="F279" s="255"/>
      <c r="G279" s="255"/>
      <c r="H279" s="255"/>
      <c r="I279" s="255"/>
      <c r="J279" s="255"/>
      <c r="K279" s="255"/>
      <c r="L279" s="254"/>
      <c r="M279" s="254"/>
      <c r="N279" s="254"/>
      <c r="O279" s="254"/>
    </row>
    <row r="280" spans="1:15" ht="24.75" customHeight="1" x14ac:dyDescent="0.4">
      <c r="A280" s="254"/>
      <c r="B280" s="255"/>
      <c r="C280" s="255"/>
      <c r="D280" s="255"/>
      <c r="E280" s="255"/>
      <c r="F280" s="255"/>
      <c r="G280" s="255"/>
      <c r="H280" s="255"/>
      <c r="I280" s="255"/>
      <c r="J280" s="255"/>
      <c r="K280" s="255"/>
      <c r="L280" s="254"/>
      <c r="M280" s="254"/>
      <c r="N280" s="254"/>
      <c r="O280" s="254"/>
    </row>
    <row r="281" spans="1:15" ht="24.75" customHeight="1" x14ac:dyDescent="0.4">
      <c r="A281" s="254"/>
      <c r="B281" s="255"/>
      <c r="C281" s="255"/>
      <c r="D281" s="255"/>
      <c r="E281" s="255"/>
      <c r="F281" s="255"/>
      <c r="G281" s="255"/>
      <c r="H281" s="255"/>
      <c r="I281" s="255"/>
      <c r="J281" s="255"/>
      <c r="K281" s="255"/>
      <c r="L281" s="254"/>
      <c r="M281" s="254"/>
      <c r="N281" s="254"/>
      <c r="O281" s="254"/>
    </row>
    <row r="282" spans="1:15" ht="24.75" customHeight="1" x14ac:dyDescent="0.4">
      <c r="A282" s="254"/>
      <c r="B282" s="255"/>
      <c r="C282" s="255"/>
      <c r="D282" s="255"/>
      <c r="E282" s="255"/>
      <c r="F282" s="255"/>
      <c r="G282" s="255"/>
      <c r="H282" s="255"/>
      <c r="I282" s="255"/>
      <c r="J282" s="255"/>
      <c r="K282" s="255"/>
      <c r="L282" s="254"/>
      <c r="M282" s="254"/>
      <c r="N282" s="254"/>
      <c r="O282" s="254"/>
    </row>
    <row r="283" spans="1:15" ht="24.75" customHeight="1" x14ac:dyDescent="0.4">
      <c r="A283" s="254"/>
      <c r="B283" s="255"/>
      <c r="C283" s="255"/>
      <c r="D283" s="255"/>
      <c r="E283" s="255"/>
      <c r="F283" s="255"/>
      <c r="G283" s="255"/>
      <c r="H283" s="255"/>
      <c r="I283" s="255"/>
      <c r="J283" s="255"/>
      <c r="K283" s="255"/>
      <c r="L283" s="254"/>
      <c r="M283" s="254"/>
      <c r="N283" s="254"/>
      <c r="O283" s="254"/>
    </row>
    <row r="284" spans="1:15" ht="24.75" customHeight="1" x14ac:dyDescent="0.4">
      <c r="A284" s="254"/>
      <c r="B284" s="255"/>
      <c r="C284" s="255"/>
      <c r="D284" s="255"/>
      <c r="E284" s="255"/>
      <c r="F284" s="255"/>
      <c r="G284" s="255"/>
      <c r="H284" s="255"/>
      <c r="I284" s="255"/>
      <c r="J284" s="255"/>
      <c r="K284" s="255"/>
      <c r="L284" s="254"/>
      <c r="M284" s="254"/>
      <c r="N284" s="254"/>
      <c r="O284" s="254"/>
    </row>
    <row r="285" spans="1:15" ht="24.75" customHeight="1" x14ac:dyDescent="0.4">
      <c r="A285" s="254"/>
      <c r="B285" s="255"/>
      <c r="C285" s="255"/>
      <c r="D285" s="255"/>
      <c r="E285" s="255"/>
      <c r="F285" s="255"/>
      <c r="G285" s="255"/>
      <c r="H285" s="255"/>
      <c r="I285" s="255"/>
      <c r="J285" s="255"/>
      <c r="K285" s="255"/>
      <c r="L285" s="254"/>
      <c r="M285" s="254"/>
      <c r="N285" s="254"/>
      <c r="O285" s="254"/>
    </row>
    <row r="286" spans="1:15" ht="24.75" customHeight="1" x14ac:dyDescent="0.4">
      <c r="A286" s="254"/>
      <c r="B286" s="255"/>
      <c r="C286" s="255"/>
      <c r="D286" s="255"/>
      <c r="E286" s="255"/>
      <c r="F286" s="255"/>
      <c r="G286" s="255"/>
      <c r="H286" s="255"/>
      <c r="I286" s="255"/>
      <c r="J286" s="255"/>
      <c r="K286" s="255"/>
      <c r="L286" s="254"/>
      <c r="M286" s="254"/>
      <c r="N286" s="254"/>
      <c r="O286" s="254"/>
    </row>
    <row r="287" spans="1:15" ht="24.75" customHeight="1" x14ac:dyDescent="0.4">
      <c r="A287" s="254"/>
      <c r="B287" s="255"/>
      <c r="C287" s="255"/>
      <c r="D287" s="255"/>
      <c r="E287" s="255"/>
      <c r="F287" s="255"/>
      <c r="G287" s="255"/>
      <c r="H287" s="255"/>
      <c r="I287" s="255"/>
      <c r="J287" s="255"/>
      <c r="K287" s="255"/>
      <c r="L287" s="254"/>
      <c r="M287" s="254"/>
      <c r="N287" s="254"/>
      <c r="O287" s="254"/>
    </row>
    <row r="288" spans="1:15" ht="24.75" customHeight="1" x14ac:dyDescent="0.4">
      <c r="A288" s="254"/>
      <c r="B288" s="255"/>
      <c r="C288" s="255"/>
      <c r="D288" s="255"/>
      <c r="E288" s="255"/>
      <c r="F288" s="255"/>
      <c r="G288" s="255"/>
      <c r="H288" s="255"/>
      <c r="I288" s="255"/>
      <c r="J288" s="255"/>
      <c r="K288" s="255"/>
      <c r="L288" s="254"/>
      <c r="M288" s="254"/>
      <c r="N288" s="254"/>
      <c r="O288" s="254"/>
    </row>
    <row r="289" spans="1:15" ht="24.75" customHeight="1" x14ac:dyDescent="0.4">
      <c r="A289" s="254"/>
      <c r="B289" s="255"/>
      <c r="C289" s="255"/>
      <c r="D289" s="255"/>
      <c r="E289" s="255"/>
      <c r="F289" s="255"/>
      <c r="G289" s="255"/>
      <c r="H289" s="255"/>
      <c r="I289" s="255"/>
      <c r="J289" s="255"/>
      <c r="K289" s="255"/>
      <c r="L289" s="254"/>
      <c r="M289" s="254"/>
      <c r="N289" s="254"/>
      <c r="O289" s="254"/>
    </row>
    <row r="290" spans="1:15" ht="24.75" customHeight="1" x14ac:dyDescent="0.4">
      <c r="A290" s="254"/>
      <c r="B290" s="255"/>
      <c r="C290" s="255"/>
      <c r="D290" s="255"/>
      <c r="E290" s="255"/>
      <c r="F290" s="255"/>
      <c r="G290" s="255"/>
      <c r="H290" s="255"/>
      <c r="I290" s="255"/>
      <c r="J290" s="255"/>
      <c r="K290" s="255"/>
      <c r="L290" s="254"/>
      <c r="M290" s="254"/>
      <c r="N290" s="254"/>
      <c r="O290" s="254"/>
    </row>
    <row r="291" spans="1:15" ht="24.75" customHeight="1" x14ac:dyDescent="0.4">
      <c r="A291" s="254"/>
      <c r="B291" s="255"/>
      <c r="C291" s="255"/>
      <c r="D291" s="255"/>
      <c r="E291" s="255"/>
      <c r="F291" s="255"/>
      <c r="G291" s="255"/>
      <c r="H291" s="255"/>
      <c r="I291" s="255"/>
      <c r="J291" s="255"/>
      <c r="K291" s="255"/>
      <c r="L291" s="254"/>
      <c r="M291" s="254"/>
      <c r="N291" s="254"/>
      <c r="O291" s="254"/>
    </row>
    <row r="292" spans="1:15" ht="24.75" customHeight="1" x14ac:dyDescent="0.4">
      <c r="A292" s="254"/>
      <c r="B292" s="255"/>
      <c r="C292" s="255"/>
      <c r="D292" s="255"/>
      <c r="E292" s="255"/>
      <c r="F292" s="255"/>
      <c r="G292" s="255"/>
      <c r="H292" s="255"/>
      <c r="I292" s="255"/>
      <c r="J292" s="255"/>
      <c r="K292" s="255"/>
      <c r="L292" s="254"/>
      <c r="M292" s="254"/>
      <c r="N292" s="254"/>
      <c r="O292" s="254"/>
    </row>
    <row r="293" spans="1:15" ht="24.75" customHeight="1" x14ac:dyDescent="0.4">
      <c r="A293" s="254"/>
      <c r="B293" s="255"/>
      <c r="C293" s="255"/>
      <c r="D293" s="255"/>
      <c r="E293" s="255"/>
      <c r="F293" s="255"/>
      <c r="G293" s="255"/>
      <c r="H293" s="255"/>
      <c r="I293" s="255"/>
      <c r="J293" s="255"/>
      <c r="K293" s="255"/>
      <c r="L293" s="254"/>
      <c r="M293" s="254"/>
      <c r="N293" s="254"/>
      <c r="O293" s="254"/>
    </row>
    <row r="294" spans="1:15" ht="24.75" customHeight="1" x14ac:dyDescent="0.4">
      <c r="A294" s="254"/>
      <c r="B294" s="255"/>
      <c r="C294" s="255"/>
      <c r="D294" s="255"/>
      <c r="E294" s="255"/>
      <c r="F294" s="255"/>
      <c r="G294" s="255"/>
      <c r="H294" s="255"/>
      <c r="I294" s="255"/>
      <c r="J294" s="255"/>
      <c r="K294" s="255"/>
      <c r="L294" s="254"/>
      <c r="M294" s="254"/>
      <c r="N294" s="254"/>
      <c r="O294" s="254"/>
    </row>
    <row r="295" spans="1:15" ht="24.75" customHeight="1" x14ac:dyDescent="0.4">
      <c r="A295" s="254"/>
      <c r="B295" s="255"/>
      <c r="C295" s="255"/>
      <c r="D295" s="255"/>
      <c r="E295" s="255"/>
      <c r="F295" s="255"/>
      <c r="G295" s="255"/>
      <c r="H295" s="255"/>
      <c r="I295" s="255"/>
      <c r="J295" s="255"/>
      <c r="K295" s="255"/>
      <c r="L295" s="254"/>
      <c r="M295" s="254"/>
      <c r="N295" s="254"/>
      <c r="O295" s="254"/>
    </row>
    <row r="296" spans="1:15" ht="24.75" customHeight="1" x14ac:dyDescent="0.4">
      <c r="A296" s="254"/>
      <c r="B296" s="255"/>
      <c r="C296" s="255"/>
      <c r="D296" s="255"/>
      <c r="E296" s="255"/>
      <c r="F296" s="255"/>
      <c r="G296" s="255"/>
      <c r="H296" s="255"/>
      <c r="I296" s="255"/>
      <c r="J296" s="255"/>
      <c r="K296" s="255"/>
      <c r="L296" s="254"/>
      <c r="M296" s="254"/>
      <c r="N296" s="254"/>
      <c r="O296" s="254"/>
    </row>
    <row r="297" spans="1:15" ht="24.75" customHeight="1" x14ac:dyDescent="0.4">
      <c r="A297" s="254"/>
      <c r="B297" s="255"/>
      <c r="C297" s="255"/>
      <c r="D297" s="255"/>
      <c r="E297" s="255"/>
      <c r="F297" s="255"/>
      <c r="G297" s="255"/>
      <c r="H297" s="255"/>
      <c r="I297" s="255"/>
      <c r="J297" s="255"/>
      <c r="K297" s="255"/>
      <c r="L297" s="254"/>
      <c r="M297" s="254"/>
      <c r="N297" s="254"/>
      <c r="O297" s="254"/>
    </row>
    <row r="298" spans="1:15" ht="24.75" customHeight="1" x14ac:dyDescent="0.4">
      <c r="A298" s="254"/>
      <c r="B298" s="255"/>
      <c r="C298" s="255"/>
      <c r="D298" s="255"/>
      <c r="E298" s="255"/>
      <c r="F298" s="255"/>
      <c r="G298" s="255"/>
      <c r="H298" s="255"/>
      <c r="I298" s="255"/>
      <c r="J298" s="255"/>
      <c r="K298" s="255"/>
      <c r="L298" s="254"/>
      <c r="M298" s="254"/>
      <c r="N298" s="254"/>
      <c r="O298" s="254"/>
    </row>
    <row r="299" spans="1:15" ht="24.75" customHeight="1" x14ac:dyDescent="0.4">
      <c r="A299" s="254"/>
      <c r="B299" s="255"/>
      <c r="C299" s="255"/>
      <c r="D299" s="255"/>
      <c r="E299" s="255"/>
      <c r="F299" s="255"/>
      <c r="G299" s="255"/>
      <c r="H299" s="255"/>
      <c r="I299" s="255"/>
      <c r="J299" s="255"/>
      <c r="K299" s="255"/>
      <c r="L299" s="254"/>
      <c r="M299" s="254"/>
      <c r="N299" s="254"/>
      <c r="O299" s="254"/>
    </row>
    <row r="300" spans="1:15" ht="24.75" customHeight="1" x14ac:dyDescent="0.4">
      <c r="A300" s="254"/>
      <c r="B300" s="255"/>
      <c r="C300" s="255"/>
      <c r="D300" s="255"/>
      <c r="E300" s="255"/>
      <c r="F300" s="255"/>
      <c r="G300" s="255"/>
      <c r="H300" s="255"/>
      <c r="I300" s="255"/>
      <c r="J300" s="255"/>
      <c r="K300" s="255"/>
      <c r="L300" s="254"/>
      <c r="M300" s="254"/>
      <c r="N300" s="254"/>
      <c r="O300" s="254"/>
    </row>
    <row r="301" spans="1:15" ht="24.75" customHeight="1" x14ac:dyDescent="0.4">
      <c r="A301" s="254"/>
      <c r="B301" s="255"/>
      <c r="C301" s="255"/>
      <c r="D301" s="255"/>
      <c r="E301" s="255"/>
      <c r="F301" s="255"/>
      <c r="G301" s="255"/>
      <c r="H301" s="255"/>
      <c r="I301" s="255"/>
      <c r="J301" s="255"/>
      <c r="K301" s="255"/>
      <c r="L301" s="254"/>
      <c r="M301" s="254"/>
      <c r="N301" s="254"/>
      <c r="O301" s="254"/>
    </row>
    <row r="302" spans="1:15" ht="24.75" customHeight="1" x14ac:dyDescent="0.4">
      <c r="A302" s="254"/>
      <c r="B302" s="255"/>
      <c r="C302" s="255"/>
      <c r="D302" s="255"/>
      <c r="E302" s="255"/>
      <c r="F302" s="255"/>
      <c r="G302" s="255"/>
      <c r="H302" s="255"/>
      <c r="I302" s="255"/>
      <c r="J302" s="255"/>
      <c r="K302" s="255"/>
      <c r="L302" s="254"/>
      <c r="M302" s="254"/>
      <c r="N302" s="254"/>
      <c r="O302" s="254"/>
    </row>
    <row r="303" spans="1:15" ht="24.75" customHeight="1" x14ac:dyDescent="0.4">
      <c r="A303" s="254"/>
      <c r="B303" s="255"/>
      <c r="C303" s="255"/>
      <c r="D303" s="255"/>
      <c r="E303" s="255"/>
      <c r="F303" s="255"/>
      <c r="G303" s="255"/>
      <c r="H303" s="255"/>
      <c r="I303" s="255"/>
      <c r="J303" s="255"/>
      <c r="K303" s="255"/>
      <c r="L303" s="254"/>
      <c r="M303" s="254"/>
      <c r="N303" s="254"/>
      <c r="O303" s="254"/>
    </row>
    <row r="304" spans="1:15" ht="24.75" customHeight="1" x14ac:dyDescent="0.4">
      <c r="A304" s="254"/>
      <c r="B304" s="255"/>
      <c r="C304" s="255"/>
      <c r="D304" s="255"/>
      <c r="E304" s="255"/>
      <c r="F304" s="255"/>
      <c r="G304" s="255"/>
      <c r="H304" s="255"/>
      <c r="I304" s="255"/>
      <c r="J304" s="255"/>
      <c r="K304" s="255"/>
      <c r="L304" s="254"/>
      <c r="M304" s="254"/>
      <c r="N304" s="254"/>
      <c r="O304" s="254"/>
    </row>
    <row r="305" spans="1:15" ht="24.75" customHeight="1" x14ac:dyDescent="0.4">
      <c r="A305" s="254"/>
      <c r="B305" s="255"/>
      <c r="C305" s="255"/>
      <c r="D305" s="255"/>
      <c r="E305" s="255"/>
      <c r="F305" s="255"/>
      <c r="G305" s="255"/>
      <c r="H305" s="255"/>
      <c r="I305" s="255"/>
      <c r="J305" s="255"/>
      <c r="K305" s="255"/>
      <c r="L305" s="254"/>
      <c r="M305" s="254"/>
      <c r="N305" s="254"/>
      <c r="O305" s="254"/>
    </row>
    <row r="306" spans="1:15" ht="24.75" customHeight="1" x14ac:dyDescent="0.4">
      <c r="A306" s="254"/>
      <c r="B306" s="255"/>
      <c r="C306" s="255"/>
      <c r="D306" s="255"/>
      <c r="E306" s="255"/>
      <c r="F306" s="255"/>
      <c r="G306" s="255"/>
      <c r="H306" s="255"/>
      <c r="I306" s="255"/>
      <c r="J306" s="255"/>
      <c r="K306" s="255"/>
      <c r="L306" s="254"/>
      <c r="M306" s="254"/>
      <c r="N306" s="254"/>
      <c r="O306" s="254"/>
    </row>
    <row r="307" spans="1:15" ht="24.75" customHeight="1" x14ac:dyDescent="0.4">
      <c r="A307" s="254"/>
      <c r="B307" s="255"/>
      <c r="C307" s="255"/>
      <c r="D307" s="255"/>
      <c r="E307" s="255"/>
      <c r="F307" s="255"/>
      <c r="G307" s="255"/>
      <c r="H307" s="255"/>
      <c r="I307" s="255"/>
      <c r="J307" s="255"/>
      <c r="K307" s="255"/>
      <c r="L307" s="254"/>
      <c r="M307" s="254"/>
      <c r="N307" s="254"/>
      <c r="O307" s="254"/>
    </row>
    <row r="308" spans="1:15" ht="24.75" customHeight="1" x14ac:dyDescent="0.4">
      <c r="A308" s="254"/>
      <c r="B308" s="255"/>
      <c r="C308" s="255"/>
      <c r="D308" s="255"/>
      <c r="E308" s="255"/>
      <c r="F308" s="255"/>
      <c r="G308" s="255"/>
      <c r="H308" s="255"/>
      <c r="I308" s="255"/>
      <c r="J308" s="255"/>
      <c r="K308" s="255"/>
      <c r="L308" s="254"/>
      <c r="M308" s="254"/>
      <c r="N308" s="254"/>
      <c r="O308" s="254"/>
    </row>
    <row r="309" spans="1:15" ht="24.75" customHeight="1" x14ac:dyDescent="0.4">
      <c r="A309" s="254"/>
      <c r="B309" s="255"/>
      <c r="C309" s="255"/>
      <c r="D309" s="255"/>
      <c r="E309" s="255"/>
      <c r="F309" s="255"/>
      <c r="G309" s="255"/>
      <c r="H309" s="255"/>
      <c r="I309" s="255"/>
      <c r="J309" s="255"/>
      <c r="K309" s="255"/>
      <c r="L309" s="254"/>
      <c r="M309" s="254"/>
      <c r="N309" s="254"/>
      <c r="O309" s="254"/>
    </row>
    <row r="310" spans="1:15" ht="24.75" customHeight="1" x14ac:dyDescent="0.4">
      <c r="A310" s="254"/>
      <c r="B310" s="255"/>
      <c r="C310" s="255"/>
      <c r="D310" s="255"/>
      <c r="E310" s="255"/>
      <c r="F310" s="255"/>
      <c r="G310" s="255"/>
      <c r="H310" s="255"/>
      <c r="I310" s="255"/>
      <c r="J310" s="255"/>
      <c r="K310" s="255"/>
      <c r="L310" s="254"/>
      <c r="M310" s="254"/>
      <c r="N310" s="254"/>
      <c r="O310" s="254"/>
    </row>
    <row r="311" spans="1:15" ht="24.75" customHeight="1" x14ac:dyDescent="0.4">
      <c r="A311" s="254"/>
      <c r="B311" s="255"/>
      <c r="C311" s="255"/>
      <c r="D311" s="255"/>
      <c r="E311" s="255"/>
      <c r="F311" s="255"/>
      <c r="G311" s="255"/>
      <c r="H311" s="255"/>
      <c r="I311" s="255"/>
      <c r="J311" s="255"/>
      <c r="K311" s="255"/>
      <c r="L311" s="254"/>
      <c r="M311" s="254"/>
      <c r="N311" s="254"/>
      <c r="O311" s="254"/>
    </row>
    <row r="312" spans="1:15" ht="24.75" customHeight="1" x14ac:dyDescent="0.4">
      <c r="A312" s="254"/>
      <c r="B312" s="255"/>
      <c r="C312" s="255"/>
      <c r="D312" s="255"/>
      <c r="E312" s="255"/>
      <c r="F312" s="255"/>
      <c r="G312" s="255"/>
      <c r="H312" s="255"/>
      <c r="I312" s="255"/>
      <c r="J312" s="255"/>
      <c r="K312" s="255"/>
      <c r="L312" s="254"/>
      <c r="M312" s="254"/>
      <c r="N312" s="254"/>
      <c r="O312" s="254"/>
    </row>
    <row r="313" spans="1:15" ht="24.75" customHeight="1" x14ac:dyDescent="0.4">
      <c r="A313" s="254"/>
      <c r="B313" s="255"/>
      <c r="C313" s="255"/>
      <c r="D313" s="255"/>
      <c r="E313" s="255"/>
      <c r="F313" s="255"/>
      <c r="G313" s="255"/>
      <c r="H313" s="255"/>
      <c r="I313" s="255"/>
      <c r="J313" s="255"/>
      <c r="K313" s="255"/>
      <c r="L313" s="254"/>
      <c r="M313" s="254"/>
      <c r="N313" s="254"/>
      <c r="O313" s="254"/>
    </row>
    <row r="314" spans="1:15" ht="24.75" customHeight="1" x14ac:dyDescent="0.4">
      <c r="A314" s="254"/>
      <c r="B314" s="255"/>
      <c r="C314" s="255"/>
      <c r="D314" s="255"/>
      <c r="E314" s="255"/>
      <c r="F314" s="255"/>
      <c r="G314" s="255"/>
      <c r="H314" s="255"/>
      <c r="I314" s="255"/>
      <c r="J314" s="255"/>
      <c r="K314" s="255"/>
      <c r="L314" s="254"/>
      <c r="M314" s="254"/>
      <c r="N314" s="254"/>
      <c r="O314" s="254"/>
    </row>
    <row r="315" spans="1:15" ht="24.75" customHeight="1" x14ac:dyDescent="0.4">
      <c r="A315" s="254"/>
      <c r="B315" s="255"/>
      <c r="C315" s="255"/>
      <c r="D315" s="255"/>
      <c r="E315" s="255"/>
      <c r="F315" s="255"/>
      <c r="G315" s="255"/>
      <c r="H315" s="255"/>
      <c r="I315" s="255"/>
      <c r="J315" s="255"/>
      <c r="K315" s="255"/>
      <c r="L315" s="254"/>
      <c r="M315" s="254"/>
      <c r="N315" s="254"/>
      <c r="O315" s="254"/>
    </row>
    <row r="316" spans="1:15" ht="24.75" customHeight="1" x14ac:dyDescent="0.4">
      <c r="A316" s="254"/>
      <c r="B316" s="255"/>
      <c r="C316" s="255"/>
      <c r="D316" s="255"/>
      <c r="E316" s="255"/>
      <c r="F316" s="255"/>
      <c r="G316" s="255"/>
      <c r="H316" s="255"/>
      <c r="I316" s="255"/>
      <c r="J316" s="255"/>
      <c r="K316" s="255"/>
      <c r="L316" s="254"/>
      <c r="M316" s="254"/>
      <c r="N316" s="254"/>
      <c r="O316" s="254"/>
    </row>
    <row r="317" spans="1:15" ht="24.75" customHeight="1" x14ac:dyDescent="0.4">
      <c r="A317" s="254"/>
      <c r="B317" s="255"/>
      <c r="C317" s="255"/>
      <c r="D317" s="255"/>
      <c r="E317" s="255"/>
      <c r="F317" s="255"/>
      <c r="G317" s="255"/>
      <c r="H317" s="255"/>
      <c r="I317" s="255"/>
      <c r="J317" s="255"/>
      <c r="K317" s="255"/>
      <c r="L317" s="254"/>
      <c r="M317" s="254"/>
      <c r="N317" s="254"/>
      <c r="O317" s="254"/>
    </row>
    <row r="318" spans="1:15" ht="24.75" customHeight="1" x14ac:dyDescent="0.4">
      <c r="A318" s="254"/>
      <c r="B318" s="255"/>
      <c r="C318" s="255"/>
      <c r="D318" s="255"/>
      <c r="E318" s="255"/>
      <c r="F318" s="255"/>
      <c r="G318" s="255"/>
      <c r="H318" s="255"/>
      <c r="I318" s="255"/>
      <c r="J318" s="255"/>
      <c r="K318" s="255"/>
      <c r="L318" s="254"/>
      <c r="M318" s="254"/>
      <c r="N318" s="254"/>
      <c r="O318" s="254"/>
    </row>
    <row r="319" spans="1:15" ht="24.75" customHeight="1" x14ac:dyDescent="0.4">
      <c r="A319" s="254"/>
      <c r="B319" s="255"/>
      <c r="C319" s="255"/>
      <c r="D319" s="255"/>
      <c r="E319" s="255"/>
      <c r="F319" s="255"/>
      <c r="G319" s="255"/>
      <c r="H319" s="255"/>
      <c r="I319" s="255"/>
      <c r="J319" s="255"/>
      <c r="K319" s="255"/>
      <c r="L319" s="254"/>
      <c r="M319" s="254"/>
      <c r="N319" s="254"/>
      <c r="O319" s="254"/>
    </row>
    <row r="320" spans="1:15" ht="24.75" customHeight="1" x14ac:dyDescent="0.4">
      <c r="A320" s="254"/>
      <c r="B320" s="255"/>
      <c r="C320" s="255"/>
      <c r="D320" s="255"/>
      <c r="E320" s="255"/>
      <c r="F320" s="255"/>
      <c r="G320" s="255"/>
      <c r="H320" s="255"/>
      <c r="I320" s="255"/>
      <c r="J320" s="255"/>
      <c r="K320" s="255"/>
      <c r="L320" s="254"/>
      <c r="M320" s="254"/>
      <c r="N320" s="254"/>
      <c r="O320" s="254"/>
    </row>
    <row r="321" spans="1:15" ht="24.75" customHeight="1" x14ac:dyDescent="0.4">
      <c r="A321" s="254"/>
      <c r="B321" s="255"/>
      <c r="C321" s="255"/>
      <c r="D321" s="255"/>
      <c r="E321" s="255"/>
      <c r="F321" s="255"/>
      <c r="G321" s="255"/>
      <c r="H321" s="255"/>
      <c r="I321" s="255"/>
      <c r="J321" s="255"/>
      <c r="K321" s="255"/>
      <c r="L321" s="254"/>
      <c r="M321" s="254"/>
      <c r="N321" s="254"/>
      <c r="O321" s="254"/>
    </row>
    <row r="322" spans="1:15" ht="24.75" customHeight="1" x14ac:dyDescent="0.4">
      <c r="A322" s="254"/>
      <c r="B322" s="255"/>
      <c r="C322" s="255"/>
      <c r="D322" s="255"/>
      <c r="E322" s="255"/>
      <c r="F322" s="255"/>
      <c r="G322" s="255"/>
      <c r="H322" s="255"/>
      <c r="I322" s="255"/>
      <c r="J322" s="255"/>
      <c r="K322" s="255"/>
      <c r="L322" s="254"/>
      <c r="M322" s="254"/>
      <c r="N322" s="254"/>
      <c r="O322" s="254"/>
    </row>
    <row r="323" spans="1:15" ht="24.75" customHeight="1" x14ac:dyDescent="0.4">
      <c r="A323" s="254"/>
      <c r="B323" s="255"/>
      <c r="C323" s="255"/>
      <c r="D323" s="255"/>
      <c r="E323" s="255"/>
      <c r="F323" s="255"/>
      <c r="G323" s="255"/>
      <c r="H323" s="255"/>
      <c r="I323" s="255"/>
      <c r="J323" s="255"/>
      <c r="K323" s="255"/>
      <c r="L323" s="254"/>
      <c r="M323" s="254"/>
      <c r="N323" s="254"/>
      <c r="O323" s="254"/>
    </row>
    <row r="324" spans="1:15" ht="24.75" customHeight="1" x14ac:dyDescent="0.4">
      <c r="A324" s="254"/>
      <c r="B324" s="255"/>
      <c r="C324" s="255"/>
      <c r="D324" s="255"/>
      <c r="E324" s="255"/>
      <c r="F324" s="255"/>
      <c r="G324" s="255"/>
      <c r="H324" s="255"/>
      <c r="I324" s="255"/>
      <c r="J324" s="255"/>
      <c r="K324" s="255"/>
      <c r="L324" s="254"/>
      <c r="M324" s="254"/>
      <c r="N324" s="254"/>
      <c r="O324" s="254"/>
    </row>
    <row r="325" spans="1:15" ht="24.75" customHeight="1" x14ac:dyDescent="0.4">
      <c r="A325" s="254"/>
      <c r="B325" s="255"/>
      <c r="C325" s="255"/>
      <c r="D325" s="255"/>
      <c r="E325" s="255"/>
      <c r="F325" s="255"/>
      <c r="G325" s="255"/>
      <c r="H325" s="255"/>
      <c r="I325" s="255"/>
      <c r="J325" s="255"/>
      <c r="K325" s="255"/>
      <c r="L325" s="254"/>
      <c r="M325" s="254"/>
      <c r="N325" s="254"/>
      <c r="O325" s="254"/>
    </row>
    <row r="326" spans="1:15" ht="24.75" customHeight="1" x14ac:dyDescent="0.4">
      <c r="A326" s="254"/>
      <c r="B326" s="255"/>
      <c r="C326" s="255"/>
      <c r="D326" s="255"/>
      <c r="E326" s="255"/>
      <c r="F326" s="255"/>
      <c r="G326" s="255"/>
      <c r="H326" s="255"/>
      <c r="I326" s="255"/>
      <c r="J326" s="255"/>
      <c r="K326" s="255"/>
      <c r="L326" s="254"/>
      <c r="M326" s="254"/>
      <c r="N326" s="254"/>
      <c r="O326" s="254"/>
    </row>
    <row r="327" spans="1:15" ht="24.75" customHeight="1" x14ac:dyDescent="0.4">
      <c r="A327" s="254"/>
      <c r="B327" s="255"/>
      <c r="C327" s="255"/>
      <c r="D327" s="255"/>
      <c r="E327" s="255"/>
      <c r="F327" s="255"/>
      <c r="G327" s="255"/>
      <c r="H327" s="255"/>
      <c r="I327" s="255"/>
      <c r="J327" s="255"/>
      <c r="K327" s="255"/>
      <c r="L327" s="254"/>
      <c r="M327" s="254"/>
      <c r="N327" s="254"/>
      <c r="O327" s="254"/>
    </row>
    <row r="328" spans="1:15" ht="24.75" customHeight="1" x14ac:dyDescent="0.4">
      <c r="A328" s="254"/>
      <c r="B328" s="255"/>
      <c r="C328" s="255"/>
      <c r="D328" s="255"/>
      <c r="E328" s="255"/>
      <c r="F328" s="255"/>
      <c r="G328" s="255"/>
      <c r="H328" s="255"/>
      <c r="I328" s="255"/>
      <c r="J328" s="255"/>
      <c r="K328" s="255"/>
      <c r="L328" s="254"/>
      <c r="M328" s="254"/>
      <c r="N328" s="254"/>
      <c r="O328" s="254"/>
    </row>
    <row r="329" spans="1:15" ht="24.75" customHeight="1" x14ac:dyDescent="0.4">
      <c r="A329" s="254"/>
      <c r="B329" s="255"/>
      <c r="C329" s="255"/>
      <c r="D329" s="255"/>
      <c r="E329" s="255"/>
      <c r="F329" s="255"/>
      <c r="G329" s="255"/>
      <c r="H329" s="255"/>
      <c r="I329" s="255"/>
      <c r="J329" s="255"/>
      <c r="K329" s="255"/>
      <c r="L329" s="254"/>
      <c r="M329" s="254"/>
      <c r="N329" s="254"/>
      <c r="O329" s="254"/>
    </row>
    <row r="330" spans="1:15" ht="24.75" customHeight="1" x14ac:dyDescent="0.4">
      <c r="A330" s="254"/>
      <c r="B330" s="255"/>
      <c r="C330" s="255"/>
      <c r="D330" s="255"/>
      <c r="E330" s="255"/>
      <c r="F330" s="255"/>
      <c r="G330" s="255"/>
      <c r="H330" s="255"/>
      <c r="I330" s="255"/>
      <c r="J330" s="255"/>
      <c r="K330" s="255"/>
      <c r="L330" s="254"/>
      <c r="M330" s="254"/>
      <c r="N330" s="254"/>
      <c r="O330" s="254"/>
    </row>
    <row r="331" spans="1:15" ht="24.75" customHeight="1" x14ac:dyDescent="0.4">
      <c r="A331" s="254"/>
      <c r="B331" s="255"/>
      <c r="C331" s="255"/>
      <c r="D331" s="255"/>
      <c r="E331" s="255"/>
      <c r="F331" s="255"/>
      <c r="G331" s="255"/>
      <c r="H331" s="255"/>
      <c r="I331" s="255"/>
      <c r="J331" s="255"/>
      <c r="K331" s="255"/>
      <c r="L331" s="254"/>
      <c r="M331" s="254"/>
      <c r="N331" s="254"/>
      <c r="O331" s="254"/>
    </row>
    <row r="332" spans="1:15" ht="24.75" customHeight="1" x14ac:dyDescent="0.4">
      <c r="A332" s="254"/>
      <c r="B332" s="255"/>
      <c r="C332" s="255"/>
      <c r="D332" s="255"/>
      <c r="E332" s="255"/>
      <c r="F332" s="255"/>
      <c r="G332" s="255"/>
      <c r="H332" s="255"/>
      <c r="I332" s="255"/>
      <c r="J332" s="255"/>
      <c r="K332" s="255"/>
      <c r="L332" s="254"/>
      <c r="M332" s="254"/>
      <c r="N332" s="254"/>
      <c r="O332" s="254"/>
    </row>
    <row r="333" spans="1:15" ht="24.75" customHeight="1" x14ac:dyDescent="0.4">
      <c r="A333" s="254"/>
      <c r="B333" s="255"/>
      <c r="C333" s="255"/>
      <c r="D333" s="255"/>
      <c r="E333" s="255"/>
      <c r="F333" s="255"/>
      <c r="G333" s="255"/>
      <c r="H333" s="255"/>
      <c r="I333" s="255"/>
      <c r="J333" s="255"/>
      <c r="K333" s="255"/>
      <c r="L333" s="254"/>
      <c r="M333" s="254"/>
      <c r="N333" s="254"/>
      <c r="O333" s="254"/>
    </row>
    <row r="334" spans="1:15" ht="24.75" customHeight="1" x14ac:dyDescent="0.4">
      <c r="A334" s="254"/>
      <c r="B334" s="255"/>
      <c r="C334" s="255"/>
      <c r="D334" s="255"/>
      <c r="E334" s="255"/>
      <c r="F334" s="255"/>
      <c r="G334" s="255"/>
      <c r="H334" s="255"/>
      <c r="I334" s="255"/>
      <c r="J334" s="255"/>
      <c r="K334" s="255"/>
      <c r="L334" s="254"/>
      <c r="M334" s="254"/>
      <c r="N334" s="254"/>
      <c r="O334" s="254"/>
    </row>
    <row r="335" spans="1:15" ht="24.75" customHeight="1" x14ac:dyDescent="0.4">
      <c r="A335" s="254"/>
      <c r="B335" s="255"/>
      <c r="C335" s="255"/>
      <c r="D335" s="255"/>
      <c r="E335" s="255"/>
      <c r="F335" s="255"/>
      <c r="G335" s="255"/>
      <c r="H335" s="255"/>
      <c r="I335" s="255"/>
      <c r="J335" s="255"/>
      <c r="K335" s="255"/>
      <c r="L335" s="254"/>
      <c r="M335" s="254"/>
      <c r="N335" s="254"/>
      <c r="O335" s="254"/>
    </row>
    <row r="336" spans="1:15" ht="24.75" customHeight="1" x14ac:dyDescent="0.4">
      <c r="A336" s="254"/>
      <c r="B336" s="255"/>
      <c r="C336" s="255"/>
      <c r="D336" s="255"/>
      <c r="E336" s="255"/>
      <c r="F336" s="255"/>
      <c r="G336" s="255"/>
      <c r="H336" s="255"/>
      <c r="I336" s="255"/>
      <c r="J336" s="255"/>
      <c r="K336" s="255"/>
      <c r="L336" s="254"/>
      <c r="M336" s="254"/>
      <c r="N336" s="254"/>
      <c r="O336" s="254"/>
    </row>
    <row r="337" spans="1:15" ht="24.75" customHeight="1" x14ac:dyDescent="0.4">
      <c r="A337" s="254"/>
      <c r="B337" s="255"/>
      <c r="C337" s="255"/>
      <c r="D337" s="255"/>
      <c r="E337" s="255"/>
      <c r="F337" s="255"/>
      <c r="G337" s="255"/>
      <c r="H337" s="255"/>
      <c r="I337" s="255"/>
      <c r="J337" s="255"/>
      <c r="K337" s="255"/>
      <c r="L337" s="254"/>
      <c r="M337" s="254"/>
      <c r="N337" s="254"/>
      <c r="O337" s="254"/>
    </row>
    <row r="338" spans="1:15" ht="24.75" customHeight="1" x14ac:dyDescent="0.4">
      <c r="A338" s="254"/>
      <c r="B338" s="255"/>
      <c r="C338" s="255"/>
      <c r="D338" s="255"/>
      <c r="E338" s="255"/>
      <c r="F338" s="255"/>
      <c r="G338" s="255"/>
      <c r="H338" s="255"/>
      <c r="I338" s="255"/>
      <c r="J338" s="255"/>
      <c r="K338" s="255"/>
      <c r="L338" s="254"/>
      <c r="M338" s="254"/>
      <c r="N338" s="254"/>
      <c r="O338" s="254"/>
    </row>
    <row r="339" spans="1:15" ht="24.75" customHeight="1" x14ac:dyDescent="0.4">
      <c r="A339" s="254"/>
      <c r="B339" s="255"/>
      <c r="C339" s="255"/>
      <c r="D339" s="255"/>
      <c r="E339" s="255"/>
      <c r="F339" s="255"/>
      <c r="G339" s="255"/>
      <c r="H339" s="255"/>
      <c r="I339" s="255"/>
      <c r="J339" s="255"/>
      <c r="K339" s="255"/>
      <c r="L339" s="254"/>
      <c r="M339" s="254"/>
      <c r="N339" s="254"/>
      <c r="O339" s="254"/>
    </row>
    <row r="340" spans="1:15" ht="24.75" customHeight="1" x14ac:dyDescent="0.4">
      <c r="A340" s="254"/>
      <c r="B340" s="255"/>
      <c r="C340" s="255"/>
      <c r="D340" s="255"/>
      <c r="E340" s="255"/>
      <c r="F340" s="255"/>
      <c r="G340" s="255"/>
      <c r="H340" s="255"/>
      <c r="I340" s="255"/>
      <c r="J340" s="255"/>
      <c r="K340" s="255"/>
      <c r="L340" s="254"/>
      <c r="M340" s="254"/>
      <c r="N340" s="254"/>
      <c r="O340" s="254"/>
    </row>
    <row r="341" spans="1:15" ht="24.75" customHeight="1" x14ac:dyDescent="0.4">
      <c r="A341" s="254"/>
      <c r="B341" s="255"/>
      <c r="C341" s="255"/>
      <c r="D341" s="255"/>
      <c r="E341" s="255"/>
      <c r="F341" s="255"/>
      <c r="G341" s="255"/>
      <c r="H341" s="255"/>
      <c r="I341" s="255"/>
      <c r="J341" s="255"/>
      <c r="K341" s="255"/>
      <c r="L341" s="254"/>
      <c r="M341" s="254"/>
      <c r="N341" s="254"/>
      <c r="O341" s="254"/>
    </row>
    <row r="342" spans="1:15" ht="24.75" customHeight="1" x14ac:dyDescent="0.4">
      <c r="A342" s="254"/>
      <c r="B342" s="255"/>
      <c r="C342" s="255"/>
      <c r="D342" s="255"/>
      <c r="E342" s="255"/>
      <c r="F342" s="255"/>
      <c r="G342" s="255"/>
      <c r="H342" s="255"/>
      <c r="I342" s="255"/>
      <c r="J342" s="255"/>
      <c r="K342" s="255"/>
      <c r="L342" s="254"/>
      <c r="M342" s="254"/>
      <c r="N342" s="254"/>
      <c r="O342" s="254"/>
    </row>
    <row r="343" spans="1:15" ht="24.75" customHeight="1" x14ac:dyDescent="0.4">
      <c r="A343" s="254"/>
      <c r="B343" s="255"/>
      <c r="C343" s="255"/>
      <c r="D343" s="255"/>
      <c r="E343" s="255"/>
      <c r="F343" s="255"/>
      <c r="G343" s="255"/>
      <c r="H343" s="255"/>
      <c r="I343" s="255"/>
      <c r="J343" s="255"/>
      <c r="K343" s="255"/>
      <c r="L343" s="254"/>
      <c r="M343" s="254"/>
      <c r="N343" s="254"/>
      <c r="O343" s="254"/>
    </row>
    <row r="344" spans="1:15" ht="24.75" customHeight="1" x14ac:dyDescent="0.4">
      <c r="A344" s="254"/>
      <c r="B344" s="255"/>
      <c r="C344" s="255"/>
      <c r="D344" s="255"/>
      <c r="E344" s="255"/>
      <c r="F344" s="255"/>
      <c r="G344" s="255"/>
      <c r="H344" s="255"/>
      <c r="I344" s="255"/>
      <c r="J344" s="255"/>
      <c r="K344" s="255"/>
      <c r="L344" s="254"/>
      <c r="M344" s="254"/>
      <c r="N344" s="254"/>
      <c r="O344" s="254"/>
    </row>
    <row r="345" spans="1:15" ht="24.75" customHeight="1" x14ac:dyDescent="0.4">
      <c r="A345" s="254"/>
      <c r="B345" s="255"/>
      <c r="C345" s="255"/>
      <c r="D345" s="255"/>
      <c r="E345" s="255"/>
      <c r="F345" s="255"/>
      <c r="G345" s="255"/>
      <c r="H345" s="255"/>
      <c r="I345" s="255"/>
      <c r="J345" s="255"/>
      <c r="K345" s="255"/>
      <c r="L345" s="254"/>
      <c r="M345" s="254"/>
      <c r="N345" s="254"/>
      <c r="O345" s="254"/>
    </row>
    <row r="346" spans="1:15" ht="24.75" customHeight="1" x14ac:dyDescent="0.4">
      <c r="A346" s="254"/>
      <c r="B346" s="255"/>
      <c r="C346" s="255"/>
      <c r="D346" s="255"/>
      <c r="E346" s="255"/>
      <c r="F346" s="255"/>
      <c r="G346" s="255"/>
      <c r="H346" s="255"/>
      <c r="I346" s="255"/>
      <c r="J346" s="255"/>
      <c r="K346" s="255"/>
      <c r="L346" s="254"/>
      <c r="M346" s="254"/>
      <c r="N346" s="254"/>
      <c r="O346" s="254"/>
    </row>
    <row r="347" spans="1:15" ht="24.75" customHeight="1" x14ac:dyDescent="0.4">
      <c r="A347" s="254"/>
      <c r="B347" s="255"/>
      <c r="C347" s="255"/>
      <c r="D347" s="255"/>
      <c r="E347" s="255"/>
      <c r="F347" s="255"/>
      <c r="G347" s="255"/>
      <c r="H347" s="255"/>
      <c r="I347" s="255"/>
      <c r="J347" s="255"/>
      <c r="K347" s="255"/>
      <c r="L347" s="254"/>
      <c r="M347" s="254"/>
      <c r="N347" s="254"/>
      <c r="O347" s="254"/>
    </row>
    <row r="348" spans="1:15" ht="24.75" customHeight="1" x14ac:dyDescent="0.4">
      <c r="A348" s="254"/>
      <c r="B348" s="255"/>
      <c r="C348" s="255"/>
      <c r="D348" s="255"/>
      <c r="E348" s="255"/>
      <c r="F348" s="255"/>
      <c r="G348" s="255"/>
      <c r="H348" s="255"/>
      <c r="I348" s="255"/>
      <c r="J348" s="255"/>
      <c r="K348" s="255"/>
      <c r="L348" s="254"/>
      <c r="M348" s="254"/>
      <c r="N348" s="254"/>
      <c r="O348" s="254"/>
    </row>
    <row r="349" spans="1:15" ht="24.75" customHeight="1" x14ac:dyDescent="0.4">
      <c r="A349" s="254"/>
      <c r="B349" s="255"/>
      <c r="C349" s="255"/>
      <c r="D349" s="255"/>
      <c r="E349" s="255"/>
      <c r="F349" s="255"/>
      <c r="G349" s="255"/>
      <c r="H349" s="255"/>
      <c r="I349" s="255"/>
      <c r="J349" s="255"/>
      <c r="K349" s="255"/>
      <c r="L349" s="254"/>
      <c r="M349" s="254"/>
      <c r="N349" s="254"/>
      <c r="O349" s="254"/>
    </row>
    <row r="350" spans="1:15" ht="24.75" customHeight="1" x14ac:dyDescent="0.4">
      <c r="A350" s="254"/>
      <c r="B350" s="255"/>
      <c r="C350" s="255"/>
      <c r="D350" s="255"/>
      <c r="E350" s="255"/>
      <c r="F350" s="255"/>
      <c r="G350" s="255"/>
      <c r="H350" s="255"/>
      <c r="I350" s="255"/>
      <c r="J350" s="255"/>
      <c r="K350" s="255"/>
      <c r="L350" s="254"/>
      <c r="M350" s="254"/>
      <c r="N350" s="254"/>
      <c r="O350" s="254"/>
    </row>
    <row r="351" spans="1:15" ht="24.75" customHeight="1" x14ac:dyDescent="0.4">
      <c r="A351" s="254"/>
      <c r="B351" s="255"/>
      <c r="C351" s="255"/>
      <c r="D351" s="255"/>
      <c r="E351" s="255"/>
      <c r="F351" s="255"/>
      <c r="G351" s="255"/>
      <c r="H351" s="255"/>
      <c r="I351" s="255"/>
      <c r="J351" s="255"/>
      <c r="K351" s="255"/>
      <c r="L351" s="254"/>
      <c r="M351" s="254"/>
      <c r="N351" s="254"/>
      <c r="O351" s="254"/>
    </row>
    <row r="352" spans="1:15" ht="24.75" customHeight="1" x14ac:dyDescent="0.4">
      <c r="A352" s="254"/>
      <c r="B352" s="255"/>
      <c r="C352" s="255"/>
      <c r="D352" s="255"/>
      <c r="E352" s="255"/>
      <c r="F352" s="255"/>
      <c r="G352" s="255"/>
      <c r="H352" s="255"/>
      <c r="I352" s="255"/>
      <c r="J352" s="255"/>
      <c r="K352" s="255"/>
      <c r="L352" s="254"/>
      <c r="M352" s="254"/>
      <c r="N352" s="254"/>
      <c r="O352" s="254"/>
    </row>
    <row r="353" spans="1:15" ht="24.75" customHeight="1" x14ac:dyDescent="0.4">
      <c r="A353" s="254"/>
      <c r="B353" s="255"/>
      <c r="C353" s="255"/>
      <c r="D353" s="255"/>
      <c r="E353" s="255"/>
      <c r="F353" s="255"/>
      <c r="G353" s="255"/>
      <c r="H353" s="255"/>
      <c r="I353" s="255"/>
      <c r="J353" s="255"/>
      <c r="K353" s="255"/>
      <c r="L353" s="254"/>
      <c r="M353" s="254"/>
      <c r="N353" s="254"/>
      <c r="O353" s="254"/>
    </row>
    <row r="354" spans="1:15" ht="24.75" customHeight="1" x14ac:dyDescent="0.4">
      <c r="A354" s="254"/>
      <c r="B354" s="255"/>
      <c r="C354" s="255"/>
      <c r="D354" s="255"/>
      <c r="E354" s="255"/>
      <c r="F354" s="255"/>
      <c r="G354" s="255"/>
      <c r="H354" s="255"/>
      <c r="I354" s="255"/>
      <c r="J354" s="255"/>
      <c r="K354" s="255"/>
      <c r="L354" s="254"/>
      <c r="M354" s="254"/>
      <c r="N354" s="254"/>
      <c r="O354" s="254"/>
    </row>
    <row r="355" spans="1:15" ht="24.75" customHeight="1" x14ac:dyDescent="0.4">
      <c r="A355" s="254"/>
      <c r="B355" s="255"/>
      <c r="C355" s="255"/>
      <c r="D355" s="255"/>
      <c r="E355" s="255"/>
      <c r="F355" s="255"/>
      <c r="G355" s="255"/>
      <c r="H355" s="255"/>
      <c r="I355" s="255"/>
      <c r="J355" s="255"/>
      <c r="K355" s="255"/>
      <c r="L355" s="254"/>
      <c r="M355" s="254"/>
      <c r="N355" s="254"/>
      <c r="O355" s="254"/>
    </row>
    <row r="356" spans="1:15" ht="24.75" customHeight="1" x14ac:dyDescent="0.4">
      <c r="A356" s="254"/>
      <c r="B356" s="255"/>
      <c r="C356" s="255"/>
      <c r="D356" s="255"/>
      <c r="E356" s="255"/>
      <c r="F356" s="255"/>
      <c r="G356" s="255"/>
      <c r="H356" s="255"/>
      <c r="I356" s="255"/>
      <c r="J356" s="255"/>
      <c r="K356" s="255"/>
      <c r="L356" s="254"/>
      <c r="M356" s="254"/>
      <c r="N356" s="254"/>
      <c r="O356" s="254"/>
    </row>
    <row r="357" spans="1:15" ht="24.75" customHeight="1" x14ac:dyDescent="0.4">
      <c r="A357" s="254"/>
      <c r="B357" s="255"/>
      <c r="C357" s="255"/>
      <c r="D357" s="255"/>
      <c r="E357" s="255"/>
      <c r="F357" s="255"/>
      <c r="G357" s="255"/>
      <c r="H357" s="255"/>
      <c r="I357" s="255"/>
      <c r="J357" s="255"/>
      <c r="K357" s="255"/>
      <c r="L357" s="254"/>
      <c r="M357" s="254"/>
      <c r="N357" s="254"/>
      <c r="O357" s="254"/>
    </row>
    <row r="358" spans="1:15" ht="24.75" customHeight="1" x14ac:dyDescent="0.4">
      <c r="A358" s="254"/>
      <c r="B358" s="255"/>
      <c r="C358" s="255"/>
      <c r="D358" s="255"/>
      <c r="E358" s="255"/>
      <c r="F358" s="255"/>
      <c r="G358" s="255"/>
      <c r="H358" s="255"/>
      <c r="I358" s="255"/>
      <c r="J358" s="255"/>
      <c r="K358" s="255"/>
      <c r="L358" s="254"/>
      <c r="M358" s="254"/>
      <c r="N358" s="254"/>
      <c r="O358" s="254"/>
    </row>
    <row r="359" spans="1:15" ht="24.75" customHeight="1" x14ac:dyDescent="0.4">
      <c r="A359" s="254"/>
      <c r="B359" s="255"/>
      <c r="C359" s="255"/>
      <c r="D359" s="255"/>
      <c r="E359" s="255"/>
      <c r="F359" s="255"/>
      <c r="G359" s="255"/>
      <c r="H359" s="255"/>
      <c r="I359" s="255"/>
      <c r="J359" s="255"/>
      <c r="K359" s="255"/>
      <c r="L359" s="254"/>
      <c r="M359" s="254"/>
      <c r="N359" s="254"/>
      <c r="O359" s="254"/>
    </row>
    <row r="360" spans="1:15" ht="24.75" customHeight="1" x14ac:dyDescent="0.4">
      <c r="A360" s="254"/>
      <c r="B360" s="255"/>
      <c r="C360" s="255"/>
      <c r="D360" s="255"/>
      <c r="E360" s="255"/>
      <c r="F360" s="255"/>
      <c r="G360" s="255"/>
      <c r="H360" s="255"/>
      <c r="I360" s="255"/>
      <c r="J360" s="255"/>
      <c r="K360" s="255"/>
      <c r="L360" s="254"/>
      <c r="M360" s="254"/>
      <c r="N360" s="254"/>
      <c r="O360" s="254"/>
    </row>
    <row r="361" spans="1:15" ht="24.75" customHeight="1" x14ac:dyDescent="0.4">
      <c r="A361" s="254"/>
      <c r="B361" s="255"/>
      <c r="C361" s="255"/>
      <c r="D361" s="255"/>
      <c r="E361" s="255"/>
      <c r="F361" s="255"/>
      <c r="G361" s="255"/>
      <c r="H361" s="255"/>
      <c r="I361" s="255"/>
      <c r="J361" s="255"/>
      <c r="K361" s="255"/>
      <c r="L361" s="254"/>
      <c r="M361" s="254"/>
      <c r="N361" s="254"/>
      <c r="O361" s="254"/>
    </row>
    <row r="362" spans="1:15" ht="24.75" customHeight="1" x14ac:dyDescent="0.4">
      <c r="A362" s="254"/>
      <c r="B362" s="255"/>
      <c r="C362" s="255"/>
      <c r="D362" s="255"/>
      <c r="E362" s="255"/>
      <c r="F362" s="255"/>
      <c r="G362" s="255"/>
      <c r="H362" s="255"/>
      <c r="I362" s="255"/>
      <c r="J362" s="255"/>
      <c r="K362" s="255"/>
      <c r="L362" s="254"/>
      <c r="M362" s="254"/>
      <c r="N362" s="254"/>
      <c r="O362" s="254"/>
    </row>
    <row r="363" spans="1:15" ht="24.75" customHeight="1" x14ac:dyDescent="0.4">
      <c r="A363" s="254"/>
      <c r="B363" s="255"/>
      <c r="C363" s="255"/>
      <c r="D363" s="255"/>
      <c r="E363" s="255"/>
      <c r="F363" s="255"/>
      <c r="G363" s="255"/>
      <c r="H363" s="255"/>
      <c r="I363" s="255"/>
      <c r="J363" s="255"/>
      <c r="K363" s="255"/>
      <c r="L363" s="254"/>
      <c r="M363" s="254"/>
      <c r="N363" s="254"/>
      <c r="O363" s="254"/>
    </row>
    <row r="364" spans="1:15" ht="24.75" customHeight="1" x14ac:dyDescent="0.4">
      <c r="A364" s="254"/>
      <c r="B364" s="255"/>
      <c r="C364" s="255"/>
      <c r="D364" s="255"/>
      <c r="E364" s="255"/>
      <c r="F364" s="255"/>
      <c r="G364" s="255"/>
      <c r="H364" s="255"/>
      <c r="I364" s="255"/>
      <c r="J364" s="255"/>
      <c r="K364" s="255"/>
      <c r="L364" s="254"/>
      <c r="M364" s="254"/>
      <c r="N364" s="254"/>
      <c r="O364" s="254"/>
    </row>
    <row r="365" spans="1:15" ht="24.75" customHeight="1" x14ac:dyDescent="0.4">
      <c r="A365" s="254"/>
      <c r="B365" s="255"/>
      <c r="C365" s="255"/>
      <c r="D365" s="255"/>
      <c r="E365" s="255"/>
      <c r="F365" s="255"/>
      <c r="G365" s="255"/>
      <c r="H365" s="255"/>
      <c r="I365" s="255"/>
      <c r="J365" s="255"/>
      <c r="K365" s="255"/>
      <c r="L365" s="254"/>
      <c r="M365" s="254"/>
      <c r="N365" s="254"/>
      <c r="O365" s="254"/>
    </row>
    <row r="366" spans="1:15" ht="24.75" customHeight="1" x14ac:dyDescent="0.4">
      <c r="A366" s="254"/>
      <c r="B366" s="255"/>
      <c r="C366" s="255"/>
      <c r="D366" s="255"/>
      <c r="E366" s="255"/>
      <c r="F366" s="255"/>
      <c r="G366" s="255"/>
      <c r="H366" s="255"/>
      <c r="I366" s="255"/>
      <c r="J366" s="255"/>
      <c r="K366" s="255"/>
      <c r="L366" s="254"/>
      <c r="M366" s="254"/>
      <c r="N366" s="254"/>
      <c r="O366" s="254"/>
    </row>
    <row r="367" spans="1:15" ht="24.75" customHeight="1" x14ac:dyDescent="0.4">
      <c r="A367" s="254"/>
      <c r="B367" s="255"/>
      <c r="C367" s="255"/>
      <c r="D367" s="255"/>
      <c r="E367" s="255"/>
      <c r="F367" s="255"/>
      <c r="G367" s="255"/>
      <c r="H367" s="255"/>
      <c r="I367" s="255"/>
      <c r="J367" s="255"/>
      <c r="K367" s="255"/>
      <c r="L367" s="254"/>
      <c r="M367" s="254"/>
      <c r="N367" s="254"/>
      <c r="O367" s="254"/>
    </row>
    <row r="368" spans="1:15" ht="24.75" customHeight="1" x14ac:dyDescent="0.4">
      <c r="A368" s="254"/>
      <c r="B368" s="255"/>
      <c r="C368" s="255"/>
      <c r="D368" s="255"/>
      <c r="E368" s="255"/>
      <c r="F368" s="255"/>
      <c r="G368" s="255"/>
      <c r="H368" s="255"/>
      <c r="I368" s="255"/>
      <c r="J368" s="255"/>
      <c r="K368" s="255"/>
      <c r="L368" s="254"/>
      <c r="M368" s="254"/>
      <c r="N368" s="254"/>
      <c r="O368" s="254"/>
    </row>
    <row r="369" spans="1:15" ht="24.75" customHeight="1" x14ac:dyDescent="0.4">
      <c r="A369" s="254"/>
      <c r="B369" s="255"/>
      <c r="C369" s="255"/>
      <c r="D369" s="255"/>
      <c r="E369" s="255"/>
      <c r="F369" s="255"/>
      <c r="G369" s="255"/>
      <c r="H369" s="255"/>
      <c r="I369" s="255"/>
      <c r="J369" s="255"/>
      <c r="K369" s="255"/>
      <c r="L369" s="254"/>
      <c r="M369" s="254"/>
      <c r="N369" s="254"/>
      <c r="O369" s="254"/>
    </row>
    <row r="370" spans="1:15" ht="24.75" customHeight="1" x14ac:dyDescent="0.4">
      <c r="A370" s="254"/>
      <c r="B370" s="255"/>
      <c r="C370" s="255"/>
      <c r="D370" s="255"/>
      <c r="E370" s="255"/>
      <c r="F370" s="255"/>
      <c r="G370" s="255"/>
      <c r="H370" s="255"/>
      <c r="I370" s="255"/>
      <c r="J370" s="255"/>
      <c r="K370" s="255"/>
      <c r="L370" s="254"/>
      <c r="M370" s="254"/>
      <c r="N370" s="254"/>
      <c r="O370" s="254"/>
    </row>
    <row r="371" spans="1:15" ht="24.75" customHeight="1" x14ac:dyDescent="0.4">
      <c r="A371" s="254"/>
      <c r="B371" s="255"/>
      <c r="C371" s="255"/>
      <c r="D371" s="255"/>
      <c r="E371" s="255"/>
      <c r="F371" s="255"/>
      <c r="G371" s="255"/>
      <c r="H371" s="255"/>
      <c r="I371" s="255"/>
      <c r="J371" s="255"/>
      <c r="K371" s="255"/>
      <c r="L371" s="254"/>
      <c r="M371" s="254"/>
      <c r="N371" s="254"/>
      <c r="O371" s="254"/>
    </row>
    <row r="372" spans="1:15" ht="24.75" customHeight="1" x14ac:dyDescent="0.4">
      <c r="A372" s="254"/>
      <c r="B372" s="255"/>
      <c r="C372" s="255"/>
      <c r="D372" s="255"/>
      <c r="E372" s="255"/>
      <c r="F372" s="255"/>
      <c r="G372" s="255"/>
      <c r="H372" s="255"/>
      <c r="I372" s="255"/>
      <c r="J372" s="255"/>
      <c r="K372" s="255"/>
      <c r="L372" s="254"/>
      <c r="M372" s="254"/>
      <c r="N372" s="254"/>
      <c r="O372" s="254"/>
    </row>
    <row r="373" spans="1:15" ht="24.75" customHeight="1" x14ac:dyDescent="0.4">
      <c r="A373" s="254"/>
      <c r="B373" s="255"/>
      <c r="C373" s="255"/>
      <c r="D373" s="255"/>
      <c r="E373" s="255"/>
      <c r="F373" s="255"/>
      <c r="G373" s="255"/>
      <c r="H373" s="255"/>
      <c r="I373" s="255"/>
      <c r="J373" s="255"/>
      <c r="K373" s="255"/>
      <c r="L373" s="254"/>
      <c r="M373" s="254"/>
      <c r="N373" s="254"/>
      <c r="O373" s="254"/>
    </row>
    <row r="374" spans="1:15" ht="24.75" customHeight="1" x14ac:dyDescent="0.4">
      <c r="A374" s="254"/>
      <c r="B374" s="255"/>
      <c r="C374" s="255"/>
      <c r="D374" s="255"/>
      <c r="E374" s="255"/>
      <c r="F374" s="255"/>
      <c r="G374" s="255"/>
      <c r="H374" s="255"/>
      <c r="I374" s="255"/>
      <c r="J374" s="255"/>
      <c r="K374" s="255"/>
      <c r="L374" s="254"/>
      <c r="M374" s="254"/>
      <c r="N374" s="254"/>
      <c r="O374" s="254"/>
    </row>
    <row r="375" spans="1:15" ht="24.75" customHeight="1" x14ac:dyDescent="0.4">
      <c r="A375" s="254"/>
      <c r="B375" s="255"/>
      <c r="C375" s="255"/>
      <c r="D375" s="255"/>
      <c r="E375" s="255"/>
      <c r="F375" s="255"/>
      <c r="G375" s="255"/>
      <c r="H375" s="255"/>
      <c r="I375" s="255"/>
      <c r="J375" s="255"/>
      <c r="K375" s="255"/>
      <c r="L375" s="254"/>
      <c r="M375" s="254"/>
      <c r="N375" s="254"/>
      <c r="O375" s="254"/>
    </row>
    <row r="376" spans="1:15" ht="24.75" customHeight="1" x14ac:dyDescent="0.4">
      <c r="A376" s="254"/>
      <c r="B376" s="255"/>
      <c r="C376" s="255"/>
      <c r="D376" s="255"/>
      <c r="E376" s="255"/>
      <c r="F376" s="255"/>
      <c r="G376" s="255"/>
      <c r="H376" s="255"/>
      <c r="I376" s="255"/>
      <c r="J376" s="255"/>
      <c r="K376" s="255"/>
      <c r="L376" s="254"/>
      <c r="M376" s="254"/>
      <c r="N376" s="254"/>
      <c r="O376" s="254"/>
    </row>
    <row r="377" spans="1:15" ht="24.75" customHeight="1" x14ac:dyDescent="0.4">
      <c r="A377" s="254"/>
      <c r="B377" s="255"/>
      <c r="C377" s="255"/>
      <c r="D377" s="255"/>
      <c r="E377" s="255"/>
      <c r="F377" s="255"/>
      <c r="G377" s="255"/>
      <c r="H377" s="255"/>
      <c r="I377" s="255"/>
      <c r="J377" s="255"/>
      <c r="K377" s="255"/>
      <c r="L377" s="254"/>
      <c r="M377" s="254"/>
      <c r="N377" s="254"/>
      <c r="O377" s="254"/>
    </row>
    <row r="378" spans="1:15" ht="24.75" customHeight="1" x14ac:dyDescent="0.4">
      <c r="A378" s="254"/>
      <c r="B378" s="255"/>
      <c r="C378" s="255"/>
      <c r="D378" s="255"/>
      <c r="E378" s="255"/>
      <c r="F378" s="255"/>
      <c r="G378" s="255"/>
      <c r="H378" s="255"/>
      <c r="I378" s="255"/>
      <c r="J378" s="255"/>
      <c r="K378" s="255"/>
      <c r="L378" s="254"/>
      <c r="M378" s="254"/>
      <c r="N378" s="254"/>
      <c r="O378" s="254"/>
    </row>
    <row r="379" spans="1:15" ht="24.75" customHeight="1" x14ac:dyDescent="0.4">
      <c r="A379" s="254"/>
      <c r="B379" s="255"/>
      <c r="C379" s="255"/>
      <c r="D379" s="255"/>
      <c r="E379" s="255"/>
      <c r="F379" s="255"/>
      <c r="G379" s="255"/>
      <c r="H379" s="255"/>
      <c r="I379" s="255"/>
      <c r="J379" s="255"/>
      <c r="K379" s="255"/>
      <c r="L379" s="254"/>
      <c r="M379" s="254"/>
      <c r="N379" s="254"/>
      <c r="O379" s="254"/>
    </row>
    <row r="380" spans="1:15" ht="24.75" customHeight="1" x14ac:dyDescent="0.4">
      <c r="A380" s="254"/>
      <c r="B380" s="255"/>
      <c r="C380" s="255"/>
      <c r="D380" s="255"/>
      <c r="E380" s="255"/>
      <c r="F380" s="255"/>
      <c r="G380" s="255"/>
      <c r="H380" s="255"/>
      <c r="I380" s="255"/>
      <c r="J380" s="255"/>
      <c r="K380" s="255"/>
      <c r="L380" s="254"/>
      <c r="M380" s="254"/>
      <c r="N380" s="254"/>
      <c r="O380" s="254"/>
    </row>
    <row r="381" spans="1:15" ht="24.75" customHeight="1" x14ac:dyDescent="0.4">
      <c r="A381" s="254"/>
      <c r="B381" s="255"/>
      <c r="C381" s="255"/>
      <c r="D381" s="255"/>
      <c r="E381" s="255"/>
      <c r="F381" s="255"/>
      <c r="G381" s="255"/>
      <c r="H381" s="255"/>
      <c r="I381" s="255"/>
      <c r="J381" s="255"/>
      <c r="K381" s="255"/>
      <c r="L381" s="254"/>
      <c r="M381" s="254"/>
      <c r="N381" s="254"/>
      <c r="O381" s="254"/>
    </row>
    <row r="382" spans="1:15" ht="24.75" customHeight="1" x14ac:dyDescent="0.4">
      <c r="A382" s="254"/>
      <c r="B382" s="255"/>
      <c r="C382" s="255"/>
      <c r="D382" s="255"/>
      <c r="E382" s="255"/>
      <c r="F382" s="255"/>
      <c r="G382" s="255"/>
      <c r="H382" s="255"/>
      <c r="I382" s="255"/>
      <c r="J382" s="255"/>
      <c r="K382" s="255"/>
      <c r="L382" s="254"/>
      <c r="M382" s="254"/>
      <c r="N382" s="254"/>
      <c r="O382" s="254"/>
    </row>
    <row r="383" spans="1:15" ht="24.75" customHeight="1" x14ac:dyDescent="0.4">
      <c r="A383" s="254"/>
      <c r="B383" s="255"/>
      <c r="C383" s="255"/>
      <c r="D383" s="255"/>
      <c r="E383" s="255"/>
      <c r="F383" s="255"/>
      <c r="G383" s="255"/>
      <c r="H383" s="255"/>
      <c r="I383" s="255"/>
      <c r="J383" s="255"/>
      <c r="K383" s="255"/>
      <c r="L383" s="254"/>
      <c r="M383" s="254"/>
      <c r="N383" s="254"/>
      <c r="O383" s="254"/>
    </row>
    <row r="384" spans="1:15" ht="24.75" customHeight="1" x14ac:dyDescent="0.4">
      <c r="A384" s="254"/>
      <c r="B384" s="255"/>
      <c r="C384" s="255"/>
      <c r="D384" s="255"/>
      <c r="E384" s="255"/>
      <c r="F384" s="255"/>
      <c r="G384" s="255"/>
      <c r="H384" s="255"/>
      <c r="I384" s="255"/>
      <c r="J384" s="255"/>
      <c r="K384" s="255"/>
      <c r="L384" s="254"/>
      <c r="M384" s="254"/>
      <c r="N384" s="254"/>
      <c r="O384" s="254"/>
    </row>
    <row r="385" spans="1:15" ht="24.75" customHeight="1" x14ac:dyDescent="0.4">
      <c r="A385" s="254"/>
      <c r="B385" s="255"/>
      <c r="C385" s="255"/>
      <c r="D385" s="255"/>
      <c r="E385" s="255"/>
      <c r="F385" s="255"/>
      <c r="G385" s="255"/>
      <c r="H385" s="255"/>
      <c r="I385" s="255"/>
      <c r="J385" s="255"/>
      <c r="K385" s="255"/>
      <c r="L385" s="254"/>
      <c r="M385" s="254"/>
      <c r="N385" s="254"/>
      <c r="O385" s="254"/>
    </row>
    <row r="386" spans="1:15" ht="24.75" customHeight="1" x14ac:dyDescent="0.4">
      <c r="A386" s="254"/>
      <c r="B386" s="255"/>
      <c r="C386" s="255"/>
      <c r="D386" s="255"/>
      <c r="E386" s="255"/>
      <c r="F386" s="255"/>
      <c r="G386" s="255"/>
      <c r="H386" s="255"/>
      <c r="I386" s="255"/>
      <c r="J386" s="255"/>
      <c r="K386" s="255"/>
      <c r="L386" s="254"/>
      <c r="M386" s="254"/>
      <c r="N386" s="254"/>
      <c r="O386" s="254"/>
    </row>
    <row r="387" spans="1:15" ht="24.75" customHeight="1" x14ac:dyDescent="0.4">
      <c r="A387" s="254"/>
      <c r="B387" s="255"/>
      <c r="C387" s="255"/>
      <c r="D387" s="255"/>
      <c r="E387" s="255"/>
      <c r="F387" s="255"/>
      <c r="G387" s="255"/>
      <c r="H387" s="255"/>
      <c r="I387" s="255"/>
      <c r="J387" s="255"/>
      <c r="K387" s="255"/>
      <c r="L387" s="254"/>
      <c r="M387" s="254"/>
      <c r="N387" s="254"/>
      <c r="O387" s="254"/>
    </row>
    <row r="388" spans="1:15" ht="24.75" customHeight="1" x14ac:dyDescent="0.4">
      <c r="A388" s="254"/>
      <c r="B388" s="255"/>
      <c r="C388" s="255"/>
      <c r="D388" s="255"/>
      <c r="E388" s="255"/>
      <c r="F388" s="255"/>
      <c r="G388" s="255"/>
      <c r="H388" s="255"/>
      <c r="I388" s="255"/>
      <c r="J388" s="255"/>
      <c r="K388" s="255"/>
      <c r="L388" s="254"/>
      <c r="M388" s="254"/>
      <c r="N388" s="254"/>
      <c r="O388" s="254"/>
    </row>
    <row r="389" spans="1:15" ht="24.75" customHeight="1" x14ac:dyDescent="0.4">
      <c r="A389" s="254"/>
      <c r="B389" s="255"/>
      <c r="C389" s="255"/>
      <c r="D389" s="255"/>
      <c r="E389" s="255"/>
      <c r="F389" s="255"/>
      <c r="G389" s="255"/>
      <c r="H389" s="255"/>
      <c r="I389" s="255"/>
      <c r="J389" s="255"/>
      <c r="K389" s="255"/>
      <c r="L389" s="254"/>
      <c r="M389" s="254"/>
      <c r="N389" s="254"/>
      <c r="O389" s="254"/>
    </row>
    <row r="390" spans="1:15" ht="24.75" customHeight="1" x14ac:dyDescent="0.4">
      <c r="A390" s="254"/>
      <c r="B390" s="255"/>
      <c r="C390" s="255"/>
      <c r="D390" s="255"/>
      <c r="E390" s="255"/>
      <c r="F390" s="255"/>
      <c r="G390" s="255"/>
      <c r="H390" s="255"/>
      <c r="I390" s="255"/>
      <c r="J390" s="255"/>
      <c r="K390" s="255"/>
      <c r="L390" s="254"/>
      <c r="M390" s="254"/>
      <c r="N390" s="254"/>
      <c r="O390" s="254"/>
    </row>
    <row r="391" spans="1:15" ht="24.75" customHeight="1" x14ac:dyDescent="0.4">
      <c r="A391" s="254"/>
      <c r="B391" s="255"/>
      <c r="C391" s="255"/>
      <c r="D391" s="255"/>
      <c r="E391" s="255"/>
      <c r="F391" s="255"/>
      <c r="G391" s="255"/>
      <c r="H391" s="255"/>
      <c r="I391" s="255"/>
      <c r="J391" s="255"/>
      <c r="K391" s="255"/>
      <c r="L391" s="254"/>
      <c r="M391" s="254"/>
      <c r="N391" s="254"/>
      <c r="O391" s="254"/>
    </row>
    <row r="392" spans="1:15" ht="24.75" customHeight="1" x14ac:dyDescent="0.4">
      <c r="A392" s="254"/>
      <c r="B392" s="255"/>
      <c r="C392" s="255"/>
      <c r="D392" s="255"/>
      <c r="E392" s="255"/>
      <c r="F392" s="255"/>
      <c r="G392" s="255"/>
      <c r="H392" s="255"/>
      <c r="I392" s="255"/>
      <c r="J392" s="255"/>
      <c r="K392" s="255"/>
      <c r="L392" s="254"/>
      <c r="M392" s="254"/>
      <c r="N392" s="254"/>
      <c r="O392" s="254"/>
    </row>
    <row r="393" spans="1:15" ht="24.75" customHeight="1" x14ac:dyDescent="0.4">
      <c r="A393" s="254"/>
      <c r="B393" s="255"/>
      <c r="C393" s="255"/>
      <c r="D393" s="255"/>
      <c r="E393" s="255"/>
      <c r="F393" s="255"/>
      <c r="G393" s="255"/>
      <c r="H393" s="255"/>
      <c r="I393" s="255"/>
      <c r="J393" s="255"/>
      <c r="K393" s="255"/>
      <c r="L393" s="254"/>
      <c r="M393" s="254"/>
      <c r="N393" s="254"/>
      <c r="O393" s="254"/>
    </row>
    <row r="394" spans="1:15" ht="24.75" customHeight="1" x14ac:dyDescent="0.4">
      <c r="A394" s="254"/>
      <c r="B394" s="255"/>
      <c r="C394" s="255"/>
      <c r="D394" s="255"/>
      <c r="E394" s="255"/>
      <c r="F394" s="255"/>
      <c r="G394" s="255"/>
      <c r="H394" s="255"/>
      <c r="I394" s="255"/>
      <c r="J394" s="255"/>
      <c r="K394" s="255"/>
      <c r="L394" s="254"/>
      <c r="M394" s="254"/>
      <c r="N394" s="254"/>
      <c r="O394" s="254"/>
    </row>
    <row r="395" spans="1:15" ht="24.75" customHeight="1" x14ac:dyDescent="0.4">
      <c r="A395" s="254"/>
      <c r="B395" s="255"/>
      <c r="C395" s="255"/>
      <c r="D395" s="255"/>
      <c r="E395" s="255"/>
      <c r="F395" s="255"/>
      <c r="G395" s="255"/>
      <c r="H395" s="255"/>
      <c r="I395" s="255"/>
      <c r="J395" s="255"/>
      <c r="K395" s="255"/>
      <c r="L395" s="254"/>
      <c r="M395" s="254"/>
      <c r="N395" s="254"/>
      <c r="O395" s="254"/>
    </row>
    <row r="396" spans="1:15" ht="24.75" customHeight="1" x14ac:dyDescent="0.4">
      <c r="A396" s="254"/>
      <c r="B396" s="255"/>
      <c r="C396" s="255"/>
      <c r="D396" s="255"/>
      <c r="E396" s="255"/>
      <c r="F396" s="255"/>
      <c r="G396" s="255"/>
      <c r="H396" s="255"/>
      <c r="I396" s="255"/>
      <c r="J396" s="255"/>
      <c r="K396" s="255"/>
      <c r="L396" s="254"/>
      <c r="M396" s="254"/>
      <c r="N396" s="254"/>
      <c r="O396" s="254"/>
    </row>
    <row r="397" spans="1:15" ht="24.75" customHeight="1" x14ac:dyDescent="0.4">
      <c r="A397" s="254"/>
      <c r="B397" s="255"/>
      <c r="C397" s="255"/>
      <c r="D397" s="255"/>
      <c r="E397" s="255"/>
      <c r="F397" s="255"/>
      <c r="G397" s="255"/>
      <c r="H397" s="255"/>
      <c r="I397" s="255"/>
      <c r="J397" s="255"/>
      <c r="K397" s="255"/>
      <c r="L397" s="254"/>
      <c r="M397" s="254"/>
      <c r="N397" s="254"/>
      <c r="O397" s="254"/>
    </row>
    <row r="398" spans="1:15" ht="24.75" customHeight="1" x14ac:dyDescent="0.4">
      <c r="A398" s="254"/>
      <c r="B398" s="255"/>
      <c r="C398" s="255"/>
      <c r="D398" s="255"/>
      <c r="E398" s="255"/>
      <c r="F398" s="255"/>
      <c r="G398" s="255"/>
      <c r="H398" s="255"/>
      <c r="I398" s="255"/>
      <c r="J398" s="255"/>
      <c r="K398" s="255"/>
      <c r="L398" s="254"/>
      <c r="M398" s="254"/>
      <c r="N398" s="254"/>
      <c r="O398" s="254"/>
    </row>
    <row r="399" spans="1:15" ht="24.75" customHeight="1" x14ac:dyDescent="0.4">
      <c r="A399" s="254"/>
      <c r="B399" s="255"/>
      <c r="C399" s="255"/>
      <c r="D399" s="255"/>
      <c r="E399" s="255"/>
      <c r="F399" s="255"/>
      <c r="G399" s="255"/>
      <c r="H399" s="255"/>
      <c r="I399" s="255"/>
      <c r="J399" s="255"/>
      <c r="K399" s="255"/>
      <c r="L399" s="254"/>
      <c r="M399" s="254"/>
      <c r="N399" s="254"/>
      <c r="O399" s="254"/>
    </row>
    <row r="400" spans="1:15" ht="24.75" customHeight="1" x14ac:dyDescent="0.4">
      <c r="A400" s="254"/>
      <c r="B400" s="255"/>
      <c r="C400" s="255"/>
      <c r="D400" s="255"/>
      <c r="E400" s="255"/>
      <c r="F400" s="255"/>
      <c r="G400" s="255"/>
      <c r="H400" s="255"/>
      <c r="I400" s="255"/>
      <c r="J400" s="255"/>
      <c r="K400" s="255"/>
      <c r="L400" s="254"/>
      <c r="M400" s="254"/>
      <c r="N400" s="254"/>
      <c r="O400" s="254"/>
    </row>
    <row r="401" spans="1:15" ht="24.75" customHeight="1" x14ac:dyDescent="0.4">
      <c r="A401" s="254"/>
      <c r="B401" s="255"/>
      <c r="C401" s="255"/>
      <c r="D401" s="255"/>
      <c r="E401" s="255"/>
      <c r="F401" s="255"/>
      <c r="G401" s="255"/>
      <c r="H401" s="255"/>
      <c r="I401" s="255"/>
      <c r="J401" s="255"/>
      <c r="K401" s="255"/>
      <c r="L401" s="254"/>
      <c r="M401" s="254"/>
      <c r="N401" s="254"/>
      <c r="O401" s="254"/>
    </row>
    <row r="402" spans="1:15" ht="24.75" customHeight="1" x14ac:dyDescent="0.4">
      <c r="A402" s="254"/>
      <c r="B402" s="255"/>
      <c r="C402" s="255"/>
      <c r="D402" s="255"/>
      <c r="E402" s="255"/>
      <c r="F402" s="255"/>
      <c r="G402" s="255"/>
      <c r="H402" s="255"/>
      <c r="I402" s="255"/>
      <c r="J402" s="255"/>
      <c r="K402" s="255"/>
      <c r="L402" s="254"/>
      <c r="M402" s="254"/>
      <c r="N402" s="254"/>
      <c r="O402" s="254"/>
    </row>
    <row r="403" spans="1:15" ht="24.75" customHeight="1" x14ac:dyDescent="0.4">
      <c r="A403" s="254"/>
      <c r="B403" s="255"/>
      <c r="C403" s="255"/>
      <c r="D403" s="255"/>
      <c r="E403" s="255"/>
      <c r="F403" s="255"/>
      <c r="G403" s="255"/>
      <c r="H403" s="255"/>
      <c r="I403" s="255"/>
      <c r="J403" s="255"/>
      <c r="K403" s="255"/>
      <c r="L403" s="254"/>
      <c r="M403" s="254"/>
      <c r="N403" s="254"/>
      <c r="O403" s="254"/>
    </row>
    <row r="404" spans="1:15" ht="24.75" customHeight="1" x14ac:dyDescent="0.4">
      <c r="A404" s="254"/>
      <c r="B404" s="255"/>
      <c r="C404" s="255"/>
      <c r="D404" s="255"/>
      <c r="E404" s="255"/>
      <c r="F404" s="255"/>
      <c r="G404" s="255"/>
      <c r="H404" s="255"/>
      <c r="I404" s="255"/>
      <c r="J404" s="255"/>
      <c r="K404" s="255"/>
      <c r="L404" s="254"/>
      <c r="M404" s="254"/>
      <c r="N404" s="254"/>
      <c r="O404" s="254"/>
    </row>
    <row r="405" spans="1:15" ht="24.75" customHeight="1" x14ac:dyDescent="0.4">
      <c r="A405" s="254"/>
      <c r="B405" s="255"/>
      <c r="C405" s="255"/>
      <c r="D405" s="255"/>
      <c r="E405" s="255"/>
      <c r="F405" s="255"/>
      <c r="G405" s="255"/>
      <c r="H405" s="255"/>
      <c r="I405" s="255"/>
      <c r="J405" s="255"/>
      <c r="K405" s="255"/>
      <c r="L405" s="254"/>
      <c r="M405" s="254"/>
      <c r="N405" s="254"/>
      <c r="O405" s="254"/>
    </row>
    <row r="406" spans="1:15" ht="24.75" customHeight="1" x14ac:dyDescent="0.4">
      <c r="A406" s="254"/>
      <c r="B406" s="255"/>
      <c r="C406" s="255"/>
      <c r="D406" s="255"/>
      <c r="E406" s="255"/>
      <c r="F406" s="255"/>
      <c r="G406" s="255"/>
      <c r="H406" s="255"/>
      <c r="I406" s="255"/>
      <c r="J406" s="255"/>
      <c r="K406" s="255"/>
      <c r="L406" s="254"/>
      <c r="M406" s="254"/>
      <c r="N406" s="254"/>
      <c r="O406" s="254"/>
    </row>
    <row r="407" spans="1:15" ht="24.75" customHeight="1" x14ac:dyDescent="0.4">
      <c r="A407" s="254"/>
      <c r="B407" s="255"/>
      <c r="C407" s="255"/>
      <c r="D407" s="255"/>
      <c r="E407" s="255"/>
      <c r="F407" s="255"/>
      <c r="G407" s="255"/>
      <c r="H407" s="255"/>
      <c r="I407" s="255"/>
      <c r="J407" s="255"/>
      <c r="K407" s="255"/>
      <c r="L407" s="254"/>
      <c r="M407" s="254"/>
      <c r="N407" s="254"/>
      <c r="O407" s="254"/>
    </row>
    <row r="408" spans="1:15" ht="24.75" customHeight="1" x14ac:dyDescent="0.4">
      <c r="A408" s="254"/>
      <c r="B408" s="255"/>
      <c r="C408" s="255"/>
      <c r="D408" s="255"/>
      <c r="E408" s="255"/>
      <c r="F408" s="255"/>
      <c r="G408" s="255"/>
      <c r="H408" s="255"/>
      <c r="I408" s="255"/>
      <c r="J408" s="255"/>
      <c r="K408" s="255"/>
      <c r="L408" s="254"/>
      <c r="M408" s="254"/>
      <c r="N408" s="254"/>
      <c r="O408" s="254"/>
    </row>
    <row r="409" spans="1:15" ht="24.75" customHeight="1" x14ac:dyDescent="0.4">
      <c r="A409" s="254"/>
      <c r="B409" s="255"/>
      <c r="C409" s="255"/>
      <c r="D409" s="255"/>
      <c r="E409" s="255"/>
      <c r="F409" s="255"/>
      <c r="G409" s="255"/>
      <c r="H409" s="255"/>
      <c r="I409" s="255"/>
      <c r="J409" s="255"/>
      <c r="K409" s="255"/>
      <c r="L409" s="254"/>
      <c r="M409" s="254"/>
      <c r="N409" s="254"/>
      <c r="O409" s="254"/>
    </row>
    <row r="410" spans="1:15" ht="24.75" customHeight="1" x14ac:dyDescent="0.4">
      <c r="A410" s="254"/>
      <c r="B410" s="255"/>
      <c r="C410" s="255"/>
      <c r="D410" s="255"/>
      <c r="E410" s="255"/>
      <c r="F410" s="255"/>
      <c r="G410" s="255"/>
      <c r="H410" s="255"/>
      <c r="I410" s="255"/>
      <c r="J410" s="255"/>
      <c r="K410" s="255"/>
      <c r="L410" s="254"/>
      <c r="M410" s="254"/>
      <c r="N410" s="254"/>
      <c r="O410" s="254"/>
    </row>
    <row r="411" spans="1:15" ht="24.75" customHeight="1" x14ac:dyDescent="0.4">
      <c r="A411" s="254"/>
      <c r="B411" s="255"/>
      <c r="C411" s="255"/>
      <c r="D411" s="255"/>
      <c r="E411" s="255"/>
      <c r="F411" s="255"/>
      <c r="G411" s="255"/>
      <c r="H411" s="255"/>
      <c r="I411" s="255"/>
      <c r="J411" s="255"/>
      <c r="K411" s="255"/>
      <c r="L411" s="254"/>
      <c r="M411" s="254"/>
      <c r="N411" s="254"/>
      <c r="O411" s="254"/>
    </row>
    <row r="412" spans="1:15" ht="24.75" customHeight="1" x14ac:dyDescent="0.4">
      <c r="A412" s="254"/>
      <c r="B412" s="255"/>
      <c r="C412" s="255"/>
      <c r="D412" s="255"/>
      <c r="E412" s="255"/>
      <c r="F412" s="255"/>
      <c r="G412" s="255"/>
      <c r="H412" s="255"/>
      <c r="I412" s="255"/>
      <c r="J412" s="255"/>
      <c r="K412" s="255"/>
      <c r="L412" s="254"/>
      <c r="M412" s="254"/>
      <c r="N412" s="254"/>
      <c r="O412" s="254"/>
    </row>
    <row r="413" spans="1:15" ht="24.75" customHeight="1" x14ac:dyDescent="0.4">
      <c r="A413" s="254"/>
      <c r="B413" s="255"/>
      <c r="C413" s="255"/>
      <c r="D413" s="255"/>
      <c r="E413" s="255"/>
      <c r="F413" s="255"/>
      <c r="G413" s="255"/>
      <c r="H413" s="255"/>
      <c r="I413" s="255"/>
      <c r="J413" s="255"/>
      <c r="K413" s="255"/>
      <c r="L413" s="254"/>
      <c r="M413" s="254"/>
      <c r="N413" s="254"/>
      <c r="O413" s="254"/>
    </row>
    <row r="414" spans="1:15" ht="24.75" customHeight="1" x14ac:dyDescent="0.4">
      <c r="A414" s="254"/>
      <c r="B414" s="255"/>
      <c r="C414" s="255"/>
      <c r="D414" s="255"/>
      <c r="E414" s="255"/>
      <c r="F414" s="255"/>
      <c r="G414" s="255"/>
      <c r="H414" s="255"/>
      <c r="I414" s="255"/>
      <c r="J414" s="255"/>
      <c r="K414" s="255"/>
      <c r="L414" s="254"/>
      <c r="M414" s="254"/>
      <c r="N414" s="254"/>
      <c r="O414" s="254"/>
    </row>
    <row r="415" spans="1:15" ht="24.75" customHeight="1" x14ac:dyDescent="0.4">
      <c r="A415" s="254"/>
      <c r="B415" s="255"/>
      <c r="C415" s="255"/>
      <c r="D415" s="255"/>
      <c r="E415" s="255"/>
      <c r="F415" s="255"/>
      <c r="G415" s="255"/>
      <c r="H415" s="255"/>
      <c r="I415" s="255"/>
      <c r="J415" s="255"/>
      <c r="K415" s="255"/>
      <c r="L415" s="254"/>
      <c r="M415" s="254"/>
      <c r="N415" s="254"/>
      <c r="O415" s="254"/>
    </row>
    <row r="416" spans="1:15" ht="24.75" customHeight="1" x14ac:dyDescent="0.4">
      <c r="A416" s="254"/>
      <c r="B416" s="255"/>
      <c r="C416" s="255"/>
      <c r="D416" s="255"/>
      <c r="E416" s="255"/>
      <c r="F416" s="255"/>
      <c r="G416" s="255"/>
      <c r="H416" s="255"/>
      <c r="I416" s="255"/>
      <c r="J416" s="255"/>
      <c r="K416" s="255"/>
      <c r="L416" s="254"/>
      <c r="M416" s="254"/>
      <c r="N416" s="254"/>
      <c r="O416" s="254"/>
    </row>
    <row r="417" spans="1:15" ht="24.75" customHeight="1" x14ac:dyDescent="0.4">
      <c r="A417" s="254"/>
      <c r="B417" s="255"/>
      <c r="C417" s="255"/>
      <c r="D417" s="255"/>
      <c r="E417" s="255"/>
      <c r="F417" s="255"/>
      <c r="G417" s="255"/>
      <c r="H417" s="255"/>
      <c r="I417" s="255"/>
      <c r="J417" s="255"/>
      <c r="K417" s="255"/>
      <c r="L417" s="254"/>
      <c r="M417" s="254"/>
      <c r="N417" s="254"/>
      <c r="O417" s="254"/>
    </row>
    <row r="418" spans="1:15" ht="24.75" customHeight="1" x14ac:dyDescent="0.4">
      <c r="A418" s="254"/>
      <c r="B418" s="255"/>
      <c r="C418" s="255"/>
      <c r="D418" s="255"/>
      <c r="E418" s="255"/>
      <c r="F418" s="255"/>
      <c r="G418" s="255"/>
      <c r="H418" s="255"/>
      <c r="I418" s="255"/>
      <c r="J418" s="255"/>
      <c r="K418" s="255"/>
      <c r="L418" s="254"/>
      <c r="M418" s="254"/>
      <c r="N418" s="254"/>
      <c r="O418" s="254"/>
    </row>
    <row r="419" spans="1:15" ht="24.75" customHeight="1" x14ac:dyDescent="0.4">
      <c r="A419" s="254"/>
      <c r="B419" s="255"/>
      <c r="C419" s="255"/>
      <c r="D419" s="255"/>
      <c r="E419" s="255"/>
      <c r="F419" s="255"/>
      <c r="G419" s="255"/>
      <c r="H419" s="255"/>
      <c r="I419" s="255"/>
      <c r="J419" s="255"/>
      <c r="K419" s="255"/>
      <c r="L419" s="254"/>
      <c r="M419" s="254"/>
      <c r="N419" s="254"/>
      <c r="O419" s="254"/>
    </row>
    <row r="420" spans="1:15" ht="24.75" customHeight="1" x14ac:dyDescent="0.4">
      <c r="A420" s="254"/>
      <c r="B420" s="255"/>
      <c r="C420" s="255"/>
      <c r="D420" s="255"/>
      <c r="E420" s="255"/>
      <c r="F420" s="255"/>
      <c r="G420" s="255"/>
      <c r="H420" s="255"/>
      <c r="I420" s="255"/>
      <c r="J420" s="255"/>
      <c r="K420" s="255"/>
      <c r="L420" s="254"/>
      <c r="M420" s="254"/>
      <c r="N420" s="254"/>
      <c r="O420" s="254"/>
    </row>
    <row r="421" spans="1:15" ht="24.75" customHeight="1" x14ac:dyDescent="0.4">
      <c r="A421" s="254"/>
      <c r="B421" s="255"/>
      <c r="C421" s="255"/>
      <c r="D421" s="255"/>
      <c r="E421" s="255"/>
      <c r="F421" s="255"/>
      <c r="G421" s="255"/>
      <c r="H421" s="255"/>
      <c r="I421" s="255"/>
      <c r="J421" s="255"/>
      <c r="K421" s="255"/>
      <c r="L421" s="254"/>
      <c r="M421" s="254"/>
      <c r="N421" s="254"/>
      <c r="O421" s="254"/>
    </row>
    <row r="422" spans="1:15" ht="24.75" customHeight="1" x14ac:dyDescent="0.4">
      <c r="A422" s="254"/>
      <c r="B422" s="255"/>
      <c r="C422" s="255"/>
      <c r="D422" s="255"/>
      <c r="E422" s="255"/>
      <c r="F422" s="255"/>
      <c r="G422" s="255"/>
      <c r="H422" s="255"/>
      <c r="I422" s="255"/>
      <c r="J422" s="255"/>
      <c r="K422" s="255"/>
      <c r="L422" s="254"/>
      <c r="M422" s="254"/>
      <c r="N422" s="254"/>
      <c r="O422" s="254"/>
    </row>
    <row r="423" spans="1:15" ht="24.75" customHeight="1" x14ac:dyDescent="0.4">
      <c r="A423" s="254"/>
      <c r="B423" s="255"/>
      <c r="C423" s="255"/>
      <c r="D423" s="255"/>
      <c r="E423" s="255"/>
      <c r="F423" s="255"/>
      <c r="G423" s="255"/>
      <c r="H423" s="255"/>
      <c r="I423" s="255"/>
      <c r="J423" s="255"/>
      <c r="K423" s="255"/>
      <c r="L423" s="254"/>
      <c r="M423" s="254"/>
      <c r="N423" s="254"/>
      <c r="O423" s="254"/>
    </row>
    <row r="424" spans="1:15" ht="24.75" customHeight="1" x14ac:dyDescent="0.4">
      <c r="A424" s="254"/>
      <c r="B424" s="255"/>
      <c r="C424" s="255"/>
      <c r="D424" s="255"/>
      <c r="E424" s="255"/>
      <c r="F424" s="255"/>
      <c r="G424" s="255"/>
      <c r="H424" s="255"/>
      <c r="I424" s="255"/>
      <c r="J424" s="255"/>
      <c r="K424" s="255"/>
      <c r="L424" s="254"/>
      <c r="M424" s="254"/>
      <c r="N424" s="254"/>
      <c r="O424" s="254"/>
    </row>
    <row r="425" spans="1:15" ht="24.75" customHeight="1" x14ac:dyDescent="0.4">
      <c r="A425" s="254"/>
      <c r="B425" s="255"/>
      <c r="C425" s="255"/>
      <c r="D425" s="255"/>
      <c r="E425" s="255"/>
      <c r="F425" s="255"/>
      <c r="G425" s="255"/>
      <c r="H425" s="255"/>
      <c r="I425" s="255"/>
      <c r="J425" s="255"/>
      <c r="K425" s="255"/>
      <c r="L425" s="254"/>
      <c r="M425" s="254"/>
      <c r="N425" s="254"/>
      <c r="O425" s="254"/>
    </row>
    <row r="426" spans="1:15" ht="24.75" customHeight="1" x14ac:dyDescent="0.4">
      <c r="A426" s="254"/>
      <c r="B426" s="255"/>
      <c r="C426" s="255"/>
      <c r="D426" s="255"/>
      <c r="E426" s="255"/>
      <c r="F426" s="255"/>
      <c r="G426" s="255"/>
      <c r="H426" s="255"/>
      <c r="I426" s="255"/>
      <c r="J426" s="255"/>
      <c r="K426" s="255"/>
      <c r="L426" s="254"/>
      <c r="M426" s="254"/>
      <c r="N426" s="254"/>
      <c r="O426" s="254"/>
    </row>
    <row r="427" spans="1:15" ht="24.75" customHeight="1" x14ac:dyDescent="0.4">
      <c r="A427" s="254"/>
      <c r="B427" s="255"/>
      <c r="C427" s="255"/>
      <c r="D427" s="255"/>
      <c r="E427" s="255"/>
      <c r="F427" s="255"/>
      <c r="G427" s="255"/>
      <c r="H427" s="255"/>
      <c r="I427" s="255"/>
      <c r="J427" s="255"/>
      <c r="K427" s="255"/>
      <c r="L427" s="254"/>
      <c r="M427" s="254"/>
      <c r="N427" s="254"/>
      <c r="O427" s="254"/>
    </row>
    <row r="428" spans="1:15" ht="24.75" customHeight="1" x14ac:dyDescent="0.4">
      <c r="A428" s="254"/>
      <c r="B428" s="255"/>
      <c r="C428" s="255"/>
      <c r="D428" s="255"/>
      <c r="E428" s="255"/>
      <c r="F428" s="255"/>
      <c r="G428" s="255"/>
      <c r="H428" s="255"/>
      <c r="I428" s="255"/>
      <c r="J428" s="255"/>
      <c r="K428" s="255"/>
      <c r="L428" s="254"/>
      <c r="M428" s="254"/>
      <c r="N428" s="254"/>
      <c r="O428" s="254"/>
    </row>
    <row r="429" spans="1:15" ht="24.75" customHeight="1" x14ac:dyDescent="0.4">
      <c r="A429" s="254"/>
      <c r="B429" s="255"/>
      <c r="C429" s="255"/>
      <c r="D429" s="255"/>
      <c r="E429" s="255"/>
      <c r="F429" s="255"/>
      <c r="G429" s="255"/>
      <c r="H429" s="255"/>
      <c r="I429" s="255"/>
      <c r="J429" s="255"/>
      <c r="K429" s="255"/>
      <c r="L429" s="254"/>
      <c r="M429" s="254"/>
      <c r="N429" s="254"/>
      <c r="O429" s="254"/>
    </row>
    <row r="430" spans="1:15" ht="24.75" customHeight="1" x14ac:dyDescent="0.4">
      <c r="A430" s="254"/>
      <c r="B430" s="255"/>
      <c r="C430" s="255"/>
      <c r="D430" s="255"/>
      <c r="E430" s="255"/>
      <c r="F430" s="255"/>
      <c r="G430" s="255"/>
      <c r="H430" s="255"/>
      <c r="I430" s="255"/>
      <c r="J430" s="255"/>
      <c r="K430" s="255"/>
      <c r="L430" s="254"/>
      <c r="M430" s="254"/>
      <c r="N430" s="254"/>
      <c r="O430" s="254"/>
    </row>
    <row r="431" spans="1:15" ht="24.75" customHeight="1" x14ac:dyDescent="0.4">
      <c r="A431" s="254"/>
      <c r="B431" s="255"/>
      <c r="C431" s="255"/>
      <c r="D431" s="255"/>
      <c r="E431" s="255"/>
      <c r="F431" s="255"/>
      <c r="G431" s="255"/>
      <c r="H431" s="255"/>
      <c r="I431" s="255"/>
      <c r="J431" s="255"/>
      <c r="K431" s="255"/>
      <c r="L431" s="254"/>
      <c r="M431" s="254"/>
      <c r="N431" s="254"/>
      <c r="O431" s="254"/>
    </row>
    <row r="432" spans="1:15" ht="24.75" customHeight="1" x14ac:dyDescent="0.4">
      <c r="A432" s="254"/>
      <c r="B432" s="255"/>
      <c r="C432" s="255"/>
      <c r="D432" s="255"/>
      <c r="E432" s="255"/>
      <c r="F432" s="255"/>
      <c r="G432" s="255"/>
      <c r="H432" s="255"/>
      <c r="I432" s="255"/>
      <c r="J432" s="255"/>
      <c r="K432" s="255"/>
      <c r="L432" s="254"/>
      <c r="M432" s="254"/>
      <c r="N432" s="254"/>
      <c r="O432" s="254"/>
    </row>
    <row r="433" spans="1:15" ht="24.75" customHeight="1" x14ac:dyDescent="0.4">
      <c r="A433" s="254"/>
      <c r="B433" s="255"/>
      <c r="C433" s="255"/>
      <c r="D433" s="255"/>
      <c r="E433" s="255"/>
      <c r="F433" s="255"/>
      <c r="G433" s="255"/>
      <c r="H433" s="255"/>
      <c r="I433" s="255"/>
      <c r="J433" s="255"/>
      <c r="K433" s="255"/>
      <c r="L433" s="254"/>
      <c r="M433" s="254"/>
      <c r="N433" s="254"/>
      <c r="O433" s="254"/>
    </row>
    <row r="434" spans="1:15" ht="24.75" customHeight="1" x14ac:dyDescent="0.4">
      <c r="A434" s="254"/>
      <c r="B434" s="255"/>
      <c r="C434" s="255"/>
      <c r="D434" s="255"/>
      <c r="E434" s="255"/>
      <c r="F434" s="255"/>
      <c r="G434" s="255"/>
      <c r="H434" s="255"/>
      <c r="I434" s="255"/>
      <c r="J434" s="255"/>
      <c r="K434" s="255"/>
      <c r="L434" s="254"/>
      <c r="M434" s="254"/>
      <c r="N434" s="254"/>
      <c r="O434" s="254"/>
    </row>
    <row r="435" spans="1:15" ht="24.75" customHeight="1" x14ac:dyDescent="0.4">
      <c r="A435" s="254"/>
      <c r="B435" s="255"/>
      <c r="C435" s="255"/>
      <c r="D435" s="255"/>
      <c r="E435" s="255"/>
      <c r="F435" s="255"/>
      <c r="G435" s="255"/>
      <c r="H435" s="255"/>
      <c r="I435" s="255"/>
      <c r="J435" s="255"/>
      <c r="K435" s="255"/>
      <c r="L435" s="254"/>
      <c r="M435" s="254"/>
      <c r="N435" s="254"/>
      <c r="O435" s="254"/>
    </row>
    <row r="436" spans="1:15" ht="24.75" customHeight="1" x14ac:dyDescent="0.4">
      <c r="A436" s="254"/>
      <c r="B436" s="255"/>
      <c r="C436" s="255"/>
      <c r="D436" s="255"/>
      <c r="E436" s="255"/>
      <c r="F436" s="255"/>
      <c r="G436" s="255"/>
      <c r="H436" s="255"/>
      <c r="I436" s="255"/>
      <c r="J436" s="255"/>
      <c r="K436" s="255"/>
      <c r="L436" s="254"/>
      <c r="M436" s="254"/>
      <c r="N436" s="254"/>
      <c r="O436" s="254"/>
    </row>
    <row r="437" spans="1:15" ht="24.75" customHeight="1" x14ac:dyDescent="0.4">
      <c r="A437" s="254"/>
      <c r="B437" s="255"/>
      <c r="C437" s="255"/>
      <c r="D437" s="255"/>
      <c r="E437" s="255"/>
      <c r="F437" s="255"/>
      <c r="G437" s="255"/>
      <c r="H437" s="255"/>
      <c r="I437" s="255"/>
      <c r="J437" s="255"/>
      <c r="K437" s="255"/>
      <c r="L437" s="254"/>
      <c r="M437" s="254"/>
      <c r="N437" s="254"/>
      <c r="O437" s="254"/>
    </row>
    <row r="438" spans="1:15" ht="24.75" customHeight="1" x14ac:dyDescent="0.4">
      <c r="A438" s="254"/>
      <c r="B438" s="255"/>
      <c r="C438" s="255"/>
      <c r="D438" s="255"/>
      <c r="E438" s="255"/>
      <c r="F438" s="255"/>
      <c r="G438" s="255"/>
      <c r="H438" s="255"/>
      <c r="I438" s="255"/>
      <c r="J438" s="255"/>
      <c r="K438" s="255"/>
      <c r="L438" s="254"/>
      <c r="M438" s="254"/>
      <c r="N438" s="254"/>
      <c r="O438" s="254"/>
    </row>
    <row r="439" spans="1:15" ht="24.75" customHeight="1" x14ac:dyDescent="0.4">
      <c r="A439" s="254"/>
      <c r="B439" s="255"/>
      <c r="C439" s="255"/>
      <c r="D439" s="255"/>
      <c r="E439" s="255"/>
      <c r="F439" s="255"/>
      <c r="G439" s="255"/>
      <c r="H439" s="255"/>
      <c r="I439" s="255"/>
      <c r="J439" s="255"/>
      <c r="K439" s="255"/>
      <c r="L439" s="254"/>
      <c r="M439" s="254"/>
      <c r="N439" s="254"/>
      <c r="O439" s="254"/>
    </row>
    <row r="440" spans="1:15" ht="24.75" customHeight="1" x14ac:dyDescent="0.4">
      <c r="A440" s="254"/>
      <c r="B440" s="255"/>
      <c r="C440" s="255"/>
      <c r="D440" s="255"/>
      <c r="E440" s="255"/>
      <c r="F440" s="255"/>
      <c r="G440" s="255"/>
      <c r="H440" s="255"/>
      <c r="I440" s="255"/>
      <c r="J440" s="255"/>
      <c r="K440" s="255"/>
      <c r="L440" s="254"/>
      <c r="M440" s="254"/>
      <c r="N440" s="254"/>
      <c r="O440" s="254"/>
    </row>
    <row r="441" spans="1:15" ht="24.75" customHeight="1" x14ac:dyDescent="0.4">
      <c r="A441" s="254"/>
      <c r="B441" s="255"/>
      <c r="C441" s="255"/>
      <c r="D441" s="255"/>
      <c r="E441" s="255"/>
      <c r="F441" s="255"/>
      <c r="G441" s="255"/>
      <c r="H441" s="255"/>
      <c r="I441" s="255"/>
      <c r="J441" s="255"/>
      <c r="K441" s="255"/>
      <c r="L441" s="254"/>
      <c r="M441" s="254"/>
      <c r="N441" s="254"/>
      <c r="O441" s="254"/>
    </row>
    <row r="442" spans="1:15" ht="24.75" customHeight="1" x14ac:dyDescent="0.4">
      <c r="A442" s="254"/>
      <c r="B442" s="255"/>
      <c r="C442" s="255"/>
      <c r="D442" s="255"/>
      <c r="E442" s="255"/>
      <c r="F442" s="255"/>
      <c r="G442" s="255"/>
      <c r="H442" s="255"/>
      <c r="I442" s="255"/>
      <c r="J442" s="255"/>
      <c r="K442" s="255"/>
      <c r="L442" s="254"/>
      <c r="M442" s="254"/>
      <c r="N442" s="254"/>
      <c r="O442" s="254"/>
    </row>
    <row r="443" spans="1:15" ht="24.75" customHeight="1" x14ac:dyDescent="0.4">
      <c r="A443" s="254"/>
      <c r="B443" s="255"/>
      <c r="C443" s="255"/>
      <c r="D443" s="255"/>
      <c r="E443" s="255"/>
      <c r="F443" s="255"/>
      <c r="G443" s="255"/>
      <c r="H443" s="255"/>
      <c r="I443" s="255"/>
      <c r="J443" s="255"/>
      <c r="K443" s="255"/>
      <c r="L443" s="254"/>
      <c r="M443" s="254"/>
      <c r="N443" s="254"/>
      <c r="O443" s="254"/>
    </row>
    <row r="444" spans="1:15" ht="24.75" customHeight="1" x14ac:dyDescent="0.4">
      <c r="A444" s="254"/>
      <c r="B444" s="255"/>
      <c r="C444" s="255"/>
      <c r="D444" s="255"/>
      <c r="E444" s="255"/>
      <c r="F444" s="255"/>
      <c r="G444" s="255"/>
      <c r="H444" s="255"/>
      <c r="I444" s="255"/>
      <c r="J444" s="255"/>
      <c r="K444" s="255"/>
      <c r="L444" s="254"/>
      <c r="M444" s="254"/>
      <c r="N444" s="254"/>
      <c r="O444" s="254"/>
    </row>
    <row r="445" spans="1:15" ht="24.75" customHeight="1" x14ac:dyDescent="0.4">
      <c r="A445" s="254"/>
      <c r="B445" s="255"/>
      <c r="C445" s="255"/>
      <c r="D445" s="255"/>
      <c r="E445" s="255"/>
      <c r="F445" s="255"/>
      <c r="G445" s="255"/>
      <c r="H445" s="255"/>
      <c r="I445" s="255"/>
      <c r="J445" s="255"/>
      <c r="K445" s="255"/>
      <c r="L445" s="254"/>
      <c r="M445" s="254"/>
      <c r="N445" s="254"/>
      <c r="O445" s="254"/>
    </row>
    <row r="446" spans="1:15" ht="24.75" customHeight="1" x14ac:dyDescent="0.4">
      <c r="A446" s="254"/>
      <c r="B446" s="255"/>
      <c r="C446" s="255"/>
      <c r="D446" s="255"/>
      <c r="E446" s="255"/>
      <c r="F446" s="255"/>
      <c r="G446" s="255"/>
      <c r="H446" s="255"/>
      <c r="I446" s="255"/>
      <c r="J446" s="255"/>
      <c r="K446" s="255"/>
      <c r="L446" s="254"/>
      <c r="M446" s="254"/>
      <c r="N446" s="254"/>
      <c r="O446" s="254"/>
    </row>
    <row r="447" spans="1:15" ht="24.75" customHeight="1" x14ac:dyDescent="0.4">
      <c r="A447" s="254"/>
      <c r="B447" s="255"/>
      <c r="C447" s="255"/>
      <c r="D447" s="255"/>
      <c r="E447" s="255"/>
      <c r="F447" s="255"/>
      <c r="G447" s="255"/>
      <c r="H447" s="255"/>
      <c r="I447" s="255"/>
      <c r="J447" s="255"/>
      <c r="K447" s="255"/>
      <c r="L447" s="254"/>
      <c r="M447" s="254"/>
      <c r="N447" s="254"/>
      <c r="O447" s="254"/>
    </row>
    <row r="448" spans="1:15" ht="24.75" customHeight="1" x14ac:dyDescent="0.4">
      <c r="A448" s="254"/>
      <c r="B448" s="255"/>
      <c r="C448" s="255"/>
      <c r="D448" s="255"/>
      <c r="E448" s="255"/>
      <c r="F448" s="255"/>
      <c r="G448" s="255"/>
      <c r="H448" s="255"/>
      <c r="I448" s="255"/>
      <c r="J448" s="255"/>
      <c r="K448" s="255"/>
      <c r="L448" s="254"/>
      <c r="M448" s="254"/>
      <c r="N448" s="254"/>
      <c r="O448" s="254"/>
    </row>
    <row r="449" spans="1:15" ht="24.75" customHeight="1" x14ac:dyDescent="0.4">
      <c r="A449" s="254"/>
      <c r="B449" s="255"/>
      <c r="C449" s="255"/>
      <c r="D449" s="255"/>
      <c r="E449" s="255"/>
      <c r="F449" s="255"/>
      <c r="G449" s="255"/>
      <c r="H449" s="255"/>
      <c r="I449" s="255"/>
      <c r="J449" s="255"/>
      <c r="K449" s="255"/>
      <c r="L449" s="254"/>
      <c r="M449" s="254"/>
      <c r="N449" s="254"/>
      <c r="O449" s="254"/>
    </row>
    <row r="450" spans="1:15" ht="24.75" customHeight="1" x14ac:dyDescent="0.4">
      <c r="A450" s="254"/>
      <c r="B450" s="255"/>
      <c r="C450" s="255"/>
      <c r="D450" s="255"/>
      <c r="E450" s="255"/>
      <c r="F450" s="255"/>
      <c r="G450" s="255"/>
      <c r="H450" s="255"/>
      <c r="I450" s="255"/>
      <c r="J450" s="255"/>
      <c r="K450" s="255"/>
      <c r="L450" s="254"/>
      <c r="M450" s="254"/>
      <c r="N450" s="254"/>
      <c r="O450" s="254"/>
    </row>
    <row r="451" spans="1:15" ht="24.75" customHeight="1" x14ac:dyDescent="0.4">
      <c r="A451" s="254"/>
      <c r="B451" s="255"/>
      <c r="C451" s="255"/>
      <c r="D451" s="255"/>
      <c r="E451" s="255"/>
      <c r="F451" s="255"/>
      <c r="G451" s="255"/>
      <c r="H451" s="255"/>
      <c r="I451" s="255"/>
      <c r="J451" s="255"/>
      <c r="K451" s="255"/>
      <c r="L451" s="254"/>
      <c r="M451" s="254"/>
      <c r="N451" s="254"/>
      <c r="O451" s="254"/>
    </row>
    <row r="452" spans="1:15" ht="24.75" customHeight="1" x14ac:dyDescent="0.4">
      <c r="A452" s="254"/>
      <c r="B452" s="255"/>
      <c r="C452" s="255"/>
      <c r="D452" s="255"/>
      <c r="E452" s="255"/>
      <c r="F452" s="255"/>
      <c r="G452" s="255"/>
      <c r="H452" s="255"/>
      <c r="I452" s="255"/>
      <c r="J452" s="255"/>
      <c r="K452" s="255"/>
      <c r="L452" s="254"/>
      <c r="M452" s="254"/>
      <c r="N452" s="254"/>
      <c r="O452" s="254"/>
    </row>
    <row r="453" spans="1:15" ht="24.75" customHeight="1" x14ac:dyDescent="0.4">
      <c r="A453" s="254"/>
      <c r="B453" s="255"/>
      <c r="C453" s="255"/>
      <c r="D453" s="255"/>
      <c r="E453" s="255"/>
      <c r="F453" s="255"/>
      <c r="G453" s="255"/>
      <c r="H453" s="255"/>
      <c r="I453" s="255"/>
      <c r="J453" s="255"/>
      <c r="K453" s="255"/>
      <c r="L453" s="254"/>
      <c r="M453" s="254"/>
      <c r="N453" s="254"/>
      <c r="O453" s="254"/>
    </row>
    <row r="454" spans="1:15" ht="24.75" customHeight="1" x14ac:dyDescent="0.4">
      <c r="A454" s="254"/>
      <c r="B454" s="255"/>
      <c r="C454" s="255"/>
      <c r="D454" s="255"/>
      <c r="E454" s="255"/>
      <c r="F454" s="255"/>
      <c r="G454" s="255"/>
      <c r="H454" s="255"/>
      <c r="I454" s="255"/>
      <c r="J454" s="255"/>
      <c r="K454" s="255"/>
      <c r="L454" s="254"/>
      <c r="M454" s="254"/>
      <c r="N454" s="254"/>
      <c r="O454" s="254"/>
    </row>
    <row r="455" spans="1:15" ht="24.75" customHeight="1" x14ac:dyDescent="0.4">
      <c r="A455" s="254"/>
      <c r="B455" s="255"/>
      <c r="C455" s="255"/>
      <c r="D455" s="255"/>
      <c r="E455" s="255"/>
      <c r="F455" s="255"/>
      <c r="G455" s="255"/>
      <c r="H455" s="255"/>
      <c r="I455" s="255"/>
      <c r="J455" s="255"/>
      <c r="K455" s="255"/>
      <c r="L455" s="254"/>
      <c r="M455" s="254"/>
      <c r="N455" s="254"/>
      <c r="O455" s="254"/>
    </row>
    <row r="456" spans="1:15" ht="24.75" customHeight="1" x14ac:dyDescent="0.4">
      <c r="A456" s="254"/>
      <c r="B456" s="255"/>
      <c r="C456" s="255"/>
      <c r="D456" s="255"/>
      <c r="E456" s="255"/>
      <c r="F456" s="255"/>
      <c r="G456" s="255"/>
      <c r="H456" s="255"/>
      <c r="I456" s="255"/>
      <c r="J456" s="255"/>
      <c r="K456" s="255"/>
      <c r="L456" s="254"/>
      <c r="M456" s="254"/>
      <c r="N456" s="254"/>
      <c r="O456" s="254"/>
    </row>
    <row r="457" spans="1:15" ht="24.75" customHeight="1" x14ac:dyDescent="0.4">
      <c r="A457" s="254"/>
      <c r="B457" s="255"/>
      <c r="C457" s="255"/>
      <c r="D457" s="255"/>
      <c r="E457" s="255"/>
      <c r="F457" s="255"/>
      <c r="G457" s="255"/>
      <c r="H457" s="255"/>
      <c r="I457" s="255"/>
      <c r="J457" s="255"/>
      <c r="K457" s="255"/>
      <c r="L457" s="254"/>
      <c r="M457" s="254"/>
      <c r="N457" s="254"/>
      <c r="O457" s="254"/>
    </row>
    <row r="458" spans="1:15" ht="24.75" customHeight="1" x14ac:dyDescent="0.4">
      <c r="A458" s="254"/>
      <c r="B458" s="255"/>
      <c r="C458" s="255"/>
      <c r="D458" s="255"/>
      <c r="E458" s="255"/>
      <c r="F458" s="255"/>
      <c r="G458" s="255"/>
      <c r="H458" s="255"/>
      <c r="I458" s="255"/>
      <c r="J458" s="255"/>
      <c r="K458" s="255"/>
      <c r="L458" s="254"/>
      <c r="M458" s="254"/>
      <c r="N458" s="254"/>
      <c r="O458" s="254"/>
    </row>
    <row r="459" spans="1:15" ht="24.75" customHeight="1" x14ac:dyDescent="0.4">
      <c r="A459" s="254"/>
      <c r="B459" s="255"/>
      <c r="C459" s="255"/>
      <c r="D459" s="255"/>
      <c r="E459" s="255"/>
      <c r="F459" s="255"/>
      <c r="G459" s="255"/>
      <c r="H459" s="255"/>
      <c r="I459" s="255"/>
      <c r="J459" s="255"/>
      <c r="K459" s="255"/>
      <c r="L459" s="254"/>
      <c r="M459" s="254"/>
      <c r="N459" s="254"/>
      <c r="O459" s="254"/>
    </row>
    <row r="460" spans="1:15" ht="24.75" customHeight="1" x14ac:dyDescent="0.4">
      <c r="A460" s="254"/>
      <c r="B460" s="255"/>
      <c r="C460" s="255"/>
      <c r="D460" s="255"/>
      <c r="E460" s="255"/>
      <c r="F460" s="255"/>
      <c r="G460" s="255"/>
      <c r="H460" s="255"/>
      <c r="I460" s="255"/>
      <c r="J460" s="255"/>
      <c r="K460" s="255"/>
      <c r="L460" s="254"/>
      <c r="M460" s="254"/>
      <c r="N460" s="254"/>
      <c r="O460" s="254"/>
    </row>
    <row r="461" spans="1:15" ht="24.75" customHeight="1" x14ac:dyDescent="0.4">
      <c r="A461" s="254"/>
      <c r="B461" s="255"/>
      <c r="C461" s="255"/>
      <c r="D461" s="255"/>
      <c r="E461" s="255"/>
      <c r="F461" s="255"/>
      <c r="G461" s="255"/>
      <c r="H461" s="255"/>
      <c r="I461" s="255"/>
      <c r="J461" s="255"/>
      <c r="K461" s="255"/>
      <c r="L461" s="254"/>
      <c r="M461" s="254"/>
      <c r="N461" s="254"/>
      <c r="O461" s="254"/>
    </row>
    <row r="462" spans="1:15" ht="24.75" customHeight="1" x14ac:dyDescent="0.4">
      <c r="A462" s="254"/>
      <c r="B462" s="255"/>
      <c r="C462" s="255"/>
      <c r="D462" s="255"/>
      <c r="E462" s="255"/>
      <c r="F462" s="255"/>
      <c r="G462" s="255"/>
      <c r="H462" s="255"/>
      <c r="I462" s="255"/>
      <c r="J462" s="255"/>
      <c r="K462" s="255"/>
      <c r="L462" s="254"/>
      <c r="M462" s="254"/>
      <c r="N462" s="254"/>
      <c r="O462" s="254"/>
    </row>
    <row r="463" spans="1:15" ht="24.75" customHeight="1" x14ac:dyDescent="0.4">
      <c r="A463" s="254"/>
      <c r="B463" s="255"/>
      <c r="C463" s="255"/>
      <c r="D463" s="255"/>
      <c r="E463" s="255"/>
      <c r="F463" s="255"/>
      <c r="G463" s="255"/>
      <c r="H463" s="255"/>
      <c r="I463" s="255"/>
      <c r="J463" s="255"/>
      <c r="K463" s="255"/>
      <c r="L463" s="254"/>
      <c r="M463" s="254"/>
      <c r="N463" s="254"/>
      <c r="O463" s="254"/>
    </row>
    <row r="464" spans="1:15" ht="24.75" customHeight="1" x14ac:dyDescent="0.4">
      <c r="A464" s="254"/>
      <c r="B464" s="255"/>
      <c r="C464" s="255"/>
      <c r="D464" s="255"/>
      <c r="E464" s="255"/>
      <c r="F464" s="255"/>
      <c r="G464" s="255"/>
      <c r="H464" s="255"/>
      <c r="I464" s="255"/>
      <c r="J464" s="255"/>
      <c r="K464" s="255"/>
      <c r="L464" s="254"/>
      <c r="M464" s="254"/>
      <c r="N464" s="254"/>
      <c r="O464" s="254"/>
    </row>
    <row r="465" spans="1:15" ht="24.75" customHeight="1" x14ac:dyDescent="0.4">
      <c r="A465" s="254"/>
      <c r="B465" s="255"/>
      <c r="C465" s="255"/>
      <c r="D465" s="255"/>
      <c r="E465" s="255"/>
      <c r="F465" s="255"/>
      <c r="G465" s="255"/>
      <c r="H465" s="255"/>
      <c r="I465" s="255"/>
      <c r="J465" s="255"/>
      <c r="K465" s="255"/>
      <c r="L465" s="254"/>
      <c r="M465" s="254"/>
      <c r="N465" s="254"/>
      <c r="O465" s="254"/>
    </row>
    <row r="466" spans="1:15" ht="24.75" customHeight="1" x14ac:dyDescent="0.4">
      <c r="A466" s="254"/>
      <c r="B466" s="255"/>
      <c r="C466" s="255"/>
      <c r="D466" s="255"/>
      <c r="E466" s="255"/>
      <c r="F466" s="255"/>
      <c r="G466" s="255"/>
      <c r="H466" s="255"/>
      <c r="I466" s="255"/>
      <c r="J466" s="255"/>
      <c r="K466" s="255"/>
      <c r="L466" s="254"/>
      <c r="M466" s="254"/>
      <c r="N466" s="254"/>
      <c r="O466" s="254"/>
    </row>
    <row r="467" spans="1:15" ht="24.75" customHeight="1" x14ac:dyDescent="0.4">
      <c r="A467" s="254"/>
      <c r="B467" s="255"/>
      <c r="C467" s="255"/>
      <c r="D467" s="255"/>
      <c r="E467" s="255"/>
      <c r="F467" s="255"/>
      <c r="G467" s="255"/>
      <c r="H467" s="255"/>
      <c r="I467" s="255"/>
      <c r="J467" s="255"/>
      <c r="K467" s="255"/>
      <c r="L467" s="254"/>
      <c r="M467" s="254"/>
      <c r="N467" s="254"/>
      <c r="O467" s="254"/>
    </row>
    <row r="468" spans="1:15" ht="24.75" customHeight="1" x14ac:dyDescent="0.4">
      <c r="A468" s="254"/>
      <c r="B468" s="255"/>
      <c r="C468" s="255"/>
      <c r="D468" s="255"/>
      <c r="E468" s="255"/>
      <c r="F468" s="255"/>
      <c r="G468" s="255"/>
      <c r="H468" s="255"/>
      <c r="I468" s="255"/>
      <c r="J468" s="255"/>
      <c r="K468" s="255"/>
      <c r="L468" s="254"/>
      <c r="M468" s="254"/>
      <c r="N468" s="254"/>
      <c r="O468" s="254"/>
    </row>
    <row r="469" spans="1:15" ht="24.75" customHeight="1" x14ac:dyDescent="0.4">
      <c r="A469" s="254"/>
      <c r="B469" s="255"/>
      <c r="C469" s="255"/>
      <c r="D469" s="255"/>
      <c r="E469" s="255"/>
      <c r="F469" s="255"/>
      <c r="G469" s="255"/>
      <c r="H469" s="255"/>
      <c r="I469" s="255"/>
      <c r="J469" s="255"/>
      <c r="K469" s="255"/>
      <c r="L469" s="254"/>
      <c r="M469" s="254"/>
      <c r="N469" s="254"/>
      <c r="O469" s="254"/>
    </row>
    <row r="470" spans="1:15" ht="24.75" customHeight="1" x14ac:dyDescent="0.4">
      <c r="A470" s="254"/>
      <c r="B470" s="255"/>
      <c r="C470" s="255"/>
      <c r="D470" s="255"/>
      <c r="E470" s="255"/>
      <c r="F470" s="255"/>
      <c r="G470" s="255"/>
      <c r="H470" s="255"/>
      <c r="I470" s="255"/>
      <c r="J470" s="255"/>
      <c r="K470" s="255"/>
      <c r="L470" s="254"/>
      <c r="M470" s="254"/>
      <c r="N470" s="254"/>
      <c r="O470" s="254"/>
    </row>
    <row r="471" spans="1:15" ht="24.75" customHeight="1" x14ac:dyDescent="0.4">
      <c r="A471" s="254"/>
      <c r="B471" s="255"/>
      <c r="C471" s="255"/>
      <c r="D471" s="255"/>
      <c r="E471" s="255"/>
      <c r="F471" s="255"/>
      <c r="G471" s="255"/>
      <c r="H471" s="255"/>
      <c r="I471" s="255"/>
      <c r="J471" s="255"/>
      <c r="K471" s="255"/>
      <c r="L471" s="254"/>
      <c r="M471" s="254"/>
      <c r="N471" s="254"/>
      <c r="O471" s="254"/>
    </row>
    <row r="472" spans="1:15" ht="24.75" customHeight="1" x14ac:dyDescent="0.4">
      <c r="A472" s="254"/>
      <c r="B472" s="255"/>
      <c r="C472" s="255"/>
      <c r="D472" s="255"/>
      <c r="E472" s="255"/>
      <c r="F472" s="255"/>
      <c r="G472" s="255"/>
      <c r="H472" s="255"/>
      <c r="I472" s="255"/>
      <c r="J472" s="255"/>
      <c r="K472" s="255"/>
      <c r="L472" s="254"/>
      <c r="M472" s="254"/>
      <c r="N472" s="254"/>
      <c r="O472" s="254"/>
    </row>
    <row r="473" spans="1:15" ht="24.75" customHeight="1" x14ac:dyDescent="0.4">
      <c r="A473" s="254"/>
      <c r="B473" s="255"/>
      <c r="C473" s="255"/>
      <c r="D473" s="255"/>
      <c r="E473" s="255"/>
      <c r="F473" s="255"/>
      <c r="G473" s="255"/>
      <c r="H473" s="255"/>
      <c r="I473" s="255"/>
      <c r="J473" s="255"/>
      <c r="K473" s="255"/>
      <c r="L473" s="254"/>
      <c r="M473" s="254"/>
      <c r="N473" s="254"/>
      <c r="O473" s="254"/>
    </row>
    <row r="474" spans="1:15" ht="24.75" customHeight="1" x14ac:dyDescent="0.4">
      <c r="A474" s="254"/>
      <c r="B474" s="255"/>
      <c r="C474" s="255"/>
      <c r="D474" s="255"/>
      <c r="E474" s="255"/>
      <c r="F474" s="255"/>
      <c r="G474" s="255"/>
      <c r="H474" s="255"/>
      <c r="I474" s="255"/>
      <c r="J474" s="255"/>
      <c r="K474" s="255"/>
      <c r="L474" s="254"/>
      <c r="M474" s="254"/>
      <c r="N474" s="254"/>
      <c r="O474" s="254"/>
    </row>
    <row r="475" spans="1:15" ht="24.75" customHeight="1" x14ac:dyDescent="0.4">
      <c r="A475" s="254"/>
      <c r="B475" s="255"/>
      <c r="C475" s="255"/>
      <c r="D475" s="255"/>
      <c r="E475" s="255"/>
      <c r="F475" s="255"/>
      <c r="G475" s="255"/>
      <c r="H475" s="255"/>
      <c r="I475" s="255"/>
      <c r="J475" s="255"/>
      <c r="K475" s="255"/>
      <c r="L475" s="254"/>
      <c r="M475" s="254"/>
      <c r="N475" s="254"/>
      <c r="O475" s="254"/>
    </row>
    <row r="476" spans="1:15" ht="24.75" customHeight="1" x14ac:dyDescent="0.4">
      <c r="A476" s="254"/>
      <c r="B476" s="255"/>
      <c r="C476" s="255"/>
      <c r="D476" s="255"/>
      <c r="E476" s="255"/>
      <c r="F476" s="255"/>
      <c r="G476" s="255"/>
      <c r="H476" s="255"/>
      <c r="I476" s="255"/>
      <c r="J476" s="255"/>
      <c r="K476" s="255"/>
      <c r="L476" s="254"/>
      <c r="M476" s="254"/>
      <c r="N476" s="254"/>
      <c r="O476" s="254"/>
    </row>
    <row r="477" spans="1:15" ht="24.75" customHeight="1" x14ac:dyDescent="0.4">
      <c r="A477" s="254"/>
      <c r="B477" s="255"/>
      <c r="C477" s="255"/>
      <c r="D477" s="255"/>
      <c r="E477" s="255"/>
      <c r="F477" s="255"/>
      <c r="G477" s="255"/>
      <c r="H477" s="255"/>
      <c r="I477" s="255"/>
      <c r="J477" s="255"/>
      <c r="K477" s="255"/>
      <c r="L477" s="254"/>
      <c r="M477" s="254"/>
      <c r="N477" s="254"/>
      <c r="O477" s="254"/>
    </row>
    <row r="478" spans="1:15" ht="24.75" customHeight="1" x14ac:dyDescent="0.4">
      <c r="A478" s="254"/>
      <c r="B478" s="255"/>
      <c r="C478" s="255"/>
      <c r="D478" s="255"/>
      <c r="E478" s="255"/>
      <c r="F478" s="255"/>
      <c r="G478" s="255"/>
      <c r="H478" s="255"/>
      <c r="I478" s="255"/>
      <c r="J478" s="255"/>
      <c r="K478" s="255"/>
      <c r="L478" s="254"/>
      <c r="M478" s="254"/>
      <c r="N478" s="254"/>
      <c r="O478" s="254"/>
    </row>
    <row r="479" spans="1:15" ht="24.75" customHeight="1" x14ac:dyDescent="0.4">
      <c r="A479" s="254"/>
      <c r="B479" s="255"/>
      <c r="C479" s="255"/>
      <c r="D479" s="255"/>
      <c r="E479" s="255"/>
      <c r="F479" s="255"/>
      <c r="G479" s="255"/>
      <c r="H479" s="255"/>
      <c r="I479" s="255"/>
      <c r="J479" s="255"/>
      <c r="K479" s="255"/>
      <c r="L479" s="254"/>
      <c r="M479" s="254"/>
      <c r="N479" s="254"/>
      <c r="O479" s="254"/>
    </row>
    <row r="480" spans="1:15" ht="24.75" customHeight="1" x14ac:dyDescent="0.4">
      <c r="A480" s="254"/>
      <c r="B480" s="255"/>
      <c r="C480" s="255"/>
      <c r="D480" s="255"/>
      <c r="E480" s="255"/>
      <c r="F480" s="255"/>
      <c r="G480" s="255"/>
      <c r="H480" s="255"/>
      <c r="I480" s="255"/>
      <c r="J480" s="255"/>
      <c r="K480" s="255"/>
      <c r="L480" s="254"/>
      <c r="M480" s="254"/>
      <c r="N480" s="254"/>
      <c r="O480" s="254"/>
    </row>
    <row r="481" spans="1:15" ht="24.75" customHeight="1" x14ac:dyDescent="0.4">
      <c r="A481" s="254"/>
      <c r="B481" s="255"/>
      <c r="C481" s="255"/>
      <c r="D481" s="255"/>
      <c r="E481" s="255"/>
      <c r="F481" s="255"/>
      <c r="G481" s="255"/>
      <c r="H481" s="255"/>
      <c r="I481" s="255"/>
      <c r="J481" s="255"/>
      <c r="K481" s="255"/>
      <c r="L481" s="254"/>
      <c r="M481" s="254"/>
      <c r="N481" s="254"/>
      <c r="O481" s="254"/>
    </row>
    <row r="482" spans="1:15" ht="24.75" customHeight="1" x14ac:dyDescent="0.4">
      <c r="A482" s="254"/>
      <c r="B482" s="255"/>
      <c r="C482" s="255"/>
      <c r="D482" s="255"/>
      <c r="E482" s="255"/>
      <c r="F482" s="255"/>
      <c r="G482" s="255"/>
      <c r="H482" s="255"/>
      <c r="I482" s="255"/>
      <c r="J482" s="255"/>
      <c r="K482" s="255"/>
      <c r="L482" s="254"/>
      <c r="M482" s="254"/>
      <c r="N482" s="254"/>
      <c r="O482" s="254"/>
    </row>
    <row r="483" spans="1:15" ht="24.75" customHeight="1" x14ac:dyDescent="0.4">
      <c r="A483" s="254"/>
      <c r="B483" s="255"/>
      <c r="C483" s="255"/>
      <c r="D483" s="255"/>
      <c r="E483" s="255"/>
      <c r="F483" s="255"/>
      <c r="G483" s="255"/>
      <c r="H483" s="255"/>
      <c r="I483" s="255"/>
      <c r="J483" s="255"/>
      <c r="K483" s="255"/>
      <c r="L483" s="254"/>
      <c r="M483" s="254"/>
      <c r="N483" s="254"/>
      <c r="O483" s="254"/>
    </row>
    <row r="484" spans="1:15" ht="24.75" customHeight="1" x14ac:dyDescent="0.4">
      <c r="A484" s="254"/>
      <c r="B484" s="255"/>
      <c r="C484" s="255"/>
      <c r="D484" s="255"/>
      <c r="E484" s="255"/>
      <c r="F484" s="255"/>
      <c r="G484" s="255"/>
      <c r="H484" s="255"/>
      <c r="I484" s="255"/>
      <c r="J484" s="255"/>
      <c r="K484" s="255"/>
      <c r="L484" s="254"/>
      <c r="M484" s="254"/>
      <c r="N484" s="254"/>
      <c r="O484" s="254"/>
    </row>
    <row r="485" spans="1:15" ht="24.75" customHeight="1" x14ac:dyDescent="0.4">
      <c r="A485" s="254"/>
      <c r="B485" s="255"/>
      <c r="C485" s="255"/>
      <c r="D485" s="255"/>
      <c r="E485" s="255"/>
      <c r="F485" s="255"/>
      <c r="G485" s="255"/>
      <c r="H485" s="255"/>
      <c r="I485" s="255"/>
      <c r="J485" s="255"/>
      <c r="K485" s="255"/>
      <c r="L485" s="254"/>
      <c r="M485" s="254"/>
      <c r="N485" s="254"/>
      <c r="O485" s="254"/>
    </row>
    <row r="486" spans="1:15" ht="24.75" customHeight="1" x14ac:dyDescent="0.4">
      <c r="A486" s="254"/>
      <c r="B486" s="255"/>
      <c r="C486" s="255"/>
      <c r="D486" s="255"/>
      <c r="E486" s="255"/>
      <c r="F486" s="255"/>
      <c r="G486" s="255"/>
      <c r="H486" s="255"/>
      <c r="I486" s="255"/>
      <c r="J486" s="255"/>
      <c r="K486" s="255"/>
      <c r="L486" s="254"/>
      <c r="M486" s="254"/>
      <c r="N486" s="254"/>
      <c r="O486" s="254"/>
    </row>
    <row r="487" spans="1:15" ht="24.75" customHeight="1" x14ac:dyDescent="0.4">
      <c r="A487" s="254"/>
      <c r="B487" s="255"/>
      <c r="C487" s="255"/>
      <c r="D487" s="255"/>
      <c r="E487" s="255"/>
      <c r="F487" s="255"/>
      <c r="G487" s="255"/>
      <c r="H487" s="255"/>
      <c r="I487" s="255"/>
      <c r="J487" s="255"/>
      <c r="K487" s="255"/>
      <c r="L487" s="254"/>
      <c r="M487" s="254"/>
      <c r="N487" s="254"/>
      <c r="O487" s="254"/>
    </row>
    <row r="488" spans="1:15" ht="24.75" customHeight="1" x14ac:dyDescent="0.4">
      <c r="A488" s="254"/>
      <c r="B488" s="255"/>
      <c r="C488" s="255"/>
      <c r="D488" s="255"/>
      <c r="E488" s="255"/>
      <c r="F488" s="255"/>
      <c r="G488" s="255"/>
      <c r="H488" s="255"/>
      <c r="I488" s="255"/>
      <c r="J488" s="255"/>
      <c r="K488" s="255"/>
      <c r="L488" s="254"/>
      <c r="M488" s="254"/>
      <c r="N488" s="254"/>
      <c r="O488" s="254"/>
    </row>
    <row r="489" spans="1:15" ht="24.75" customHeight="1" x14ac:dyDescent="0.4">
      <c r="A489" s="254"/>
      <c r="B489" s="255"/>
      <c r="C489" s="255"/>
      <c r="D489" s="255"/>
      <c r="E489" s="255"/>
      <c r="F489" s="255"/>
      <c r="G489" s="255"/>
      <c r="H489" s="255"/>
      <c r="I489" s="255"/>
      <c r="J489" s="255"/>
      <c r="K489" s="255"/>
      <c r="L489" s="254"/>
      <c r="M489" s="254"/>
      <c r="N489" s="254"/>
      <c r="O489" s="254"/>
    </row>
    <row r="490" spans="1:15" ht="24.75" customHeight="1" x14ac:dyDescent="0.4">
      <c r="A490" s="254"/>
      <c r="B490" s="255"/>
      <c r="C490" s="255"/>
      <c r="D490" s="255"/>
      <c r="E490" s="255"/>
      <c r="F490" s="255"/>
      <c r="G490" s="255"/>
      <c r="H490" s="255"/>
      <c r="I490" s="255"/>
      <c r="J490" s="255"/>
      <c r="K490" s="255"/>
      <c r="L490" s="254"/>
      <c r="M490" s="254"/>
      <c r="N490" s="254"/>
      <c r="O490" s="254"/>
    </row>
    <row r="491" spans="1:15" ht="24.75" customHeight="1" x14ac:dyDescent="0.4">
      <c r="A491" s="254"/>
      <c r="B491" s="255"/>
      <c r="C491" s="255"/>
      <c r="D491" s="255"/>
      <c r="E491" s="255"/>
      <c r="F491" s="255"/>
      <c r="G491" s="255"/>
      <c r="H491" s="255"/>
      <c r="I491" s="255"/>
      <c r="J491" s="255"/>
      <c r="K491" s="255"/>
      <c r="L491" s="254"/>
      <c r="M491" s="254"/>
      <c r="N491" s="254"/>
      <c r="O491" s="254"/>
    </row>
    <row r="492" spans="1:15" ht="24.75" customHeight="1" x14ac:dyDescent="0.4">
      <c r="A492" s="254"/>
      <c r="B492" s="255"/>
      <c r="C492" s="255"/>
      <c r="D492" s="255"/>
      <c r="E492" s="255"/>
      <c r="F492" s="255"/>
      <c r="G492" s="255"/>
      <c r="H492" s="255"/>
      <c r="I492" s="255"/>
      <c r="J492" s="255"/>
      <c r="K492" s="255"/>
      <c r="L492" s="254"/>
      <c r="M492" s="254"/>
      <c r="N492" s="254"/>
      <c r="O492" s="254"/>
    </row>
    <row r="493" spans="1:15" ht="24.75" customHeight="1" x14ac:dyDescent="0.4">
      <c r="A493" s="254"/>
      <c r="B493" s="255"/>
      <c r="C493" s="255"/>
      <c r="D493" s="255"/>
      <c r="E493" s="255"/>
      <c r="F493" s="255"/>
      <c r="G493" s="255"/>
      <c r="H493" s="255"/>
      <c r="I493" s="255"/>
      <c r="J493" s="255"/>
      <c r="K493" s="255"/>
      <c r="L493" s="254"/>
      <c r="M493" s="254"/>
      <c r="N493" s="254"/>
      <c r="O493" s="254"/>
    </row>
    <row r="494" spans="1:15" ht="24.75" customHeight="1" x14ac:dyDescent="0.4">
      <c r="A494" s="254"/>
      <c r="B494" s="255"/>
      <c r="C494" s="255"/>
      <c r="D494" s="255"/>
      <c r="E494" s="255"/>
      <c r="F494" s="255"/>
      <c r="G494" s="255"/>
      <c r="H494" s="255"/>
      <c r="I494" s="255"/>
      <c r="J494" s="255"/>
      <c r="K494" s="255"/>
      <c r="L494" s="254"/>
      <c r="M494" s="254"/>
      <c r="N494" s="254"/>
      <c r="O494" s="254"/>
    </row>
    <row r="495" spans="1:15" ht="24.75" customHeight="1" x14ac:dyDescent="0.4">
      <c r="A495" s="254"/>
      <c r="B495" s="255"/>
      <c r="C495" s="255"/>
      <c r="D495" s="255"/>
      <c r="E495" s="255"/>
      <c r="F495" s="255"/>
      <c r="G495" s="255"/>
      <c r="H495" s="255"/>
      <c r="I495" s="255"/>
      <c r="J495" s="255"/>
      <c r="K495" s="255"/>
      <c r="L495" s="254"/>
      <c r="M495" s="254"/>
      <c r="N495" s="254"/>
      <c r="O495" s="254"/>
    </row>
    <row r="496" spans="1:15" ht="24.75" customHeight="1" x14ac:dyDescent="0.4">
      <c r="A496" s="254"/>
      <c r="B496" s="255"/>
      <c r="C496" s="255"/>
      <c r="D496" s="255"/>
      <c r="E496" s="255"/>
      <c r="F496" s="255"/>
      <c r="G496" s="255"/>
      <c r="H496" s="255"/>
      <c r="I496" s="255"/>
      <c r="J496" s="255"/>
      <c r="K496" s="255"/>
      <c r="L496" s="254"/>
      <c r="M496" s="254"/>
      <c r="N496" s="254"/>
      <c r="O496" s="254"/>
    </row>
    <row r="497" spans="1:15" ht="24.75" customHeight="1" x14ac:dyDescent="0.4">
      <c r="A497" s="254"/>
      <c r="B497" s="255"/>
      <c r="C497" s="255"/>
      <c r="D497" s="255"/>
      <c r="E497" s="255"/>
      <c r="F497" s="255"/>
      <c r="G497" s="255"/>
      <c r="H497" s="255"/>
      <c r="I497" s="255"/>
      <c r="J497" s="255"/>
      <c r="K497" s="255"/>
      <c r="L497" s="254"/>
      <c r="M497" s="254"/>
      <c r="N497" s="254"/>
      <c r="O497" s="254"/>
    </row>
    <row r="498" spans="1:15" ht="24.75" customHeight="1" x14ac:dyDescent="0.4">
      <c r="A498" s="254"/>
      <c r="B498" s="255"/>
      <c r="C498" s="255"/>
      <c r="D498" s="255"/>
      <c r="E498" s="255"/>
      <c r="F498" s="255"/>
      <c r="G498" s="255"/>
      <c r="H498" s="255"/>
      <c r="I498" s="255"/>
      <c r="J498" s="255"/>
      <c r="K498" s="255"/>
      <c r="L498" s="254"/>
      <c r="M498" s="254"/>
      <c r="N498" s="254"/>
      <c r="O498" s="254"/>
    </row>
    <row r="499" spans="1:15" ht="24.75" customHeight="1" x14ac:dyDescent="0.4">
      <c r="A499" s="254"/>
      <c r="B499" s="255"/>
      <c r="C499" s="255"/>
      <c r="D499" s="255"/>
      <c r="E499" s="255"/>
      <c r="F499" s="255"/>
      <c r="G499" s="255"/>
      <c r="H499" s="255"/>
      <c r="I499" s="255"/>
      <c r="J499" s="255"/>
      <c r="K499" s="255"/>
      <c r="L499" s="254"/>
      <c r="M499" s="254"/>
      <c r="N499" s="254"/>
      <c r="O499" s="254"/>
    </row>
    <row r="500" spans="1:15" ht="24.75" customHeight="1" x14ac:dyDescent="0.4">
      <c r="A500" s="254"/>
      <c r="B500" s="255"/>
      <c r="C500" s="255"/>
      <c r="D500" s="255"/>
      <c r="E500" s="255"/>
      <c r="F500" s="255"/>
      <c r="G500" s="255"/>
      <c r="H500" s="255"/>
      <c r="I500" s="255"/>
      <c r="J500" s="255"/>
      <c r="K500" s="255"/>
      <c r="L500" s="254"/>
      <c r="M500" s="254"/>
      <c r="N500" s="254"/>
      <c r="O500" s="254"/>
    </row>
    <row r="501" spans="1:15" ht="24.75" customHeight="1" x14ac:dyDescent="0.4">
      <c r="A501" s="254"/>
      <c r="B501" s="255"/>
      <c r="C501" s="255"/>
      <c r="D501" s="255"/>
      <c r="E501" s="255"/>
      <c r="F501" s="255"/>
      <c r="G501" s="255"/>
      <c r="H501" s="255"/>
      <c r="I501" s="255"/>
      <c r="J501" s="255"/>
      <c r="K501" s="255"/>
      <c r="L501" s="254"/>
      <c r="M501" s="254"/>
      <c r="N501" s="254"/>
      <c r="O501" s="254"/>
    </row>
    <row r="502" spans="1:15" ht="24.75" customHeight="1" x14ac:dyDescent="0.4">
      <c r="A502" s="254"/>
      <c r="B502" s="255"/>
      <c r="C502" s="255"/>
      <c r="D502" s="255"/>
      <c r="E502" s="255"/>
      <c r="F502" s="255"/>
      <c r="G502" s="255"/>
      <c r="H502" s="255"/>
      <c r="I502" s="255"/>
      <c r="J502" s="255"/>
      <c r="K502" s="255"/>
      <c r="L502" s="254"/>
      <c r="M502" s="254"/>
      <c r="N502" s="254"/>
      <c r="O502" s="254"/>
    </row>
    <row r="503" spans="1:15" ht="24.75" customHeight="1" x14ac:dyDescent="0.4">
      <c r="A503" s="254"/>
      <c r="B503" s="255"/>
      <c r="C503" s="255"/>
      <c r="D503" s="255"/>
      <c r="E503" s="255"/>
      <c r="F503" s="255"/>
      <c r="G503" s="255"/>
      <c r="H503" s="255"/>
      <c r="I503" s="255"/>
      <c r="J503" s="255"/>
      <c r="K503" s="255"/>
      <c r="L503" s="254"/>
      <c r="M503" s="254"/>
      <c r="N503" s="254"/>
      <c r="O503" s="254"/>
    </row>
    <row r="504" spans="1:15" ht="24.75" customHeight="1" x14ac:dyDescent="0.4">
      <c r="A504" s="254"/>
      <c r="B504" s="255"/>
      <c r="C504" s="255"/>
      <c r="D504" s="255"/>
      <c r="E504" s="255"/>
      <c r="F504" s="255"/>
      <c r="G504" s="255"/>
      <c r="H504" s="255"/>
      <c r="I504" s="255"/>
      <c r="J504" s="255"/>
      <c r="K504" s="255"/>
      <c r="L504" s="254"/>
      <c r="M504" s="254"/>
      <c r="N504" s="254"/>
      <c r="O504" s="254"/>
    </row>
    <row r="505" spans="1:15" ht="24.75" customHeight="1" x14ac:dyDescent="0.4">
      <c r="A505" s="254"/>
      <c r="B505" s="255"/>
      <c r="C505" s="255"/>
      <c r="D505" s="255"/>
      <c r="E505" s="255"/>
      <c r="F505" s="255"/>
      <c r="G505" s="255"/>
      <c r="H505" s="255"/>
      <c r="I505" s="255"/>
      <c r="J505" s="255"/>
      <c r="K505" s="255"/>
      <c r="L505" s="254"/>
      <c r="M505" s="254"/>
      <c r="N505" s="254"/>
      <c r="O505" s="254"/>
    </row>
    <row r="506" spans="1:15" ht="24.75" customHeight="1" x14ac:dyDescent="0.4">
      <c r="A506" s="254"/>
      <c r="B506" s="255"/>
      <c r="C506" s="255"/>
      <c r="D506" s="255"/>
      <c r="E506" s="255"/>
      <c r="F506" s="255"/>
      <c r="G506" s="255"/>
      <c r="H506" s="255"/>
      <c r="I506" s="255"/>
      <c r="J506" s="255"/>
      <c r="K506" s="255"/>
      <c r="L506" s="254"/>
      <c r="M506" s="254"/>
      <c r="N506" s="254"/>
      <c r="O506" s="254"/>
    </row>
    <row r="507" spans="1:15" ht="24.75" customHeight="1" x14ac:dyDescent="0.4">
      <c r="A507" s="254"/>
      <c r="B507" s="255"/>
      <c r="C507" s="255"/>
      <c r="D507" s="255"/>
      <c r="E507" s="255"/>
      <c r="F507" s="255"/>
      <c r="G507" s="255"/>
      <c r="H507" s="255"/>
      <c r="I507" s="255"/>
      <c r="J507" s="255"/>
      <c r="K507" s="255"/>
      <c r="L507" s="254"/>
      <c r="M507" s="254"/>
      <c r="N507" s="254"/>
      <c r="O507" s="254"/>
    </row>
    <row r="508" spans="1:15" ht="24.75" customHeight="1" x14ac:dyDescent="0.4">
      <c r="A508" s="254"/>
      <c r="B508" s="255"/>
      <c r="C508" s="255"/>
      <c r="D508" s="255"/>
      <c r="E508" s="255"/>
      <c r="F508" s="255"/>
      <c r="G508" s="255"/>
      <c r="H508" s="255"/>
      <c r="I508" s="255"/>
      <c r="J508" s="255"/>
      <c r="K508" s="255"/>
      <c r="L508" s="254"/>
      <c r="M508" s="254"/>
      <c r="N508" s="254"/>
      <c r="O508" s="254"/>
    </row>
    <row r="509" spans="1:15" ht="24.75" customHeight="1" x14ac:dyDescent="0.4">
      <c r="A509" s="254"/>
      <c r="B509" s="255"/>
      <c r="C509" s="255"/>
      <c r="D509" s="255"/>
      <c r="E509" s="255"/>
      <c r="F509" s="255"/>
      <c r="G509" s="255"/>
      <c r="H509" s="255"/>
      <c r="I509" s="255"/>
      <c r="J509" s="255"/>
      <c r="K509" s="255"/>
      <c r="L509" s="254"/>
      <c r="M509" s="254"/>
      <c r="N509" s="254"/>
      <c r="O509" s="254"/>
    </row>
    <row r="510" spans="1:15" ht="24.75" customHeight="1" x14ac:dyDescent="0.4">
      <c r="A510" s="254"/>
      <c r="B510" s="255"/>
      <c r="C510" s="255"/>
      <c r="D510" s="255"/>
      <c r="E510" s="255"/>
      <c r="F510" s="255"/>
      <c r="G510" s="255"/>
      <c r="H510" s="255"/>
      <c r="I510" s="255"/>
      <c r="J510" s="255"/>
      <c r="K510" s="255"/>
      <c r="L510" s="254"/>
      <c r="M510" s="254"/>
      <c r="N510" s="254"/>
      <c r="O510" s="254"/>
    </row>
    <row r="511" spans="1:15" ht="24.75" customHeight="1" x14ac:dyDescent="0.4">
      <c r="A511" s="254"/>
      <c r="B511" s="255"/>
      <c r="C511" s="255"/>
      <c r="D511" s="255"/>
      <c r="E511" s="255"/>
      <c r="F511" s="255"/>
      <c r="G511" s="255"/>
      <c r="H511" s="255"/>
      <c r="I511" s="255"/>
      <c r="J511" s="255"/>
      <c r="K511" s="255"/>
      <c r="L511" s="254"/>
      <c r="M511" s="254"/>
      <c r="N511" s="254"/>
      <c r="O511" s="254"/>
    </row>
    <row r="512" spans="1:15" ht="24.75" customHeight="1" x14ac:dyDescent="0.4">
      <c r="A512" s="254"/>
      <c r="B512" s="255"/>
      <c r="C512" s="255"/>
      <c r="D512" s="255"/>
      <c r="E512" s="255"/>
      <c r="F512" s="255"/>
      <c r="G512" s="255"/>
      <c r="H512" s="255"/>
      <c r="I512" s="255"/>
      <c r="J512" s="255"/>
      <c r="K512" s="255"/>
      <c r="L512" s="254"/>
      <c r="M512" s="254"/>
      <c r="N512" s="254"/>
      <c r="O512" s="254"/>
    </row>
    <row r="513" spans="1:15" ht="24.75" customHeight="1" x14ac:dyDescent="0.4">
      <c r="A513" s="254"/>
      <c r="B513" s="255"/>
      <c r="C513" s="255"/>
      <c r="D513" s="255"/>
      <c r="E513" s="255"/>
      <c r="F513" s="255"/>
      <c r="G513" s="255"/>
      <c r="H513" s="255"/>
      <c r="I513" s="255"/>
      <c r="J513" s="255"/>
      <c r="K513" s="255"/>
      <c r="L513" s="254"/>
      <c r="M513" s="254"/>
      <c r="N513" s="254"/>
      <c r="O513" s="254"/>
    </row>
    <row r="514" spans="1:15" ht="24.75" customHeight="1" x14ac:dyDescent="0.4">
      <c r="A514" s="254"/>
      <c r="B514" s="255"/>
      <c r="C514" s="255"/>
      <c r="D514" s="255"/>
      <c r="E514" s="255"/>
      <c r="F514" s="255"/>
      <c r="G514" s="255"/>
      <c r="H514" s="255"/>
      <c r="I514" s="255"/>
      <c r="J514" s="255"/>
      <c r="K514" s="255"/>
      <c r="L514" s="254"/>
      <c r="M514" s="254"/>
      <c r="N514" s="254"/>
      <c r="O514" s="254"/>
    </row>
    <row r="515" spans="1:15" ht="24.75" customHeight="1" x14ac:dyDescent="0.4">
      <c r="A515" s="254"/>
      <c r="B515" s="255"/>
      <c r="C515" s="255"/>
      <c r="D515" s="255"/>
      <c r="E515" s="255"/>
      <c r="F515" s="255"/>
      <c r="G515" s="255"/>
      <c r="H515" s="255"/>
      <c r="I515" s="255"/>
      <c r="J515" s="255"/>
      <c r="K515" s="255"/>
      <c r="L515" s="254"/>
      <c r="M515" s="254"/>
      <c r="N515" s="254"/>
      <c r="O515" s="254"/>
    </row>
    <row r="516" spans="1:15" ht="24.75" customHeight="1" x14ac:dyDescent="0.4">
      <c r="A516" s="254"/>
      <c r="B516" s="255"/>
      <c r="C516" s="255"/>
      <c r="D516" s="255"/>
      <c r="E516" s="255"/>
      <c r="F516" s="255"/>
      <c r="G516" s="255"/>
      <c r="H516" s="255"/>
      <c r="I516" s="255"/>
      <c r="J516" s="255"/>
      <c r="K516" s="255"/>
      <c r="L516" s="254"/>
      <c r="M516" s="254"/>
      <c r="N516" s="254"/>
      <c r="O516" s="254"/>
    </row>
    <row r="517" spans="1:15" ht="24.75" customHeight="1" x14ac:dyDescent="0.4">
      <c r="A517" s="254"/>
      <c r="B517" s="255"/>
      <c r="C517" s="255"/>
      <c r="D517" s="255"/>
      <c r="E517" s="255"/>
      <c r="F517" s="255"/>
      <c r="G517" s="255"/>
      <c r="H517" s="255"/>
      <c r="I517" s="255"/>
      <c r="J517" s="255"/>
      <c r="K517" s="255"/>
      <c r="L517" s="254"/>
      <c r="M517" s="254"/>
      <c r="N517" s="254"/>
      <c r="O517" s="254"/>
    </row>
    <row r="518" spans="1:15" ht="24.75" customHeight="1" x14ac:dyDescent="0.4">
      <c r="A518" s="254"/>
      <c r="B518" s="255"/>
      <c r="C518" s="255"/>
      <c r="D518" s="255"/>
      <c r="E518" s="255"/>
      <c r="F518" s="255"/>
      <c r="G518" s="255"/>
      <c r="H518" s="255"/>
      <c r="I518" s="255"/>
      <c r="J518" s="255"/>
      <c r="K518" s="255"/>
      <c r="L518" s="254"/>
      <c r="M518" s="254"/>
      <c r="N518" s="254"/>
      <c r="O518" s="254"/>
    </row>
    <row r="519" spans="1:15" ht="24.75" customHeight="1" x14ac:dyDescent="0.4">
      <c r="A519" s="254"/>
      <c r="B519" s="255"/>
      <c r="C519" s="255"/>
      <c r="D519" s="255"/>
      <c r="E519" s="255"/>
      <c r="F519" s="255"/>
      <c r="G519" s="255"/>
      <c r="H519" s="255"/>
      <c r="I519" s="255"/>
      <c r="J519" s="255"/>
      <c r="K519" s="255"/>
      <c r="L519" s="254"/>
      <c r="M519" s="254"/>
      <c r="N519" s="254"/>
      <c r="O519" s="254"/>
    </row>
    <row r="520" spans="1:15" ht="24.75" customHeight="1" x14ac:dyDescent="0.4">
      <c r="A520" s="254"/>
      <c r="B520" s="255"/>
      <c r="C520" s="255"/>
      <c r="D520" s="255"/>
      <c r="E520" s="255"/>
      <c r="F520" s="255"/>
      <c r="G520" s="255"/>
      <c r="H520" s="255"/>
      <c r="I520" s="255"/>
      <c r="J520" s="255"/>
      <c r="K520" s="255"/>
      <c r="L520" s="254"/>
      <c r="M520" s="254"/>
      <c r="N520" s="254"/>
      <c r="O520" s="254"/>
    </row>
    <row r="521" spans="1:15" ht="24.75" customHeight="1" x14ac:dyDescent="0.4">
      <c r="A521" s="254"/>
      <c r="B521" s="255"/>
      <c r="C521" s="255"/>
      <c r="D521" s="255"/>
      <c r="E521" s="255"/>
      <c r="F521" s="255"/>
      <c r="G521" s="255"/>
      <c r="H521" s="255"/>
      <c r="I521" s="255"/>
      <c r="J521" s="255"/>
      <c r="K521" s="255"/>
      <c r="L521" s="254"/>
      <c r="M521" s="254"/>
      <c r="N521" s="254"/>
      <c r="O521" s="254"/>
    </row>
    <row r="522" spans="1:15" ht="24.75" customHeight="1" x14ac:dyDescent="0.4">
      <c r="A522" s="254"/>
      <c r="B522" s="255"/>
      <c r="C522" s="255"/>
      <c r="D522" s="255"/>
      <c r="E522" s="255"/>
      <c r="F522" s="255"/>
      <c r="G522" s="255"/>
      <c r="H522" s="255"/>
      <c r="I522" s="255"/>
      <c r="J522" s="255"/>
      <c r="K522" s="255"/>
      <c r="L522" s="254"/>
      <c r="M522" s="254"/>
      <c r="N522" s="254"/>
      <c r="O522" s="254"/>
    </row>
    <row r="523" spans="1:15" ht="24.75" customHeight="1" x14ac:dyDescent="0.4">
      <c r="A523" s="254"/>
      <c r="B523" s="255"/>
      <c r="C523" s="255"/>
      <c r="D523" s="255"/>
      <c r="E523" s="255"/>
      <c r="F523" s="255"/>
      <c r="G523" s="255"/>
      <c r="H523" s="255"/>
      <c r="I523" s="255"/>
      <c r="J523" s="255"/>
      <c r="K523" s="255"/>
      <c r="L523" s="254"/>
      <c r="M523" s="254"/>
      <c r="N523" s="254"/>
      <c r="O523" s="254"/>
    </row>
    <row r="524" spans="1:15" ht="24.75" customHeight="1" x14ac:dyDescent="0.4">
      <c r="A524" s="254"/>
      <c r="B524" s="255"/>
      <c r="C524" s="255"/>
      <c r="D524" s="255"/>
      <c r="E524" s="255"/>
      <c r="F524" s="255"/>
      <c r="G524" s="255"/>
      <c r="H524" s="255"/>
      <c r="I524" s="255"/>
      <c r="J524" s="255"/>
      <c r="K524" s="255"/>
      <c r="L524" s="254"/>
      <c r="M524" s="254"/>
      <c r="N524" s="254"/>
      <c r="O524" s="254"/>
    </row>
    <row r="525" spans="1:15" ht="24.75" customHeight="1" x14ac:dyDescent="0.4">
      <c r="A525" s="254"/>
      <c r="B525" s="255"/>
      <c r="C525" s="255"/>
      <c r="D525" s="255"/>
      <c r="E525" s="255"/>
      <c r="F525" s="255"/>
      <c r="G525" s="255"/>
      <c r="H525" s="255"/>
      <c r="I525" s="255"/>
      <c r="J525" s="255"/>
      <c r="K525" s="255"/>
      <c r="L525" s="254"/>
      <c r="M525" s="254"/>
      <c r="N525" s="254"/>
      <c r="O525" s="254"/>
    </row>
    <row r="526" spans="1:15" ht="24.75" customHeight="1" x14ac:dyDescent="0.4">
      <c r="A526" s="254"/>
      <c r="B526" s="255"/>
      <c r="C526" s="255"/>
      <c r="D526" s="255"/>
      <c r="E526" s="255"/>
      <c r="F526" s="255"/>
      <c r="G526" s="255"/>
      <c r="H526" s="255"/>
      <c r="I526" s="255"/>
      <c r="J526" s="255"/>
      <c r="K526" s="255"/>
      <c r="L526" s="254"/>
      <c r="M526" s="254"/>
      <c r="N526" s="254"/>
      <c r="O526" s="254"/>
    </row>
    <row r="527" spans="1:15" ht="24.75" customHeight="1" x14ac:dyDescent="0.4">
      <c r="A527" s="254"/>
      <c r="B527" s="255"/>
      <c r="C527" s="255"/>
      <c r="D527" s="255"/>
      <c r="E527" s="255"/>
      <c r="F527" s="255"/>
      <c r="G527" s="255"/>
      <c r="H527" s="255"/>
      <c r="I527" s="255"/>
      <c r="J527" s="255"/>
      <c r="K527" s="255"/>
      <c r="L527" s="254"/>
      <c r="M527" s="254"/>
      <c r="N527" s="254"/>
      <c r="O527" s="254"/>
    </row>
    <row r="528" spans="1:15" ht="24.75" customHeight="1" x14ac:dyDescent="0.4">
      <c r="A528" s="254"/>
      <c r="B528" s="255"/>
      <c r="C528" s="255"/>
      <c r="D528" s="255"/>
      <c r="E528" s="255"/>
      <c r="F528" s="255"/>
      <c r="G528" s="255"/>
      <c r="H528" s="255"/>
      <c r="I528" s="255"/>
      <c r="J528" s="255"/>
      <c r="K528" s="255"/>
      <c r="L528" s="254"/>
      <c r="M528" s="254"/>
      <c r="N528" s="254"/>
      <c r="O528" s="254"/>
    </row>
    <row r="529" spans="1:15" ht="24.75" customHeight="1" x14ac:dyDescent="0.4">
      <c r="A529" s="254"/>
      <c r="B529" s="255"/>
      <c r="C529" s="255"/>
      <c r="D529" s="255"/>
      <c r="E529" s="255"/>
      <c r="F529" s="255"/>
      <c r="G529" s="255"/>
      <c r="H529" s="255"/>
      <c r="I529" s="255"/>
      <c r="J529" s="255"/>
      <c r="K529" s="255"/>
      <c r="L529" s="254"/>
      <c r="M529" s="254"/>
      <c r="N529" s="254"/>
      <c r="O529" s="254"/>
    </row>
    <row r="530" spans="1:15" ht="24.75" customHeight="1" x14ac:dyDescent="0.4">
      <c r="A530" s="254"/>
      <c r="B530" s="255"/>
      <c r="C530" s="255"/>
      <c r="D530" s="255"/>
      <c r="E530" s="255"/>
      <c r="F530" s="255"/>
      <c r="G530" s="255"/>
      <c r="H530" s="255"/>
      <c r="I530" s="255"/>
      <c r="J530" s="255"/>
      <c r="K530" s="255"/>
      <c r="L530" s="254"/>
      <c r="M530" s="254"/>
      <c r="N530" s="254"/>
      <c r="O530" s="254"/>
    </row>
    <row r="531" spans="1:15" ht="24.75" customHeight="1" x14ac:dyDescent="0.4">
      <c r="A531" s="254"/>
      <c r="B531" s="255"/>
      <c r="C531" s="255"/>
      <c r="D531" s="255"/>
      <c r="E531" s="255"/>
      <c r="F531" s="255"/>
      <c r="G531" s="255"/>
      <c r="H531" s="255"/>
      <c r="I531" s="255"/>
      <c r="J531" s="255"/>
      <c r="K531" s="255"/>
      <c r="L531" s="254"/>
      <c r="M531" s="254"/>
      <c r="N531" s="254"/>
      <c r="O531" s="254"/>
    </row>
    <row r="532" spans="1:15" ht="24.75" customHeight="1" x14ac:dyDescent="0.4">
      <c r="A532" s="254"/>
      <c r="B532" s="255"/>
      <c r="C532" s="255"/>
      <c r="D532" s="255"/>
      <c r="E532" s="255"/>
      <c r="F532" s="255"/>
      <c r="G532" s="255"/>
      <c r="H532" s="255"/>
      <c r="I532" s="255"/>
      <c r="J532" s="255"/>
      <c r="K532" s="255"/>
      <c r="L532" s="254"/>
      <c r="M532" s="254"/>
      <c r="N532" s="254"/>
      <c r="O532" s="254"/>
    </row>
    <row r="533" spans="1:15" ht="24.75" customHeight="1" x14ac:dyDescent="0.4">
      <c r="A533" s="254"/>
      <c r="B533" s="255"/>
      <c r="C533" s="255"/>
      <c r="D533" s="255"/>
      <c r="E533" s="255"/>
      <c r="F533" s="255"/>
      <c r="G533" s="255"/>
      <c r="H533" s="255"/>
      <c r="I533" s="255"/>
      <c r="J533" s="255"/>
      <c r="K533" s="255"/>
      <c r="L533" s="254"/>
      <c r="M533" s="254"/>
      <c r="N533" s="254"/>
      <c r="O533" s="254"/>
    </row>
    <row r="534" spans="1:15" ht="24.75" customHeight="1" x14ac:dyDescent="0.4">
      <c r="A534" s="254"/>
      <c r="B534" s="255"/>
      <c r="C534" s="255"/>
      <c r="D534" s="255"/>
      <c r="E534" s="255"/>
      <c r="F534" s="255"/>
      <c r="G534" s="255"/>
      <c r="H534" s="255"/>
      <c r="I534" s="255"/>
      <c r="J534" s="255"/>
      <c r="K534" s="255"/>
      <c r="L534" s="254"/>
      <c r="M534" s="254"/>
      <c r="N534" s="254"/>
      <c r="O534" s="254"/>
    </row>
    <row r="535" spans="1:15" ht="24.75" customHeight="1" x14ac:dyDescent="0.4">
      <c r="A535" s="254"/>
      <c r="B535" s="255"/>
      <c r="C535" s="255"/>
      <c r="D535" s="255"/>
      <c r="E535" s="255"/>
      <c r="F535" s="255"/>
      <c r="G535" s="255"/>
      <c r="H535" s="255"/>
      <c r="I535" s="255"/>
      <c r="J535" s="255"/>
      <c r="K535" s="255"/>
      <c r="L535" s="254"/>
      <c r="M535" s="254"/>
      <c r="N535" s="254"/>
      <c r="O535" s="254"/>
    </row>
    <row r="536" spans="1:15" ht="24.75" customHeight="1" x14ac:dyDescent="0.4">
      <c r="A536" s="254"/>
      <c r="B536" s="255"/>
      <c r="C536" s="255"/>
      <c r="D536" s="255"/>
      <c r="E536" s="255"/>
      <c r="F536" s="255"/>
      <c r="G536" s="255"/>
      <c r="H536" s="255"/>
      <c r="I536" s="255"/>
      <c r="J536" s="255"/>
      <c r="K536" s="255"/>
      <c r="L536" s="254"/>
      <c r="M536" s="254"/>
      <c r="N536" s="254"/>
      <c r="O536" s="254"/>
    </row>
    <row r="537" spans="1:15" ht="24.75" customHeight="1" x14ac:dyDescent="0.4">
      <c r="A537" s="254"/>
      <c r="B537" s="255"/>
      <c r="C537" s="255"/>
      <c r="D537" s="255"/>
      <c r="E537" s="255"/>
      <c r="F537" s="255"/>
      <c r="G537" s="255"/>
      <c r="H537" s="255"/>
      <c r="I537" s="255"/>
      <c r="J537" s="255"/>
      <c r="K537" s="255"/>
      <c r="L537" s="254"/>
      <c r="M537" s="254"/>
      <c r="N537" s="254"/>
      <c r="O537" s="254"/>
    </row>
    <row r="538" spans="1:15" ht="24.75" customHeight="1" x14ac:dyDescent="0.4">
      <c r="A538" s="254"/>
      <c r="B538" s="255"/>
      <c r="C538" s="255"/>
      <c r="D538" s="255"/>
      <c r="E538" s="255"/>
      <c r="F538" s="255"/>
      <c r="G538" s="255"/>
      <c r="H538" s="255"/>
      <c r="I538" s="255"/>
      <c r="J538" s="255"/>
      <c r="K538" s="255"/>
      <c r="L538" s="254"/>
      <c r="M538" s="254"/>
      <c r="N538" s="254"/>
      <c r="O538" s="254"/>
    </row>
    <row r="539" spans="1:15" ht="24.75" customHeight="1" x14ac:dyDescent="0.4">
      <c r="A539" s="254"/>
      <c r="B539" s="255"/>
      <c r="C539" s="255"/>
      <c r="D539" s="255"/>
      <c r="E539" s="255"/>
      <c r="F539" s="255"/>
      <c r="G539" s="255"/>
      <c r="H539" s="255"/>
      <c r="I539" s="255"/>
      <c r="J539" s="255"/>
      <c r="K539" s="255"/>
      <c r="L539" s="254"/>
      <c r="M539" s="254"/>
      <c r="N539" s="254"/>
      <c r="O539" s="254"/>
    </row>
    <row r="540" spans="1:15" ht="24.75" customHeight="1" x14ac:dyDescent="0.4">
      <c r="A540" s="254"/>
      <c r="B540" s="255"/>
      <c r="C540" s="255"/>
      <c r="D540" s="255"/>
      <c r="E540" s="255"/>
      <c r="F540" s="255"/>
      <c r="G540" s="255"/>
      <c r="H540" s="255"/>
      <c r="I540" s="255"/>
      <c r="J540" s="255"/>
      <c r="K540" s="255"/>
      <c r="L540" s="254"/>
      <c r="M540" s="254"/>
      <c r="N540" s="254"/>
      <c r="O540" s="254"/>
    </row>
    <row r="541" spans="1:15" ht="24.75" customHeight="1" x14ac:dyDescent="0.4">
      <c r="A541" s="254"/>
      <c r="B541" s="255"/>
      <c r="C541" s="255"/>
      <c r="D541" s="255"/>
      <c r="E541" s="255"/>
      <c r="F541" s="255"/>
      <c r="G541" s="255"/>
      <c r="H541" s="255"/>
      <c r="I541" s="255"/>
      <c r="J541" s="255"/>
      <c r="K541" s="255"/>
      <c r="L541" s="254"/>
      <c r="M541" s="254"/>
      <c r="N541" s="254"/>
      <c r="O541" s="254"/>
    </row>
    <row r="542" spans="1:15" ht="24.75" customHeight="1" x14ac:dyDescent="0.4">
      <c r="A542" s="254"/>
      <c r="B542" s="255"/>
      <c r="C542" s="255"/>
      <c r="D542" s="255"/>
      <c r="E542" s="255"/>
      <c r="F542" s="255"/>
      <c r="G542" s="255"/>
      <c r="H542" s="255"/>
      <c r="I542" s="255"/>
      <c r="J542" s="255"/>
      <c r="K542" s="255"/>
      <c r="L542" s="254"/>
      <c r="M542" s="254"/>
      <c r="N542" s="254"/>
      <c r="O542" s="254"/>
    </row>
    <row r="543" spans="1:15" ht="24.75" customHeight="1" x14ac:dyDescent="0.4">
      <c r="A543" s="254"/>
      <c r="B543" s="255"/>
      <c r="C543" s="255"/>
      <c r="D543" s="255"/>
      <c r="E543" s="255"/>
      <c r="F543" s="255"/>
      <c r="G543" s="255"/>
      <c r="H543" s="255"/>
      <c r="I543" s="255"/>
      <c r="J543" s="255"/>
      <c r="K543" s="255"/>
      <c r="L543" s="254"/>
      <c r="M543" s="254"/>
      <c r="N543" s="254"/>
      <c r="O543" s="254"/>
    </row>
    <row r="544" spans="1:15" ht="24.75" customHeight="1" x14ac:dyDescent="0.4">
      <c r="A544" s="254"/>
      <c r="B544" s="255"/>
      <c r="C544" s="255"/>
      <c r="D544" s="255"/>
      <c r="E544" s="255"/>
      <c r="F544" s="255"/>
      <c r="G544" s="255"/>
      <c r="H544" s="255"/>
      <c r="I544" s="255"/>
      <c r="J544" s="255"/>
      <c r="K544" s="255"/>
      <c r="L544" s="254"/>
      <c r="M544" s="254"/>
      <c r="N544" s="254"/>
      <c r="O544" s="254"/>
    </row>
    <row r="545" spans="1:15" ht="24.75" customHeight="1" x14ac:dyDescent="0.4">
      <c r="A545" s="254"/>
      <c r="B545" s="255"/>
      <c r="C545" s="255"/>
      <c r="D545" s="255"/>
      <c r="E545" s="255"/>
      <c r="F545" s="255"/>
      <c r="G545" s="255"/>
      <c r="H545" s="255"/>
      <c r="I545" s="255"/>
      <c r="J545" s="255"/>
      <c r="K545" s="255"/>
      <c r="L545" s="254"/>
      <c r="M545" s="254"/>
      <c r="N545" s="254"/>
      <c r="O545" s="254"/>
    </row>
    <row r="546" spans="1:15" ht="24.75" customHeight="1" x14ac:dyDescent="0.4">
      <c r="A546" s="254"/>
      <c r="B546" s="255"/>
      <c r="C546" s="255"/>
      <c r="D546" s="255"/>
      <c r="E546" s="255"/>
      <c r="F546" s="255"/>
      <c r="G546" s="255"/>
      <c r="H546" s="255"/>
      <c r="I546" s="255"/>
      <c r="J546" s="255"/>
      <c r="K546" s="255"/>
      <c r="L546" s="254"/>
      <c r="M546" s="254"/>
      <c r="N546" s="254"/>
      <c r="O546" s="254"/>
    </row>
    <row r="547" spans="1:15" ht="24.75" customHeight="1" x14ac:dyDescent="0.4">
      <c r="A547" s="254"/>
      <c r="B547" s="255"/>
      <c r="C547" s="255"/>
      <c r="D547" s="255"/>
      <c r="E547" s="255"/>
      <c r="F547" s="255"/>
      <c r="G547" s="255"/>
      <c r="H547" s="255"/>
      <c r="I547" s="255"/>
      <c r="J547" s="255"/>
      <c r="K547" s="255"/>
      <c r="L547" s="254"/>
      <c r="M547" s="254"/>
      <c r="N547" s="254"/>
      <c r="O547" s="254"/>
    </row>
    <row r="548" spans="1:15" ht="24.75" customHeight="1" x14ac:dyDescent="0.4">
      <c r="A548" s="254"/>
      <c r="B548" s="255"/>
      <c r="C548" s="255"/>
      <c r="D548" s="255"/>
      <c r="E548" s="255"/>
      <c r="F548" s="255"/>
      <c r="G548" s="255"/>
      <c r="H548" s="255"/>
      <c r="I548" s="255"/>
      <c r="J548" s="255"/>
      <c r="K548" s="255"/>
      <c r="L548" s="254"/>
      <c r="M548" s="254"/>
      <c r="N548" s="254"/>
      <c r="O548" s="254"/>
    </row>
    <row r="549" spans="1:15" ht="24.75" customHeight="1" x14ac:dyDescent="0.4">
      <c r="A549" s="254"/>
      <c r="B549" s="255"/>
      <c r="C549" s="255"/>
      <c r="D549" s="255"/>
      <c r="E549" s="255"/>
      <c r="F549" s="255"/>
      <c r="G549" s="255"/>
      <c r="H549" s="255"/>
      <c r="I549" s="255"/>
      <c r="J549" s="255"/>
      <c r="K549" s="255"/>
      <c r="L549" s="254"/>
      <c r="M549" s="254"/>
      <c r="N549" s="254"/>
      <c r="O549" s="254"/>
    </row>
    <row r="550" spans="1:15" ht="24.75" customHeight="1" x14ac:dyDescent="0.4">
      <c r="A550" s="254"/>
      <c r="B550" s="255"/>
      <c r="C550" s="255"/>
      <c r="D550" s="255"/>
      <c r="E550" s="255"/>
      <c r="F550" s="255"/>
      <c r="G550" s="255"/>
      <c r="H550" s="255"/>
      <c r="I550" s="255"/>
      <c r="J550" s="255"/>
      <c r="K550" s="255"/>
      <c r="L550" s="254"/>
      <c r="M550" s="254"/>
      <c r="N550" s="254"/>
      <c r="O550" s="254"/>
    </row>
    <row r="551" spans="1:15" ht="24.75" customHeight="1" x14ac:dyDescent="0.4">
      <c r="A551" s="254"/>
      <c r="B551" s="255"/>
      <c r="C551" s="255"/>
      <c r="D551" s="255"/>
      <c r="E551" s="255"/>
      <c r="F551" s="255"/>
      <c r="G551" s="255"/>
      <c r="H551" s="255"/>
      <c r="I551" s="255"/>
      <c r="J551" s="255"/>
      <c r="K551" s="255"/>
      <c r="L551" s="254"/>
      <c r="M551" s="254"/>
      <c r="N551" s="254"/>
      <c r="O551" s="254"/>
    </row>
    <row r="552" spans="1:15" ht="24.75" customHeight="1" x14ac:dyDescent="0.4">
      <c r="A552" s="254"/>
      <c r="B552" s="255"/>
      <c r="C552" s="255"/>
      <c r="D552" s="255"/>
      <c r="E552" s="255"/>
      <c r="F552" s="255"/>
      <c r="G552" s="255"/>
      <c r="H552" s="255"/>
      <c r="I552" s="255"/>
      <c r="J552" s="255"/>
      <c r="K552" s="255"/>
      <c r="L552" s="254"/>
      <c r="M552" s="254"/>
      <c r="N552" s="254"/>
      <c r="O552" s="254"/>
    </row>
    <row r="553" spans="1:15" ht="24.75" customHeight="1" x14ac:dyDescent="0.4">
      <c r="A553" s="254"/>
      <c r="B553" s="255"/>
      <c r="C553" s="255"/>
      <c r="D553" s="255"/>
      <c r="E553" s="255"/>
      <c r="F553" s="255"/>
      <c r="G553" s="255"/>
      <c r="H553" s="255"/>
      <c r="I553" s="255"/>
      <c r="J553" s="255"/>
      <c r="K553" s="255"/>
      <c r="L553" s="254"/>
      <c r="M553" s="254"/>
      <c r="N553" s="254"/>
      <c r="O553" s="254"/>
    </row>
    <row r="554" spans="1:15" ht="24.75" customHeight="1" x14ac:dyDescent="0.4">
      <c r="A554" s="254"/>
      <c r="B554" s="255"/>
      <c r="C554" s="255"/>
      <c r="D554" s="255"/>
      <c r="E554" s="255"/>
      <c r="F554" s="255"/>
      <c r="G554" s="255"/>
      <c r="H554" s="255"/>
      <c r="I554" s="255"/>
      <c r="J554" s="255"/>
      <c r="K554" s="255"/>
      <c r="L554" s="254"/>
      <c r="M554" s="254"/>
      <c r="N554" s="254"/>
      <c r="O554" s="254"/>
    </row>
    <row r="555" spans="1:15" ht="24.75" customHeight="1" x14ac:dyDescent="0.4">
      <c r="A555" s="254"/>
      <c r="B555" s="255"/>
      <c r="C555" s="255"/>
      <c r="D555" s="255"/>
      <c r="E555" s="255"/>
      <c r="F555" s="255"/>
      <c r="G555" s="255"/>
      <c r="H555" s="255"/>
      <c r="I555" s="255"/>
      <c r="J555" s="255"/>
      <c r="K555" s="255"/>
      <c r="L555" s="254"/>
      <c r="M555" s="254"/>
      <c r="N555" s="254"/>
      <c r="O555" s="254"/>
    </row>
    <row r="556" spans="1:15" ht="24.75" customHeight="1" x14ac:dyDescent="0.4">
      <c r="A556" s="254"/>
      <c r="B556" s="255"/>
      <c r="C556" s="255"/>
      <c r="D556" s="255"/>
      <c r="E556" s="255"/>
      <c r="F556" s="255"/>
      <c r="G556" s="255"/>
      <c r="H556" s="255"/>
      <c r="I556" s="255"/>
      <c r="J556" s="255"/>
      <c r="K556" s="255"/>
      <c r="L556" s="254"/>
      <c r="M556" s="254"/>
      <c r="N556" s="254"/>
      <c r="O556" s="254"/>
    </row>
    <row r="557" spans="1:15" ht="24.75" customHeight="1" x14ac:dyDescent="0.4">
      <c r="A557" s="254"/>
      <c r="B557" s="255"/>
      <c r="C557" s="255"/>
      <c r="D557" s="255"/>
      <c r="E557" s="255"/>
      <c r="F557" s="255"/>
      <c r="G557" s="255"/>
      <c r="H557" s="255"/>
      <c r="I557" s="255"/>
      <c r="J557" s="255"/>
      <c r="K557" s="255"/>
      <c r="L557" s="254"/>
      <c r="M557" s="254"/>
      <c r="N557" s="254"/>
      <c r="O557" s="254"/>
    </row>
    <row r="558" spans="1:15" ht="24.75" customHeight="1" x14ac:dyDescent="0.4">
      <c r="A558" s="254"/>
      <c r="B558" s="255"/>
      <c r="C558" s="255"/>
      <c r="D558" s="255"/>
      <c r="E558" s="255"/>
      <c r="F558" s="255"/>
      <c r="G558" s="255"/>
      <c r="H558" s="255"/>
      <c r="I558" s="255"/>
      <c r="J558" s="255"/>
      <c r="K558" s="255"/>
      <c r="L558" s="254"/>
      <c r="M558" s="254"/>
      <c r="N558" s="254"/>
      <c r="O558" s="254"/>
    </row>
    <row r="559" spans="1:15" ht="24.75" customHeight="1" x14ac:dyDescent="0.4">
      <c r="A559" s="254"/>
      <c r="B559" s="255"/>
      <c r="C559" s="255"/>
      <c r="D559" s="255"/>
      <c r="E559" s="255"/>
      <c r="F559" s="255"/>
      <c r="G559" s="255"/>
      <c r="H559" s="255"/>
      <c r="I559" s="255"/>
      <c r="J559" s="255"/>
      <c r="K559" s="255"/>
      <c r="L559" s="254"/>
      <c r="M559" s="254"/>
      <c r="N559" s="254"/>
      <c r="O559" s="254"/>
    </row>
    <row r="560" spans="1:15" ht="24.75" customHeight="1" x14ac:dyDescent="0.4">
      <c r="A560" s="254"/>
      <c r="B560" s="255"/>
      <c r="C560" s="255"/>
      <c r="D560" s="255"/>
      <c r="E560" s="255"/>
      <c r="F560" s="255"/>
      <c r="G560" s="255"/>
      <c r="H560" s="255"/>
      <c r="I560" s="255"/>
      <c r="J560" s="255"/>
      <c r="K560" s="255"/>
      <c r="L560" s="254"/>
      <c r="M560" s="254"/>
      <c r="N560" s="254"/>
      <c r="O560" s="254"/>
    </row>
    <row r="561" spans="1:15" ht="24.75" customHeight="1" x14ac:dyDescent="0.4">
      <c r="A561" s="254"/>
      <c r="B561" s="255"/>
      <c r="C561" s="255"/>
      <c r="D561" s="255"/>
      <c r="E561" s="255"/>
      <c r="F561" s="255"/>
      <c r="G561" s="255"/>
      <c r="H561" s="255"/>
      <c r="I561" s="255"/>
      <c r="J561" s="255"/>
      <c r="K561" s="255"/>
      <c r="L561" s="254"/>
      <c r="M561" s="254"/>
      <c r="N561" s="254"/>
      <c r="O561" s="254"/>
    </row>
    <row r="562" spans="1:15" ht="24.75" customHeight="1" x14ac:dyDescent="0.4">
      <c r="A562" s="254"/>
      <c r="B562" s="255"/>
      <c r="C562" s="255"/>
      <c r="D562" s="255"/>
      <c r="E562" s="255"/>
      <c r="F562" s="255"/>
      <c r="G562" s="255"/>
      <c r="H562" s="255"/>
      <c r="I562" s="255"/>
      <c r="J562" s="255"/>
      <c r="K562" s="255"/>
      <c r="L562" s="254"/>
      <c r="M562" s="254"/>
      <c r="N562" s="254"/>
      <c r="O562" s="254"/>
    </row>
    <row r="563" spans="1:15" ht="24.75" customHeight="1" x14ac:dyDescent="0.4">
      <c r="A563" s="254"/>
      <c r="B563" s="255"/>
      <c r="C563" s="255"/>
      <c r="D563" s="255"/>
      <c r="E563" s="255"/>
      <c r="F563" s="255"/>
      <c r="G563" s="255"/>
      <c r="H563" s="255"/>
      <c r="I563" s="255"/>
      <c r="J563" s="255"/>
      <c r="K563" s="255"/>
      <c r="L563" s="254"/>
      <c r="M563" s="254"/>
      <c r="N563" s="254"/>
      <c r="O563" s="254"/>
    </row>
    <row r="564" spans="1:15" ht="24.75" customHeight="1" x14ac:dyDescent="0.4">
      <c r="A564" s="254"/>
      <c r="B564" s="255"/>
      <c r="C564" s="255"/>
      <c r="D564" s="255"/>
      <c r="E564" s="255"/>
      <c r="F564" s="255"/>
      <c r="G564" s="255"/>
      <c r="H564" s="255"/>
      <c r="I564" s="255"/>
      <c r="J564" s="255"/>
      <c r="K564" s="255"/>
      <c r="L564" s="254"/>
      <c r="M564" s="254"/>
      <c r="N564" s="254"/>
      <c r="O564" s="254"/>
    </row>
    <row r="565" spans="1:15" ht="24.75" customHeight="1" x14ac:dyDescent="0.4">
      <c r="A565" s="254"/>
      <c r="B565" s="255"/>
      <c r="C565" s="255"/>
      <c r="D565" s="255"/>
      <c r="E565" s="255"/>
      <c r="F565" s="255"/>
      <c r="G565" s="255"/>
      <c r="H565" s="255"/>
      <c r="I565" s="255"/>
      <c r="J565" s="255"/>
      <c r="K565" s="255"/>
      <c r="L565" s="254"/>
      <c r="M565" s="254"/>
      <c r="N565" s="254"/>
      <c r="O565" s="254"/>
    </row>
    <row r="566" spans="1:15" ht="24.75" customHeight="1" x14ac:dyDescent="0.4">
      <c r="A566" s="254"/>
      <c r="B566" s="255"/>
      <c r="C566" s="255"/>
      <c r="D566" s="255"/>
      <c r="E566" s="255"/>
      <c r="F566" s="255"/>
      <c r="G566" s="255"/>
      <c r="H566" s="255"/>
      <c r="I566" s="255"/>
      <c r="J566" s="255"/>
      <c r="K566" s="255"/>
      <c r="L566" s="254"/>
      <c r="M566" s="254"/>
      <c r="N566" s="254"/>
      <c r="O566" s="254"/>
    </row>
    <row r="567" spans="1:15" ht="24.75" customHeight="1" x14ac:dyDescent="0.4">
      <c r="A567" s="254"/>
      <c r="B567" s="255"/>
      <c r="C567" s="255"/>
      <c r="D567" s="255"/>
      <c r="E567" s="255"/>
      <c r="F567" s="255"/>
      <c r="G567" s="255"/>
      <c r="H567" s="255"/>
      <c r="I567" s="255"/>
      <c r="J567" s="255"/>
      <c r="K567" s="255"/>
      <c r="L567" s="254"/>
      <c r="M567" s="254"/>
      <c r="N567" s="254"/>
      <c r="O567" s="254"/>
    </row>
    <row r="568" spans="1:15" ht="24.75" customHeight="1" x14ac:dyDescent="0.4">
      <c r="A568" s="254"/>
      <c r="B568" s="255"/>
      <c r="C568" s="255"/>
      <c r="D568" s="255"/>
      <c r="E568" s="255"/>
      <c r="F568" s="255"/>
      <c r="G568" s="255"/>
      <c r="H568" s="255"/>
      <c r="I568" s="255"/>
      <c r="J568" s="255"/>
      <c r="K568" s="255"/>
      <c r="L568" s="254"/>
      <c r="M568" s="254"/>
      <c r="N568" s="254"/>
      <c r="O568" s="254"/>
    </row>
    <row r="569" spans="1:15" ht="24.75" customHeight="1" x14ac:dyDescent="0.4">
      <c r="A569" s="254"/>
      <c r="B569" s="255"/>
      <c r="C569" s="255"/>
      <c r="D569" s="255"/>
      <c r="E569" s="255"/>
      <c r="F569" s="255"/>
      <c r="G569" s="255"/>
      <c r="H569" s="255"/>
      <c r="I569" s="255"/>
      <c r="J569" s="255"/>
      <c r="K569" s="255"/>
      <c r="L569" s="254"/>
      <c r="M569" s="254"/>
      <c r="N569" s="254"/>
      <c r="O569" s="254"/>
    </row>
    <row r="570" spans="1:15" ht="24.75" customHeight="1" x14ac:dyDescent="0.4">
      <c r="A570" s="254"/>
      <c r="B570" s="255"/>
      <c r="C570" s="255"/>
      <c r="D570" s="255"/>
      <c r="E570" s="255"/>
      <c r="F570" s="255"/>
      <c r="G570" s="255"/>
      <c r="H570" s="255"/>
      <c r="I570" s="255"/>
      <c r="J570" s="255"/>
      <c r="K570" s="255"/>
      <c r="L570" s="254"/>
      <c r="M570" s="254"/>
      <c r="N570" s="254"/>
      <c r="O570" s="254"/>
    </row>
    <row r="571" spans="1:15" ht="24.75" customHeight="1" x14ac:dyDescent="0.4">
      <c r="A571" s="254"/>
      <c r="B571" s="255"/>
      <c r="C571" s="255"/>
      <c r="D571" s="255"/>
      <c r="E571" s="255"/>
      <c r="F571" s="255"/>
      <c r="G571" s="255"/>
      <c r="H571" s="255"/>
      <c r="I571" s="255"/>
      <c r="J571" s="255"/>
      <c r="K571" s="255"/>
      <c r="L571" s="254"/>
      <c r="M571" s="254"/>
      <c r="N571" s="254"/>
      <c r="O571" s="254"/>
    </row>
    <row r="572" spans="1:15" ht="24.75" customHeight="1" x14ac:dyDescent="0.4">
      <c r="A572" s="254"/>
      <c r="B572" s="255"/>
      <c r="C572" s="255"/>
      <c r="D572" s="255"/>
      <c r="E572" s="255"/>
      <c r="F572" s="255"/>
      <c r="G572" s="255"/>
      <c r="H572" s="255"/>
      <c r="I572" s="255"/>
      <c r="J572" s="255"/>
      <c r="K572" s="255"/>
      <c r="L572" s="254"/>
      <c r="M572" s="254"/>
      <c r="N572" s="254"/>
      <c r="O572" s="254"/>
    </row>
    <row r="573" spans="1:15" ht="24.75" customHeight="1" x14ac:dyDescent="0.4">
      <c r="A573" s="254"/>
      <c r="B573" s="255"/>
      <c r="C573" s="255"/>
      <c r="D573" s="255"/>
      <c r="E573" s="255"/>
      <c r="F573" s="255"/>
      <c r="G573" s="255"/>
      <c r="H573" s="255"/>
      <c r="I573" s="255"/>
      <c r="J573" s="255"/>
      <c r="K573" s="255"/>
      <c r="L573" s="254"/>
      <c r="M573" s="254"/>
      <c r="N573" s="254"/>
      <c r="O573" s="254"/>
    </row>
    <row r="574" spans="1:15" ht="24.75" customHeight="1" x14ac:dyDescent="0.4">
      <c r="A574" s="254"/>
      <c r="B574" s="255"/>
      <c r="C574" s="255"/>
      <c r="D574" s="255"/>
      <c r="E574" s="255"/>
      <c r="F574" s="255"/>
      <c r="G574" s="255"/>
      <c r="H574" s="255"/>
      <c r="I574" s="255"/>
      <c r="J574" s="255"/>
      <c r="K574" s="255"/>
      <c r="L574" s="254"/>
      <c r="M574" s="254"/>
      <c r="N574" s="254"/>
      <c r="O574" s="254"/>
    </row>
    <row r="575" spans="1:15" ht="24.75" customHeight="1" x14ac:dyDescent="0.4">
      <c r="A575" s="254"/>
      <c r="B575" s="255"/>
      <c r="C575" s="255"/>
      <c r="D575" s="255"/>
      <c r="E575" s="255"/>
      <c r="F575" s="255"/>
      <c r="G575" s="255"/>
      <c r="H575" s="255"/>
      <c r="I575" s="255"/>
      <c r="J575" s="255"/>
      <c r="K575" s="255"/>
      <c r="L575" s="254"/>
      <c r="M575" s="254"/>
      <c r="N575" s="254"/>
      <c r="O575" s="254"/>
    </row>
    <row r="576" spans="1:15" ht="24.75" customHeight="1" x14ac:dyDescent="0.4">
      <c r="A576" s="254"/>
      <c r="B576" s="255"/>
      <c r="C576" s="255"/>
      <c r="D576" s="255"/>
      <c r="E576" s="255"/>
      <c r="F576" s="255"/>
      <c r="G576" s="255"/>
      <c r="H576" s="255"/>
      <c r="I576" s="255"/>
      <c r="J576" s="255"/>
      <c r="K576" s="255"/>
      <c r="L576" s="254"/>
      <c r="M576" s="254"/>
      <c r="N576" s="254"/>
      <c r="O576" s="254"/>
    </row>
    <row r="577" spans="1:15" ht="24.75" customHeight="1" x14ac:dyDescent="0.4">
      <c r="A577" s="254"/>
      <c r="B577" s="255"/>
      <c r="C577" s="255"/>
      <c r="D577" s="255"/>
      <c r="E577" s="255"/>
      <c r="F577" s="255"/>
      <c r="G577" s="255"/>
      <c r="H577" s="255"/>
      <c r="I577" s="255"/>
      <c r="J577" s="255"/>
      <c r="K577" s="255"/>
      <c r="L577" s="254"/>
      <c r="M577" s="254"/>
      <c r="N577" s="254"/>
      <c r="O577" s="254"/>
    </row>
    <row r="578" spans="1:15" ht="24.75" customHeight="1" x14ac:dyDescent="0.4">
      <c r="A578" s="254"/>
      <c r="B578" s="255"/>
      <c r="C578" s="255"/>
      <c r="D578" s="255"/>
      <c r="E578" s="255"/>
      <c r="F578" s="255"/>
      <c r="G578" s="255"/>
      <c r="H578" s="255"/>
      <c r="I578" s="255"/>
      <c r="J578" s="255"/>
      <c r="K578" s="255"/>
      <c r="L578" s="254"/>
      <c r="M578" s="254"/>
      <c r="N578" s="254"/>
      <c r="O578" s="254"/>
    </row>
    <row r="579" spans="1:15" ht="24.75" customHeight="1" x14ac:dyDescent="0.4">
      <c r="A579" s="254"/>
      <c r="B579" s="255"/>
      <c r="C579" s="255"/>
      <c r="D579" s="255"/>
      <c r="E579" s="255"/>
      <c r="F579" s="255"/>
      <c r="G579" s="255"/>
      <c r="H579" s="255"/>
      <c r="I579" s="255"/>
      <c r="J579" s="255"/>
      <c r="K579" s="255"/>
      <c r="L579" s="254"/>
      <c r="M579" s="254"/>
      <c r="N579" s="254"/>
      <c r="O579" s="254"/>
    </row>
    <row r="580" spans="1:15" ht="24.75" customHeight="1" x14ac:dyDescent="0.4">
      <c r="A580" s="254"/>
      <c r="B580" s="255"/>
      <c r="C580" s="255"/>
      <c r="D580" s="255"/>
      <c r="E580" s="255"/>
      <c r="F580" s="255"/>
      <c r="G580" s="255"/>
      <c r="H580" s="255"/>
      <c r="I580" s="255"/>
      <c r="J580" s="255"/>
      <c r="K580" s="255"/>
      <c r="L580" s="254"/>
      <c r="M580" s="254"/>
      <c r="N580" s="254"/>
      <c r="O580" s="254"/>
    </row>
    <row r="581" spans="1:15" ht="24.75" customHeight="1" x14ac:dyDescent="0.4">
      <c r="A581" s="254"/>
      <c r="B581" s="255"/>
      <c r="C581" s="255"/>
      <c r="D581" s="255"/>
      <c r="E581" s="255"/>
      <c r="F581" s="255"/>
      <c r="G581" s="255"/>
      <c r="H581" s="255"/>
      <c r="I581" s="255"/>
      <c r="J581" s="255"/>
      <c r="K581" s="255"/>
      <c r="L581" s="254"/>
      <c r="M581" s="254"/>
      <c r="N581" s="254"/>
      <c r="O581" s="254"/>
    </row>
    <row r="582" spans="1:15" ht="24.75" customHeight="1" x14ac:dyDescent="0.4">
      <c r="A582" s="254"/>
      <c r="B582" s="255"/>
      <c r="C582" s="255"/>
      <c r="D582" s="255"/>
      <c r="E582" s="255"/>
      <c r="F582" s="255"/>
      <c r="G582" s="255"/>
      <c r="H582" s="255"/>
      <c r="I582" s="255"/>
      <c r="J582" s="255"/>
      <c r="K582" s="255"/>
      <c r="L582" s="254"/>
      <c r="M582" s="254"/>
      <c r="N582" s="254"/>
      <c r="O582" s="254"/>
    </row>
    <row r="583" spans="1:15" ht="24.75" customHeight="1" x14ac:dyDescent="0.4">
      <c r="A583" s="254"/>
      <c r="B583" s="255"/>
      <c r="C583" s="255"/>
      <c r="D583" s="255"/>
      <c r="E583" s="255"/>
      <c r="F583" s="255"/>
      <c r="G583" s="255"/>
      <c r="H583" s="255"/>
      <c r="I583" s="255"/>
      <c r="J583" s="255"/>
      <c r="K583" s="255"/>
      <c r="L583" s="254"/>
      <c r="M583" s="254"/>
      <c r="N583" s="254"/>
      <c r="O583" s="254"/>
    </row>
    <row r="584" spans="1:15" ht="24.75" customHeight="1" x14ac:dyDescent="0.4">
      <c r="A584" s="254"/>
      <c r="B584" s="255"/>
      <c r="C584" s="255"/>
      <c r="D584" s="255"/>
      <c r="E584" s="255"/>
      <c r="F584" s="255"/>
      <c r="G584" s="255"/>
      <c r="H584" s="255"/>
      <c r="I584" s="255"/>
      <c r="J584" s="255"/>
      <c r="K584" s="255"/>
      <c r="L584" s="254"/>
      <c r="M584" s="254"/>
      <c r="N584" s="254"/>
      <c r="O584" s="254"/>
    </row>
    <row r="585" spans="1:15" ht="24.75" customHeight="1" x14ac:dyDescent="0.4">
      <c r="A585" s="254"/>
      <c r="B585" s="255"/>
      <c r="C585" s="255"/>
      <c r="D585" s="255"/>
      <c r="E585" s="255"/>
      <c r="F585" s="255"/>
      <c r="G585" s="255"/>
      <c r="H585" s="255"/>
      <c r="I585" s="255"/>
      <c r="J585" s="255"/>
      <c r="K585" s="255"/>
      <c r="L585" s="254"/>
      <c r="M585" s="254"/>
      <c r="N585" s="254"/>
      <c r="O585" s="254"/>
    </row>
    <row r="586" spans="1:15" ht="24.75" customHeight="1" x14ac:dyDescent="0.4">
      <c r="A586" s="254"/>
      <c r="B586" s="255"/>
      <c r="C586" s="255"/>
      <c r="D586" s="255"/>
      <c r="E586" s="255"/>
      <c r="F586" s="255"/>
      <c r="G586" s="255"/>
      <c r="H586" s="255"/>
      <c r="I586" s="255"/>
      <c r="J586" s="255"/>
      <c r="K586" s="255"/>
      <c r="L586" s="254"/>
      <c r="M586" s="254"/>
      <c r="N586" s="254"/>
      <c r="O586" s="254"/>
    </row>
    <row r="587" spans="1:15" ht="24.75" customHeight="1" x14ac:dyDescent="0.4">
      <c r="A587" s="254"/>
      <c r="B587" s="255"/>
      <c r="C587" s="255"/>
      <c r="D587" s="255"/>
      <c r="E587" s="255"/>
      <c r="F587" s="255"/>
      <c r="G587" s="255"/>
      <c r="H587" s="255"/>
      <c r="I587" s="255"/>
      <c r="J587" s="255"/>
      <c r="K587" s="255"/>
      <c r="L587" s="254"/>
      <c r="M587" s="254"/>
      <c r="N587" s="254"/>
      <c r="O587" s="254"/>
    </row>
    <row r="588" spans="1:15" ht="24.75" customHeight="1" x14ac:dyDescent="0.4">
      <c r="A588" s="254"/>
      <c r="B588" s="255"/>
      <c r="C588" s="255"/>
      <c r="D588" s="255"/>
      <c r="E588" s="255"/>
      <c r="F588" s="255"/>
      <c r="G588" s="255"/>
      <c r="H588" s="255"/>
      <c r="I588" s="255"/>
      <c r="J588" s="255"/>
      <c r="K588" s="255"/>
      <c r="L588" s="254"/>
      <c r="M588" s="254"/>
      <c r="N588" s="254"/>
      <c r="O588" s="254"/>
    </row>
    <row r="589" spans="1:15" ht="24.75" customHeight="1" x14ac:dyDescent="0.4">
      <c r="A589" s="254"/>
      <c r="B589" s="255"/>
      <c r="C589" s="255"/>
      <c r="D589" s="255"/>
      <c r="E589" s="255"/>
      <c r="F589" s="255"/>
      <c r="G589" s="255"/>
      <c r="H589" s="255"/>
      <c r="I589" s="255"/>
      <c r="J589" s="255"/>
      <c r="K589" s="255"/>
      <c r="L589" s="254"/>
      <c r="M589" s="254"/>
      <c r="N589" s="254"/>
      <c r="O589" s="254"/>
    </row>
    <row r="590" spans="1:15" ht="24.75" customHeight="1" x14ac:dyDescent="0.4">
      <c r="A590" s="254"/>
      <c r="B590" s="255"/>
      <c r="C590" s="255"/>
      <c r="D590" s="255"/>
      <c r="E590" s="255"/>
      <c r="F590" s="255"/>
      <c r="G590" s="255"/>
      <c r="H590" s="255"/>
      <c r="I590" s="255"/>
      <c r="J590" s="255"/>
      <c r="K590" s="255"/>
      <c r="L590" s="254"/>
      <c r="M590" s="254"/>
      <c r="N590" s="254"/>
      <c r="O590" s="254"/>
    </row>
    <row r="591" spans="1:15" ht="24.75" customHeight="1" x14ac:dyDescent="0.4">
      <c r="A591" s="254"/>
      <c r="B591" s="255"/>
      <c r="C591" s="255"/>
      <c r="D591" s="255"/>
      <c r="E591" s="255"/>
      <c r="F591" s="255"/>
      <c r="G591" s="255"/>
      <c r="H591" s="255"/>
      <c r="I591" s="255"/>
      <c r="J591" s="255"/>
      <c r="K591" s="255"/>
      <c r="L591" s="254"/>
      <c r="M591" s="254"/>
      <c r="N591" s="254"/>
      <c r="O591" s="254"/>
    </row>
    <row r="592" spans="1:15" ht="24.75" customHeight="1" x14ac:dyDescent="0.4">
      <c r="A592" s="254"/>
      <c r="B592" s="255"/>
      <c r="C592" s="255"/>
      <c r="D592" s="255"/>
      <c r="E592" s="255"/>
      <c r="F592" s="255"/>
      <c r="G592" s="255"/>
      <c r="H592" s="255"/>
      <c r="I592" s="255"/>
      <c r="J592" s="255"/>
      <c r="K592" s="255"/>
      <c r="L592" s="254"/>
      <c r="M592" s="254"/>
      <c r="N592" s="254"/>
      <c r="O592" s="254"/>
    </row>
    <row r="593" spans="1:15" ht="24.75" customHeight="1" x14ac:dyDescent="0.4">
      <c r="A593" s="254"/>
      <c r="B593" s="255"/>
      <c r="C593" s="255"/>
      <c r="D593" s="255"/>
      <c r="E593" s="255"/>
      <c r="F593" s="255"/>
      <c r="G593" s="255"/>
      <c r="H593" s="255"/>
      <c r="I593" s="255"/>
      <c r="J593" s="255"/>
      <c r="K593" s="255"/>
      <c r="L593" s="254"/>
      <c r="M593" s="254"/>
      <c r="N593" s="254"/>
      <c r="O593" s="254"/>
    </row>
    <row r="594" spans="1:15" ht="24.75" customHeight="1" x14ac:dyDescent="0.4">
      <c r="A594" s="254"/>
      <c r="B594" s="255"/>
      <c r="C594" s="255"/>
      <c r="D594" s="255"/>
      <c r="E594" s="255"/>
      <c r="F594" s="255"/>
      <c r="G594" s="255"/>
      <c r="H594" s="255"/>
      <c r="I594" s="255"/>
      <c r="J594" s="255"/>
      <c r="K594" s="255"/>
      <c r="L594" s="254"/>
      <c r="M594" s="254"/>
      <c r="N594" s="254"/>
      <c r="O594" s="254"/>
    </row>
    <row r="595" spans="1:15" ht="24.75" customHeight="1" x14ac:dyDescent="0.4">
      <c r="A595" s="254"/>
      <c r="B595" s="255"/>
      <c r="C595" s="255"/>
      <c r="D595" s="255"/>
      <c r="E595" s="255"/>
      <c r="F595" s="255"/>
      <c r="G595" s="255"/>
      <c r="H595" s="255"/>
      <c r="I595" s="255"/>
      <c r="J595" s="255"/>
      <c r="K595" s="255"/>
      <c r="L595" s="254"/>
      <c r="M595" s="254"/>
      <c r="N595" s="254"/>
      <c r="O595" s="254"/>
    </row>
    <row r="596" spans="1:15" ht="24.75" customHeight="1" x14ac:dyDescent="0.4">
      <c r="A596" s="254"/>
      <c r="B596" s="255"/>
      <c r="C596" s="255"/>
      <c r="D596" s="255"/>
      <c r="E596" s="255"/>
      <c r="F596" s="255"/>
      <c r="G596" s="255"/>
      <c r="H596" s="255"/>
      <c r="I596" s="255"/>
      <c r="J596" s="255"/>
      <c r="K596" s="255"/>
      <c r="L596" s="254"/>
      <c r="M596" s="254"/>
      <c r="N596" s="254"/>
      <c r="O596" s="254"/>
    </row>
    <row r="597" spans="1:15" ht="24.75" customHeight="1" x14ac:dyDescent="0.4">
      <c r="A597" s="254"/>
      <c r="B597" s="255"/>
      <c r="C597" s="255"/>
      <c r="D597" s="255"/>
      <c r="E597" s="255"/>
      <c r="F597" s="255"/>
      <c r="G597" s="255"/>
      <c r="H597" s="255"/>
      <c r="I597" s="255"/>
      <c r="J597" s="255"/>
      <c r="K597" s="255"/>
      <c r="L597" s="254"/>
      <c r="M597" s="254"/>
      <c r="N597" s="254"/>
      <c r="O597" s="254"/>
    </row>
    <row r="598" spans="1:15" ht="24.75" customHeight="1" x14ac:dyDescent="0.4">
      <c r="A598" s="254"/>
      <c r="B598" s="255"/>
      <c r="C598" s="255"/>
      <c r="D598" s="255"/>
      <c r="E598" s="255"/>
      <c r="F598" s="255"/>
      <c r="G598" s="255"/>
      <c r="H598" s="255"/>
      <c r="I598" s="255"/>
      <c r="J598" s="255"/>
      <c r="K598" s="255"/>
      <c r="L598" s="254"/>
      <c r="M598" s="254"/>
      <c r="N598" s="254"/>
      <c r="O598" s="254"/>
    </row>
    <row r="599" spans="1:15" ht="24.75" customHeight="1" x14ac:dyDescent="0.4">
      <c r="A599" s="254"/>
      <c r="B599" s="255"/>
      <c r="C599" s="255"/>
      <c r="D599" s="255"/>
      <c r="E599" s="255"/>
      <c r="F599" s="255"/>
      <c r="G599" s="255"/>
      <c r="H599" s="255"/>
      <c r="I599" s="255"/>
      <c r="J599" s="255"/>
      <c r="K599" s="255"/>
      <c r="L599" s="254"/>
      <c r="M599" s="254"/>
      <c r="N599" s="254"/>
      <c r="O599" s="254"/>
    </row>
    <row r="600" spans="1:15" ht="24.75" customHeight="1" x14ac:dyDescent="0.4">
      <c r="A600" s="254"/>
      <c r="B600" s="255"/>
      <c r="C600" s="255"/>
      <c r="D600" s="255"/>
      <c r="E600" s="255"/>
      <c r="F600" s="255"/>
      <c r="G600" s="255"/>
      <c r="H600" s="255"/>
      <c r="I600" s="255"/>
      <c r="J600" s="255"/>
      <c r="K600" s="255"/>
      <c r="L600" s="254"/>
      <c r="M600" s="254"/>
      <c r="N600" s="254"/>
      <c r="O600" s="254"/>
    </row>
    <row r="601" spans="1:15" ht="24.75" customHeight="1" x14ac:dyDescent="0.4">
      <c r="A601" s="254"/>
      <c r="B601" s="255"/>
      <c r="C601" s="255"/>
      <c r="D601" s="255"/>
      <c r="E601" s="255"/>
      <c r="F601" s="255"/>
      <c r="G601" s="255"/>
      <c r="H601" s="255"/>
      <c r="I601" s="255"/>
      <c r="J601" s="255"/>
      <c r="K601" s="255"/>
      <c r="L601" s="254"/>
      <c r="M601" s="254"/>
      <c r="N601" s="254"/>
      <c r="O601" s="254"/>
    </row>
    <row r="602" spans="1:15" ht="24.75" customHeight="1" x14ac:dyDescent="0.4">
      <c r="A602" s="254"/>
      <c r="B602" s="255"/>
      <c r="C602" s="255"/>
      <c r="D602" s="255"/>
      <c r="E602" s="255"/>
      <c r="F602" s="255"/>
      <c r="G602" s="255"/>
      <c r="H602" s="255"/>
      <c r="I602" s="255"/>
      <c r="J602" s="255"/>
      <c r="K602" s="255"/>
      <c r="L602" s="254"/>
      <c r="M602" s="254"/>
      <c r="N602" s="254"/>
      <c r="O602" s="254"/>
    </row>
    <row r="603" spans="1:15" ht="24.75" customHeight="1" x14ac:dyDescent="0.4">
      <c r="A603" s="254"/>
      <c r="B603" s="255"/>
      <c r="C603" s="255"/>
      <c r="D603" s="255"/>
      <c r="E603" s="255"/>
      <c r="F603" s="255"/>
      <c r="G603" s="255"/>
      <c r="H603" s="255"/>
      <c r="I603" s="255"/>
      <c r="J603" s="255"/>
      <c r="K603" s="255"/>
      <c r="L603" s="254"/>
      <c r="M603" s="254"/>
      <c r="N603" s="254"/>
      <c r="O603" s="254"/>
    </row>
    <row r="604" spans="1:15" ht="24.75" customHeight="1" x14ac:dyDescent="0.4">
      <c r="A604" s="254"/>
      <c r="B604" s="255"/>
      <c r="C604" s="255"/>
      <c r="D604" s="255"/>
      <c r="E604" s="255"/>
      <c r="F604" s="255"/>
      <c r="G604" s="255"/>
      <c r="H604" s="255"/>
      <c r="I604" s="255"/>
      <c r="J604" s="255"/>
      <c r="K604" s="255"/>
      <c r="L604" s="254"/>
      <c r="M604" s="254"/>
      <c r="N604" s="254"/>
      <c r="O604" s="254"/>
    </row>
    <row r="605" spans="1:15" ht="24.75" customHeight="1" x14ac:dyDescent="0.4">
      <c r="A605" s="254"/>
      <c r="B605" s="255"/>
      <c r="C605" s="255"/>
      <c r="D605" s="255"/>
      <c r="E605" s="255"/>
      <c r="F605" s="255"/>
      <c r="G605" s="255"/>
      <c r="H605" s="255"/>
      <c r="I605" s="255"/>
      <c r="J605" s="255"/>
      <c r="K605" s="255"/>
      <c r="L605" s="254"/>
      <c r="M605" s="254"/>
      <c r="N605" s="254"/>
      <c r="O605" s="254"/>
    </row>
    <row r="606" spans="1:15" ht="24.75" customHeight="1" x14ac:dyDescent="0.4">
      <c r="A606" s="254"/>
      <c r="B606" s="255"/>
      <c r="C606" s="255"/>
      <c r="D606" s="255"/>
      <c r="E606" s="255"/>
      <c r="F606" s="255"/>
      <c r="G606" s="255"/>
      <c r="H606" s="255"/>
      <c r="I606" s="255"/>
      <c r="J606" s="255"/>
      <c r="K606" s="255"/>
      <c r="L606" s="254"/>
      <c r="M606" s="254"/>
      <c r="N606" s="254"/>
      <c r="O606" s="254"/>
    </row>
    <row r="607" spans="1:15" ht="24.75" customHeight="1" x14ac:dyDescent="0.4">
      <c r="A607" s="254"/>
      <c r="B607" s="255"/>
      <c r="C607" s="255"/>
      <c r="D607" s="255"/>
      <c r="E607" s="255"/>
      <c r="F607" s="255"/>
      <c r="G607" s="255"/>
      <c r="H607" s="255"/>
      <c r="I607" s="255"/>
      <c r="J607" s="255"/>
      <c r="K607" s="255"/>
      <c r="L607" s="254"/>
      <c r="M607" s="254"/>
      <c r="N607" s="254"/>
      <c r="O607" s="254"/>
    </row>
    <row r="608" spans="1:15" ht="24.75" customHeight="1" x14ac:dyDescent="0.4">
      <c r="A608" s="254"/>
      <c r="B608" s="255"/>
      <c r="C608" s="255"/>
      <c r="D608" s="255"/>
      <c r="E608" s="255"/>
      <c r="F608" s="255"/>
      <c r="G608" s="255"/>
      <c r="H608" s="255"/>
      <c r="I608" s="255"/>
      <c r="J608" s="255"/>
      <c r="K608" s="255"/>
      <c r="L608" s="254"/>
      <c r="M608" s="254"/>
      <c r="N608" s="254"/>
      <c r="O608" s="254"/>
    </row>
    <row r="609" spans="1:15" ht="24.75" customHeight="1" x14ac:dyDescent="0.4">
      <c r="A609" s="254"/>
      <c r="B609" s="255"/>
      <c r="C609" s="255"/>
      <c r="D609" s="255"/>
      <c r="E609" s="255"/>
      <c r="F609" s="255"/>
      <c r="G609" s="255"/>
      <c r="H609" s="255"/>
      <c r="I609" s="255"/>
      <c r="J609" s="255"/>
      <c r="K609" s="255"/>
      <c r="L609" s="254"/>
      <c r="M609" s="254"/>
      <c r="N609" s="254"/>
      <c r="O609" s="254"/>
    </row>
    <row r="610" spans="1:15" ht="24.75" customHeight="1" x14ac:dyDescent="0.4">
      <c r="A610" s="254"/>
      <c r="B610" s="255"/>
      <c r="C610" s="255"/>
      <c r="D610" s="255"/>
      <c r="E610" s="255"/>
      <c r="F610" s="255"/>
      <c r="G610" s="255"/>
      <c r="H610" s="255"/>
      <c r="I610" s="255"/>
      <c r="J610" s="255"/>
      <c r="K610" s="255"/>
      <c r="L610" s="254"/>
      <c r="M610" s="254"/>
      <c r="N610" s="254"/>
      <c r="O610" s="254"/>
    </row>
    <row r="611" spans="1:15" ht="24.75" customHeight="1" x14ac:dyDescent="0.4">
      <c r="A611" s="254"/>
      <c r="B611" s="255"/>
      <c r="C611" s="255"/>
      <c r="D611" s="255"/>
      <c r="E611" s="255"/>
      <c r="F611" s="255"/>
      <c r="G611" s="255"/>
      <c r="H611" s="255"/>
      <c r="I611" s="255"/>
      <c r="J611" s="255"/>
      <c r="K611" s="255"/>
      <c r="L611" s="254"/>
      <c r="M611" s="254"/>
      <c r="N611" s="254"/>
      <c r="O611" s="254"/>
    </row>
    <row r="612" spans="1:15" ht="24.75" customHeight="1" x14ac:dyDescent="0.4">
      <c r="A612" s="254"/>
      <c r="B612" s="255"/>
      <c r="C612" s="255"/>
      <c r="D612" s="255"/>
      <c r="E612" s="255"/>
      <c r="F612" s="255"/>
      <c r="G612" s="255"/>
      <c r="H612" s="255"/>
      <c r="I612" s="255"/>
      <c r="J612" s="255"/>
      <c r="K612" s="255"/>
      <c r="L612" s="254"/>
      <c r="M612" s="254"/>
      <c r="N612" s="254"/>
      <c r="O612" s="254"/>
    </row>
    <row r="613" spans="1:15" ht="24.75" customHeight="1" x14ac:dyDescent="0.4">
      <c r="A613" s="254"/>
      <c r="B613" s="255"/>
      <c r="C613" s="255"/>
      <c r="D613" s="255"/>
      <c r="E613" s="255"/>
      <c r="F613" s="255"/>
      <c r="G613" s="255"/>
      <c r="H613" s="255"/>
      <c r="I613" s="255"/>
      <c r="J613" s="255"/>
      <c r="K613" s="255"/>
      <c r="L613" s="254"/>
      <c r="M613" s="254"/>
      <c r="N613" s="254"/>
      <c r="O613" s="254"/>
    </row>
    <row r="614" spans="1:15" ht="24.75" customHeight="1" x14ac:dyDescent="0.4">
      <c r="A614" s="254"/>
      <c r="B614" s="255"/>
      <c r="C614" s="255"/>
      <c r="D614" s="255"/>
      <c r="E614" s="255"/>
      <c r="F614" s="255"/>
      <c r="G614" s="255"/>
      <c r="H614" s="255"/>
      <c r="I614" s="255"/>
      <c r="J614" s="255"/>
      <c r="K614" s="255"/>
      <c r="L614" s="254"/>
      <c r="M614" s="254"/>
      <c r="N614" s="254"/>
      <c r="O614" s="254"/>
    </row>
    <row r="615" spans="1:15" ht="24.75" customHeight="1" x14ac:dyDescent="0.4">
      <c r="A615" s="254"/>
      <c r="B615" s="255"/>
      <c r="C615" s="255"/>
      <c r="D615" s="255"/>
      <c r="E615" s="255"/>
      <c r="F615" s="255"/>
      <c r="G615" s="255"/>
      <c r="H615" s="255"/>
      <c r="I615" s="255"/>
      <c r="J615" s="255"/>
      <c r="K615" s="255"/>
      <c r="L615" s="254"/>
      <c r="M615" s="254"/>
      <c r="N615" s="254"/>
      <c r="O615" s="254"/>
    </row>
    <row r="616" spans="1:15" ht="24.75" customHeight="1" x14ac:dyDescent="0.4">
      <c r="A616" s="254"/>
      <c r="B616" s="255"/>
      <c r="C616" s="255"/>
      <c r="D616" s="255"/>
      <c r="E616" s="255"/>
      <c r="F616" s="255"/>
      <c r="G616" s="255"/>
      <c r="H616" s="255"/>
      <c r="I616" s="255"/>
      <c r="J616" s="255"/>
      <c r="K616" s="255"/>
      <c r="L616" s="254"/>
      <c r="M616" s="254"/>
      <c r="N616" s="254"/>
      <c r="O616" s="254"/>
    </row>
    <row r="617" spans="1:15" ht="24.75" customHeight="1" x14ac:dyDescent="0.4">
      <c r="A617" s="254"/>
      <c r="B617" s="255"/>
      <c r="C617" s="255"/>
      <c r="D617" s="255"/>
      <c r="E617" s="255"/>
      <c r="F617" s="255"/>
      <c r="G617" s="255"/>
      <c r="H617" s="255"/>
      <c r="I617" s="255"/>
      <c r="J617" s="255"/>
      <c r="K617" s="255"/>
      <c r="L617" s="254"/>
      <c r="M617" s="254"/>
      <c r="N617" s="254"/>
      <c r="O617" s="254"/>
    </row>
    <row r="618" spans="1:15" ht="24.75" customHeight="1" x14ac:dyDescent="0.4">
      <c r="A618" s="254"/>
      <c r="B618" s="255"/>
      <c r="C618" s="255"/>
      <c r="D618" s="255"/>
      <c r="E618" s="255"/>
      <c r="F618" s="255"/>
      <c r="G618" s="255"/>
      <c r="H618" s="255"/>
      <c r="I618" s="255"/>
      <c r="J618" s="255"/>
      <c r="K618" s="255"/>
      <c r="L618" s="254"/>
      <c r="M618" s="254"/>
      <c r="N618" s="254"/>
      <c r="O618" s="254"/>
    </row>
    <row r="619" spans="1:15" ht="24.75" customHeight="1" x14ac:dyDescent="0.4">
      <c r="A619" s="254"/>
      <c r="B619" s="255"/>
      <c r="C619" s="255"/>
      <c r="D619" s="255"/>
      <c r="E619" s="255"/>
      <c r="F619" s="255"/>
      <c r="G619" s="255"/>
      <c r="H619" s="255"/>
      <c r="I619" s="255"/>
      <c r="J619" s="255"/>
      <c r="K619" s="255"/>
      <c r="L619" s="254"/>
      <c r="M619" s="254"/>
      <c r="N619" s="254"/>
      <c r="O619" s="254"/>
    </row>
    <row r="620" spans="1:15" ht="24.75" customHeight="1" x14ac:dyDescent="0.4">
      <c r="A620" s="254"/>
      <c r="B620" s="255"/>
      <c r="C620" s="255"/>
      <c r="D620" s="255"/>
      <c r="E620" s="255"/>
      <c r="F620" s="255"/>
      <c r="G620" s="255"/>
      <c r="H620" s="255"/>
      <c r="I620" s="255"/>
      <c r="J620" s="255"/>
      <c r="K620" s="255"/>
      <c r="L620" s="254"/>
      <c r="M620" s="254"/>
      <c r="N620" s="254"/>
      <c r="O620" s="254"/>
    </row>
    <row r="621" spans="1:15" ht="24.75" customHeight="1" x14ac:dyDescent="0.4">
      <c r="A621" s="254"/>
      <c r="B621" s="255"/>
      <c r="C621" s="255"/>
      <c r="D621" s="255"/>
      <c r="E621" s="255"/>
      <c r="F621" s="255"/>
      <c r="G621" s="255"/>
      <c r="H621" s="255"/>
      <c r="I621" s="255"/>
      <c r="J621" s="255"/>
      <c r="K621" s="255"/>
      <c r="L621" s="254"/>
      <c r="M621" s="254"/>
      <c r="N621" s="254"/>
      <c r="O621" s="254"/>
    </row>
    <row r="622" spans="1:15" ht="24.75" customHeight="1" x14ac:dyDescent="0.4">
      <c r="A622" s="254"/>
      <c r="B622" s="255"/>
      <c r="C622" s="255"/>
      <c r="D622" s="255"/>
      <c r="E622" s="255"/>
      <c r="F622" s="255"/>
      <c r="G622" s="255"/>
      <c r="H622" s="255"/>
      <c r="I622" s="255"/>
      <c r="J622" s="255"/>
      <c r="K622" s="255"/>
      <c r="L622" s="254"/>
      <c r="M622" s="254"/>
      <c r="N622" s="254"/>
      <c r="O622" s="254"/>
    </row>
    <row r="623" spans="1:15" ht="24.75" customHeight="1" x14ac:dyDescent="0.4">
      <c r="A623" s="254"/>
      <c r="B623" s="255"/>
      <c r="C623" s="255"/>
      <c r="D623" s="255"/>
      <c r="E623" s="255"/>
      <c r="F623" s="255"/>
      <c r="G623" s="255"/>
      <c r="H623" s="255"/>
      <c r="I623" s="255"/>
      <c r="J623" s="255"/>
      <c r="K623" s="255"/>
      <c r="L623" s="254"/>
      <c r="M623" s="254"/>
      <c r="N623" s="254"/>
      <c r="O623" s="254"/>
    </row>
    <row r="624" spans="1:15" ht="24.75" customHeight="1" x14ac:dyDescent="0.4">
      <c r="A624" s="254"/>
      <c r="B624" s="255"/>
      <c r="C624" s="255"/>
      <c r="D624" s="255"/>
      <c r="E624" s="255"/>
      <c r="F624" s="255"/>
      <c r="G624" s="255"/>
      <c r="H624" s="255"/>
      <c r="I624" s="255"/>
      <c r="J624" s="255"/>
      <c r="K624" s="255"/>
      <c r="L624" s="254"/>
      <c r="M624" s="254"/>
      <c r="N624" s="254"/>
      <c r="O624" s="254"/>
    </row>
    <row r="625" spans="1:15" ht="24.75" customHeight="1" x14ac:dyDescent="0.4">
      <c r="A625" s="254"/>
      <c r="B625" s="255"/>
      <c r="C625" s="255"/>
      <c r="D625" s="255"/>
      <c r="E625" s="255"/>
      <c r="F625" s="255"/>
      <c r="G625" s="255"/>
      <c r="H625" s="255"/>
      <c r="I625" s="255"/>
      <c r="J625" s="255"/>
      <c r="K625" s="255"/>
      <c r="L625" s="254"/>
      <c r="M625" s="254"/>
      <c r="N625" s="254"/>
      <c r="O625" s="254"/>
    </row>
    <row r="626" spans="1:15" ht="24.75" customHeight="1" x14ac:dyDescent="0.4">
      <c r="A626" s="254"/>
      <c r="B626" s="255"/>
      <c r="C626" s="255"/>
      <c r="D626" s="255"/>
      <c r="E626" s="255"/>
      <c r="F626" s="255"/>
      <c r="G626" s="255"/>
      <c r="H626" s="255"/>
      <c r="I626" s="255"/>
      <c r="J626" s="255"/>
      <c r="K626" s="255"/>
      <c r="L626" s="254"/>
      <c r="M626" s="254"/>
      <c r="N626" s="254"/>
      <c r="O626" s="254"/>
    </row>
    <row r="627" spans="1:15" ht="24.75" customHeight="1" x14ac:dyDescent="0.4">
      <c r="A627" s="254"/>
      <c r="B627" s="255"/>
      <c r="C627" s="255"/>
      <c r="D627" s="255"/>
      <c r="E627" s="255"/>
      <c r="F627" s="255"/>
      <c r="G627" s="255"/>
      <c r="H627" s="255"/>
      <c r="I627" s="255"/>
      <c r="J627" s="255"/>
      <c r="K627" s="255"/>
      <c r="L627" s="254"/>
      <c r="M627" s="254"/>
      <c r="N627" s="254"/>
      <c r="O627" s="254"/>
    </row>
    <row r="628" spans="1:15" ht="24.75" customHeight="1" x14ac:dyDescent="0.4">
      <c r="A628" s="254"/>
      <c r="B628" s="255"/>
      <c r="C628" s="255"/>
      <c r="D628" s="255"/>
      <c r="E628" s="255"/>
      <c r="F628" s="255"/>
      <c r="G628" s="255"/>
      <c r="H628" s="255"/>
      <c r="I628" s="255"/>
      <c r="J628" s="255"/>
      <c r="K628" s="255"/>
      <c r="L628" s="254"/>
      <c r="M628" s="254"/>
      <c r="N628" s="254"/>
      <c r="O628" s="254"/>
    </row>
    <row r="629" spans="1:15" ht="24.75" customHeight="1" x14ac:dyDescent="0.4">
      <c r="A629" s="254"/>
      <c r="B629" s="255"/>
      <c r="C629" s="255"/>
      <c r="D629" s="255"/>
      <c r="E629" s="255"/>
      <c r="F629" s="255"/>
      <c r="G629" s="255"/>
      <c r="H629" s="255"/>
      <c r="I629" s="255"/>
      <c r="J629" s="255"/>
      <c r="K629" s="255"/>
      <c r="L629" s="254"/>
      <c r="M629" s="254"/>
      <c r="N629" s="254"/>
      <c r="O629" s="254"/>
    </row>
    <row r="630" spans="1:15" ht="24.75" customHeight="1" x14ac:dyDescent="0.4">
      <c r="A630" s="254"/>
      <c r="B630" s="255"/>
      <c r="C630" s="255"/>
      <c r="D630" s="255"/>
      <c r="E630" s="255"/>
      <c r="F630" s="255"/>
      <c r="G630" s="255"/>
      <c r="H630" s="255"/>
      <c r="I630" s="255"/>
      <c r="J630" s="255"/>
      <c r="K630" s="255"/>
      <c r="L630" s="254"/>
      <c r="M630" s="254"/>
      <c r="N630" s="254"/>
      <c r="O630" s="254"/>
    </row>
    <row r="631" spans="1:15" ht="24.75" customHeight="1" x14ac:dyDescent="0.4">
      <c r="A631" s="254"/>
      <c r="B631" s="255"/>
      <c r="C631" s="255"/>
      <c r="D631" s="255"/>
      <c r="E631" s="255"/>
      <c r="F631" s="255"/>
      <c r="G631" s="255"/>
      <c r="H631" s="255"/>
      <c r="I631" s="255"/>
      <c r="J631" s="255"/>
      <c r="K631" s="255"/>
      <c r="L631" s="254"/>
      <c r="M631" s="254"/>
      <c r="N631" s="254"/>
      <c r="O631" s="254"/>
    </row>
    <row r="632" spans="1:15" ht="24.75" customHeight="1" x14ac:dyDescent="0.4">
      <c r="A632" s="254"/>
      <c r="B632" s="255"/>
      <c r="C632" s="255"/>
      <c r="D632" s="255"/>
      <c r="E632" s="255"/>
      <c r="F632" s="255"/>
      <c r="G632" s="255"/>
      <c r="H632" s="255"/>
      <c r="I632" s="255"/>
      <c r="J632" s="255"/>
      <c r="K632" s="255"/>
      <c r="L632" s="254"/>
      <c r="M632" s="254"/>
      <c r="N632" s="254"/>
      <c r="O632" s="254"/>
    </row>
    <row r="633" spans="1:15" ht="24.75" customHeight="1" x14ac:dyDescent="0.4">
      <c r="A633" s="254"/>
      <c r="B633" s="255"/>
      <c r="C633" s="255"/>
      <c r="D633" s="255"/>
      <c r="E633" s="255"/>
      <c r="F633" s="255"/>
      <c r="G633" s="255"/>
      <c r="H633" s="255"/>
      <c r="I633" s="255"/>
      <c r="J633" s="255"/>
      <c r="K633" s="255"/>
      <c r="L633" s="254"/>
      <c r="M633" s="254"/>
      <c r="N633" s="254"/>
      <c r="O633" s="254"/>
    </row>
    <row r="634" spans="1:15" ht="24.75" customHeight="1" x14ac:dyDescent="0.4">
      <c r="A634" s="254"/>
      <c r="B634" s="255"/>
      <c r="C634" s="255"/>
      <c r="D634" s="255"/>
      <c r="E634" s="255"/>
      <c r="F634" s="255"/>
      <c r="G634" s="255"/>
      <c r="H634" s="255"/>
      <c r="I634" s="255"/>
      <c r="J634" s="255"/>
      <c r="K634" s="255"/>
      <c r="L634" s="254"/>
      <c r="M634" s="254"/>
      <c r="N634" s="254"/>
      <c r="O634" s="254"/>
    </row>
    <row r="635" spans="1:15" ht="24.75" customHeight="1" x14ac:dyDescent="0.4">
      <c r="A635" s="254"/>
      <c r="B635" s="255"/>
      <c r="C635" s="255"/>
      <c r="D635" s="255"/>
      <c r="E635" s="255"/>
      <c r="F635" s="255"/>
      <c r="G635" s="255"/>
      <c r="H635" s="255"/>
      <c r="I635" s="255"/>
      <c r="J635" s="255"/>
      <c r="K635" s="255"/>
      <c r="L635" s="254"/>
      <c r="M635" s="254"/>
      <c r="N635" s="254"/>
      <c r="O635" s="254"/>
    </row>
    <row r="636" spans="1:15" ht="24.75" customHeight="1" x14ac:dyDescent="0.4">
      <c r="A636" s="254"/>
      <c r="B636" s="255"/>
      <c r="C636" s="255"/>
      <c r="D636" s="255"/>
      <c r="E636" s="255"/>
      <c r="F636" s="255"/>
      <c r="G636" s="255"/>
      <c r="H636" s="255"/>
      <c r="I636" s="255"/>
      <c r="J636" s="255"/>
      <c r="K636" s="255"/>
      <c r="L636" s="254"/>
      <c r="M636" s="254"/>
      <c r="N636" s="254"/>
      <c r="O636" s="254"/>
    </row>
    <row r="637" spans="1:15" ht="24.75" customHeight="1" x14ac:dyDescent="0.4">
      <c r="A637" s="254"/>
      <c r="B637" s="255"/>
      <c r="C637" s="255"/>
      <c r="D637" s="255"/>
      <c r="E637" s="255"/>
      <c r="F637" s="255"/>
      <c r="G637" s="255"/>
      <c r="H637" s="255"/>
      <c r="I637" s="255"/>
      <c r="J637" s="255"/>
      <c r="K637" s="255"/>
      <c r="L637" s="254"/>
      <c r="M637" s="254"/>
      <c r="N637" s="254"/>
      <c r="O637" s="254"/>
    </row>
    <row r="638" spans="1:15" ht="24.75" customHeight="1" x14ac:dyDescent="0.4">
      <c r="A638" s="254"/>
      <c r="B638" s="255"/>
      <c r="C638" s="255"/>
      <c r="D638" s="255"/>
      <c r="E638" s="255"/>
      <c r="F638" s="255"/>
      <c r="G638" s="255"/>
      <c r="H638" s="255"/>
      <c r="I638" s="255"/>
      <c r="J638" s="255"/>
      <c r="K638" s="255"/>
      <c r="L638" s="254"/>
      <c r="M638" s="254"/>
      <c r="N638" s="254"/>
      <c r="O638" s="254"/>
    </row>
    <row r="639" spans="1:15" ht="24.75" customHeight="1" x14ac:dyDescent="0.4">
      <c r="A639" s="254"/>
      <c r="B639" s="255"/>
      <c r="C639" s="255"/>
      <c r="D639" s="255"/>
      <c r="E639" s="255"/>
      <c r="F639" s="255"/>
      <c r="G639" s="255"/>
      <c r="H639" s="255"/>
      <c r="I639" s="255"/>
      <c r="J639" s="255"/>
      <c r="K639" s="255"/>
      <c r="L639" s="254"/>
      <c r="M639" s="254"/>
      <c r="N639" s="254"/>
      <c r="O639" s="254"/>
    </row>
    <row r="640" spans="1:15" ht="24.75" customHeight="1" x14ac:dyDescent="0.4">
      <c r="A640" s="254"/>
      <c r="B640" s="255"/>
      <c r="C640" s="255"/>
      <c r="D640" s="255"/>
      <c r="E640" s="255"/>
      <c r="F640" s="255"/>
      <c r="G640" s="255"/>
      <c r="H640" s="255"/>
      <c r="I640" s="255"/>
      <c r="J640" s="255"/>
      <c r="K640" s="255"/>
      <c r="L640" s="254"/>
      <c r="M640" s="254"/>
      <c r="N640" s="254"/>
      <c r="O640" s="254"/>
    </row>
    <row r="641" spans="1:15" ht="24.75" customHeight="1" x14ac:dyDescent="0.4">
      <c r="A641" s="254"/>
      <c r="B641" s="255"/>
      <c r="C641" s="255"/>
      <c r="D641" s="255"/>
      <c r="E641" s="255"/>
      <c r="F641" s="255"/>
      <c r="G641" s="255"/>
      <c r="H641" s="255"/>
      <c r="I641" s="255"/>
      <c r="J641" s="255"/>
      <c r="K641" s="255"/>
      <c r="L641" s="254"/>
      <c r="M641" s="254"/>
      <c r="N641" s="254"/>
      <c r="O641" s="254"/>
    </row>
    <row r="642" spans="1:15" ht="24.75" customHeight="1" x14ac:dyDescent="0.4">
      <c r="A642" s="254"/>
      <c r="B642" s="255"/>
      <c r="C642" s="255"/>
      <c r="D642" s="255"/>
      <c r="E642" s="255"/>
      <c r="F642" s="255"/>
      <c r="G642" s="255"/>
      <c r="H642" s="255"/>
      <c r="I642" s="255"/>
      <c r="J642" s="255"/>
      <c r="K642" s="255"/>
      <c r="L642" s="254"/>
      <c r="M642" s="254"/>
      <c r="N642" s="254"/>
      <c r="O642" s="254"/>
    </row>
    <row r="643" spans="1:15" ht="24.75" customHeight="1" x14ac:dyDescent="0.4">
      <c r="A643" s="254"/>
      <c r="B643" s="255"/>
      <c r="C643" s="255"/>
      <c r="D643" s="255"/>
      <c r="E643" s="255"/>
      <c r="F643" s="255"/>
      <c r="G643" s="255"/>
      <c r="H643" s="255"/>
      <c r="I643" s="255"/>
      <c r="J643" s="255"/>
      <c r="K643" s="255"/>
      <c r="L643" s="254"/>
      <c r="M643" s="254"/>
      <c r="N643" s="254"/>
      <c r="O643" s="254"/>
    </row>
    <row r="644" spans="1:15" ht="24.75" customHeight="1" x14ac:dyDescent="0.4">
      <c r="A644" s="254"/>
      <c r="B644" s="255"/>
      <c r="C644" s="255"/>
      <c r="D644" s="255"/>
      <c r="E644" s="255"/>
      <c r="F644" s="255"/>
      <c r="G644" s="255"/>
      <c r="H644" s="255"/>
      <c r="I644" s="255"/>
      <c r="J644" s="255"/>
      <c r="K644" s="255"/>
      <c r="L644" s="254"/>
      <c r="M644" s="254"/>
      <c r="N644" s="254"/>
      <c r="O644" s="254"/>
    </row>
    <row r="645" spans="1:15" ht="24.75" customHeight="1" x14ac:dyDescent="0.4">
      <c r="A645" s="254"/>
      <c r="B645" s="255"/>
      <c r="C645" s="255"/>
      <c r="D645" s="255"/>
      <c r="E645" s="255"/>
      <c r="F645" s="255"/>
      <c r="G645" s="255"/>
      <c r="H645" s="255"/>
      <c r="I645" s="255"/>
      <c r="J645" s="255"/>
      <c r="K645" s="255"/>
      <c r="L645" s="254"/>
      <c r="M645" s="254"/>
      <c r="N645" s="254"/>
      <c r="O645" s="254"/>
    </row>
    <row r="646" spans="1:15" ht="24.75" customHeight="1" x14ac:dyDescent="0.4">
      <c r="A646" s="254"/>
      <c r="B646" s="255"/>
      <c r="C646" s="255"/>
      <c r="D646" s="255"/>
      <c r="E646" s="255"/>
      <c r="F646" s="255"/>
      <c r="G646" s="255"/>
      <c r="H646" s="255"/>
      <c r="I646" s="255"/>
      <c r="J646" s="255"/>
      <c r="K646" s="255"/>
      <c r="L646" s="254"/>
      <c r="M646" s="254"/>
      <c r="N646" s="254"/>
      <c r="O646" s="254"/>
    </row>
    <row r="647" spans="1:15" ht="24.75" customHeight="1" x14ac:dyDescent="0.4">
      <c r="A647" s="254"/>
      <c r="B647" s="255"/>
      <c r="C647" s="255"/>
      <c r="D647" s="255"/>
      <c r="E647" s="255"/>
      <c r="F647" s="255"/>
      <c r="G647" s="255"/>
      <c r="H647" s="255"/>
      <c r="I647" s="255"/>
      <c r="J647" s="255"/>
      <c r="K647" s="255"/>
      <c r="L647" s="254"/>
      <c r="M647" s="254"/>
      <c r="N647" s="254"/>
      <c r="O647" s="254"/>
    </row>
    <row r="648" spans="1:15" ht="24.75" customHeight="1" x14ac:dyDescent="0.4">
      <c r="A648" s="254"/>
      <c r="B648" s="255"/>
      <c r="C648" s="255"/>
      <c r="D648" s="255"/>
      <c r="E648" s="255"/>
      <c r="F648" s="255"/>
      <c r="G648" s="255"/>
      <c r="H648" s="255"/>
      <c r="I648" s="255"/>
      <c r="J648" s="255"/>
      <c r="K648" s="255"/>
      <c r="L648" s="254"/>
      <c r="M648" s="254"/>
      <c r="N648" s="254"/>
      <c r="O648" s="254"/>
    </row>
    <row r="649" spans="1:15" ht="24.75" customHeight="1" x14ac:dyDescent="0.4">
      <c r="A649" s="254"/>
      <c r="B649" s="255"/>
      <c r="C649" s="255"/>
      <c r="D649" s="255"/>
      <c r="E649" s="255"/>
      <c r="F649" s="255"/>
      <c r="G649" s="255"/>
      <c r="H649" s="255"/>
      <c r="I649" s="255"/>
      <c r="J649" s="255"/>
      <c r="K649" s="255"/>
      <c r="L649" s="254"/>
      <c r="M649" s="254"/>
      <c r="N649" s="254"/>
      <c r="O649" s="254"/>
    </row>
    <row r="650" spans="1:15" ht="24.75" customHeight="1" x14ac:dyDescent="0.4">
      <c r="A650" s="254"/>
      <c r="B650" s="255"/>
      <c r="C650" s="255"/>
      <c r="D650" s="255"/>
      <c r="E650" s="255"/>
      <c r="F650" s="255"/>
      <c r="G650" s="255"/>
      <c r="H650" s="255"/>
      <c r="I650" s="255"/>
      <c r="J650" s="255"/>
      <c r="K650" s="255"/>
      <c r="L650" s="254"/>
      <c r="M650" s="254"/>
      <c r="N650" s="254"/>
      <c r="O650" s="254"/>
    </row>
    <row r="651" spans="1:15" ht="24.75" customHeight="1" x14ac:dyDescent="0.4">
      <c r="A651" s="254"/>
      <c r="B651" s="255"/>
      <c r="C651" s="255"/>
      <c r="D651" s="255"/>
      <c r="E651" s="255"/>
      <c r="F651" s="255"/>
      <c r="G651" s="255"/>
      <c r="H651" s="255"/>
      <c r="I651" s="255"/>
      <c r="J651" s="255"/>
      <c r="K651" s="255"/>
      <c r="L651" s="254"/>
      <c r="M651" s="254"/>
      <c r="N651" s="254"/>
      <c r="O651" s="254"/>
    </row>
    <row r="652" spans="1:15" ht="24.75" customHeight="1" x14ac:dyDescent="0.4">
      <c r="A652" s="254"/>
      <c r="B652" s="255"/>
      <c r="C652" s="255"/>
      <c r="D652" s="255"/>
      <c r="E652" s="255"/>
      <c r="F652" s="255"/>
      <c r="G652" s="255"/>
      <c r="H652" s="255"/>
      <c r="I652" s="255"/>
      <c r="J652" s="255"/>
      <c r="K652" s="255"/>
      <c r="L652" s="254"/>
      <c r="M652" s="254"/>
      <c r="N652" s="254"/>
      <c r="O652" s="254"/>
    </row>
    <row r="653" spans="1:15" ht="24.75" customHeight="1" x14ac:dyDescent="0.4">
      <c r="A653" s="254"/>
      <c r="B653" s="255"/>
      <c r="C653" s="255"/>
      <c r="D653" s="255"/>
      <c r="E653" s="255"/>
      <c r="F653" s="255"/>
      <c r="G653" s="255"/>
      <c r="H653" s="255"/>
      <c r="I653" s="255"/>
      <c r="J653" s="255"/>
      <c r="K653" s="255"/>
      <c r="L653" s="254"/>
      <c r="M653" s="254"/>
      <c r="N653" s="254"/>
      <c r="O653" s="254"/>
    </row>
    <row r="654" spans="1:15" ht="24.75" customHeight="1" x14ac:dyDescent="0.4">
      <c r="A654" s="254"/>
      <c r="B654" s="255"/>
      <c r="C654" s="255"/>
      <c r="D654" s="255"/>
      <c r="E654" s="255"/>
      <c r="F654" s="255"/>
      <c r="G654" s="255"/>
      <c r="H654" s="255"/>
      <c r="I654" s="255"/>
      <c r="J654" s="255"/>
      <c r="K654" s="255"/>
      <c r="L654" s="254"/>
      <c r="M654" s="254"/>
      <c r="N654" s="254"/>
      <c r="O654" s="254"/>
    </row>
    <row r="655" spans="1:15" ht="24.75" customHeight="1" x14ac:dyDescent="0.4">
      <c r="A655" s="254"/>
      <c r="B655" s="255"/>
      <c r="C655" s="255"/>
      <c r="D655" s="255"/>
      <c r="E655" s="255"/>
      <c r="F655" s="255"/>
      <c r="G655" s="255"/>
      <c r="H655" s="255"/>
      <c r="I655" s="255"/>
      <c r="J655" s="255"/>
      <c r="K655" s="255"/>
      <c r="L655" s="254"/>
      <c r="M655" s="254"/>
      <c r="N655" s="254"/>
      <c r="O655" s="254"/>
    </row>
    <row r="656" spans="1:15" ht="24.75" customHeight="1" x14ac:dyDescent="0.4">
      <c r="A656" s="254"/>
      <c r="B656" s="255"/>
      <c r="C656" s="255"/>
      <c r="D656" s="255"/>
      <c r="E656" s="255"/>
      <c r="F656" s="255"/>
      <c r="G656" s="255"/>
      <c r="H656" s="255"/>
      <c r="I656" s="255"/>
      <c r="J656" s="255"/>
      <c r="K656" s="255"/>
      <c r="L656" s="254"/>
      <c r="M656" s="254"/>
      <c r="N656" s="254"/>
      <c r="O656" s="254"/>
    </row>
    <row r="657" spans="1:15" ht="24.75" customHeight="1" x14ac:dyDescent="0.4">
      <c r="A657" s="254"/>
      <c r="B657" s="255"/>
      <c r="C657" s="255"/>
      <c r="D657" s="255"/>
      <c r="E657" s="255"/>
      <c r="F657" s="255"/>
      <c r="G657" s="255"/>
      <c r="H657" s="255"/>
      <c r="I657" s="255"/>
      <c r="J657" s="255"/>
      <c r="K657" s="255"/>
      <c r="L657" s="254"/>
      <c r="M657" s="254"/>
      <c r="N657" s="254"/>
      <c r="O657" s="254"/>
    </row>
    <row r="658" spans="1:15" ht="24.75" customHeight="1" x14ac:dyDescent="0.4">
      <c r="A658" s="254"/>
      <c r="B658" s="255"/>
      <c r="C658" s="255"/>
      <c r="D658" s="255"/>
      <c r="E658" s="255"/>
      <c r="F658" s="255"/>
      <c r="G658" s="255"/>
      <c r="H658" s="255"/>
      <c r="I658" s="255"/>
      <c r="J658" s="255"/>
      <c r="K658" s="255"/>
      <c r="L658" s="254"/>
      <c r="M658" s="254"/>
      <c r="N658" s="254"/>
      <c r="O658" s="254"/>
    </row>
    <row r="659" spans="1:15" ht="24.75" customHeight="1" x14ac:dyDescent="0.4">
      <c r="A659" s="254"/>
      <c r="B659" s="255"/>
      <c r="C659" s="255"/>
      <c r="D659" s="255"/>
      <c r="E659" s="255"/>
      <c r="F659" s="255"/>
      <c r="G659" s="255"/>
      <c r="H659" s="255"/>
      <c r="I659" s="255"/>
      <c r="J659" s="255"/>
      <c r="K659" s="255"/>
      <c r="L659" s="254"/>
      <c r="M659" s="254"/>
      <c r="N659" s="254"/>
      <c r="O659" s="254"/>
    </row>
    <row r="660" spans="1:15" ht="24.75" customHeight="1" x14ac:dyDescent="0.4">
      <c r="A660" s="254"/>
      <c r="B660" s="255"/>
      <c r="C660" s="255"/>
      <c r="D660" s="255"/>
      <c r="E660" s="255"/>
      <c r="F660" s="255"/>
      <c r="G660" s="255"/>
      <c r="H660" s="255"/>
      <c r="I660" s="255"/>
      <c r="J660" s="255"/>
      <c r="K660" s="255"/>
      <c r="L660" s="254"/>
      <c r="M660" s="254"/>
      <c r="N660" s="254"/>
      <c r="O660" s="254"/>
    </row>
    <row r="661" spans="1:15" ht="24.75" customHeight="1" x14ac:dyDescent="0.4">
      <c r="A661" s="254"/>
      <c r="B661" s="255"/>
      <c r="C661" s="255"/>
      <c r="D661" s="255"/>
      <c r="E661" s="255"/>
      <c r="F661" s="255"/>
      <c r="G661" s="255"/>
      <c r="H661" s="255"/>
      <c r="I661" s="255"/>
      <c r="J661" s="255"/>
      <c r="K661" s="255"/>
      <c r="L661" s="254"/>
      <c r="M661" s="254"/>
      <c r="N661" s="254"/>
      <c r="O661" s="254"/>
    </row>
    <row r="662" spans="1:15" ht="24.75" customHeight="1" x14ac:dyDescent="0.4">
      <c r="A662" s="254"/>
      <c r="B662" s="255"/>
      <c r="C662" s="255"/>
      <c r="D662" s="255"/>
      <c r="E662" s="255"/>
      <c r="F662" s="255"/>
      <c r="G662" s="255"/>
      <c r="H662" s="255"/>
      <c r="I662" s="255"/>
      <c r="J662" s="255"/>
      <c r="K662" s="255"/>
      <c r="L662" s="254"/>
      <c r="M662" s="254"/>
      <c r="N662" s="254"/>
      <c r="O662" s="254"/>
    </row>
    <row r="663" spans="1:15" ht="24.75" customHeight="1" x14ac:dyDescent="0.4">
      <c r="A663" s="254"/>
      <c r="B663" s="255"/>
      <c r="C663" s="255"/>
      <c r="D663" s="255"/>
      <c r="E663" s="255"/>
      <c r="F663" s="255"/>
      <c r="G663" s="255"/>
      <c r="H663" s="255"/>
      <c r="I663" s="255"/>
      <c r="J663" s="255"/>
      <c r="K663" s="255"/>
      <c r="L663" s="254"/>
      <c r="M663" s="254"/>
      <c r="N663" s="254"/>
      <c r="O663" s="254"/>
    </row>
    <row r="664" spans="1:15" ht="24.75" customHeight="1" x14ac:dyDescent="0.4">
      <c r="A664" s="254"/>
      <c r="B664" s="255"/>
      <c r="C664" s="255"/>
      <c r="D664" s="255"/>
      <c r="E664" s="255"/>
      <c r="F664" s="255"/>
      <c r="G664" s="255"/>
      <c r="H664" s="255"/>
      <c r="I664" s="255"/>
      <c r="J664" s="255"/>
      <c r="K664" s="255"/>
      <c r="L664" s="254"/>
      <c r="M664" s="254"/>
      <c r="N664" s="254"/>
      <c r="O664" s="254"/>
    </row>
    <row r="665" spans="1:15" ht="24.75" customHeight="1" x14ac:dyDescent="0.4">
      <c r="A665" s="254"/>
      <c r="B665" s="255"/>
      <c r="C665" s="255"/>
      <c r="D665" s="255"/>
      <c r="E665" s="255"/>
      <c r="F665" s="255"/>
      <c r="G665" s="255"/>
      <c r="H665" s="255"/>
      <c r="I665" s="255"/>
      <c r="J665" s="255"/>
      <c r="K665" s="255"/>
      <c r="L665" s="254"/>
      <c r="M665" s="254"/>
      <c r="N665" s="254"/>
      <c r="O665" s="254"/>
    </row>
    <row r="666" spans="1:15" ht="24.75" customHeight="1" x14ac:dyDescent="0.4">
      <c r="A666" s="254"/>
      <c r="B666" s="255"/>
      <c r="C666" s="255"/>
      <c r="D666" s="255"/>
      <c r="E666" s="255"/>
      <c r="F666" s="255"/>
      <c r="G666" s="255"/>
      <c r="H666" s="255"/>
      <c r="I666" s="255"/>
      <c r="J666" s="255"/>
      <c r="K666" s="255"/>
      <c r="L666" s="254"/>
      <c r="M666" s="254"/>
      <c r="N666" s="254"/>
      <c r="O666" s="254"/>
    </row>
    <row r="667" spans="1:15" ht="24.75" customHeight="1" x14ac:dyDescent="0.4">
      <c r="A667" s="254"/>
      <c r="B667" s="255"/>
      <c r="C667" s="255"/>
      <c r="D667" s="255"/>
      <c r="E667" s="255"/>
      <c r="F667" s="255"/>
      <c r="G667" s="255"/>
      <c r="H667" s="255"/>
      <c r="I667" s="255"/>
      <c r="J667" s="255"/>
      <c r="K667" s="255"/>
      <c r="L667" s="254"/>
      <c r="M667" s="254"/>
      <c r="N667" s="254"/>
      <c r="O667" s="254"/>
    </row>
    <row r="668" spans="1:15" ht="24.75" customHeight="1" x14ac:dyDescent="0.4">
      <c r="A668" s="254"/>
      <c r="B668" s="255"/>
      <c r="C668" s="255"/>
      <c r="D668" s="255"/>
      <c r="E668" s="255"/>
      <c r="F668" s="255"/>
      <c r="G668" s="255"/>
      <c r="H668" s="255"/>
      <c r="I668" s="255"/>
      <c r="J668" s="255"/>
      <c r="K668" s="255"/>
      <c r="L668" s="254"/>
      <c r="M668" s="254"/>
      <c r="N668" s="254"/>
      <c r="O668" s="254"/>
    </row>
    <row r="669" spans="1:15" ht="24.75" customHeight="1" x14ac:dyDescent="0.4">
      <c r="A669" s="254"/>
      <c r="B669" s="255"/>
      <c r="C669" s="255"/>
      <c r="D669" s="255"/>
      <c r="E669" s="255"/>
      <c r="F669" s="255"/>
      <c r="G669" s="255"/>
      <c r="H669" s="255"/>
      <c r="I669" s="255"/>
      <c r="J669" s="255"/>
      <c r="K669" s="255"/>
      <c r="L669" s="254"/>
      <c r="M669" s="254"/>
      <c r="N669" s="254"/>
      <c r="O669" s="254"/>
    </row>
    <row r="670" spans="1:15" ht="24.75" customHeight="1" x14ac:dyDescent="0.4">
      <c r="A670" s="254"/>
      <c r="B670" s="255"/>
      <c r="C670" s="255"/>
      <c r="D670" s="255"/>
      <c r="E670" s="255"/>
      <c r="F670" s="255"/>
      <c r="G670" s="255"/>
      <c r="H670" s="255"/>
      <c r="I670" s="255"/>
      <c r="J670" s="255"/>
      <c r="K670" s="255"/>
      <c r="L670" s="254"/>
      <c r="M670" s="254"/>
      <c r="N670" s="254"/>
      <c r="O670" s="254"/>
    </row>
    <row r="671" spans="1:15" ht="24.75" customHeight="1" x14ac:dyDescent="0.4">
      <c r="A671" s="254"/>
      <c r="B671" s="255"/>
      <c r="C671" s="255"/>
      <c r="D671" s="255"/>
      <c r="E671" s="255"/>
      <c r="F671" s="255"/>
      <c r="G671" s="255"/>
      <c r="H671" s="255"/>
      <c r="I671" s="255"/>
      <c r="J671" s="255"/>
      <c r="K671" s="255"/>
      <c r="L671" s="254"/>
      <c r="M671" s="254"/>
      <c r="N671" s="254"/>
      <c r="O671" s="254"/>
    </row>
    <row r="672" spans="1:15" ht="24.75" customHeight="1" x14ac:dyDescent="0.4">
      <c r="A672" s="254"/>
      <c r="B672" s="255"/>
      <c r="C672" s="255"/>
      <c r="D672" s="255"/>
      <c r="E672" s="255"/>
      <c r="F672" s="255"/>
      <c r="G672" s="255"/>
      <c r="H672" s="255"/>
      <c r="I672" s="255"/>
      <c r="J672" s="255"/>
      <c r="K672" s="255"/>
      <c r="L672" s="254"/>
      <c r="M672" s="254"/>
      <c r="N672" s="254"/>
      <c r="O672" s="254"/>
    </row>
    <row r="673" spans="1:15" ht="24.75" customHeight="1" x14ac:dyDescent="0.4">
      <c r="A673" s="254"/>
      <c r="B673" s="255"/>
      <c r="C673" s="255"/>
      <c r="D673" s="255"/>
      <c r="E673" s="255"/>
      <c r="F673" s="255"/>
      <c r="G673" s="255"/>
      <c r="H673" s="255"/>
      <c r="I673" s="255"/>
      <c r="J673" s="255"/>
      <c r="K673" s="255"/>
      <c r="L673" s="254"/>
      <c r="M673" s="254"/>
      <c r="N673" s="254"/>
      <c r="O673" s="254"/>
    </row>
    <row r="674" spans="1:15" ht="24.75" customHeight="1" x14ac:dyDescent="0.4">
      <c r="A674" s="254"/>
      <c r="B674" s="255"/>
      <c r="C674" s="255"/>
      <c r="D674" s="255"/>
      <c r="E674" s="255"/>
      <c r="F674" s="255"/>
      <c r="G674" s="255"/>
      <c r="H674" s="255"/>
      <c r="I674" s="255"/>
      <c r="J674" s="255"/>
      <c r="K674" s="255"/>
      <c r="L674" s="254"/>
      <c r="M674" s="254"/>
      <c r="N674" s="254"/>
      <c r="O674" s="254"/>
    </row>
    <row r="675" spans="1:15" ht="24.75" customHeight="1" x14ac:dyDescent="0.4">
      <c r="A675" s="254"/>
      <c r="B675" s="255"/>
      <c r="C675" s="255"/>
      <c r="D675" s="255"/>
      <c r="E675" s="255"/>
      <c r="F675" s="255"/>
      <c r="G675" s="255"/>
      <c r="H675" s="255"/>
      <c r="I675" s="255"/>
      <c r="J675" s="255"/>
      <c r="K675" s="255"/>
      <c r="L675" s="254"/>
      <c r="M675" s="254"/>
      <c r="N675" s="254"/>
      <c r="O675" s="254"/>
    </row>
    <row r="676" spans="1:15" ht="24.75" customHeight="1" x14ac:dyDescent="0.4">
      <c r="A676" s="254"/>
      <c r="B676" s="255"/>
      <c r="C676" s="255"/>
      <c r="D676" s="255"/>
      <c r="E676" s="255"/>
      <c r="F676" s="255"/>
      <c r="G676" s="255"/>
      <c r="H676" s="255"/>
      <c r="I676" s="255"/>
      <c r="J676" s="255"/>
      <c r="K676" s="255"/>
      <c r="L676" s="254"/>
      <c r="M676" s="254"/>
      <c r="N676" s="254"/>
      <c r="O676" s="254"/>
    </row>
    <row r="677" spans="1:15" ht="24.75" customHeight="1" x14ac:dyDescent="0.4">
      <c r="A677" s="254"/>
      <c r="B677" s="255"/>
      <c r="C677" s="255"/>
      <c r="D677" s="255"/>
      <c r="E677" s="255"/>
      <c r="F677" s="255"/>
      <c r="G677" s="255"/>
      <c r="H677" s="255"/>
      <c r="I677" s="255"/>
      <c r="J677" s="255"/>
      <c r="K677" s="255"/>
      <c r="L677" s="254"/>
      <c r="M677" s="254"/>
      <c r="N677" s="254"/>
      <c r="O677" s="254"/>
    </row>
    <row r="678" spans="1:15" ht="24.75" customHeight="1" x14ac:dyDescent="0.4">
      <c r="A678" s="254"/>
      <c r="B678" s="255"/>
      <c r="C678" s="255"/>
      <c r="D678" s="255"/>
      <c r="E678" s="255"/>
      <c r="F678" s="255"/>
      <c r="G678" s="255"/>
      <c r="H678" s="255"/>
      <c r="I678" s="255"/>
      <c r="J678" s="255"/>
      <c r="K678" s="255"/>
      <c r="L678" s="254"/>
      <c r="M678" s="254"/>
      <c r="N678" s="254"/>
      <c r="O678" s="254"/>
    </row>
    <row r="679" spans="1:15" ht="24.75" customHeight="1" x14ac:dyDescent="0.4">
      <c r="A679" s="254"/>
      <c r="B679" s="255"/>
      <c r="C679" s="255"/>
      <c r="D679" s="255"/>
      <c r="E679" s="255"/>
      <c r="F679" s="255"/>
      <c r="G679" s="255"/>
      <c r="H679" s="255"/>
      <c r="I679" s="255"/>
      <c r="J679" s="255"/>
      <c r="K679" s="255"/>
      <c r="L679" s="254"/>
      <c r="M679" s="254"/>
      <c r="N679" s="254"/>
      <c r="O679" s="254"/>
    </row>
    <row r="680" spans="1:15" ht="24.75" customHeight="1" x14ac:dyDescent="0.4">
      <c r="A680" s="254"/>
      <c r="B680" s="255"/>
      <c r="C680" s="255"/>
      <c r="D680" s="255"/>
      <c r="E680" s="255"/>
      <c r="F680" s="255"/>
      <c r="G680" s="255"/>
      <c r="H680" s="255"/>
      <c r="I680" s="255"/>
      <c r="J680" s="255"/>
      <c r="K680" s="255"/>
      <c r="L680" s="254"/>
      <c r="M680" s="254"/>
      <c r="N680" s="254"/>
      <c r="O680" s="254"/>
    </row>
    <row r="681" spans="1:15" ht="24.75" customHeight="1" x14ac:dyDescent="0.4">
      <c r="A681" s="254"/>
      <c r="B681" s="255"/>
      <c r="C681" s="255"/>
      <c r="D681" s="255"/>
      <c r="E681" s="255"/>
      <c r="F681" s="255"/>
      <c r="G681" s="255"/>
      <c r="H681" s="255"/>
      <c r="I681" s="255"/>
      <c r="J681" s="255"/>
      <c r="K681" s="255"/>
      <c r="L681" s="254"/>
      <c r="M681" s="254"/>
      <c r="N681" s="254"/>
      <c r="O681" s="254"/>
    </row>
    <row r="682" spans="1:15" ht="24.75" customHeight="1" x14ac:dyDescent="0.4">
      <c r="A682" s="254"/>
      <c r="B682" s="255"/>
      <c r="C682" s="255"/>
      <c r="D682" s="255"/>
      <c r="E682" s="255"/>
      <c r="F682" s="255"/>
      <c r="G682" s="255"/>
      <c r="H682" s="255"/>
      <c r="I682" s="255"/>
      <c r="J682" s="255"/>
      <c r="K682" s="255"/>
      <c r="L682" s="254"/>
      <c r="M682" s="254"/>
      <c r="N682" s="254"/>
      <c r="O682" s="254"/>
    </row>
    <row r="683" spans="1:15" ht="24.75" customHeight="1" x14ac:dyDescent="0.4">
      <c r="A683" s="254"/>
      <c r="B683" s="255"/>
      <c r="C683" s="255"/>
      <c r="D683" s="255"/>
      <c r="E683" s="255"/>
      <c r="F683" s="255"/>
      <c r="G683" s="255"/>
      <c r="H683" s="255"/>
      <c r="I683" s="255"/>
      <c r="J683" s="255"/>
      <c r="K683" s="255"/>
      <c r="L683" s="254"/>
      <c r="M683" s="254"/>
      <c r="N683" s="254"/>
      <c r="O683" s="254"/>
    </row>
    <row r="684" spans="1:15" ht="24.75" customHeight="1" x14ac:dyDescent="0.4">
      <c r="A684" s="254"/>
      <c r="B684" s="255"/>
      <c r="C684" s="255"/>
      <c r="D684" s="255"/>
      <c r="E684" s="255"/>
      <c r="F684" s="255"/>
      <c r="G684" s="255"/>
      <c r="H684" s="255"/>
      <c r="I684" s="255"/>
      <c r="J684" s="255"/>
      <c r="K684" s="255"/>
      <c r="L684" s="254"/>
      <c r="M684" s="254"/>
      <c r="N684" s="254"/>
      <c r="O684" s="254"/>
    </row>
    <row r="685" spans="1:15" ht="24.75" customHeight="1" x14ac:dyDescent="0.4">
      <c r="A685" s="254"/>
      <c r="B685" s="255"/>
      <c r="C685" s="255"/>
      <c r="D685" s="255"/>
      <c r="E685" s="255"/>
      <c r="F685" s="255"/>
      <c r="G685" s="255"/>
      <c r="H685" s="255"/>
      <c r="I685" s="255"/>
      <c r="J685" s="255"/>
      <c r="K685" s="255"/>
      <c r="L685" s="254"/>
      <c r="M685" s="254"/>
      <c r="N685" s="254"/>
      <c r="O685" s="254"/>
    </row>
    <row r="686" spans="1:15" ht="24.75" customHeight="1" x14ac:dyDescent="0.4">
      <c r="A686" s="254"/>
      <c r="B686" s="255"/>
      <c r="C686" s="255"/>
      <c r="D686" s="255"/>
      <c r="E686" s="255"/>
      <c r="F686" s="255"/>
      <c r="G686" s="255"/>
      <c r="H686" s="255"/>
      <c r="I686" s="255"/>
      <c r="J686" s="255"/>
      <c r="K686" s="255"/>
      <c r="L686" s="254"/>
      <c r="M686" s="254"/>
      <c r="N686" s="254"/>
      <c r="O686" s="254"/>
    </row>
    <row r="687" spans="1:15" ht="24.75" customHeight="1" x14ac:dyDescent="0.4">
      <c r="A687" s="254"/>
      <c r="B687" s="255"/>
      <c r="C687" s="255"/>
      <c r="D687" s="255"/>
      <c r="E687" s="255"/>
      <c r="F687" s="255"/>
      <c r="G687" s="255"/>
      <c r="H687" s="255"/>
      <c r="I687" s="255"/>
      <c r="J687" s="255"/>
      <c r="K687" s="255"/>
      <c r="L687" s="254"/>
      <c r="M687" s="254"/>
      <c r="N687" s="254"/>
      <c r="O687" s="254"/>
    </row>
    <row r="688" spans="1:15" ht="24.75" customHeight="1" x14ac:dyDescent="0.4">
      <c r="A688" s="254"/>
      <c r="B688" s="255"/>
      <c r="C688" s="255"/>
      <c r="D688" s="255"/>
      <c r="E688" s="255"/>
      <c r="F688" s="255"/>
      <c r="G688" s="255"/>
      <c r="H688" s="255"/>
      <c r="I688" s="255"/>
      <c r="J688" s="255"/>
      <c r="K688" s="255"/>
      <c r="L688" s="254"/>
      <c r="M688" s="254"/>
      <c r="N688" s="254"/>
      <c r="O688" s="254"/>
    </row>
    <row r="689" spans="1:15" ht="24.75" customHeight="1" x14ac:dyDescent="0.4">
      <c r="A689" s="254"/>
      <c r="B689" s="255"/>
      <c r="C689" s="255"/>
      <c r="D689" s="255"/>
      <c r="E689" s="255"/>
      <c r="F689" s="255"/>
      <c r="G689" s="255"/>
      <c r="H689" s="255"/>
      <c r="I689" s="255"/>
      <c r="J689" s="255"/>
      <c r="K689" s="255"/>
      <c r="L689" s="254"/>
      <c r="M689" s="254"/>
      <c r="N689" s="254"/>
      <c r="O689" s="254"/>
    </row>
    <row r="690" spans="1:15" ht="24.75" customHeight="1" x14ac:dyDescent="0.4">
      <c r="A690" s="254"/>
      <c r="B690" s="255"/>
      <c r="C690" s="255"/>
      <c r="D690" s="255"/>
      <c r="E690" s="255"/>
      <c r="F690" s="255"/>
      <c r="G690" s="255"/>
      <c r="H690" s="255"/>
      <c r="I690" s="255"/>
      <c r="J690" s="255"/>
      <c r="K690" s="255"/>
      <c r="L690" s="254"/>
      <c r="M690" s="254"/>
      <c r="N690" s="254"/>
      <c r="O690" s="254"/>
    </row>
    <row r="691" spans="1:15" ht="24.75" customHeight="1" x14ac:dyDescent="0.4">
      <c r="A691" s="254"/>
      <c r="B691" s="255"/>
      <c r="C691" s="255"/>
      <c r="D691" s="255"/>
      <c r="E691" s="255"/>
      <c r="F691" s="255"/>
      <c r="G691" s="255"/>
      <c r="H691" s="255"/>
      <c r="I691" s="255"/>
      <c r="J691" s="255"/>
      <c r="K691" s="255"/>
      <c r="L691" s="254"/>
      <c r="M691" s="254"/>
      <c r="N691" s="254"/>
      <c r="O691" s="254"/>
    </row>
    <row r="692" spans="1:15" ht="24.75" customHeight="1" x14ac:dyDescent="0.4">
      <c r="A692" s="254"/>
      <c r="B692" s="255"/>
      <c r="C692" s="255"/>
      <c r="D692" s="255"/>
      <c r="E692" s="255"/>
      <c r="F692" s="255"/>
      <c r="G692" s="255"/>
      <c r="H692" s="255"/>
      <c r="I692" s="255"/>
      <c r="J692" s="255"/>
      <c r="K692" s="255"/>
      <c r="L692" s="254"/>
      <c r="M692" s="254"/>
      <c r="N692" s="254"/>
      <c r="O692" s="254"/>
    </row>
    <row r="693" spans="1:15" ht="24.75" customHeight="1" x14ac:dyDescent="0.4">
      <c r="A693" s="254"/>
      <c r="B693" s="255"/>
      <c r="C693" s="255"/>
      <c r="D693" s="255"/>
      <c r="E693" s="255"/>
      <c r="F693" s="255"/>
      <c r="G693" s="255"/>
      <c r="H693" s="255"/>
      <c r="I693" s="255"/>
      <c r="J693" s="255"/>
      <c r="K693" s="255"/>
      <c r="L693" s="254"/>
      <c r="M693" s="254"/>
      <c r="N693" s="254"/>
      <c r="O693" s="254"/>
    </row>
    <row r="694" spans="1:15" ht="24.75" customHeight="1" x14ac:dyDescent="0.4">
      <c r="A694" s="254"/>
      <c r="B694" s="255"/>
      <c r="C694" s="255"/>
      <c r="D694" s="255"/>
      <c r="E694" s="255"/>
      <c r="F694" s="255"/>
      <c r="G694" s="255"/>
      <c r="H694" s="255"/>
      <c r="I694" s="255"/>
      <c r="J694" s="255"/>
      <c r="K694" s="255"/>
      <c r="L694" s="254"/>
      <c r="M694" s="254"/>
      <c r="N694" s="254"/>
      <c r="O694" s="254"/>
    </row>
    <row r="695" spans="1:15" ht="24.75" customHeight="1" x14ac:dyDescent="0.4">
      <c r="A695" s="254"/>
      <c r="B695" s="255"/>
      <c r="C695" s="255"/>
      <c r="D695" s="255"/>
      <c r="E695" s="255"/>
      <c r="F695" s="255"/>
      <c r="G695" s="255"/>
      <c r="H695" s="255"/>
      <c r="I695" s="255"/>
      <c r="J695" s="255"/>
      <c r="K695" s="255"/>
      <c r="L695" s="254"/>
      <c r="M695" s="254"/>
      <c r="N695" s="254"/>
      <c r="O695" s="254"/>
    </row>
    <row r="696" spans="1:15" ht="24.75" customHeight="1" x14ac:dyDescent="0.4">
      <c r="A696" s="254"/>
      <c r="B696" s="255"/>
      <c r="C696" s="255"/>
      <c r="D696" s="255"/>
      <c r="E696" s="255"/>
      <c r="F696" s="255"/>
      <c r="G696" s="255"/>
      <c r="H696" s="255"/>
      <c r="I696" s="255"/>
      <c r="J696" s="255"/>
      <c r="K696" s="255"/>
      <c r="L696" s="254"/>
      <c r="M696" s="254"/>
      <c r="N696" s="254"/>
      <c r="O696" s="254"/>
    </row>
    <row r="697" spans="1:15" ht="24.75" customHeight="1" x14ac:dyDescent="0.4">
      <c r="A697" s="254"/>
      <c r="B697" s="255"/>
      <c r="C697" s="255"/>
      <c r="D697" s="255"/>
      <c r="E697" s="255"/>
      <c r="F697" s="255"/>
      <c r="G697" s="255"/>
      <c r="H697" s="255"/>
      <c r="I697" s="255"/>
      <c r="J697" s="255"/>
      <c r="K697" s="255"/>
      <c r="L697" s="254"/>
      <c r="M697" s="254"/>
      <c r="N697" s="254"/>
      <c r="O697" s="254"/>
    </row>
    <row r="698" spans="1:15" ht="24.75" customHeight="1" x14ac:dyDescent="0.4">
      <c r="A698" s="254"/>
      <c r="B698" s="255"/>
      <c r="C698" s="255"/>
      <c r="D698" s="255"/>
      <c r="E698" s="255"/>
      <c r="F698" s="255"/>
      <c r="G698" s="255"/>
      <c r="H698" s="255"/>
      <c r="I698" s="255"/>
      <c r="J698" s="255"/>
      <c r="K698" s="255"/>
      <c r="L698" s="254"/>
      <c r="M698" s="254"/>
      <c r="N698" s="254"/>
      <c r="O698" s="254"/>
    </row>
    <row r="699" spans="1:15" ht="24.75" customHeight="1" x14ac:dyDescent="0.4">
      <c r="A699" s="254"/>
      <c r="B699" s="255"/>
      <c r="C699" s="255"/>
      <c r="D699" s="255"/>
      <c r="E699" s="255"/>
      <c r="F699" s="255"/>
      <c r="G699" s="255"/>
      <c r="H699" s="255"/>
      <c r="I699" s="255"/>
      <c r="J699" s="255"/>
      <c r="K699" s="255"/>
      <c r="L699" s="254"/>
      <c r="M699" s="254"/>
      <c r="N699" s="254"/>
      <c r="O699" s="254"/>
    </row>
    <row r="700" spans="1:15" ht="24.75" customHeight="1" x14ac:dyDescent="0.4">
      <c r="A700" s="254"/>
      <c r="B700" s="255"/>
      <c r="C700" s="255"/>
      <c r="D700" s="255"/>
      <c r="E700" s="255"/>
      <c r="F700" s="255"/>
      <c r="G700" s="255"/>
      <c r="H700" s="255"/>
      <c r="I700" s="255"/>
      <c r="J700" s="255"/>
      <c r="K700" s="255"/>
      <c r="L700" s="254"/>
      <c r="M700" s="254"/>
      <c r="N700" s="254"/>
      <c r="O700" s="254"/>
    </row>
    <row r="701" spans="1:15" ht="24.75" customHeight="1" x14ac:dyDescent="0.4">
      <c r="A701" s="254"/>
      <c r="B701" s="255"/>
      <c r="C701" s="255"/>
      <c r="D701" s="255"/>
      <c r="E701" s="255"/>
      <c r="F701" s="255"/>
      <c r="G701" s="255"/>
      <c r="H701" s="255"/>
      <c r="I701" s="255"/>
      <c r="J701" s="255"/>
      <c r="K701" s="255"/>
      <c r="L701" s="254"/>
      <c r="M701" s="254"/>
      <c r="N701" s="254"/>
      <c r="O701" s="254"/>
    </row>
    <row r="702" spans="1:15" ht="24.75" customHeight="1" x14ac:dyDescent="0.4">
      <c r="A702" s="254"/>
      <c r="B702" s="255"/>
      <c r="C702" s="255"/>
      <c r="D702" s="255"/>
      <c r="E702" s="255"/>
      <c r="F702" s="255"/>
      <c r="G702" s="255"/>
      <c r="H702" s="255"/>
      <c r="I702" s="255"/>
      <c r="J702" s="255"/>
      <c r="K702" s="255"/>
      <c r="L702" s="254"/>
      <c r="M702" s="254"/>
      <c r="N702" s="254"/>
      <c r="O702" s="254"/>
    </row>
    <row r="703" spans="1:15" ht="24.75" customHeight="1" x14ac:dyDescent="0.4">
      <c r="A703" s="254"/>
      <c r="B703" s="255"/>
      <c r="C703" s="255"/>
      <c r="D703" s="255"/>
      <c r="E703" s="255"/>
      <c r="F703" s="255"/>
      <c r="G703" s="255"/>
      <c r="H703" s="255"/>
      <c r="I703" s="255"/>
      <c r="J703" s="255"/>
      <c r="K703" s="255"/>
      <c r="L703" s="254"/>
      <c r="M703" s="254"/>
      <c r="N703" s="254"/>
      <c r="O703" s="254"/>
    </row>
    <row r="704" spans="1:15" ht="24.75" customHeight="1" x14ac:dyDescent="0.4">
      <c r="A704" s="254"/>
      <c r="B704" s="255"/>
      <c r="C704" s="255"/>
      <c r="D704" s="255"/>
      <c r="E704" s="255"/>
      <c r="F704" s="255"/>
      <c r="G704" s="255"/>
      <c r="H704" s="255"/>
      <c r="I704" s="255"/>
      <c r="J704" s="255"/>
      <c r="K704" s="255"/>
      <c r="L704" s="254"/>
      <c r="M704" s="254"/>
      <c r="N704" s="254"/>
      <c r="O704" s="254"/>
    </row>
    <row r="705" spans="1:15" ht="24.75" customHeight="1" x14ac:dyDescent="0.4">
      <c r="A705" s="254"/>
      <c r="B705" s="255"/>
      <c r="C705" s="255"/>
      <c r="D705" s="255"/>
      <c r="E705" s="255"/>
      <c r="F705" s="255"/>
      <c r="G705" s="255"/>
      <c r="H705" s="255"/>
      <c r="I705" s="255"/>
      <c r="J705" s="255"/>
      <c r="K705" s="255"/>
      <c r="L705" s="254"/>
      <c r="M705" s="254"/>
      <c r="N705" s="254"/>
      <c r="O705" s="254"/>
    </row>
    <row r="706" spans="1:15" ht="24.75" customHeight="1" x14ac:dyDescent="0.4">
      <c r="A706" s="254"/>
      <c r="B706" s="255"/>
      <c r="C706" s="255"/>
      <c r="D706" s="255"/>
      <c r="E706" s="255"/>
      <c r="F706" s="255"/>
      <c r="G706" s="255"/>
      <c r="H706" s="255"/>
      <c r="I706" s="255"/>
      <c r="J706" s="255"/>
      <c r="K706" s="255"/>
      <c r="L706" s="254"/>
      <c r="M706" s="254"/>
      <c r="N706" s="254"/>
      <c r="O706" s="254"/>
    </row>
    <row r="707" spans="1:15" ht="24.75" customHeight="1" x14ac:dyDescent="0.4">
      <c r="A707" s="254"/>
      <c r="B707" s="255"/>
      <c r="C707" s="255"/>
      <c r="D707" s="255"/>
      <c r="E707" s="255"/>
      <c r="F707" s="255"/>
      <c r="G707" s="255"/>
      <c r="H707" s="255"/>
      <c r="I707" s="255"/>
      <c r="J707" s="255"/>
      <c r="K707" s="255"/>
      <c r="L707" s="254"/>
      <c r="M707" s="254"/>
      <c r="N707" s="254"/>
      <c r="O707" s="254"/>
    </row>
    <row r="708" spans="1:15" ht="24.75" customHeight="1" x14ac:dyDescent="0.4">
      <c r="A708" s="254"/>
      <c r="B708" s="255"/>
      <c r="C708" s="255"/>
      <c r="D708" s="255"/>
      <c r="E708" s="255"/>
      <c r="F708" s="255"/>
      <c r="G708" s="255"/>
      <c r="H708" s="255"/>
      <c r="I708" s="255"/>
      <c r="J708" s="255"/>
      <c r="K708" s="255"/>
      <c r="L708" s="254"/>
      <c r="M708" s="254"/>
      <c r="N708" s="254"/>
      <c r="O708" s="254"/>
    </row>
    <row r="709" spans="1:15" ht="24.75" customHeight="1" x14ac:dyDescent="0.4">
      <c r="A709" s="254"/>
      <c r="B709" s="255"/>
      <c r="C709" s="255"/>
      <c r="D709" s="255"/>
      <c r="E709" s="255"/>
      <c r="F709" s="255"/>
      <c r="G709" s="255"/>
      <c r="H709" s="255"/>
      <c r="I709" s="255"/>
      <c r="J709" s="255"/>
      <c r="K709" s="255"/>
      <c r="L709" s="254"/>
      <c r="M709" s="254"/>
      <c r="N709" s="254"/>
      <c r="O709" s="254"/>
    </row>
    <row r="710" spans="1:15" ht="24.75" customHeight="1" x14ac:dyDescent="0.4">
      <c r="A710" s="254"/>
      <c r="B710" s="255"/>
      <c r="C710" s="255"/>
      <c r="D710" s="255"/>
      <c r="E710" s="255"/>
      <c r="F710" s="255"/>
      <c r="G710" s="255"/>
      <c r="H710" s="255"/>
      <c r="I710" s="255"/>
      <c r="J710" s="255"/>
      <c r="K710" s="255"/>
      <c r="L710" s="254"/>
      <c r="M710" s="254"/>
      <c r="N710" s="254"/>
      <c r="O710" s="254"/>
    </row>
    <row r="711" spans="1:15" ht="24.75" customHeight="1" x14ac:dyDescent="0.4">
      <c r="A711" s="254"/>
      <c r="B711" s="255"/>
      <c r="C711" s="255"/>
      <c r="D711" s="255"/>
      <c r="E711" s="255"/>
      <c r="F711" s="255"/>
      <c r="G711" s="255"/>
      <c r="H711" s="255"/>
      <c r="I711" s="255"/>
      <c r="J711" s="255"/>
      <c r="K711" s="255"/>
      <c r="L711" s="254"/>
      <c r="M711" s="254"/>
      <c r="N711" s="254"/>
      <c r="O711" s="254"/>
    </row>
    <row r="712" spans="1:15" ht="24.75" customHeight="1" x14ac:dyDescent="0.4">
      <c r="A712" s="254"/>
      <c r="B712" s="255"/>
      <c r="C712" s="255"/>
      <c r="D712" s="255"/>
      <c r="E712" s="255"/>
      <c r="F712" s="255"/>
      <c r="G712" s="255"/>
      <c r="H712" s="255"/>
      <c r="I712" s="255"/>
      <c r="J712" s="255"/>
      <c r="K712" s="255"/>
      <c r="L712" s="254"/>
      <c r="M712" s="254"/>
      <c r="N712" s="254"/>
      <c r="O712" s="254"/>
    </row>
    <row r="713" spans="1:15" ht="24.75" customHeight="1" x14ac:dyDescent="0.4">
      <c r="A713" s="254"/>
      <c r="B713" s="255"/>
      <c r="C713" s="255"/>
      <c r="D713" s="255"/>
      <c r="E713" s="255"/>
      <c r="F713" s="255"/>
      <c r="G713" s="255"/>
      <c r="H713" s="255"/>
      <c r="I713" s="255"/>
      <c r="J713" s="255"/>
      <c r="K713" s="255"/>
      <c r="L713" s="254"/>
      <c r="M713" s="254"/>
      <c r="N713" s="254"/>
      <c r="O713" s="254"/>
    </row>
    <row r="714" spans="1:15" ht="24.75" customHeight="1" x14ac:dyDescent="0.4">
      <c r="A714" s="254"/>
      <c r="B714" s="255"/>
      <c r="C714" s="255"/>
      <c r="D714" s="255"/>
      <c r="E714" s="255"/>
      <c r="F714" s="255"/>
      <c r="G714" s="255"/>
      <c r="H714" s="255"/>
      <c r="I714" s="255"/>
      <c r="J714" s="255"/>
      <c r="K714" s="255"/>
      <c r="L714" s="254"/>
      <c r="M714" s="254"/>
      <c r="N714" s="254"/>
      <c r="O714" s="254"/>
    </row>
    <row r="715" spans="1:15" ht="24.75" customHeight="1" x14ac:dyDescent="0.4">
      <c r="A715" s="254"/>
      <c r="B715" s="255"/>
      <c r="C715" s="255"/>
      <c r="D715" s="255"/>
      <c r="E715" s="255"/>
      <c r="F715" s="255"/>
      <c r="G715" s="255"/>
      <c r="H715" s="255"/>
      <c r="I715" s="255"/>
      <c r="J715" s="255"/>
      <c r="K715" s="255"/>
      <c r="L715" s="254"/>
      <c r="M715" s="254"/>
      <c r="N715" s="254"/>
      <c r="O715" s="254"/>
    </row>
    <row r="716" spans="1:15" ht="24.75" customHeight="1" x14ac:dyDescent="0.4">
      <c r="A716" s="254"/>
      <c r="B716" s="255"/>
      <c r="C716" s="255"/>
      <c r="D716" s="255"/>
      <c r="E716" s="255"/>
      <c r="F716" s="255"/>
      <c r="G716" s="255"/>
      <c r="H716" s="255"/>
      <c r="I716" s="255"/>
      <c r="J716" s="255"/>
      <c r="K716" s="255"/>
      <c r="L716" s="254"/>
      <c r="M716" s="254"/>
      <c r="N716" s="254"/>
      <c r="O716" s="254"/>
    </row>
    <row r="717" spans="1:15" ht="24.75" customHeight="1" x14ac:dyDescent="0.4">
      <c r="A717" s="254"/>
      <c r="B717" s="255"/>
      <c r="C717" s="255"/>
      <c r="D717" s="255"/>
      <c r="E717" s="255"/>
      <c r="F717" s="255"/>
      <c r="G717" s="255"/>
      <c r="H717" s="255"/>
      <c r="I717" s="255"/>
      <c r="J717" s="255"/>
      <c r="K717" s="255"/>
      <c r="L717" s="254"/>
      <c r="M717" s="254"/>
      <c r="N717" s="254"/>
      <c r="O717" s="254"/>
    </row>
    <row r="718" spans="1:15" ht="24.75" customHeight="1" x14ac:dyDescent="0.4">
      <c r="A718" s="254"/>
      <c r="B718" s="255"/>
      <c r="C718" s="255"/>
      <c r="D718" s="255"/>
      <c r="E718" s="255"/>
      <c r="F718" s="255"/>
      <c r="G718" s="255"/>
      <c r="H718" s="255"/>
      <c r="I718" s="255"/>
      <c r="J718" s="255"/>
      <c r="K718" s="255"/>
      <c r="L718" s="254"/>
      <c r="M718" s="254"/>
      <c r="N718" s="254"/>
      <c r="O718" s="254"/>
    </row>
    <row r="719" spans="1:15" ht="24.75" customHeight="1" x14ac:dyDescent="0.4">
      <c r="A719" s="254"/>
      <c r="B719" s="255"/>
      <c r="C719" s="255"/>
      <c r="D719" s="255"/>
      <c r="E719" s="255"/>
      <c r="F719" s="255"/>
      <c r="G719" s="255"/>
      <c r="H719" s="255"/>
      <c r="I719" s="255"/>
      <c r="J719" s="255"/>
      <c r="K719" s="255"/>
      <c r="L719" s="254"/>
      <c r="M719" s="254"/>
      <c r="N719" s="254"/>
      <c r="O719" s="254"/>
    </row>
    <row r="720" spans="1:15" ht="24.75" customHeight="1" x14ac:dyDescent="0.4">
      <c r="A720" s="254"/>
      <c r="B720" s="255"/>
      <c r="C720" s="255"/>
      <c r="D720" s="255"/>
      <c r="E720" s="255"/>
      <c r="F720" s="255"/>
      <c r="G720" s="255"/>
      <c r="H720" s="255"/>
      <c r="I720" s="255"/>
      <c r="J720" s="255"/>
      <c r="K720" s="255"/>
      <c r="L720" s="254"/>
      <c r="M720" s="254"/>
      <c r="N720" s="254"/>
      <c r="O720" s="254"/>
    </row>
    <row r="721" spans="1:15" ht="24.75" customHeight="1" x14ac:dyDescent="0.4">
      <c r="A721" s="254"/>
      <c r="B721" s="255"/>
      <c r="C721" s="255"/>
      <c r="D721" s="255"/>
      <c r="E721" s="255"/>
      <c r="F721" s="255"/>
      <c r="G721" s="255"/>
      <c r="H721" s="255"/>
      <c r="I721" s="255"/>
      <c r="J721" s="255"/>
      <c r="K721" s="255"/>
      <c r="L721" s="254"/>
      <c r="M721" s="254"/>
      <c r="N721" s="254"/>
      <c r="O721" s="254"/>
    </row>
    <row r="722" spans="1:15" ht="24.75" customHeight="1" x14ac:dyDescent="0.4">
      <c r="A722" s="254"/>
      <c r="B722" s="255"/>
      <c r="C722" s="255"/>
      <c r="D722" s="255"/>
      <c r="E722" s="255"/>
      <c r="F722" s="255"/>
      <c r="G722" s="255"/>
      <c r="H722" s="255"/>
      <c r="I722" s="255"/>
      <c r="J722" s="255"/>
      <c r="K722" s="255"/>
      <c r="L722" s="254"/>
      <c r="M722" s="254"/>
      <c r="N722" s="254"/>
      <c r="O722" s="254"/>
    </row>
    <row r="723" spans="1:15" ht="24.75" customHeight="1" x14ac:dyDescent="0.4">
      <c r="A723" s="254"/>
      <c r="B723" s="255"/>
      <c r="C723" s="255"/>
      <c r="D723" s="255"/>
      <c r="E723" s="255"/>
      <c r="F723" s="255"/>
      <c r="G723" s="255"/>
      <c r="H723" s="255"/>
      <c r="I723" s="255"/>
      <c r="J723" s="255"/>
      <c r="K723" s="255"/>
      <c r="L723" s="254"/>
      <c r="M723" s="254"/>
      <c r="N723" s="254"/>
      <c r="O723" s="254"/>
    </row>
    <row r="724" spans="1:15" ht="24.75" customHeight="1" x14ac:dyDescent="0.4">
      <c r="A724" s="254"/>
      <c r="B724" s="255"/>
      <c r="C724" s="255"/>
      <c r="D724" s="255"/>
      <c r="E724" s="255"/>
      <c r="F724" s="255"/>
      <c r="G724" s="255"/>
      <c r="H724" s="255"/>
      <c r="I724" s="255"/>
      <c r="J724" s="255"/>
      <c r="K724" s="255"/>
      <c r="L724" s="254"/>
      <c r="M724" s="254"/>
      <c r="N724" s="254"/>
      <c r="O724" s="254"/>
    </row>
    <row r="725" spans="1:15" ht="24.75" customHeight="1" x14ac:dyDescent="0.4">
      <c r="A725" s="254"/>
      <c r="B725" s="255"/>
      <c r="C725" s="255"/>
      <c r="D725" s="255"/>
      <c r="E725" s="255"/>
      <c r="F725" s="255"/>
      <c r="G725" s="255"/>
      <c r="H725" s="255"/>
      <c r="I725" s="255"/>
      <c r="J725" s="255"/>
      <c r="K725" s="255"/>
      <c r="L725" s="254"/>
      <c r="M725" s="254"/>
      <c r="N725" s="254"/>
      <c r="O725" s="254"/>
    </row>
    <row r="726" spans="1:15" ht="24.75" customHeight="1" x14ac:dyDescent="0.4">
      <c r="A726" s="254"/>
      <c r="B726" s="255"/>
      <c r="C726" s="255"/>
      <c r="D726" s="255"/>
      <c r="E726" s="255"/>
      <c r="F726" s="255"/>
      <c r="G726" s="255"/>
      <c r="H726" s="255"/>
      <c r="I726" s="255"/>
      <c r="J726" s="255"/>
      <c r="K726" s="255"/>
      <c r="L726" s="254"/>
      <c r="M726" s="254"/>
      <c r="N726" s="254"/>
      <c r="O726" s="254"/>
    </row>
    <row r="727" spans="1:15" ht="24.75" customHeight="1" x14ac:dyDescent="0.4">
      <c r="A727" s="254"/>
      <c r="B727" s="255"/>
      <c r="C727" s="255"/>
      <c r="D727" s="255"/>
      <c r="E727" s="255"/>
      <c r="F727" s="255"/>
      <c r="G727" s="255"/>
      <c r="H727" s="255"/>
      <c r="I727" s="255"/>
      <c r="J727" s="255"/>
      <c r="K727" s="255"/>
      <c r="L727" s="254"/>
      <c r="M727" s="254"/>
      <c r="N727" s="254"/>
      <c r="O727" s="254"/>
    </row>
    <row r="728" spans="1:15" ht="24.75" customHeight="1" x14ac:dyDescent="0.4">
      <c r="A728" s="254"/>
      <c r="B728" s="255"/>
      <c r="C728" s="255"/>
      <c r="D728" s="255"/>
      <c r="E728" s="255"/>
      <c r="F728" s="255"/>
      <c r="G728" s="255"/>
      <c r="H728" s="255"/>
      <c r="I728" s="255"/>
      <c r="J728" s="255"/>
      <c r="K728" s="255"/>
      <c r="L728" s="254"/>
      <c r="M728" s="254"/>
      <c r="N728" s="254"/>
      <c r="O728" s="254"/>
    </row>
    <row r="729" spans="1:15" ht="24.75" customHeight="1" x14ac:dyDescent="0.4">
      <c r="A729" s="254"/>
      <c r="B729" s="255"/>
      <c r="C729" s="255"/>
      <c r="D729" s="255"/>
      <c r="E729" s="255"/>
      <c r="F729" s="255"/>
      <c r="G729" s="255"/>
      <c r="H729" s="255"/>
      <c r="I729" s="255"/>
      <c r="J729" s="255"/>
      <c r="K729" s="255"/>
      <c r="L729" s="254"/>
      <c r="M729" s="254"/>
      <c r="N729" s="254"/>
      <c r="O729" s="254"/>
    </row>
    <row r="730" spans="1:15" ht="24.75" customHeight="1" x14ac:dyDescent="0.4">
      <c r="A730" s="254"/>
      <c r="B730" s="255"/>
      <c r="C730" s="255"/>
      <c r="D730" s="255"/>
      <c r="E730" s="255"/>
      <c r="F730" s="255"/>
      <c r="G730" s="255"/>
      <c r="H730" s="255"/>
      <c r="I730" s="255"/>
      <c r="J730" s="255"/>
      <c r="K730" s="255"/>
      <c r="L730" s="254"/>
      <c r="M730" s="254"/>
      <c r="N730" s="254"/>
      <c r="O730" s="254"/>
    </row>
    <row r="731" spans="1:15" ht="24.75" customHeight="1" x14ac:dyDescent="0.4">
      <c r="A731" s="254"/>
      <c r="B731" s="255"/>
      <c r="C731" s="255"/>
      <c r="D731" s="255"/>
      <c r="E731" s="255"/>
      <c r="F731" s="255"/>
      <c r="G731" s="255"/>
      <c r="H731" s="255"/>
      <c r="I731" s="255"/>
      <c r="J731" s="255"/>
      <c r="K731" s="255"/>
      <c r="L731" s="254"/>
      <c r="M731" s="254"/>
      <c r="N731" s="254"/>
      <c r="O731" s="254"/>
    </row>
    <row r="732" spans="1:15" ht="24.75" customHeight="1" x14ac:dyDescent="0.4">
      <c r="A732" s="254"/>
      <c r="B732" s="255"/>
      <c r="C732" s="255"/>
      <c r="D732" s="255"/>
      <c r="E732" s="255"/>
      <c r="F732" s="255"/>
      <c r="G732" s="255"/>
      <c r="H732" s="255"/>
      <c r="I732" s="255"/>
      <c r="J732" s="255"/>
      <c r="K732" s="255"/>
      <c r="L732" s="254"/>
      <c r="M732" s="254"/>
      <c r="N732" s="254"/>
      <c r="O732" s="254"/>
    </row>
    <row r="733" spans="1:15" ht="24.75" customHeight="1" x14ac:dyDescent="0.4">
      <c r="A733" s="254"/>
      <c r="B733" s="255"/>
      <c r="C733" s="255"/>
      <c r="D733" s="255"/>
      <c r="E733" s="255"/>
      <c r="F733" s="255"/>
      <c r="G733" s="255"/>
      <c r="H733" s="255"/>
      <c r="I733" s="255"/>
      <c r="J733" s="255"/>
      <c r="K733" s="255"/>
      <c r="L733" s="254"/>
      <c r="M733" s="254"/>
      <c r="N733" s="254"/>
      <c r="O733" s="254"/>
    </row>
    <row r="734" spans="1:15" ht="24.75" customHeight="1" x14ac:dyDescent="0.4">
      <c r="A734" s="254"/>
      <c r="B734" s="255"/>
      <c r="C734" s="255"/>
      <c r="D734" s="255"/>
      <c r="E734" s="255"/>
      <c r="F734" s="255"/>
      <c r="G734" s="255"/>
      <c r="H734" s="255"/>
      <c r="I734" s="255"/>
      <c r="J734" s="255"/>
      <c r="K734" s="255"/>
      <c r="L734" s="254"/>
      <c r="M734" s="254"/>
      <c r="N734" s="254"/>
      <c r="O734" s="254"/>
    </row>
    <row r="735" spans="1:15" ht="24.75" customHeight="1" x14ac:dyDescent="0.4">
      <c r="A735" s="254"/>
      <c r="B735" s="255"/>
      <c r="C735" s="255"/>
      <c r="D735" s="255"/>
      <c r="E735" s="255"/>
      <c r="F735" s="255"/>
      <c r="G735" s="255"/>
      <c r="H735" s="255"/>
      <c r="I735" s="255"/>
      <c r="J735" s="255"/>
      <c r="K735" s="255"/>
      <c r="L735" s="254"/>
      <c r="M735" s="254"/>
      <c r="N735" s="254"/>
      <c r="O735" s="254"/>
    </row>
    <row r="736" spans="1:15" ht="24.75" customHeight="1" x14ac:dyDescent="0.4">
      <c r="A736" s="254"/>
      <c r="B736" s="255"/>
      <c r="C736" s="255"/>
      <c r="D736" s="255"/>
      <c r="E736" s="255"/>
      <c r="F736" s="255"/>
      <c r="G736" s="255"/>
      <c r="H736" s="255"/>
      <c r="I736" s="255"/>
      <c r="J736" s="255"/>
      <c r="K736" s="255"/>
      <c r="L736" s="254"/>
      <c r="M736" s="254"/>
      <c r="N736" s="254"/>
      <c r="O736" s="254"/>
    </row>
    <row r="737" spans="1:15" ht="24.75" customHeight="1" x14ac:dyDescent="0.4">
      <c r="A737" s="254"/>
      <c r="B737" s="255"/>
      <c r="C737" s="255"/>
      <c r="D737" s="255"/>
      <c r="E737" s="255"/>
      <c r="F737" s="255"/>
      <c r="G737" s="255"/>
      <c r="H737" s="255"/>
      <c r="I737" s="255"/>
      <c r="J737" s="255"/>
      <c r="K737" s="255"/>
      <c r="L737" s="254"/>
      <c r="M737" s="254"/>
      <c r="N737" s="254"/>
      <c r="O737" s="254"/>
    </row>
    <row r="738" spans="1:15" ht="24.75" customHeight="1" x14ac:dyDescent="0.4">
      <c r="A738" s="254"/>
      <c r="B738" s="255"/>
      <c r="C738" s="255"/>
      <c r="D738" s="255"/>
      <c r="E738" s="255"/>
      <c r="F738" s="255"/>
      <c r="G738" s="255"/>
      <c r="H738" s="255"/>
      <c r="I738" s="255"/>
      <c r="J738" s="255"/>
      <c r="K738" s="255"/>
      <c r="L738" s="254"/>
      <c r="M738" s="254"/>
      <c r="N738" s="254"/>
      <c r="O738" s="254"/>
    </row>
    <row r="739" spans="1:15" ht="24.75" customHeight="1" x14ac:dyDescent="0.4">
      <c r="A739" s="254"/>
      <c r="B739" s="255"/>
      <c r="C739" s="255"/>
      <c r="D739" s="255"/>
      <c r="E739" s="255"/>
      <c r="F739" s="255"/>
      <c r="G739" s="255"/>
      <c r="H739" s="255"/>
      <c r="I739" s="255"/>
      <c r="J739" s="255"/>
      <c r="K739" s="255"/>
      <c r="L739" s="254"/>
      <c r="M739" s="254"/>
      <c r="N739" s="254"/>
      <c r="O739" s="254"/>
    </row>
    <row r="740" spans="1:15" ht="24.75" customHeight="1" x14ac:dyDescent="0.4">
      <c r="A740" s="254"/>
      <c r="B740" s="255"/>
      <c r="C740" s="255"/>
      <c r="D740" s="255"/>
      <c r="E740" s="255"/>
      <c r="F740" s="255"/>
      <c r="G740" s="255"/>
      <c r="H740" s="255"/>
      <c r="I740" s="255"/>
      <c r="J740" s="255"/>
      <c r="K740" s="255"/>
      <c r="L740" s="254"/>
      <c r="M740" s="254"/>
      <c r="N740" s="254"/>
      <c r="O740" s="254"/>
    </row>
    <row r="741" spans="1:15" ht="24.75" customHeight="1" x14ac:dyDescent="0.4">
      <c r="A741" s="254"/>
      <c r="B741" s="255"/>
      <c r="C741" s="255"/>
      <c r="D741" s="255"/>
      <c r="E741" s="255"/>
      <c r="F741" s="255"/>
      <c r="G741" s="255"/>
      <c r="H741" s="255"/>
      <c r="I741" s="255"/>
      <c r="J741" s="255"/>
      <c r="K741" s="255"/>
      <c r="L741" s="254"/>
      <c r="M741" s="254"/>
      <c r="N741" s="254"/>
      <c r="O741" s="254"/>
    </row>
    <row r="742" spans="1:15" ht="24.75" customHeight="1" x14ac:dyDescent="0.4">
      <c r="A742" s="254"/>
      <c r="B742" s="255"/>
      <c r="C742" s="255"/>
      <c r="D742" s="255"/>
      <c r="E742" s="255"/>
      <c r="F742" s="255"/>
      <c r="G742" s="255"/>
      <c r="H742" s="255"/>
      <c r="I742" s="255"/>
      <c r="J742" s="255"/>
      <c r="K742" s="255"/>
      <c r="L742" s="254"/>
      <c r="M742" s="254"/>
      <c r="N742" s="254"/>
      <c r="O742" s="254"/>
    </row>
    <row r="743" spans="1:15" ht="24.75" customHeight="1" x14ac:dyDescent="0.4">
      <c r="A743" s="254"/>
      <c r="B743" s="255"/>
      <c r="C743" s="255"/>
      <c r="D743" s="255"/>
      <c r="E743" s="255"/>
      <c r="F743" s="255"/>
      <c r="G743" s="255"/>
      <c r="H743" s="255"/>
      <c r="I743" s="255"/>
      <c r="J743" s="255"/>
      <c r="K743" s="255"/>
      <c r="L743" s="254"/>
      <c r="M743" s="254"/>
      <c r="N743" s="254"/>
      <c r="O743" s="254"/>
    </row>
    <row r="744" spans="1:15" ht="24.75" customHeight="1" x14ac:dyDescent="0.4">
      <c r="A744" s="254"/>
      <c r="B744" s="255"/>
      <c r="C744" s="255"/>
      <c r="D744" s="255"/>
      <c r="E744" s="255"/>
      <c r="F744" s="255"/>
      <c r="G744" s="255"/>
      <c r="H744" s="255"/>
      <c r="I744" s="255"/>
      <c r="J744" s="255"/>
      <c r="K744" s="255"/>
      <c r="L744" s="254"/>
      <c r="M744" s="254"/>
      <c r="N744" s="254"/>
      <c r="O744" s="254"/>
    </row>
    <row r="745" spans="1:15" ht="24.75" customHeight="1" x14ac:dyDescent="0.4">
      <c r="A745" s="254"/>
      <c r="B745" s="255"/>
      <c r="C745" s="255"/>
      <c r="D745" s="255"/>
      <c r="E745" s="255"/>
      <c r="F745" s="255"/>
      <c r="G745" s="255"/>
      <c r="H745" s="255"/>
      <c r="I745" s="255"/>
      <c r="J745" s="255"/>
      <c r="K745" s="255"/>
      <c r="L745" s="254"/>
      <c r="M745" s="254"/>
      <c r="N745" s="254"/>
      <c r="O745" s="254"/>
    </row>
    <row r="746" spans="1:15" ht="24.75" customHeight="1" x14ac:dyDescent="0.4">
      <c r="A746" s="254"/>
      <c r="B746" s="255"/>
      <c r="C746" s="255"/>
      <c r="D746" s="255"/>
      <c r="E746" s="255"/>
      <c r="F746" s="255"/>
      <c r="G746" s="255"/>
      <c r="H746" s="255"/>
      <c r="I746" s="255"/>
      <c r="J746" s="255"/>
      <c r="K746" s="255"/>
      <c r="L746" s="254"/>
      <c r="M746" s="254"/>
      <c r="N746" s="254"/>
      <c r="O746" s="254"/>
    </row>
    <row r="747" spans="1:15" ht="24.75" customHeight="1" x14ac:dyDescent="0.4">
      <c r="A747" s="254"/>
      <c r="B747" s="255"/>
      <c r="C747" s="255"/>
      <c r="D747" s="255"/>
      <c r="E747" s="255"/>
      <c r="F747" s="255"/>
      <c r="G747" s="255"/>
      <c r="H747" s="255"/>
      <c r="I747" s="255"/>
      <c r="J747" s="255"/>
      <c r="K747" s="255"/>
      <c r="L747" s="254"/>
      <c r="M747" s="254"/>
      <c r="N747" s="254"/>
      <c r="O747" s="254"/>
    </row>
    <row r="748" spans="1:15" ht="24.75" customHeight="1" x14ac:dyDescent="0.4">
      <c r="A748" s="254"/>
      <c r="B748" s="255"/>
      <c r="C748" s="255"/>
      <c r="D748" s="255"/>
      <c r="E748" s="255"/>
      <c r="F748" s="255"/>
      <c r="G748" s="255"/>
      <c r="H748" s="255"/>
      <c r="I748" s="255"/>
      <c r="J748" s="255"/>
      <c r="K748" s="255"/>
      <c r="L748" s="254"/>
      <c r="M748" s="254"/>
      <c r="N748" s="254"/>
      <c r="O748" s="254"/>
    </row>
    <row r="749" spans="1:15" ht="24.75" customHeight="1" x14ac:dyDescent="0.4">
      <c r="A749" s="254"/>
      <c r="B749" s="255"/>
      <c r="C749" s="255"/>
      <c r="D749" s="255"/>
      <c r="E749" s="255"/>
      <c r="F749" s="255"/>
      <c r="G749" s="255"/>
      <c r="H749" s="255"/>
      <c r="I749" s="255"/>
      <c r="J749" s="255"/>
      <c r="K749" s="255"/>
      <c r="L749" s="254"/>
      <c r="M749" s="254"/>
      <c r="N749" s="254"/>
      <c r="O749" s="254"/>
    </row>
    <row r="750" spans="1:15" ht="24.75" customHeight="1" x14ac:dyDescent="0.4">
      <c r="A750" s="254"/>
      <c r="B750" s="255"/>
      <c r="C750" s="255"/>
      <c r="D750" s="255"/>
      <c r="E750" s="255"/>
      <c r="F750" s="255"/>
      <c r="G750" s="255"/>
      <c r="H750" s="255"/>
      <c r="I750" s="255"/>
      <c r="J750" s="255"/>
      <c r="K750" s="255"/>
      <c r="L750" s="254"/>
      <c r="M750" s="254"/>
      <c r="N750" s="254"/>
      <c r="O750" s="254"/>
    </row>
    <row r="751" spans="1:15" ht="24.75" customHeight="1" x14ac:dyDescent="0.4">
      <c r="A751" s="254"/>
      <c r="B751" s="255"/>
      <c r="C751" s="255"/>
      <c r="D751" s="255"/>
      <c r="E751" s="255"/>
      <c r="F751" s="255"/>
      <c r="G751" s="255"/>
      <c r="H751" s="255"/>
      <c r="I751" s="255"/>
      <c r="J751" s="255"/>
      <c r="K751" s="255"/>
      <c r="L751" s="254"/>
      <c r="M751" s="254"/>
      <c r="N751" s="254"/>
      <c r="O751" s="254"/>
    </row>
    <row r="752" spans="1:15" ht="24.75" customHeight="1" x14ac:dyDescent="0.4">
      <c r="A752" s="254"/>
      <c r="B752" s="255"/>
      <c r="C752" s="255"/>
      <c r="D752" s="255"/>
      <c r="E752" s="255"/>
      <c r="F752" s="255"/>
      <c r="G752" s="255"/>
      <c r="H752" s="255"/>
      <c r="I752" s="255"/>
      <c r="J752" s="255"/>
      <c r="K752" s="255"/>
      <c r="L752" s="254"/>
      <c r="M752" s="254"/>
      <c r="N752" s="254"/>
      <c r="O752" s="254"/>
    </row>
    <row r="753" spans="1:15" ht="24.75" customHeight="1" x14ac:dyDescent="0.4">
      <c r="A753" s="254"/>
      <c r="B753" s="255"/>
      <c r="C753" s="255"/>
      <c r="D753" s="255"/>
      <c r="E753" s="255"/>
      <c r="F753" s="255"/>
      <c r="G753" s="255"/>
      <c r="H753" s="255"/>
      <c r="I753" s="255"/>
      <c r="J753" s="255"/>
      <c r="K753" s="255"/>
      <c r="L753" s="254"/>
      <c r="M753" s="254"/>
      <c r="N753" s="254"/>
      <c r="O753" s="254"/>
    </row>
    <row r="754" spans="1:15" ht="24.75" customHeight="1" x14ac:dyDescent="0.4">
      <c r="A754" s="254"/>
      <c r="B754" s="255"/>
      <c r="C754" s="255"/>
      <c r="D754" s="255"/>
      <c r="E754" s="255"/>
      <c r="F754" s="255"/>
      <c r="G754" s="255"/>
      <c r="H754" s="255"/>
      <c r="I754" s="255"/>
      <c r="J754" s="255"/>
      <c r="K754" s="255"/>
      <c r="L754" s="254"/>
      <c r="M754" s="254"/>
      <c r="N754" s="254"/>
      <c r="O754" s="254"/>
    </row>
    <row r="755" spans="1:15" ht="24.75" customHeight="1" x14ac:dyDescent="0.4">
      <c r="A755" s="254"/>
      <c r="B755" s="255"/>
      <c r="C755" s="255"/>
      <c r="D755" s="255"/>
      <c r="E755" s="255"/>
      <c r="F755" s="255"/>
      <c r="G755" s="255"/>
      <c r="H755" s="255"/>
      <c r="I755" s="255"/>
      <c r="J755" s="255"/>
      <c r="K755" s="255"/>
      <c r="L755" s="254"/>
      <c r="M755" s="254"/>
      <c r="N755" s="254"/>
      <c r="O755" s="254"/>
    </row>
    <row r="756" spans="1:15" ht="24.75" customHeight="1" x14ac:dyDescent="0.4">
      <c r="A756" s="254"/>
      <c r="B756" s="255"/>
      <c r="C756" s="255"/>
      <c r="D756" s="255"/>
      <c r="E756" s="255"/>
      <c r="F756" s="255"/>
      <c r="G756" s="255"/>
      <c r="H756" s="255"/>
      <c r="I756" s="255"/>
      <c r="J756" s="255"/>
      <c r="K756" s="255"/>
      <c r="L756" s="254"/>
      <c r="M756" s="254"/>
      <c r="N756" s="254"/>
      <c r="O756" s="254"/>
    </row>
    <row r="757" spans="1:15" ht="24.75" customHeight="1" x14ac:dyDescent="0.4">
      <c r="A757" s="254"/>
      <c r="B757" s="255"/>
      <c r="C757" s="255"/>
      <c r="D757" s="255"/>
      <c r="E757" s="255"/>
      <c r="F757" s="255"/>
      <c r="G757" s="255"/>
      <c r="H757" s="255"/>
      <c r="I757" s="255"/>
      <c r="J757" s="255"/>
      <c r="K757" s="255"/>
      <c r="L757" s="254"/>
      <c r="M757" s="254"/>
      <c r="N757" s="254"/>
      <c r="O757" s="254"/>
    </row>
    <row r="758" spans="1:15" ht="24.75" customHeight="1" x14ac:dyDescent="0.4">
      <c r="A758" s="254"/>
      <c r="B758" s="255"/>
      <c r="C758" s="255"/>
      <c r="D758" s="255"/>
      <c r="E758" s="255"/>
      <c r="F758" s="255"/>
      <c r="G758" s="255"/>
      <c r="H758" s="255"/>
      <c r="I758" s="255"/>
      <c r="J758" s="255"/>
      <c r="K758" s="255"/>
      <c r="L758" s="254"/>
      <c r="M758" s="254"/>
      <c r="N758" s="254"/>
      <c r="O758" s="254"/>
    </row>
    <row r="759" spans="1:15" ht="24.75" customHeight="1" x14ac:dyDescent="0.4">
      <c r="A759" s="254"/>
      <c r="B759" s="255"/>
      <c r="C759" s="255"/>
      <c r="D759" s="255"/>
      <c r="E759" s="255"/>
      <c r="F759" s="255"/>
      <c r="G759" s="255"/>
      <c r="H759" s="255"/>
      <c r="I759" s="255"/>
      <c r="J759" s="255"/>
      <c r="K759" s="255"/>
      <c r="L759" s="254"/>
      <c r="M759" s="254"/>
      <c r="N759" s="254"/>
      <c r="O759" s="254"/>
    </row>
    <row r="760" spans="1:15" ht="24.75" customHeight="1" x14ac:dyDescent="0.4">
      <c r="A760" s="254"/>
      <c r="B760" s="255"/>
      <c r="C760" s="255"/>
      <c r="D760" s="255"/>
      <c r="E760" s="255"/>
      <c r="F760" s="255"/>
      <c r="G760" s="255"/>
      <c r="H760" s="255"/>
      <c r="I760" s="255"/>
      <c r="J760" s="255"/>
      <c r="K760" s="255"/>
      <c r="L760" s="254"/>
      <c r="M760" s="254"/>
      <c r="N760" s="254"/>
      <c r="O760" s="254"/>
    </row>
    <row r="761" spans="1:15" ht="24.75" customHeight="1" x14ac:dyDescent="0.4">
      <c r="A761" s="254"/>
      <c r="B761" s="255"/>
      <c r="C761" s="255"/>
      <c r="D761" s="255"/>
      <c r="E761" s="255"/>
      <c r="F761" s="255"/>
      <c r="G761" s="255"/>
      <c r="H761" s="255"/>
      <c r="I761" s="255"/>
      <c r="J761" s="255"/>
      <c r="K761" s="255"/>
      <c r="L761" s="254"/>
      <c r="M761" s="254"/>
      <c r="N761" s="254"/>
      <c r="O761" s="254"/>
    </row>
    <row r="762" spans="1:15" ht="24.75" customHeight="1" x14ac:dyDescent="0.4">
      <c r="A762" s="254"/>
      <c r="B762" s="255"/>
      <c r="C762" s="255"/>
      <c r="D762" s="255"/>
      <c r="E762" s="255"/>
      <c r="F762" s="255"/>
      <c r="G762" s="255"/>
      <c r="H762" s="255"/>
      <c r="I762" s="255"/>
      <c r="J762" s="255"/>
      <c r="K762" s="255"/>
      <c r="L762" s="254"/>
      <c r="M762" s="254"/>
      <c r="N762" s="254"/>
      <c r="O762" s="254"/>
    </row>
    <row r="763" spans="1:15" ht="24.75" customHeight="1" x14ac:dyDescent="0.4">
      <c r="A763" s="254"/>
      <c r="B763" s="255"/>
      <c r="C763" s="255"/>
      <c r="D763" s="255"/>
      <c r="E763" s="255"/>
      <c r="F763" s="255"/>
      <c r="G763" s="255"/>
      <c r="H763" s="255"/>
      <c r="I763" s="255"/>
      <c r="J763" s="255"/>
      <c r="K763" s="255"/>
      <c r="L763" s="254"/>
      <c r="M763" s="254"/>
      <c r="N763" s="254"/>
      <c r="O763" s="254"/>
    </row>
    <row r="764" spans="1:15" ht="24.75" customHeight="1" x14ac:dyDescent="0.4">
      <c r="A764" s="254"/>
      <c r="B764" s="255"/>
      <c r="C764" s="255"/>
      <c r="D764" s="255"/>
      <c r="E764" s="255"/>
      <c r="F764" s="255"/>
      <c r="G764" s="255"/>
      <c r="H764" s="255"/>
      <c r="I764" s="255"/>
      <c r="J764" s="255"/>
      <c r="K764" s="255"/>
      <c r="L764" s="254"/>
      <c r="M764" s="254"/>
      <c r="N764" s="254"/>
      <c r="O764" s="254"/>
    </row>
    <row r="765" spans="1:15" ht="24.75" customHeight="1" x14ac:dyDescent="0.4">
      <c r="A765" s="254"/>
      <c r="B765" s="255"/>
      <c r="C765" s="255"/>
      <c r="D765" s="255"/>
      <c r="E765" s="255"/>
      <c r="F765" s="255"/>
      <c r="G765" s="255"/>
      <c r="H765" s="255"/>
      <c r="I765" s="255"/>
      <c r="J765" s="255"/>
      <c r="K765" s="255"/>
      <c r="L765" s="254"/>
      <c r="M765" s="254"/>
      <c r="N765" s="254"/>
      <c r="O765" s="254"/>
    </row>
    <row r="766" spans="1:15" ht="24.75" customHeight="1" x14ac:dyDescent="0.4">
      <c r="A766" s="254"/>
      <c r="B766" s="255"/>
      <c r="C766" s="255"/>
      <c r="D766" s="255"/>
      <c r="E766" s="255"/>
      <c r="F766" s="255"/>
      <c r="G766" s="255"/>
      <c r="H766" s="255"/>
      <c r="I766" s="255"/>
      <c r="J766" s="255"/>
      <c r="K766" s="255"/>
      <c r="L766" s="254"/>
      <c r="M766" s="254"/>
      <c r="N766" s="254"/>
      <c r="O766" s="254"/>
    </row>
    <row r="767" spans="1:15" ht="24.75" customHeight="1" x14ac:dyDescent="0.4">
      <c r="A767" s="254"/>
      <c r="B767" s="255"/>
      <c r="C767" s="255"/>
      <c r="D767" s="255"/>
      <c r="E767" s="255"/>
      <c r="F767" s="255"/>
      <c r="G767" s="255"/>
      <c r="H767" s="255"/>
      <c r="I767" s="255"/>
      <c r="J767" s="255"/>
      <c r="K767" s="255"/>
      <c r="L767" s="254"/>
      <c r="M767" s="254"/>
      <c r="N767" s="254"/>
      <c r="O767" s="254"/>
    </row>
    <row r="768" spans="1:15" ht="24.75" customHeight="1" x14ac:dyDescent="0.4">
      <c r="A768" s="254"/>
      <c r="B768" s="255"/>
      <c r="C768" s="255"/>
      <c r="D768" s="255"/>
      <c r="E768" s="255"/>
      <c r="F768" s="255"/>
      <c r="G768" s="255"/>
      <c r="H768" s="255"/>
      <c r="I768" s="255"/>
      <c r="J768" s="255"/>
      <c r="K768" s="255"/>
      <c r="L768" s="254"/>
      <c r="M768" s="254"/>
      <c r="N768" s="254"/>
      <c r="O768" s="254"/>
    </row>
    <row r="769" spans="1:15" ht="24.75" customHeight="1" x14ac:dyDescent="0.4">
      <c r="A769" s="254"/>
      <c r="B769" s="255"/>
      <c r="C769" s="255"/>
      <c r="D769" s="255"/>
      <c r="E769" s="255"/>
      <c r="F769" s="255"/>
      <c r="G769" s="255"/>
      <c r="H769" s="255"/>
      <c r="I769" s="255"/>
      <c r="J769" s="255"/>
      <c r="K769" s="255"/>
      <c r="L769" s="254"/>
      <c r="M769" s="254"/>
      <c r="N769" s="254"/>
      <c r="O769" s="254"/>
    </row>
    <row r="770" spans="1:15" ht="24.75" customHeight="1" x14ac:dyDescent="0.4">
      <c r="A770" s="254"/>
      <c r="B770" s="255"/>
      <c r="C770" s="255"/>
      <c r="D770" s="255"/>
      <c r="E770" s="255"/>
      <c r="F770" s="255"/>
      <c r="G770" s="255"/>
      <c r="H770" s="255"/>
      <c r="I770" s="255"/>
      <c r="J770" s="255"/>
      <c r="K770" s="255"/>
      <c r="L770" s="254"/>
      <c r="M770" s="254"/>
      <c r="N770" s="254"/>
      <c r="O770" s="254"/>
    </row>
    <row r="771" spans="1:15" ht="24.75" customHeight="1" x14ac:dyDescent="0.4">
      <c r="A771" s="254"/>
      <c r="B771" s="255"/>
      <c r="C771" s="255"/>
      <c r="D771" s="255"/>
      <c r="E771" s="255"/>
      <c r="F771" s="255"/>
      <c r="G771" s="255"/>
      <c r="H771" s="255"/>
      <c r="I771" s="255"/>
      <c r="J771" s="255"/>
      <c r="K771" s="255"/>
      <c r="L771" s="254"/>
      <c r="M771" s="254"/>
      <c r="N771" s="254"/>
      <c r="O771" s="254"/>
    </row>
    <row r="772" spans="1:15" ht="24.75" customHeight="1" x14ac:dyDescent="0.4">
      <c r="A772" s="254"/>
      <c r="B772" s="255"/>
      <c r="C772" s="255"/>
      <c r="D772" s="255"/>
      <c r="E772" s="255"/>
      <c r="F772" s="255"/>
      <c r="G772" s="255"/>
      <c r="H772" s="255"/>
      <c r="I772" s="255"/>
      <c r="J772" s="255"/>
      <c r="K772" s="255"/>
      <c r="L772" s="254"/>
      <c r="M772" s="254"/>
      <c r="N772" s="254"/>
      <c r="O772" s="254"/>
    </row>
    <row r="773" spans="1:15" ht="24.75" customHeight="1" x14ac:dyDescent="0.4">
      <c r="A773" s="254"/>
      <c r="B773" s="255"/>
      <c r="C773" s="255"/>
      <c r="D773" s="255"/>
      <c r="E773" s="255"/>
      <c r="F773" s="255"/>
      <c r="G773" s="255"/>
      <c r="H773" s="255"/>
      <c r="I773" s="255"/>
      <c r="J773" s="255"/>
      <c r="K773" s="255"/>
      <c r="L773" s="254"/>
      <c r="M773" s="254"/>
      <c r="N773" s="254"/>
      <c r="O773" s="254"/>
    </row>
    <row r="774" spans="1:15" ht="24.75" customHeight="1" x14ac:dyDescent="0.4">
      <c r="A774" s="254"/>
      <c r="B774" s="255"/>
      <c r="C774" s="255"/>
      <c r="D774" s="255"/>
      <c r="E774" s="255"/>
      <c r="F774" s="255"/>
      <c r="G774" s="255"/>
      <c r="H774" s="255"/>
      <c r="I774" s="255"/>
      <c r="J774" s="255"/>
      <c r="K774" s="255"/>
      <c r="L774" s="254"/>
      <c r="M774" s="254"/>
      <c r="N774" s="254"/>
      <c r="O774" s="254"/>
    </row>
    <row r="775" spans="1:15" ht="24.75" customHeight="1" x14ac:dyDescent="0.4">
      <c r="A775" s="254"/>
      <c r="B775" s="255"/>
      <c r="C775" s="255"/>
      <c r="D775" s="255"/>
      <c r="E775" s="255"/>
      <c r="F775" s="255"/>
      <c r="G775" s="255"/>
      <c r="H775" s="255"/>
      <c r="I775" s="255"/>
      <c r="J775" s="255"/>
      <c r="K775" s="255"/>
      <c r="L775" s="254"/>
      <c r="M775" s="254"/>
      <c r="N775" s="254"/>
      <c r="O775" s="254"/>
    </row>
    <row r="776" spans="1:15" ht="24.75" customHeight="1" x14ac:dyDescent="0.4">
      <c r="A776" s="254"/>
      <c r="B776" s="255"/>
      <c r="C776" s="255"/>
      <c r="D776" s="255"/>
      <c r="E776" s="255"/>
      <c r="F776" s="255"/>
      <c r="G776" s="255"/>
      <c r="H776" s="255"/>
      <c r="I776" s="255"/>
      <c r="J776" s="255"/>
      <c r="K776" s="255"/>
      <c r="L776" s="254"/>
      <c r="M776" s="254"/>
      <c r="N776" s="254"/>
      <c r="O776" s="254"/>
    </row>
    <row r="777" spans="1:15" ht="24.75" customHeight="1" x14ac:dyDescent="0.4">
      <c r="A777" s="254"/>
      <c r="B777" s="255"/>
      <c r="C777" s="255"/>
      <c r="D777" s="255"/>
      <c r="E777" s="255"/>
      <c r="F777" s="255"/>
      <c r="G777" s="255"/>
      <c r="H777" s="255"/>
      <c r="I777" s="255"/>
      <c r="J777" s="255"/>
      <c r="K777" s="255"/>
      <c r="L777" s="254"/>
      <c r="M777" s="254"/>
      <c r="N777" s="254"/>
      <c r="O777" s="254"/>
    </row>
    <row r="778" spans="1:15" ht="24.75" customHeight="1" x14ac:dyDescent="0.4">
      <c r="A778" s="254"/>
      <c r="B778" s="255"/>
      <c r="C778" s="255"/>
      <c r="D778" s="255"/>
      <c r="E778" s="255"/>
      <c r="F778" s="255"/>
      <c r="G778" s="255"/>
      <c r="H778" s="255"/>
      <c r="I778" s="255"/>
      <c r="J778" s="255"/>
      <c r="K778" s="255"/>
      <c r="L778" s="254"/>
      <c r="M778" s="254"/>
      <c r="N778" s="254"/>
      <c r="O778" s="254"/>
    </row>
    <row r="779" spans="1:15" ht="24.75" customHeight="1" x14ac:dyDescent="0.4">
      <c r="A779" s="254"/>
      <c r="B779" s="255"/>
      <c r="C779" s="255"/>
      <c r="D779" s="255"/>
      <c r="E779" s="255"/>
      <c r="F779" s="255"/>
      <c r="G779" s="255"/>
      <c r="H779" s="255"/>
      <c r="I779" s="255"/>
      <c r="J779" s="255"/>
      <c r="K779" s="255"/>
      <c r="L779" s="254"/>
      <c r="M779" s="254"/>
      <c r="N779" s="254"/>
      <c r="O779" s="254"/>
    </row>
    <row r="780" spans="1:15" ht="24.75" customHeight="1" x14ac:dyDescent="0.4">
      <c r="A780" s="254"/>
      <c r="B780" s="255"/>
      <c r="C780" s="255"/>
      <c r="D780" s="255"/>
      <c r="E780" s="255"/>
      <c r="F780" s="255"/>
      <c r="G780" s="255"/>
      <c r="H780" s="255"/>
      <c r="I780" s="255"/>
      <c r="J780" s="255"/>
      <c r="K780" s="255"/>
      <c r="L780" s="254"/>
      <c r="M780" s="254"/>
      <c r="N780" s="254"/>
      <c r="O780" s="254"/>
    </row>
    <row r="781" spans="1:15" ht="24.75" customHeight="1" x14ac:dyDescent="0.4">
      <c r="A781" s="254"/>
      <c r="B781" s="255"/>
      <c r="C781" s="255"/>
      <c r="D781" s="255"/>
      <c r="E781" s="255"/>
      <c r="F781" s="255"/>
      <c r="G781" s="255"/>
      <c r="H781" s="255"/>
      <c r="I781" s="255"/>
      <c r="J781" s="255"/>
      <c r="K781" s="255"/>
      <c r="L781" s="254"/>
      <c r="M781" s="254"/>
      <c r="N781" s="254"/>
      <c r="O781" s="254"/>
    </row>
    <row r="782" spans="1:15" ht="24.75" customHeight="1" x14ac:dyDescent="0.4">
      <c r="A782" s="254"/>
      <c r="B782" s="255"/>
      <c r="C782" s="255"/>
      <c r="D782" s="255"/>
      <c r="E782" s="255"/>
      <c r="F782" s="255"/>
      <c r="G782" s="255"/>
      <c r="H782" s="255"/>
      <c r="I782" s="255"/>
      <c r="J782" s="255"/>
      <c r="K782" s="255"/>
      <c r="L782" s="254"/>
      <c r="M782" s="254"/>
      <c r="N782" s="254"/>
      <c r="O782" s="254"/>
    </row>
    <row r="783" spans="1:15" ht="24.75" customHeight="1" x14ac:dyDescent="0.4">
      <c r="A783" s="254"/>
      <c r="B783" s="255"/>
      <c r="C783" s="255"/>
      <c r="D783" s="255"/>
      <c r="E783" s="255"/>
      <c r="F783" s="255"/>
      <c r="G783" s="255"/>
      <c r="H783" s="255"/>
      <c r="I783" s="255"/>
      <c r="J783" s="255"/>
      <c r="K783" s="255"/>
      <c r="L783" s="254"/>
      <c r="M783" s="254"/>
      <c r="N783" s="254"/>
      <c r="O783" s="254"/>
    </row>
    <row r="784" spans="1:15" ht="24.75" customHeight="1" x14ac:dyDescent="0.4">
      <c r="A784" s="254"/>
      <c r="B784" s="255"/>
      <c r="C784" s="255"/>
      <c r="D784" s="255"/>
      <c r="E784" s="255"/>
      <c r="F784" s="255"/>
      <c r="G784" s="255"/>
      <c r="H784" s="255"/>
      <c r="I784" s="255"/>
      <c r="J784" s="255"/>
      <c r="K784" s="255"/>
      <c r="L784" s="254"/>
      <c r="M784" s="254"/>
      <c r="N784" s="254"/>
      <c r="O784" s="254"/>
    </row>
    <row r="785" spans="1:15" ht="24.75" customHeight="1" x14ac:dyDescent="0.4">
      <c r="A785" s="254"/>
      <c r="B785" s="255"/>
      <c r="C785" s="255"/>
      <c r="D785" s="255"/>
      <c r="E785" s="255"/>
      <c r="F785" s="255"/>
      <c r="G785" s="255"/>
      <c r="H785" s="255"/>
      <c r="I785" s="255"/>
      <c r="J785" s="255"/>
      <c r="K785" s="255"/>
      <c r="L785" s="254"/>
      <c r="M785" s="254"/>
      <c r="N785" s="254"/>
      <c r="O785" s="254"/>
    </row>
    <row r="786" spans="1:15" ht="24.75" customHeight="1" x14ac:dyDescent="0.4">
      <c r="A786" s="254"/>
      <c r="B786" s="255"/>
      <c r="C786" s="255"/>
      <c r="D786" s="255"/>
      <c r="E786" s="255"/>
      <c r="F786" s="255"/>
      <c r="G786" s="255"/>
      <c r="H786" s="255"/>
      <c r="I786" s="255"/>
      <c r="J786" s="255"/>
      <c r="K786" s="255"/>
      <c r="L786" s="254"/>
      <c r="M786" s="254"/>
      <c r="N786" s="254"/>
      <c r="O786" s="254"/>
    </row>
    <row r="787" spans="1:15" ht="24.75" customHeight="1" x14ac:dyDescent="0.4">
      <c r="A787" s="254"/>
      <c r="B787" s="255"/>
      <c r="C787" s="255"/>
      <c r="D787" s="255"/>
      <c r="E787" s="255"/>
      <c r="F787" s="255"/>
      <c r="G787" s="255"/>
      <c r="H787" s="255"/>
      <c r="I787" s="255"/>
      <c r="J787" s="255"/>
      <c r="K787" s="255"/>
      <c r="L787" s="254"/>
      <c r="M787" s="254"/>
      <c r="N787" s="254"/>
      <c r="O787" s="254"/>
    </row>
    <row r="788" spans="1:15" ht="24.75" customHeight="1" x14ac:dyDescent="0.4">
      <c r="A788" s="254"/>
      <c r="B788" s="255"/>
      <c r="C788" s="255"/>
      <c r="D788" s="255"/>
      <c r="E788" s="255"/>
      <c r="F788" s="255"/>
      <c r="G788" s="255"/>
      <c r="H788" s="255"/>
      <c r="I788" s="255"/>
      <c r="J788" s="255"/>
      <c r="K788" s="255"/>
      <c r="L788" s="254"/>
      <c r="M788" s="254"/>
      <c r="N788" s="254"/>
      <c r="O788" s="254"/>
    </row>
    <row r="789" spans="1:15" ht="24.75" customHeight="1" x14ac:dyDescent="0.4">
      <c r="A789" s="254"/>
      <c r="B789" s="255"/>
      <c r="C789" s="255"/>
      <c r="D789" s="255"/>
      <c r="E789" s="255"/>
      <c r="F789" s="255"/>
      <c r="G789" s="255"/>
      <c r="H789" s="255"/>
      <c r="I789" s="255"/>
      <c r="J789" s="255"/>
      <c r="K789" s="255"/>
      <c r="L789" s="254"/>
      <c r="M789" s="254"/>
      <c r="N789" s="254"/>
      <c r="O789" s="254"/>
    </row>
    <row r="790" spans="1:15" ht="24.75" customHeight="1" x14ac:dyDescent="0.4">
      <c r="A790" s="254"/>
      <c r="B790" s="255"/>
      <c r="C790" s="255"/>
      <c r="D790" s="255"/>
      <c r="E790" s="255"/>
      <c r="F790" s="255"/>
      <c r="G790" s="255"/>
      <c r="H790" s="255"/>
      <c r="I790" s="255"/>
      <c r="J790" s="255"/>
      <c r="K790" s="255"/>
      <c r="L790" s="254"/>
      <c r="M790" s="254"/>
      <c r="N790" s="254"/>
      <c r="O790" s="254"/>
    </row>
    <row r="791" spans="1:15" ht="24.75" customHeight="1" x14ac:dyDescent="0.4">
      <c r="A791" s="254"/>
      <c r="B791" s="255"/>
      <c r="C791" s="255"/>
      <c r="D791" s="255"/>
      <c r="E791" s="255"/>
      <c r="F791" s="255"/>
      <c r="G791" s="255"/>
      <c r="H791" s="255"/>
      <c r="I791" s="255"/>
      <c r="J791" s="255"/>
      <c r="K791" s="255"/>
      <c r="L791" s="254"/>
      <c r="M791" s="254"/>
      <c r="N791" s="254"/>
      <c r="O791" s="254"/>
    </row>
    <row r="792" spans="1:15" ht="24.75" customHeight="1" x14ac:dyDescent="0.4">
      <c r="A792" s="254"/>
      <c r="B792" s="255"/>
      <c r="C792" s="255"/>
      <c r="D792" s="255"/>
      <c r="E792" s="255"/>
      <c r="F792" s="255"/>
      <c r="G792" s="255"/>
      <c r="H792" s="255"/>
      <c r="I792" s="255"/>
      <c r="J792" s="255"/>
      <c r="K792" s="255"/>
      <c r="L792" s="254"/>
      <c r="M792" s="254"/>
      <c r="N792" s="254"/>
      <c r="O792" s="254"/>
    </row>
    <row r="793" spans="1:15" ht="24.75" customHeight="1" x14ac:dyDescent="0.4">
      <c r="A793" s="254"/>
      <c r="B793" s="255"/>
      <c r="C793" s="255"/>
      <c r="D793" s="255"/>
      <c r="E793" s="255"/>
      <c r="F793" s="255"/>
      <c r="G793" s="255"/>
      <c r="H793" s="255"/>
      <c r="I793" s="255"/>
      <c r="J793" s="255"/>
      <c r="K793" s="255"/>
      <c r="L793" s="254"/>
      <c r="M793" s="254"/>
      <c r="N793" s="254"/>
      <c r="O793" s="254"/>
    </row>
    <row r="794" spans="1:15" ht="24.75" customHeight="1" x14ac:dyDescent="0.4">
      <c r="A794" s="254"/>
      <c r="B794" s="255"/>
      <c r="C794" s="255"/>
      <c r="D794" s="255"/>
      <c r="E794" s="255"/>
      <c r="F794" s="255"/>
      <c r="G794" s="255"/>
      <c r="H794" s="255"/>
      <c r="I794" s="255"/>
      <c r="J794" s="255"/>
      <c r="K794" s="255"/>
      <c r="L794" s="254"/>
      <c r="M794" s="254"/>
      <c r="N794" s="254"/>
      <c r="O794" s="254"/>
    </row>
    <row r="795" spans="1:15" ht="24.75" customHeight="1" x14ac:dyDescent="0.4">
      <c r="A795" s="254"/>
      <c r="B795" s="255"/>
      <c r="C795" s="255"/>
      <c r="D795" s="255"/>
      <c r="E795" s="255"/>
      <c r="F795" s="255"/>
      <c r="G795" s="255"/>
      <c r="H795" s="255"/>
      <c r="I795" s="255"/>
      <c r="J795" s="255"/>
      <c r="K795" s="255"/>
      <c r="L795" s="254"/>
      <c r="M795" s="254"/>
      <c r="N795" s="254"/>
      <c r="O795" s="254"/>
    </row>
    <row r="796" spans="1:15" ht="24.75" customHeight="1" x14ac:dyDescent="0.4">
      <c r="A796" s="254"/>
      <c r="B796" s="255"/>
      <c r="C796" s="255"/>
      <c r="D796" s="255"/>
      <c r="E796" s="255"/>
      <c r="F796" s="255"/>
      <c r="G796" s="255"/>
      <c r="H796" s="255"/>
      <c r="I796" s="255"/>
      <c r="J796" s="255"/>
      <c r="K796" s="255"/>
      <c r="L796" s="254"/>
      <c r="M796" s="254"/>
      <c r="N796" s="254"/>
      <c r="O796" s="254"/>
    </row>
    <row r="797" spans="1:15" ht="24.75" customHeight="1" x14ac:dyDescent="0.4">
      <c r="A797" s="254"/>
      <c r="B797" s="255"/>
      <c r="C797" s="255"/>
      <c r="D797" s="255"/>
      <c r="E797" s="255"/>
      <c r="F797" s="255"/>
      <c r="G797" s="255"/>
      <c r="H797" s="255"/>
      <c r="I797" s="255"/>
      <c r="J797" s="255"/>
      <c r="K797" s="255"/>
      <c r="L797" s="254"/>
      <c r="M797" s="254"/>
      <c r="N797" s="254"/>
      <c r="O797" s="254"/>
    </row>
    <row r="798" spans="1:15" ht="24.75" customHeight="1" x14ac:dyDescent="0.4">
      <c r="A798" s="254"/>
      <c r="B798" s="255"/>
      <c r="C798" s="255"/>
      <c r="D798" s="255"/>
      <c r="E798" s="255"/>
      <c r="F798" s="255"/>
      <c r="G798" s="255"/>
      <c r="H798" s="255"/>
      <c r="I798" s="255"/>
      <c r="J798" s="255"/>
      <c r="K798" s="255"/>
      <c r="L798" s="254"/>
      <c r="M798" s="254"/>
      <c r="N798" s="254"/>
      <c r="O798" s="254"/>
    </row>
    <row r="799" spans="1:15" ht="24.75" customHeight="1" x14ac:dyDescent="0.4">
      <c r="A799" s="254"/>
      <c r="B799" s="255"/>
      <c r="C799" s="255"/>
      <c r="D799" s="255"/>
      <c r="E799" s="255"/>
      <c r="F799" s="255"/>
      <c r="G799" s="255"/>
      <c r="H799" s="255"/>
      <c r="I799" s="255"/>
      <c r="J799" s="255"/>
      <c r="K799" s="255"/>
      <c r="L799" s="254"/>
      <c r="M799" s="254"/>
      <c r="N799" s="254"/>
      <c r="O799" s="254"/>
    </row>
    <row r="800" spans="1:15" ht="24.75" customHeight="1" x14ac:dyDescent="0.4">
      <c r="A800" s="254"/>
      <c r="B800" s="255"/>
      <c r="C800" s="255"/>
      <c r="D800" s="255"/>
      <c r="E800" s="255"/>
      <c r="F800" s="255"/>
      <c r="G800" s="255"/>
      <c r="H800" s="255"/>
      <c r="I800" s="255"/>
      <c r="J800" s="255"/>
      <c r="K800" s="255"/>
      <c r="L800" s="254"/>
      <c r="M800" s="254"/>
      <c r="N800" s="254"/>
      <c r="O800" s="254"/>
    </row>
    <row r="801" spans="1:15" ht="24.75" customHeight="1" x14ac:dyDescent="0.4">
      <c r="A801" s="254"/>
      <c r="B801" s="255"/>
      <c r="C801" s="255"/>
      <c r="D801" s="255"/>
      <c r="E801" s="255"/>
      <c r="F801" s="255"/>
      <c r="G801" s="255"/>
      <c r="H801" s="255"/>
      <c r="I801" s="255"/>
      <c r="J801" s="255"/>
      <c r="K801" s="255"/>
      <c r="L801" s="254"/>
      <c r="M801" s="254"/>
      <c r="N801" s="254"/>
      <c r="O801" s="254"/>
    </row>
    <row r="802" spans="1:15" ht="24.75" customHeight="1" x14ac:dyDescent="0.4">
      <c r="A802" s="254"/>
      <c r="B802" s="255"/>
      <c r="C802" s="255"/>
      <c r="D802" s="255"/>
      <c r="E802" s="255"/>
      <c r="F802" s="255"/>
      <c r="G802" s="255"/>
      <c r="H802" s="255"/>
      <c r="I802" s="255"/>
      <c r="J802" s="255"/>
      <c r="K802" s="255"/>
      <c r="L802" s="254"/>
      <c r="M802" s="254"/>
      <c r="N802" s="254"/>
      <c r="O802" s="254"/>
    </row>
    <row r="803" spans="1:15" ht="24.75" customHeight="1" x14ac:dyDescent="0.4">
      <c r="A803" s="254"/>
      <c r="B803" s="255"/>
      <c r="C803" s="255"/>
      <c r="D803" s="255"/>
      <c r="E803" s="255"/>
      <c r="F803" s="255"/>
      <c r="G803" s="255"/>
      <c r="H803" s="255"/>
      <c r="I803" s="255"/>
      <c r="J803" s="255"/>
      <c r="K803" s="255"/>
      <c r="L803" s="254"/>
      <c r="M803" s="254"/>
      <c r="N803" s="254"/>
      <c r="O803" s="254"/>
    </row>
    <row r="804" spans="1:15" ht="24.75" customHeight="1" x14ac:dyDescent="0.4">
      <c r="A804" s="254"/>
      <c r="B804" s="255"/>
      <c r="C804" s="255"/>
      <c r="D804" s="255"/>
      <c r="E804" s="255"/>
      <c r="F804" s="255"/>
      <c r="G804" s="255"/>
      <c r="H804" s="255"/>
      <c r="I804" s="255"/>
      <c r="J804" s="255"/>
      <c r="K804" s="255"/>
      <c r="L804" s="254"/>
      <c r="M804" s="254"/>
      <c r="N804" s="254"/>
      <c r="O804" s="254"/>
    </row>
    <row r="805" spans="1:15" ht="24.75" customHeight="1" x14ac:dyDescent="0.4">
      <c r="A805" s="254"/>
      <c r="B805" s="255"/>
      <c r="C805" s="255"/>
      <c r="D805" s="255"/>
      <c r="E805" s="255"/>
      <c r="F805" s="255"/>
      <c r="G805" s="255"/>
      <c r="H805" s="255"/>
      <c r="I805" s="255"/>
      <c r="J805" s="255"/>
      <c r="K805" s="255"/>
      <c r="L805" s="254"/>
      <c r="M805" s="254"/>
      <c r="N805" s="254"/>
      <c r="O805" s="254"/>
    </row>
    <row r="806" spans="1:15" ht="24.75" customHeight="1" x14ac:dyDescent="0.4">
      <c r="A806" s="254"/>
      <c r="B806" s="255"/>
      <c r="C806" s="255"/>
      <c r="D806" s="255"/>
      <c r="E806" s="255"/>
      <c r="F806" s="255"/>
      <c r="G806" s="255"/>
      <c r="H806" s="255"/>
      <c r="I806" s="255"/>
      <c r="J806" s="255"/>
      <c r="K806" s="255"/>
      <c r="L806" s="254"/>
      <c r="M806" s="254"/>
      <c r="N806" s="254"/>
      <c r="O806" s="254"/>
    </row>
    <row r="807" spans="1:15" ht="24.75" customHeight="1" x14ac:dyDescent="0.4">
      <c r="A807" s="254"/>
      <c r="B807" s="255"/>
      <c r="C807" s="255"/>
      <c r="D807" s="255"/>
      <c r="E807" s="255"/>
      <c r="F807" s="255"/>
      <c r="G807" s="255"/>
      <c r="H807" s="255"/>
      <c r="I807" s="255"/>
      <c r="J807" s="255"/>
      <c r="K807" s="255"/>
      <c r="L807" s="254"/>
      <c r="M807" s="254"/>
      <c r="N807" s="254"/>
      <c r="O807" s="254"/>
    </row>
    <row r="808" spans="1:15" ht="24.75" customHeight="1" x14ac:dyDescent="0.4">
      <c r="A808" s="254"/>
      <c r="B808" s="255"/>
      <c r="C808" s="255"/>
      <c r="D808" s="255"/>
      <c r="E808" s="255"/>
      <c r="F808" s="255"/>
      <c r="G808" s="255"/>
      <c r="H808" s="255"/>
      <c r="I808" s="255"/>
      <c r="J808" s="255"/>
      <c r="K808" s="255"/>
      <c r="L808" s="254"/>
      <c r="M808" s="254"/>
      <c r="N808" s="254"/>
      <c r="O808" s="254"/>
    </row>
    <row r="809" spans="1:15" ht="24.75" customHeight="1" x14ac:dyDescent="0.4">
      <c r="A809" s="254"/>
      <c r="B809" s="255"/>
      <c r="C809" s="255"/>
      <c r="D809" s="255"/>
      <c r="E809" s="255"/>
      <c r="F809" s="255"/>
      <c r="G809" s="255"/>
      <c r="H809" s="255"/>
      <c r="I809" s="255"/>
      <c r="J809" s="255"/>
      <c r="K809" s="255"/>
      <c r="L809" s="254"/>
      <c r="M809" s="254"/>
      <c r="N809" s="254"/>
      <c r="O809" s="254"/>
    </row>
    <row r="810" spans="1:15" ht="24.75" customHeight="1" x14ac:dyDescent="0.4">
      <c r="A810" s="254"/>
      <c r="B810" s="255"/>
      <c r="C810" s="255"/>
      <c r="D810" s="255"/>
      <c r="E810" s="255"/>
      <c r="F810" s="255"/>
      <c r="G810" s="255"/>
      <c r="H810" s="255"/>
      <c r="I810" s="255"/>
      <c r="J810" s="255"/>
      <c r="K810" s="255"/>
      <c r="L810" s="254"/>
      <c r="M810" s="254"/>
      <c r="N810" s="254"/>
      <c r="O810" s="254"/>
    </row>
    <row r="811" spans="1:15" ht="24.75" customHeight="1" x14ac:dyDescent="0.4">
      <c r="A811" s="254"/>
      <c r="B811" s="255"/>
      <c r="C811" s="255"/>
      <c r="D811" s="255"/>
      <c r="E811" s="255"/>
      <c r="F811" s="255"/>
      <c r="G811" s="255"/>
      <c r="H811" s="255"/>
      <c r="I811" s="255"/>
      <c r="J811" s="255"/>
      <c r="K811" s="255"/>
      <c r="L811" s="254"/>
      <c r="M811" s="254"/>
      <c r="N811" s="254"/>
      <c r="O811" s="254"/>
    </row>
    <row r="812" spans="1:15" ht="24.75" customHeight="1" x14ac:dyDescent="0.4">
      <c r="A812" s="254"/>
      <c r="B812" s="255"/>
      <c r="C812" s="255"/>
      <c r="D812" s="255"/>
      <c r="E812" s="255"/>
      <c r="F812" s="255"/>
      <c r="G812" s="255"/>
      <c r="H812" s="255"/>
      <c r="I812" s="255"/>
      <c r="J812" s="255"/>
      <c r="K812" s="255"/>
      <c r="L812" s="254"/>
      <c r="M812" s="254"/>
      <c r="N812" s="254"/>
      <c r="O812" s="254"/>
    </row>
    <row r="813" spans="1:15" ht="24.75" customHeight="1" x14ac:dyDescent="0.4">
      <c r="A813" s="254"/>
      <c r="B813" s="255"/>
      <c r="C813" s="255"/>
      <c r="D813" s="255"/>
      <c r="E813" s="255"/>
      <c r="F813" s="255"/>
      <c r="G813" s="255"/>
      <c r="H813" s="255"/>
      <c r="I813" s="255"/>
      <c r="J813" s="255"/>
      <c r="K813" s="255"/>
      <c r="L813" s="254"/>
      <c r="M813" s="254"/>
      <c r="N813" s="254"/>
      <c r="O813" s="254"/>
    </row>
    <row r="814" spans="1:15" ht="24.75" customHeight="1" x14ac:dyDescent="0.4">
      <c r="A814" s="254"/>
      <c r="B814" s="255"/>
      <c r="C814" s="255"/>
      <c r="D814" s="255"/>
      <c r="E814" s="255"/>
      <c r="F814" s="255"/>
      <c r="G814" s="255"/>
      <c r="H814" s="255"/>
      <c r="I814" s="255"/>
      <c r="J814" s="255"/>
      <c r="K814" s="255"/>
      <c r="L814" s="254"/>
      <c r="M814" s="254"/>
      <c r="N814" s="254"/>
      <c r="O814" s="254"/>
    </row>
    <row r="815" spans="1:15" ht="24.75" customHeight="1" x14ac:dyDescent="0.4">
      <c r="A815" s="254"/>
      <c r="B815" s="255"/>
      <c r="C815" s="255"/>
      <c r="D815" s="255"/>
      <c r="E815" s="255"/>
      <c r="F815" s="255"/>
      <c r="G815" s="255"/>
      <c r="H815" s="255"/>
      <c r="I815" s="255"/>
      <c r="J815" s="255"/>
      <c r="K815" s="255"/>
      <c r="L815" s="254"/>
      <c r="M815" s="254"/>
      <c r="N815" s="254"/>
      <c r="O815" s="254"/>
    </row>
    <row r="816" spans="1:15" ht="24.75" customHeight="1" x14ac:dyDescent="0.4">
      <c r="A816" s="254"/>
      <c r="B816" s="255"/>
      <c r="C816" s="255"/>
      <c r="D816" s="255"/>
      <c r="E816" s="255"/>
      <c r="F816" s="255"/>
      <c r="G816" s="255"/>
      <c r="H816" s="255"/>
      <c r="I816" s="255"/>
      <c r="J816" s="255"/>
      <c r="K816" s="255"/>
      <c r="L816" s="254"/>
      <c r="M816" s="254"/>
      <c r="N816" s="254"/>
      <c r="O816" s="254"/>
    </row>
    <row r="817" spans="1:15" ht="24.75" customHeight="1" x14ac:dyDescent="0.4">
      <c r="A817" s="254"/>
      <c r="B817" s="255"/>
      <c r="C817" s="255"/>
      <c r="D817" s="255"/>
      <c r="E817" s="255"/>
      <c r="F817" s="255"/>
      <c r="G817" s="255"/>
      <c r="H817" s="255"/>
      <c r="I817" s="255"/>
      <c r="J817" s="255"/>
      <c r="K817" s="255"/>
      <c r="L817" s="254"/>
      <c r="M817" s="254"/>
      <c r="N817" s="254"/>
      <c r="O817" s="254"/>
    </row>
    <row r="818" spans="1:15" ht="24.75" customHeight="1" x14ac:dyDescent="0.4">
      <c r="A818" s="254"/>
      <c r="B818" s="255"/>
      <c r="C818" s="255"/>
      <c r="D818" s="255"/>
      <c r="E818" s="255"/>
      <c r="F818" s="255"/>
      <c r="G818" s="255"/>
      <c r="H818" s="255"/>
      <c r="I818" s="255"/>
      <c r="J818" s="255"/>
      <c r="K818" s="255"/>
      <c r="L818" s="254"/>
      <c r="M818" s="254"/>
      <c r="N818" s="254"/>
      <c r="O818" s="254"/>
    </row>
    <row r="819" spans="1:15" ht="24.75" customHeight="1" x14ac:dyDescent="0.4">
      <c r="A819" s="254"/>
      <c r="B819" s="255"/>
      <c r="C819" s="255"/>
      <c r="D819" s="255"/>
      <c r="E819" s="255"/>
      <c r="F819" s="255"/>
      <c r="G819" s="255"/>
      <c r="H819" s="255"/>
      <c r="I819" s="255"/>
      <c r="J819" s="255"/>
      <c r="K819" s="255"/>
      <c r="L819" s="254"/>
      <c r="M819" s="254"/>
      <c r="N819" s="254"/>
      <c r="O819" s="254"/>
    </row>
    <row r="820" spans="1:15" ht="24.75" customHeight="1" x14ac:dyDescent="0.4">
      <c r="A820" s="254"/>
      <c r="B820" s="255"/>
      <c r="C820" s="255"/>
      <c r="D820" s="255"/>
      <c r="E820" s="255"/>
      <c r="F820" s="255"/>
      <c r="G820" s="255"/>
      <c r="H820" s="255"/>
      <c r="I820" s="255"/>
      <c r="J820" s="255"/>
      <c r="K820" s="255"/>
      <c r="L820" s="254"/>
      <c r="M820" s="254"/>
      <c r="N820" s="254"/>
      <c r="O820" s="254"/>
    </row>
    <row r="821" spans="1:15" ht="24.75" customHeight="1" x14ac:dyDescent="0.4">
      <c r="A821" s="254"/>
      <c r="B821" s="255"/>
      <c r="C821" s="255"/>
      <c r="D821" s="255"/>
      <c r="E821" s="255"/>
      <c r="F821" s="255"/>
      <c r="G821" s="255"/>
      <c r="H821" s="255"/>
      <c r="I821" s="255"/>
      <c r="J821" s="255"/>
      <c r="K821" s="255"/>
      <c r="L821" s="254"/>
      <c r="M821" s="254"/>
      <c r="N821" s="254"/>
      <c r="O821" s="254"/>
    </row>
    <row r="822" spans="1:15" ht="24.75" customHeight="1" x14ac:dyDescent="0.4">
      <c r="A822" s="254"/>
      <c r="B822" s="255"/>
      <c r="C822" s="255"/>
      <c r="D822" s="255"/>
      <c r="E822" s="255"/>
      <c r="F822" s="255"/>
      <c r="G822" s="255"/>
      <c r="H822" s="255"/>
      <c r="I822" s="255"/>
      <c r="J822" s="255"/>
      <c r="K822" s="255"/>
      <c r="L822" s="254"/>
      <c r="M822" s="254"/>
      <c r="N822" s="254"/>
      <c r="O822" s="254"/>
    </row>
    <row r="823" spans="1:15" ht="24.75" customHeight="1" x14ac:dyDescent="0.4">
      <c r="A823" s="254"/>
      <c r="B823" s="255"/>
      <c r="C823" s="255"/>
      <c r="D823" s="255"/>
      <c r="E823" s="255"/>
      <c r="F823" s="255"/>
      <c r="G823" s="255"/>
      <c r="H823" s="255"/>
      <c r="I823" s="255"/>
      <c r="J823" s="255"/>
      <c r="K823" s="255"/>
      <c r="L823" s="254"/>
      <c r="M823" s="254"/>
      <c r="N823" s="254"/>
      <c r="O823" s="254"/>
    </row>
    <row r="824" spans="1:15" ht="24.75" customHeight="1" x14ac:dyDescent="0.4">
      <c r="A824" s="254"/>
      <c r="B824" s="255"/>
      <c r="C824" s="255"/>
      <c r="D824" s="255"/>
      <c r="E824" s="255"/>
      <c r="F824" s="255"/>
      <c r="G824" s="255"/>
      <c r="H824" s="255"/>
      <c r="I824" s="255"/>
      <c r="J824" s="255"/>
      <c r="K824" s="255"/>
      <c r="L824" s="254"/>
      <c r="M824" s="254"/>
      <c r="N824" s="254"/>
      <c r="O824" s="254"/>
    </row>
    <row r="825" spans="1:15" ht="24.75" customHeight="1" x14ac:dyDescent="0.4">
      <c r="A825" s="254"/>
      <c r="B825" s="255"/>
      <c r="C825" s="255"/>
      <c r="D825" s="255"/>
      <c r="E825" s="255"/>
      <c r="F825" s="255"/>
      <c r="G825" s="255"/>
      <c r="H825" s="255"/>
      <c r="I825" s="255"/>
      <c r="J825" s="255"/>
      <c r="K825" s="255"/>
      <c r="L825" s="254"/>
      <c r="M825" s="254"/>
      <c r="N825" s="254"/>
      <c r="O825" s="254"/>
    </row>
    <row r="826" spans="1:15" ht="24.75" customHeight="1" x14ac:dyDescent="0.4">
      <c r="A826" s="254"/>
      <c r="B826" s="255"/>
      <c r="C826" s="255"/>
      <c r="D826" s="255"/>
      <c r="E826" s="255"/>
      <c r="F826" s="255"/>
      <c r="G826" s="255"/>
      <c r="H826" s="255"/>
      <c r="I826" s="255"/>
      <c r="J826" s="255"/>
      <c r="K826" s="255"/>
      <c r="L826" s="254"/>
      <c r="M826" s="254"/>
      <c r="N826" s="254"/>
      <c r="O826" s="254"/>
    </row>
    <row r="827" spans="1:15" ht="24.75" customHeight="1" x14ac:dyDescent="0.4">
      <c r="A827" s="254"/>
      <c r="B827" s="255"/>
      <c r="C827" s="255"/>
      <c r="D827" s="255"/>
      <c r="E827" s="255"/>
      <c r="F827" s="255"/>
      <c r="G827" s="255"/>
      <c r="H827" s="255"/>
      <c r="I827" s="255"/>
      <c r="J827" s="255"/>
      <c r="K827" s="255"/>
      <c r="L827" s="254"/>
      <c r="M827" s="254"/>
      <c r="N827" s="254"/>
      <c r="O827" s="254"/>
    </row>
    <row r="828" spans="1:15" ht="24.75" customHeight="1" x14ac:dyDescent="0.4">
      <c r="A828" s="254"/>
      <c r="B828" s="255"/>
      <c r="C828" s="255"/>
      <c r="D828" s="255"/>
      <c r="E828" s="255"/>
      <c r="F828" s="255"/>
      <c r="G828" s="255"/>
      <c r="H828" s="255"/>
      <c r="I828" s="255"/>
      <c r="J828" s="255"/>
      <c r="K828" s="255"/>
      <c r="L828" s="254"/>
      <c r="M828" s="254"/>
      <c r="N828" s="254"/>
      <c r="O828" s="254"/>
    </row>
    <row r="829" spans="1:15" ht="24.75" customHeight="1" x14ac:dyDescent="0.4">
      <c r="A829" s="254"/>
      <c r="B829" s="255"/>
      <c r="C829" s="255"/>
      <c r="D829" s="255"/>
      <c r="E829" s="255"/>
      <c r="F829" s="255"/>
      <c r="G829" s="255"/>
      <c r="H829" s="255"/>
      <c r="I829" s="255"/>
      <c r="J829" s="255"/>
      <c r="K829" s="255"/>
      <c r="L829" s="254"/>
      <c r="M829" s="254"/>
      <c r="N829" s="254"/>
      <c r="O829" s="254"/>
    </row>
    <row r="830" spans="1:15" ht="24.75" customHeight="1" x14ac:dyDescent="0.4">
      <c r="A830" s="254"/>
      <c r="B830" s="255"/>
      <c r="C830" s="255"/>
      <c r="D830" s="255"/>
      <c r="E830" s="255"/>
      <c r="F830" s="255"/>
      <c r="G830" s="255"/>
      <c r="H830" s="255"/>
      <c r="I830" s="255"/>
      <c r="J830" s="255"/>
      <c r="K830" s="255"/>
      <c r="L830" s="254"/>
      <c r="M830" s="254"/>
      <c r="N830" s="254"/>
      <c r="O830" s="254"/>
    </row>
    <row r="831" spans="1:15" ht="24.75" customHeight="1" x14ac:dyDescent="0.4">
      <c r="A831" s="254"/>
      <c r="B831" s="255"/>
      <c r="C831" s="255"/>
      <c r="D831" s="255"/>
      <c r="E831" s="255"/>
      <c r="F831" s="255"/>
      <c r="G831" s="255"/>
      <c r="H831" s="255"/>
      <c r="I831" s="255"/>
      <c r="J831" s="255"/>
      <c r="K831" s="255"/>
      <c r="L831" s="254"/>
      <c r="M831" s="254"/>
      <c r="N831" s="254"/>
      <c r="O831" s="254"/>
    </row>
    <row r="832" spans="1:15" ht="24.75" customHeight="1" x14ac:dyDescent="0.4">
      <c r="A832" s="254"/>
      <c r="B832" s="255"/>
      <c r="C832" s="255"/>
      <c r="D832" s="255"/>
      <c r="E832" s="255"/>
      <c r="F832" s="255"/>
      <c r="G832" s="255"/>
      <c r="H832" s="255"/>
      <c r="I832" s="255"/>
      <c r="J832" s="255"/>
      <c r="K832" s="255"/>
      <c r="L832" s="254"/>
      <c r="M832" s="254"/>
      <c r="N832" s="254"/>
      <c r="O832" s="254"/>
    </row>
    <row r="833" spans="1:15" ht="24.75" customHeight="1" x14ac:dyDescent="0.4">
      <c r="A833" s="254"/>
      <c r="B833" s="255"/>
      <c r="C833" s="255"/>
      <c r="D833" s="255"/>
      <c r="E833" s="255"/>
      <c r="F833" s="255"/>
      <c r="G833" s="255"/>
      <c r="H833" s="255"/>
      <c r="I833" s="255"/>
      <c r="J833" s="255"/>
      <c r="K833" s="255"/>
      <c r="L833" s="254"/>
      <c r="M833" s="254"/>
      <c r="N833" s="254"/>
      <c r="O833" s="254"/>
    </row>
    <row r="834" spans="1:15" ht="24.75" customHeight="1" x14ac:dyDescent="0.4">
      <c r="A834" s="254"/>
      <c r="B834" s="255"/>
      <c r="C834" s="255"/>
      <c r="D834" s="255"/>
      <c r="E834" s="255"/>
      <c r="F834" s="255"/>
      <c r="G834" s="255"/>
      <c r="H834" s="255"/>
      <c r="I834" s="255"/>
      <c r="J834" s="255"/>
      <c r="K834" s="255"/>
      <c r="L834" s="254"/>
      <c r="M834" s="254"/>
      <c r="N834" s="254"/>
      <c r="O834" s="254"/>
    </row>
    <row r="835" spans="1:15" ht="24.75" customHeight="1" x14ac:dyDescent="0.4">
      <c r="A835" s="254"/>
      <c r="B835" s="255"/>
      <c r="C835" s="255"/>
      <c r="D835" s="255"/>
      <c r="E835" s="255"/>
      <c r="F835" s="255"/>
      <c r="G835" s="255"/>
      <c r="H835" s="255"/>
      <c r="I835" s="255"/>
      <c r="J835" s="255"/>
      <c r="K835" s="255"/>
      <c r="L835" s="254"/>
      <c r="M835" s="254"/>
      <c r="N835" s="254"/>
      <c r="O835" s="254"/>
    </row>
    <row r="836" spans="1:15" ht="24.75" customHeight="1" x14ac:dyDescent="0.4">
      <c r="A836" s="254"/>
      <c r="B836" s="255"/>
      <c r="C836" s="255"/>
      <c r="D836" s="255"/>
      <c r="E836" s="255"/>
      <c r="F836" s="255"/>
      <c r="G836" s="255"/>
      <c r="H836" s="255"/>
      <c r="I836" s="255"/>
      <c r="J836" s="255"/>
      <c r="K836" s="255"/>
      <c r="L836" s="254"/>
      <c r="M836" s="254"/>
      <c r="N836" s="254"/>
      <c r="O836" s="254"/>
    </row>
    <row r="837" spans="1:15" ht="24.75" customHeight="1" x14ac:dyDescent="0.4">
      <c r="A837" s="254"/>
      <c r="B837" s="255"/>
      <c r="C837" s="255"/>
      <c r="D837" s="255"/>
      <c r="E837" s="255"/>
      <c r="F837" s="255"/>
      <c r="G837" s="255"/>
      <c r="H837" s="255"/>
      <c r="I837" s="255"/>
      <c r="J837" s="255"/>
      <c r="K837" s="255"/>
      <c r="L837" s="254"/>
      <c r="M837" s="254"/>
      <c r="N837" s="254"/>
      <c r="O837" s="254"/>
    </row>
    <row r="838" spans="1:15" ht="24.75" customHeight="1" x14ac:dyDescent="0.4">
      <c r="A838" s="254"/>
      <c r="B838" s="255"/>
      <c r="C838" s="255"/>
      <c r="D838" s="255"/>
      <c r="E838" s="255"/>
      <c r="F838" s="255"/>
      <c r="G838" s="255"/>
      <c r="H838" s="255"/>
      <c r="I838" s="255"/>
      <c r="J838" s="255"/>
      <c r="K838" s="255"/>
      <c r="L838" s="254"/>
      <c r="M838" s="254"/>
      <c r="N838" s="254"/>
      <c r="O838" s="254"/>
    </row>
    <row r="839" spans="1:15" ht="24.75" customHeight="1" x14ac:dyDescent="0.4">
      <c r="A839" s="254"/>
      <c r="B839" s="255"/>
      <c r="C839" s="255"/>
      <c r="D839" s="255"/>
      <c r="E839" s="255"/>
      <c r="F839" s="255"/>
      <c r="G839" s="255"/>
      <c r="H839" s="255"/>
      <c r="I839" s="255"/>
      <c r="J839" s="255"/>
      <c r="K839" s="255"/>
      <c r="L839" s="254"/>
      <c r="M839" s="254"/>
      <c r="N839" s="254"/>
      <c r="O839" s="254"/>
    </row>
    <row r="840" spans="1:15" ht="24.75" customHeight="1" x14ac:dyDescent="0.4">
      <c r="A840" s="254"/>
      <c r="B840" s="255"/>
      <c r="C840" s="255"/>
      <c r="D840" s="255"/>
      <c r="E840" s="255"/>
      <c r="F840" s="255"/>
      <c r="G840" s="255"/>
      <c r="H840" s="255"/>
      <c r="I840" s="255"/>
      <c r="J840" s="255"/>
      <c r="K840" s="255"/>
      <c r="L840" s="254"/>
      <c r="M840" s="254"/>
      <c r="N840" s="254"/>
      <c r="O840" s="254"/>
    </row>
    <row r="841" spans="1:15" ht="24.75" customHeight="1" x14ac:dyDescent="0.4">
      <c r="A841" s="254"/>
      <c r="B841" s="255"/>
      <c r="C841" s="255"/>
      <c r="D841" s="255"/>
      <c r="E841" s="255"/>
      <c r="F841" s="255"/>
      <c r="G841" s="255"/>
      <c r="H841" s="255"/>
      <c r="I841" s="255"/>
      <c r="J841" s="255"/>
      <c r="K841" s="255"/>
      <c r="L841" s="254"/>
      <c r="M841" s="254"/>
      <c r="N841" s="254"/>
      <c r="O841" s="254"/>
    </row>
    <row r="842" spans="1:15" ht="24.75" customHeight="1" x14ac:dyDescent="0.4">
      <c r="A842" s="254"/>
      <c r="B842" s="255"/>
      <c r="C842" s="255"/>
      <c r="D842" s="255"/>
      <c r="E842" s="255"/>
      <c r="F842" s="255"/>
      <c r="G842" s="255"/>
      <c r="H842" s="255"/>
      <c r="I842" s="255"/>
      <c r="J842" s="255"/>
      <c r="K842" s="255"/>
      <c r="L842" s="254"/>
      <c r="M842" s="254"/>
      <c r="N842" s="254"/>
      <c r="O842" s="254"/>
    </row>
    <row r="843" spans="1:15" ht="24.75" customHeight="1" x14ac:dyDescent="0.4">
      <c r="A843" s="254"/>
      <c r="B843" s="255"/>
      <c r="C843" s="255"/>
      <c r="D843" s="255"/>
      <c r="E843" s="255"/>
      <c r="F843" s="255"/>
      <c r="G843" s="255"/>
      <c r="H843" s="255"/>
      <c r="I843" s="255"/>
      <c r="J843" s="255"/>
      <c r="K843" s="255"/>
      <c r="L843" s="254"/>
      <c r="M843" s="254"/>
      <c r="N843" s="254"/>
      <c r="O843" s="254"/>
    </row>
    <row r="844" spans="1:15" ht="24.75" customHeight="1" x14ac:dyDescent="0.4">
      <c r="A844" s="254"/>
      <c r="B844" s="255"/>
      <c r="C844" s="255"/>
      <c r="D844" s="255"/>
      <c r="E844" s="255"/>
      <c r="F844" s="255"/>
      <c r="G844" s="255"/>
      <c r="H844" s="255"/>
      <c r="I844" s="255"/>
      <c r="J844" s="255"/>
      <c r="K844" s="255"/>
      <c r="L844" s="254"/>
      <c r="M844" s="254"/>
      <c r="N844" s="254"/>
      <c r="O844" s="254"/>
    </row>
    <row r="845" spans="1:15" ht="24.75" customHeight="1" x14ac:dyDescent="0.4">
      <c r="A845" s="254"/>
      <c r="B845" s="255"/>
      <c r="C845" s="255"/>
      <c r="D845" s="255"/>
      <c r="E845" s="255"/>
      <c r="F845" s="255"/>
      <c r="G845" s="255"/>
      <c r="H845" s="255"/>
      <c r="I845" s="255"/>
      <c r="J845" s="255"/>
      <c r="K845" s="255"/>
      <c r="L845" s="254"/>
      <c r="M845" s="254"/>
      <c r="N845" s="254"/>
      <c r="O845" s="254"/>
    </row>
    <row r="846" spans="1:15" ht="24.75" customHeight="1" x14ac:dyDescent="0.4">
      <c r="A846" s="254"/>
      <c r="B846" s="255"/>
      <c r="C846" s="255"/>
      <c r="D846" s="255"/>
      <c r="E846" s="255"/>
      <c r="F846" s="255"/>
      <c r="G846" s="255"/>
      <c r="H846" s="255"/>
      <c r="I846" s="255"/>
      <c r="J846" s="255"/>
      <c r="K846" s="255"/>
      <c r="L846" s="254"/>
      <c r="M846" s="254"/>
      <c r="N846" s="254"/>
      <c r="O846" s="254"/>
    </row>
    <row r="847" spans="1:15" ht="24.75" customHeight="1" x14ac:dyDescent="0.4">
      <c r="A847" s="254"/>
      <c r="B847" s="255"/>
      <c r="C847" s="255"/>
      <c r="D847" s="255"/>
      <c r="E847" s="255"/>
      <c r="F847" s="255"/>
      <c r="G847" s="255"/>
      <c r="H847" s="255"/>
      <c r="I847" s="255"/>
      <c r="J847" s="255"/>
      <c r="K847" s="255"/>
      <c r="L847" s="254"/>
      <c r="M847" s="254"/>
      <c r="N847" s="254"/>
      <c r="O847" s="254"/>
    </row>
    <row r="848" spans="1:15" ht="24.75" customHeight="1" x14ac:dyDescent="0.4">
      <c r="A848" s="254"/>
      <c r="B848" s="255"/>
      <c r="C848" s="255"/>
      <c r="D848" s="255"/>
      <c r="E848" s="255"/>
      <c r="F848" s="255"/>
      <c r="G848" s="255"/>
      <c r="H848" s="255"/>
      <c r="I848" s="255"/>
      <c r="J848" s="255"/>
      <c r="K848" s="255"/>
      <c r="L848" s="254"/>
      <c r="M848" s="254"/>
      <c r="N848" s="254"/>
      <c r="O848" s="254"/>
    </row>
    <row r="849" spans="1:15" ht="24.75" customHeight="1" x14ac:dyDescent="0.4">
      <c r="A849" s="254"/>
      <c r="B849" s="255"/>
      <c r="C849" s="255"/>
      <c r="D849" s="255"/>
      <c r="E849" s="255"/>
      <c r="F849" s="255"/>
      <c r="G849" s="255"/>
      <c r="H849" s="255"/>
      <c r="I849" s="255"/>
      <c r="J849" s="255"/>
      <c r="K849" s="255"/>
      <c r="L849" s="254"/>
      <c r="M849" s="254"/>
      <c r="N849" s="254"/>
      <c r="O849" s="254"/>
    </row>
    <row r="850" spans="1:15" ht="24.75" customHeight="1" x14ac:dyDescent="0.4">
      <c r="A850" s="254"/>
      <c r="B850" s="255"/>
      <c r="C850" s="255"/>
      <c r="D850" s="255"/>
      <c r="E850" s="255"/>
      <c r="F850" s="255"/>
      <c r="G850" s="255"/>
      <c r="H850" s="255"/>
      <c r="I850" s="255"/>
      <c r="J850" s="255"/>
      <c r="K850" s="255"/>
      <c r="L850" s="254"/>
      <c r="M850" s="254"/>
      <c r="N850" s="254"/>
      <c r="O850" s="254"/>
    </row>
    <row r="851" spans="1:15" ht="24.75" customHeight="1" x14ac:dyDescent="0.4">
      <c r="A851" s="254"/>
      <c r="B851" s="255"/>
      <c r="C851" s="255"/>
      <c r="D851" s="255"/>
      <c r="E851" s="255"/>
      <c r="F851" s="255"/>
      <c r="G851" s="255"/>
      <c r="H851" s="255"/>
      <c r="I851" s="255"/>
      <c r="J851" s="255"/>
      <c r="K851" s="255"/>
      <c r="L851" s="254"/>
      <c r="M851" s="254"/>
      <c r="N851" s="254"/>
      <c r="O851" s="254"/>
    </row>
    <row r="852" spans="1:15" ht="24.75" customHeight="1" x14ac:dyDescent="0.4">
      <c r="A852" s="254"/>
      <c r="B852" s="255"/>
      <c r="C852" s="255"/>
      <c r="D852" s="255"/>
      <c r="E852" s="255"/>
      <c r="F852" s="255"/>
      <c r="G852" s="255"/>
      <c r="H852" s="255"/>
      <c r="I852" s="255"/>
      <c r="J852" s="255"/>
      <c r="K852" s="255"/>
      <c r="L852" s="254"/>
      <c r="M852" s="254"/>
      <c r="N852" s="254"/>
      <c r="O852" s="254"/>
    </row>
    <row r="853" spans="1:15" ht="24.75" customHeight="1" x14ac:dyDescent="0.4">
      <c r="A853" s="254"/>
      <c r="B853" s="255"/>
      <c r="C853" s="255"/>
      <c r="D853" s="255"/>
      <c r="E853" s="255"/>
      <c r="F853" s="255"/>
      <c r="G853" s="255"/>
      <c r="H853" s="255"/>
      <c r="I853" s="255"/>
      <c r="J853" s="255"/>
      <c r="K853" s="255"/>
      <c r="L853" s="254"/>
      <c r="M853" s="254"/>
      <c r="N853" s="254"/>
      <c r="O853" s="254"/>
    </row>
    <row r="854" spans="1:15" ht="24.75" customHeight="1" x14ac:dyDescent="0.4">
      <c r="A854" s="254"/>
      <c r="B854" s="255"/>
      <c r="C854" s="255"/>
      <c r="D854" s="255"/>
      <c r="E854" s="255"/>
      <c r="F854" s="255"/>
      <c r="G854" s="255"/>
      <c r="H854" s="255"/>
      <c r="I854" s="255"/>
      <c r="J854" s="255"/>
      <c r="K854" s="255"/>
      <c r="L854" s="254"/>
      <c r="M854" s="254"/>
      <c r="N854" s="254"/>
      <c r="O854" s="254"/>
    </row>
    <row r="855" spans="1:15" ht="24.75" customHeight="1" x14ac:dyDescent="0.4">
      <c r="A855" s="254"/>
      <c r="B855" s="255"/>
      <c r="C855" s="255"/>
      <c r="D855" s="255"/>
      <c r="E855" s="255"/>
      <c r="F855" s="255"/>
      <c r="G855" s="255"/>
      <c r="H855" s="255"/>
      <c r="I855" s="255"/>
      <c r="J855" s="255"/>
      <c r="K855" s="255"/>
      <c r="L855" s="254"/>
      <c r="M855" s="254"/>
      <c r="N855" s="254"/>
      <c r="O855" s="254"/>
    </row>
    <row r="856" spans="1:15" ht="24.75" customHeight="1" x14ac:dyDescent="0.4">
      <c r="A856" s="254"/>
      <c r="B856" s="255"/>
      <c r="C856" s="255"/>
      <c r="D856" s="255"/>
      <c r="E856" s="255"/>
      <c r="F856" s="255"/>
      <c r="G856" s="255"/>
      <c r="H856" s="255"/>
      <c r="I856" s="255"/>
      <c r="J856" s="255"/>
      <c r="K856" s="255"/>
      <c r="L856" s="254"/>
      <c r="M856" s="254"/>
      <c r="N856" s="254"/>
      <c r="O856" s="254"/>
    </row>
    <row r="857" spans="1:15" ht="24.75" customHeight="1" x14ac:dyDescent="0.4">
      <c r="A857" s="254"/>
      <c r="B857" s="255"/>
      <c r="C857" s="255"/>
      <c r="D857" s="255"/>
      <c r="E857" s="255"/>
      <c r="F857" s="255"/>
      <c r="G857" s="255"/>
      <c r="H857" s="255"/>
      <c r="I857" s="255"/>
      <c r="J857" s="255"/>
      <c r="K857" s="255"/>
      <c r="L857" s="254"/>
      <c r="M857" s="254"/>
      <c r="N857" s="254"/>
      <c r="O857" s="254"/>
    </row>
    <row r="858" spans="1:15" ht="24.75" customHeight="1" x14ac:dyDescent="0.4">
      <c r="A858" s="254"/>
      <c r="B858" s="255"/>
      <c r="C858" s="255"/>
      <c r="D858" s="255"/>
      <c r="E858" s="255"/>
      <c r="F858" s="255"/>
      <c r="G858" s="255"/>
      <c r="H858" s="255"/>
      <c r="I858" s="255"/>
      <c r="J858" s="255"/>
      <c r="K858" s="255"/>
      <c r="L858" s="254"/>
      <c r="M858" s="254"/>
      <c r="N858" s="254"/>
      <c r="O858" s="254"/>
    </row>
    <row r="859" spans="1:15" ht="24.75" customHeight="1" x14ac:dyDescent="0.4">
      <c r="A859" s="254"/>
      <c r="B859" s="255"/>
      <c r="C859" s="255"/>
      <c r="D859" s="255"/>
      <c r="E859" s="255"/>
      <c r="F859" s="255"/>
      <c r="G859" s="255"/>
      <c r="H859" s="255"/>
      <c r="I859" s="255"/>
      <c r="J859" s="255"/>
      <c r="K859" s="255"/>
      <c r="L859" s="254"/>
      <c r="M859" s="254"/>
      <c r="N859" s="254"/>
      <c r="O859" s="254"/>
    </row>
    <row r="860" spans="1:15" ht="24.75" customHeight="1" x14ac:dyDescent="0.4">
      <c r="A860" s="254"/>
      <c r="B860" s="255"/>
      <c r="C860" s="255"/>
      <c r="D860" s="255"/>
      <c r="E860" s="255"/>
      <c r="F860" s="255"/>
      <c r="G860" s="255"/>
      <c r="H860" s="255"/>
      <c r="I860" s="255"/>
      <c r="J860" s="255"/>
      <c r="K860" s="255"/>
      <c r="L860" s="254"/>
      <c r="M860" s="254"/>
      <c r="N860" s="254"/>
      <c r="O860" s="254"/>
    </row>
    <row r="861" spans="1:15" ht="24.75" customHeight="1" x14ac:dyDescent="0.4">
      <c r="A861" s="254"/>
      <c r="B861" s="255"/>
      <c r="C861" s="255"/>
      <c r="D861" s="255"/>
      <c r="E861" s="255"/>
      <c r="F861" s="255"/>
      <c r="G861" s="255"/>
      <c r="H861" s="255"/>
      <c r="I861" s="255"/>
      <c r="J861" s="255"/>
      <c r="K861" s="255"/>
      <c r="L861" s="254"/>
      <c r="M861" s="254"/>
      <c r="N861" s="254"/>
      <c r="O861" s="254"/>
    </row>
    <row r="862" spans="1:15" ht="24.75" customHeight="1" x14ac:dyDescent="0.4">
      <c r="A862" s="254"/>
      <c r="B862" s="255"/>
      <c r="C862" s="255"/>
      <c r="D862" s="255"/>
      <c r="E862" s="255"/>
      <c r="F862" s="255"/>
      <c r="G862" s="255"/>
      <c r="H862" s="255"/>
      <c r="I862" s="255"/>
      <c r="J862" s="255"/>
      <c r="K862" s="255"/>
      <c r="L862" s="254"/>
      <c r="M862" s="254"/>
      <c r="N862" s="254"/>
      <c r="O862" s="254"/>
    </row>
    <row r="863" spans="1:15" ht="24.75" customHeight="1" x14ac:dyDescent="0.4">
      <c r="A863" s="254"/>
      <c r="B863" s="255"/>
      <c r="C863" s="255"/>
      <c r="D863" s="255"/>
      <c r="E863" s="255"/>
      <c r="F863" s="255"/>
      <c r="G863" s="255"/>
      <c r="H863" s="255"/>
      <c r="I863" s="255"/>
      <c r="J863" s="255"/>
      <c r="K863" s="255"/>
      <c r="L863" s="254"/>
      <c r="M863" s="254"/>
      <c r="N863" s="254"/>
      <c r="O863" s="254"/>
    </row>
    <row r="864" spans="1:15" ht="24.75" customHeight="1" x14ac:dyDescent="0.4">
      <c r="A864" s="254"/>
      <c r="B864" s="255"/>
      <c r="C864" s="255"/>
      <c r="D864" s="255"/>
      <c r="E864" s="255"/>
      <c r="F864" s="255"/>
      <c r="G864" s="255"/>
      <c r="H864" s="255"/>
      <c r="I864" s="255"/>
      <c r="J864" s="255"/>
      <c r="K864" s="255"/>
      <c r="L864" s="254"/>
      <c r="M864" s="254"/>
      <c r="N864" s="254"/>
      <c r="O864" s="254"/>
    </row>
    <row r="865" spans="1:15" ht="24.75" customHeight="1" x14ac:dyDescent="0.4">
      <c r="A865" s="254"/>
      <c r="B865" s="255"/>
      <c r="C865" s="255"/>
      <c r="D865" s="255"/>
      <c r="E865" s="255"/>
      <c r="F865" s="255"/>
      <c r="G865" s="255"/>
      <c r="H865" s="255"/>
      <c r="I865" s="255"/>
      <c r="J865" s="255"/>
      <c r="K865" s="255"/>
      <c r="L865" s="254"/>
      <c r="M865" s="254"/>
      <c r="N865" s="254"/>
      <c r="O865" s="254"/>
    </row>
    <row r="866" spans="1:15" ht="24.75" customHeight="1" x14ac:dyDescent="0.4">
      <c r="A866" s="254"/>
      <c r="B866" s="255"/>
      <c r="C866" s="255"/>
      <c r="D866" s="255"/>
      <c r="E866" s="255"/>
      <c r="F866" s="255"/>
      <c r="G866" s="255"/>
      <c r="H866" s="255"/>
      <c r="I866" s="255"/>
      <c r="J866" s="255"/>
      <c r="K866" s="255"/>
      <c r="L866" s="254"/>
      <c r="M866" s="254"/>
      <c r="N866" s="254"/>
      <c r="O866" s="254"/>
    </row>
    <row r="867" spans="1:15" ht="24.75" customHeight="1" x14ac:dyDescent="0.4">
      <c r="A867" s="254"/>
      <c r="B867" s="255"/>
      <c r="C867" s="255"/>
      <c r="D867" s="255"/>
      <c r="E867" s="255"/>
      <c r="F867" s="255"/>
      <c r="G867" s="255"/>
      <c r="H867" s="255"/>
      <c r="I867" s="255"/>
      <c r="J867" s="255"/>
      <c r="K867" s="255"/>
      <c r="L867" s="254"/>
      <c r="M867" s="254"/>
      <c r="N867" s="254"/>
      <c r="O867" s="254"/>
    </row>
    <row r="868" spans="1:15" ht="24.75" customHeight="1" x14ac:dyDescent="0.4">
      <c r="A868" s="254"/>
      <c r="B868" s="255"/>
      <c r="C868" s="255"/>
      <c r="D868" s="255"/>
      <c r="E868" s="255"/>
      <c r="F868" s="255"/>
      <c r="G868" s="255"/>
      <c r="H868" s="255"/>
      <c r="I868" s="255"/>
      <c r="J868" s="255"/>
      <c r="K868" s="255"/>
      <c r="L868" s="254"/>
      <c r="M868" s="254"/>
      <c r="N868" s="254"/>
      <c r="O868" s="254"/>
    </row>
    <row r="869" spans="1:15" ht="24.75" customHeight="1" x14ac:dyDescent="0.4">
      <c r="A869" s="254"/>
      <c r="B869" s="255"/>
      <c r="C869" s="255"/>
      <c r="D869" s="255"/>
      <c r="E869" s="255"/>
      <c r="F869" s="255"/>
      <c r="G869" s="255"/>
      <c r="H869" s="255"/>
      <c r="I869" s="255"/>
      <c r="J869" s="255"/>
      <c r="K869" s="255"/>
      <c r="L869" s="254"/>
      <c r="M869" s="254"/>
      <c r="N869" s="254"/>
      <c r="O869" s="254"/>
    </row>
    <row r="870" spans="1:15" ht="24.75" customHeight="1" x14ac:dyDescent="0.4">
      <c r="A870" s="254"/>
      <c r="B870" s="255"/>
      <c r="C870" s="255"/>
      <c r="D870" s="255"/>
      <c r="E870" s="255"/>
      <c r="F870" s="255"/>
      <c r="G870" s="255"/>
      <c r="H870" s="255"/>
      <c r="I870" s="255"/>
      <c r="J870" s="255"/>
      <c r="K870" s="255"/>
      <c r="L870" s="254"/>
      <c r="M870" s="254"/>
      <c r="N870" s="254"/>
      <c r="O870" s="254"/>
    </row>
    <row r="871" spans="1:15" ht="24.75" customHeight="1" x14ac:dyDescent="0.4">
      <c r="A871" s="254"/>
      <c r="B871" s="255"/>
      <c r="C871" s="255"/>
      <c r="D871" s="255"/>
      <c r="E871" s="255"/>
      <c r="F871" s="255"/>
      <c r="G871" s="255"/>
      <c r="H871" s="255"/>
      <c r="I871" s="255"/>
      <c r="J871" s="255"/>
      <c r="K871" s="255"/>
      <c r="L871" s="254"/>
      <c r="M871" s="254"/>
      <c r="N871" s="254"/>
      <c r="O871" s="254"/>
    </row>
    <row r="872" spans="1:15" ht="24.75" customHeight="1" x14ac:dyDescent="0.4">
      <c r="A872" s="254"/>
      <c r="B872" s="255"/>
      <c r="C872" s="255"/>
      <c r="D872" s="255"/>
      <c r="E872" s="255"/>
      <c r="F872" s="255"/>
      <c r="G872" s="255"/>
      <c r="H872" s="255"/>
      <c r="I872" s="255"/>
      <c r="J872" s="255"/>
      <c r="K872" s="255"/>
      <c r="L872" s="254"/>
      <c r="M872" s="254"/>
      <c r="N872" s="254"/>
      <c r="O872" s="254"/>
    </row>
    <row r="873" spans="1:15" ht="24.75" customHeight="1" x14ac:dyDescent="0.4">
      <c r="A873" s="254"/>
      <c r="B873" s="255"/>
      <c r="C873" s="255"/>
      <c r="D873" s="255"/>
      <c r="E873" s="255"/>
      <c r="F873" s="255"/>
      <c r="G873" s="255"/>
      <c r="H873" s="255"/>
      <c r="I873" s="255"/>
      <c r="J873" s="255"/>
      <c r="K873" s="255"/>
      <c r="L873" s="254"/>
      <c r="M873" s="254"/>
      <c r="N873" s="254"/>
      <c r="O873" s="254"/>
    </row>
    <row r="874" spans="1:15" ht="24.75" customHeight="1" x14ac:dyDescent="0.4">
      <c r="A874" s="254"/>
      <c r="B874" s="255"/>
      <c r="C874" s="255"/>
      <c r="D874" s="255"/>
      <c r="E874" s="255"/>
      <c r="F874" s="255"/>
      <c r="G874" s="255"/>
      <c r="H874" s="255"/>
      <c r="I874" s="255"/>
      <c r="J874" s="255"/>
      <c r="K874" s="255"/>
      <c r="L874" s="254"/>
      <c r="M874" s="254"/>
      <c r="N874" s="254"/>
      <c r="O874" s="254"/>
    </row>
    <row r="875" spans="1:15" ht="24.75" customHeight="1" x14ac:dyDescent="0.4">
      <c r="A875" s="254"/>
      <c r="B875" s="255"/>
      <c r="C875" s="255"/>
      <c r="D875" s="255"/>
      <c r="E875" s="255"/>
      <c r="F875" s="255"/>
      <c r="G875" s="255"/>
      <c r="H875" s="255"/>
      <c r="I875" s="255"/>
      <c r="J875" s="255"/>
      <c r="K875" s="255"/>
      <c r="L875" s="254"/>
      <c r="M875" s="254"/>
      <c r="N875" s="254"/>
      <c r="O875" s="254"/>
    </row>
    <row r="876" spans="1:15" ht="24.75" customHeight="1" x14ac:dyDescent="0.4">
      <c r="A876" s="254"/>
      <c r="B876" s="255"/>
      <c r="C876" s="255"/>
      <c r="D876" s="255"/>
      <c r="E876" s="255"/>
      <c r="F876" s="255"/>
      <c r="G876" s="255"/>
      <c r="H876" s="255"/>
      <c r="I876" s="255"/>
      <c r="J876" s="255"/>
      <c r="K876" s="255"/>
      <c r="L876" s="254"/>
      <c r="M876" s="254"/>
      <c r="N876" s="254"/>
      <c r="O876" s="254"/>
    </row>
    <row r="877" spans="1:15" ht="24.75" customHeight="1" x14ac:dyDescent="0.4">
      <c r="A877" s="254"/>
      <c r="B877" s="255"/>
      <c r="C877" s="255"/>
      <c r="D877" s="255"/>
      <c r="E877" s="255"/>
      <c r="F877" s="255"/>
      <c r="G877" s="255"/>
      <c r="H877" s="255"/>
      <c r="I877" s="255"/>
      <c r="J877" s="255"/>
      <c r="K877" s="255"/>
      <c r="L877" s="254"/>
      <c r="M877" s="254"/>
      <c r="N877" s="254"/>
      <c r="O877" s="254"/>
    </row>
    <row r="878" spans="1:15" ht="24.75" customHeight="1" x14ac:dyDescent="0.4">
      <c r="A878" s="254"/>
      <c r="B878" s="255"/>
      <c r="C878" s="255"/>
      <c r="D878" s="255"/>
      <c r="E878" s="255"/>
      <c r="F878" s="255"/>
      <c r="G878" s="255"/>
      <c r="H878" s="255"/>
      <c r="I878" s="255"/>
      <c r="J878" s="255"/>
      <c r="K878" s="255"/>
      <c r="L878" s="254"/>
      <c r="M878" s="254"/>
      <c r="N878" s="254"/>
      <c r="O878" s="254"/>
    </row>
    <row r="879" spans="1:15" ht="24.75" customHeight="1" x14ac:dyDescent="0.4">
      <c r="A879" s="254"/>
      <c r="B879" s="255"/>
      <c r="C879" s="255"/>
      <c r="D879" s="255"/>
      <c r="E879" s="255"/>
      <c r="F879" s="255"/>
      <c r="G879" s="255"/>
      <c r="H879" s="255"/>
      <c r="I879" s="255"/>
      <c r="J879" s="255"/>
      <c r="K879" s="255"/>
      <c r="L879" s="254"/>
      <c r="M879" s="254"/>
      <c r="N879" s="254"/>
      <c r="O879" s="254"/>
    </row>
    <row r="880" spans="1:15" ht="24.75" customHeight="1" x14ac:dyDescent="0.4">
      <c r="A880" s="254"/>
      <c r="B880" s="255"/>
      <c r="C880" s="255"/>
      <c r="D880" s="255"/>
      <c r="E880" s="255"/>
      <c r="F880" s="255"/>
      <c r="G880" s="255"/>
      <c r="H880" s="255"/>
      <c r="I880" s="255"/>
      <c r="J880" s="255"/>
      <c r="K880" s="255"/>
      <c r="L880" s="254"/>
      <c r="M880" s="254"/>
      <c r="N880" s="254"/>
      <c r="O880" s="254"/>
    </row>
    <row r="881" spans="1:15" ht="24.75" customHeight="1" x14ac:dyDescent="0.4">
      <c r="A881" s="254"/>
      <c r="B881" s="255"/>
      <c r="C881" s="255"/>
      <c r="D881" s="255"/>
      <c r="E881" s="255"/>
      <c r="F881" s="255"/>
      <c r="G881" s="255"/>
      <c r="H881" s="255"/>
      <c r="I881" s="255"/>
      <c r="J881" s="255"/>
      <c r="K881" s="255"/>
      <c r="L881" s="254"/>
      <c r="M881" s="254"/>
      <c r="N881" s="254"/>
      <c r="O881" s="254"/>
    </row>
    <row r="882" spans="1:15" ht="24.75" customHeight="1" x14ac:dyDescent="0.4">
      <c r="A882" s="254"/>
      <c r="B882" s="255"/>
      <c r="C882" s="255"/>
      <c r="D882" s="255"/>
      <c r="E882" s="255"/>
      <c r="F882" s="255"/>
      <c r="G882" s="255"/>
      <c r="H882" s="255"/>
      <c r="I882" s="255"/>
      <c r="J882" s="255"/>
      <c r="K882" s="255"/>
      <c r="L882" s="254"/>
      <c r="M882" s="254"/>
      <c r="N882" s="254"/>
      <c r="O882" s="254"/>
    </row>
    <row r="883" spans="1:15" ht="24.75" customHeight="1" x14ac:dyDescent="0.4">
      <c r="A883" s="254"/>
      <c r="B883" s="255"/>
      <c r="C883" s="255"/>
      <c r="D883" s="255"/>
      <c r="E883" s="255"/>
      <c r="F883" s="255"/>
      <c r="G883" s="255"/>
      <c r="H883" s="255"/>
      <c r="I883" s="255"/>
      <c r="J883" s="255"/>
      <c r="K883" s="255"/>
      <c r="L883" s="254"/>
      <c r="M883" s="254"/>
      <c r="N883" s="254"/>
      <c r="O883" s="254"/>
    </row>
    <row r="884" spans="1:15" ht="24.75" customHeight="1" x14ac:dyDescent="0.4">
      <c r="A884" s="254"/>
      <c r="B884" s="255"/>
      <c r="C884" s="255"/>
      <c r="D884" s="255"/>
      <c r="E884" s="255"/>
      <c r="F884" s="255"/>
      <c r="G884" s="255"/>
      <c r="H884" s="255"/>
      <c r="I884" s="255"/>
      <c r="J884" s="255"/>
      <c r="K884" s="255"/>
      <c r="L884" s="254"/>
      <c r="M884" s="254"/>
      <c r="N884" s="254"/>
      <c r="O884" s="254"/>
    </row>
    <row r="885" spans="1:15" ht="24.75" customHeight="1" x14ac:dyDescent="0.4">
      <c r="A885" s="254"/>
      <c r="B885" s="255"/>
      <c r="C885" s="255"/>
      <c r="D885" s="255"/>
      <c r="E885" s="255"/>
      <c r="F885" s="255"/>
      <c r="G885" s="255"/>
      <c r="H885" s="255"/>
      <c r="I885" s="255"/>
      <c r="J885" s="255"/>
      <c r="K885" s="255"/>
      <c r="L885" s="254"/>
      <c r="M885" s="254"/>
      <c r="N885" s="254"/>
      <c r="O885" s="254"/>
    </row>
    <row r="886" spans="1:15" ht="24.75" customHeight="1" x14ac:dyDescent="0.4">
      <c r="A886" s="254"/>
      <c r="B886" s="255"/>
      <c r="C886" s="255"/>
      <c r="D886" s="255"/>
      <c r="E886" s="255"/>
      <c r="F886" s="255"/>
      <c r="G886" s="255"/>
      <c r="H886" s="255"/>
      <c r="I886" s="255"/>
      <c r="J886" s="255"/>
      <c r="K886" s="255"/>
      <c r="L886" s="254"/>
      <c r="M886" s="254"/>
      <c r="N886" s="254"/>
      <c r="O886" s="254"/>
    </row>
    <row r="887" spans="1:15" ht="24.75" customHeight="1" x14ac:dyDescent="0.4">
      <c r="A887" s="254"/>
      <c r="B887" s="255"/>
      <c r="C887" s="255"/>
      <c r="D887" s="255"/>
      <c r="E887" s="255"/>
      <c r="F887" s="255"/>
      <c r="G887" s="255"/>
      <c r="H887" s="255"/>
      <c r="I887" s="255"/>
      <c r="J887" s="255"/>
      <c r="K887" s="255"/>
      <c r="L887" s="254"/>
      <c r="M887" s="254"/>
      <c r="N887" s="254"/>
      <c r="O887" s="254"/>
    </row>
    <row r="888" spans="1:15" ht="24.75" customHeight="1" x14ac:dyDescent="0.4">
      <c r="A888" s="254"/>
      <c r="B888" s="255"/>
      <c r="C888" s="255"/>
      <c r="D888" s="255"/>
      <c r="E888" s="255"/>
      <c r="F888" s="255"/>
      <c r="G888" s="255"/>
      <c r="H888" s="255"/>
      <c r="I888" s="255"/>
      <c r="J888" s="255"/>
      <c r="K888" s="255"/>
      <c r="L888" s="254"/>
      <c r="M888" s="254"/>
      <c r="N888" s="254"/>
      <c r="O888" s="254"/>
    </row>
    <row r="889" spans="1:15" ht="24.75" customHeight="1" x14ac:dyDescent="0.4">
      <c r="A889" s="254"/>
      <c r="B889" s="255"/>
      <c r="C889" s="255"/>
      <c r="D889" s="255"/>
      <c r="E889" s="255"/>
      <c r="F889" s="255"/>
      <c r="G889" s="255"/>
      <c r="H889" s="255"/>
      <c r="I889" s="255"/>
      <c r="J889" s="255"/>
      <c r="K889" s="255"/>
      <c r="L889" s="254"/>
      <c r="M889" s="254"/>
      <c r="N889" s="254"/>
      <c r="O889" s="254"/>
    </row>
    <row r="890" spans="1:15" ht="24.75" customHeight="1" x14ac:dyDescent="0.4">
      <c r="A890" s="254"/>
      <c r="B890" s="255"/>
      <c r="C890" s="255"/>
      <c r="D890" s="255"/>
      <c r="E890" s="255"/>
      <c r="F890" s="255"/>
      <c r="G890" s="255"/>
      <c r="H890" s="255"/>
      <c r="I890" s="255"/>
      <c r="J890" s="255"/>
      <c r="K890" s="255"/>
      <c r="L890" s="254"/>
      <c r="M890" s="254"/>
      <c r="N890" s="254"/>
      <c r="O890" s="254"/>
    </row>
    <row r="891" spans="1:15" ht="24.75" customHeight="1" x14ac:dyDescent="0.4">
      <c r="A891" s="254"/>
      <c r="B891" s="255"/>
      <c r="C891" s="255"/>
      <c r="D891" s="255"/>
      <c r="E891" s="255"/>
      <c r="F891" s="255"/>
      <c r="G891" s="255"/>
      <c r="H891" s="255"/>
      <c r="I891" s="255"/>
      <c r="J891" s="255"/>
      <c r="K891" s="255"/>
      <c r="L891" s="254"/>
      <c r="M891" s="254"/>
      <c r="N891" s="254"/>
      <c r="O891" s="254"/>
    </row>
    <row r="892" spans="1:15" ht="24.75" customHeight="1" x14ac:dyDescent="0.4">
      <c r="A892" s="254"/>
      <c r="B892" s="255"/>
      <c r="C892" s="255"/>
      <c r="D892" s="255"/>
      <c r="E892" s="255"/>
      <c r="F892" s="255"/>
      <c r="G892" s="255"/>
      <c r="H892" s="255"/>
      <c r="I892" s="255"/>
      <c r="J892" s="255"/>
      <c r="K892" s="255"/>
      <c r="L892" s="254"/>
      <c r="M892" s="254"/>
      <c r="N892" s="254"/>
      <c r="O892" s="254"/>
    </row>
    <row r="893" spans="1:15" ht="24.75" customHeight="1" x14ac:dyDescent="0.4">
      <c r="A893" s="254"/>
      <c r="B893" s="255"/>
      <c r="C893" s="255"/>
      <c r="D893" s="255"/>
      <c r="E893" s="255"/>
      <c r="F893" s="255"/>
      <c r="G893" s="255"/>
      <c r="H893" s="255"/>
      <c r="I893" s="255"/>
      <c r="J893" s="255"/>
      <c r="K893" s="255"/>
      <c r="L893" s="254"/>
      <c r="M893" s="254"/>
      <c r="N893" s="254"/>
      <c r="O893" s="254"/>
    </row>
    <row r="894" spans="1:15" ht="24.75" customHeight="1" x14ac:dyDescent="0.4">
      <c r="A894" s="254"/>
      <c r="B894" s="255"/>
      <c r="C894" s="255"/>
      <c r="D894" s="255"/>
      <c r="E894" s="255"/>
      <c r="F894" s="255"/>
      <c r="G894" s="255"/>
      <c r="H894" s="255"/>
      <c r="I894" s="255"/>
      <c r="J894" s="255"/>
      <c r="K894" s="255"/>
      <c r="L894" s="254"/>
      <c r="M894" s="254"/>
      <c r="N894" s="254"/>
      <c r="O894" s="254"/>
    </row>
    <row r="895" spans="1:15" ht="24.75" customHeight="1" x14ac:dyDescent="0.4">
      <c r="A895" s="254"/>
      <c r="B895" s="255"/>
      <c r="C895" s="255"/>
      <c r="D895" s="255"/>
      <c r="E895" s="255"/>
      <c r="F895" s="255"/>
      <c r="G895" s="255"/>
      <c r="H895" s="255"/>
      <c r="I895" s="255"/>
      <c r="J895" s="255"/>
      <c r="K895" s="255"/>
      <c r="L895" s="254"/>
      <c r="M895" s="254"/>
      <c r="N895" s="254"/>
      <c r="O895" s="254"/>
    </row>
    <row r="896" spans="1:15" ht="24.75" customHeight="1" x14ac:dyDescent="0.4">
      <c r="A896" s="254"/>
      <c r="B896" s="255"/>
      <c r="C896" s="255"/>
      <c r="D896" s="255"/>
      <c r="E896" s="255"/>
      <c r="F896" s="255"/>
      <c r="G896" s="255"/>
      <c r="H896" s="255"/>
      <c r="I896" s="255"/>
      <c r="J896" s="255"/>
      <c r="K896" s="255"/>
      <c r="L896" s="254"/>
      <c r="M896" s="254"/>
      <c r="N896" s="254"/>
      <c r="O896" s="254"/>
    </row>
    <row r="897" spans="1:15" ht="24.75" customHeight="1" x14ac:dyDescent="0.4">
      <c r="A897" s="254"/>
      <c r="B897" s="255"/>
      <c r="C897" s="255"/>
      <c r="D897" s="255"/>
      <c r="E897" s="255"/>
      <c r="F897" s="255"/>
      <c r="G897" s="255"/>
      <c r="H897" s="255"/>
      <c r="I897" s="255"/>
      <c r="J897" s="255"/>
      <c r="K897" s="255"/>
      <c r="L897" s="254"/>
      <c r="M897" s="254"/>
      <c r="N897" s="254"/>
      <c r="O897" s="254"/>
    </row>
    <row r="898" spans="1:15" ht="24.75" customHeight="1" x14ac:dyDescent="0.4">
      <c r="A898" s="254"/>
      <c r="B898" s="255"/>
      <c r="C898" s="255"/>
      <c r="D898" s="255"/>
      <c r="E898" s="255"/>
      <c r="F898" s="255"/>
      <c r="G898" s="255"/>
      <c r="H898" s="255"/>
      <c r="I898" s="255"/>
      <c r="J898" s="255"/>
      <c r="K898" s="255"/>
      <c r="L898" s="254"/>
      <c r="M898" s="254"/>
      <c r="N898" s="254"/>
      <c r="O898" s="254"/>
    </row>
    <row r="899" spans="1:15" ht="24.75" customHeight="1" x14ac:dyDescent="0.4">
      <c r="A899" s="254"/>
      <c r="B899" s="255"/>
      <c r="C899" s="255"/>
      <c r="D899" s="255"/>
      <c r="E899" s="255"/>
      <c r="F899" s="255"/>
      <c r="G899" s="255"/>
      <c r="H899" s="255"/>
      <c r="I899" s="255"/>
      <c r="J899" s="255"/>
      <c r="K899" s="255"/>
      <c r="L899" s="254"/>
      <c r="M899" s="254"/>
      <c r="N899" s="254"/>
      <c r="O899" s="254"/>
    </row>
    <row r="900" spans="1:15" ht="24.75" customHeight="1" x14ac:dyDescent="0.4">
      <c r="A900" s="254"/>
      <c r="B900" s="255"/>
      <c r="C900" s="255"/>
      <c r="D900" s="255"/>
      <c r="E900" s="255"/>
      <c r="F900" s="255"/>
      <c r="G900" s="255"/>
      <c r="H900" s="255"/>
      <c r="I900" s="255"/>
      <c r="J900" s="255"/>
      <c r="K900" s="255"/>
      <c r="L900" s="254"/>
      <c r="M900" s="254"/>
      <c r="N900" s="254"/>
      <c r="O900" s="254"/>
    </row>
    <row r="901" spans="1:15" ht="24.75" customHeight="1" x14ac:dyDescent="0.4">
      <c r="A901" s="254"/>
      <c r="B901" s="255"/>
      <c r="C901" s="255"/>
      <c r="D901" s="255"/>
      <c r="E901" s="255"/>
      <c r="F901" s="255"/>
      <c r="G901" s="255"/>
      <c r="H901" s="255"/>
      <c r="I901" s="255"/>
      <c r="J901" s="255"/>
      <c r="K901" s="255"/>
      <c r="L901" s="254"/>
      <c r="M901" s="254"/>
      <c r="N901" s="254"/>
      <c r="O901" s="254"/>
    </row>
    <row r="902" spans="1:15" ht="24.75" customHeight="1" x14ac:dyDescent="0.4">
      <c r="A902" s="254"/>
      <c r="B902" s="255"/>
      <c r="C902" s="255"/>
      <c r="D902" s="255"/>
      <c r="E902" s="255"/>
      <c r="F902" s="255"/>
      <c r="G902" s="255"/>
      <c r="H902" s="255"/>
      <c r="I902" s="255"/>
      <c r="J902" s="255"/>
      <c r="K902" s="255"/>
      <c r="L902" s="254"/>
      <c r="M902" s="254"/>
      <c r="N902" s="254"/>
      <c r="O902" s="254"/>
    </row>
    <row r="903" spans="1:15" ht="24.75" customHeight="1" x14ac:dyDescent="0.4">
      <c r="A903" s="254"/>
      <c r="B903" s="255"/>
      <c r="C903" s="255"/>
      <c r="D903" s="255"/>
      <c r="E903" s="255"/>
      <c r="F903" s="255"/>
      <c r="G903" s="255"/>
      <c r="H903" s="255"/>
      <c r="I903" s="255"/>
      <c r="J903" s="255"/>
      <c r="K903" s="255"/>
      <c r="L903" s="254"/>
      <c r="M903" s="254"/>
      <c r="N903" s="254"/>
      <c r="O903" s="254"/>
    </row>
    <row r="904" spans="1:15" ht="24.75" customHeight="1" x14ac:dyDescent="0.4">
      <c r="A904" s="254"/>
      <c r="B904" s="255"/>
      <c r="C904" s="255"/>
      <c r="D904" s="255"/>
      <c r="E904" s="255"/>
      <c r="F904" s="255"/>
      <c r="G904" s="255"/>
      <c r="H904" s="255"/>
      <c r="I904" s="255"/>
      <c r="J904" s="255"/>
      <c r="K904" s="255"/>
      <c r="L904" s="254"/>
      <c r="M904" s="254"/>
      <c r="N904" s="254"/>
      <c r="O904" s="254"/>
    </row>
    <row r="905" spans="1:15" ht="24.75" customHeight="1" x14ac:dyDescent="0.4">
      <c r="A905" s="254"/>
      <c r="B905" s="255"/>
      <c r="C905" s="255"/>
      <c r="D905" s="255"/>
      <c r="E905" s="255"/>
      <c r="F905" s="255"/>
      <c r="G905" s="255"/>
      <c r="H905" s="255"/>
      <c r="I905" s="255"/>
      <c r="J905" s="255"/>
      <c r="K905" s="255"/>
      <c r="L905" s="254"/>
      <c r="M905" s="254"/>
      <c r="N905" s="254"/>
      <c r="O905" s="254"/>
    </row>
    <row r="906" spans="1:15" ht="24.75" customHeight="1" x14ac:dyDescent="0.4">
      <c r="A906" s="254"/>
      <c r="B906" s="255"/>
      <c r="C906" s="255"/>
      <c r="D906" s="255"/>
      <c r="E906" s="255"/>
      <c r="F906" s="255"/>
      <c r="G906" s="255"/>
      <c r="H906" s="255"/>
      <c r="I906" s="255"/>
      <c r="J906" s="255"/>
      <c r="K906" s="255"/>
      <c r="L906" s="254"/>
      <c r="M906" s="254"/>
      <c r="N906" s="254"/>
      <c r="O906" s="254"/>
    </row>
    <row r="907" spans="1:15" ht="24.75" customHeight="1" x14ac:dyDescent="0.4">
      <c r="A907" s="254"/>
      <c r="B907" s="255"/>
      <c r="C907" s="255"/>
      <c r="D907" s="255"/>
      <c r="E907" s="255"/>
      <c r="F907" s="255"/>
      <c r="G907" s="255"/>
      <c r="H907" s="255"/>
      <c r="I907" s="255"/>
      <c r="J907" s="255"/>
      <c r="K907" s="255"/>
      <c r="L907" s="254"/>
      <c r="M907" s="254"/>
      <c r="N907" s="254"/>
      <c r="O907" s="254"/>
    </row>
    <row r="908" spans="1:15" ht="24.75" customHeight="1" x14ac:dyDescent="0.4">
      <c r="A908" s="254"/>
      <c r="B908" s="255"/>
      <c r="C908" s="255"/>
      <c r="D908" s="255"/>
      <c r="E908" s="255"/>
      <c r="F908" s="255"/>
      <c r="G908" s="255"/>
      <c r="H908" s="255"/>
      <c r="I908" s="255"/>
      <c r="J908" s="255"/>
      <c r="K908" s="255"/>
      <c r="L908" s="254"/>
      <c r="M908" s="254"/>
      <c r="N908" s="254"/>
      <c r="O908" s="254"/>
    </row>
    <row r="909" spans="1:15" ht="24.75" customHeight="1" x14ac:dyDescent="0.4">
      <c r="A909" s="254"/>
      <c r="B909" s="255"/>
      <c r="C909" s="255"/>
      <c r="D909" s="255"/>
      <c r="E909" s="255"/>
      <c r="F909" s="255"/>
      <c r="G909" s="255"/>
      <c r="H909" s="255"/>
      <c r="I909" s="255"/>
      <c r="J909" s="255"/>
      <c r="K909" s="255"/>
      <c r="L909" s="254"/>
      <c r="M909" s="254"/>
      <c r="N909" s="254"/>
      <c r="O909" s="254"/>
    </row>
    <row r="910" spans="1:15" ht="24.75" customHeight="1" x14ac:dyDescent="0.4">
      <c r="A910" s="254"/>
      <c r="B910" s="255"/>
      <c r="C910" s="255"/>
      <c r="D910" s="255"/>
      <c r="E910" s="255"/>
      <c r="F910" s="255"/>
      <c r="G910" s="255"/>
      <c r="H910" s="255"/>
      <c r="I910" s="255"/>
      <c r="J910" s="255"/>
      <c r="K910" s="255"/>
      <c r="L910" s="254"/>
      <c r="M910" s="254"/>
      <c r="N910" s="254"/>
      <c r="O910" s="254"/>
    </row>
    <row r="911" spans="1:15" ht="24.75" customHeight="1" x14ac:dyDescent="0.4">
      <c r="A911" s="254"/>
      <c r="B911" s="255"/>
      <c r="C911" s="255"/>
      <c r="D911" s="255"/>
      <c r="E911" s="255"/>
      <c r="F911" s="255"/>
      <c r="G911" s="255"/>
      <c r="H911" s="255"/>
      <c r="I911" s="255"/>
      <c r="J911" s="255"/>
      <c r="K911" s="255"/>
      <c r="L911" s="254"/>
      <c r="M911" s="254"/>
      <c r="N911" s="254"/>
      <c r="O911" s="254"/>
    </row>
    <row r="912" spans="1:15" ht="24.75" customHeight="1" x14ac:dyDescent="0.4">
      <c r="A912" s="254"/>
      <c r="B912" s="255"/>
      <c r="C912" s="255"/>
      <c r="D912" s="255"/>
      <c r="E912" s="255"/>
      <c r="F912" s="255"/>
      <c r="G912" s="255"/>
      <c r="H912" s="255"/>
      <c r="I912" s="255"/>
      <c r="J912" s="255"/>
      <c r="K912" s="255"/>
      <c r="L912" s="254"/>
      <c r="M912" s="254"/>
      <c r="N912" s="254"/>
      <c r="O912" s="254"/>
    </row>
    <row r="913" spans="1:15" ht="24.75" customHeight="1" x14ac:dyDescent="0.4">
      <c r="A913" s="254"/>
      <c r="B913" s="255"/>
      <c r="C913" s="255"/>
      <c r="D913" s="255"/>
      <c r="E913" s="255"/>
      <c r="F913" s="255"/>
      <c r="G913" s="255"/>
      <c r="H913" s="255"/>
      <c r="I913" s="255"/>
      <c r="J913" s="255"/>
      <c r="K913" s="255"/>
      <c r="L913" s="254"/>
      <c r="M913" s="254"/>
      <c r="N913" s="254"/>
      <c r="O913" s="254"/>
    </row>
    <row r="914" spans="1:15" ht="24.75" customHeight="1" x14ac:dyDescent="0.4">
      <c r="A914" s="254"/>
      <c r="B914" s="255"/>
      <c r="C914" s="255"/>
      <c r="D914" s="255"/>
      <c r="E914" s="255"/>
      <c r="F914" s="255"/>
      <c r="G914" s="255"/>
      <c r="H914" s="255"/>
      <c r="I914" s="255"/>
      <c r="J914" s="255"/>
      <c r="K914" s="255"/>
      <c r="L914" s="254"/>
      <c r="M914" s="254"/>
      <c r="N914" s="254"/>
      <c r="O914" s="254"/>
    </row>
    <row r="915" spans="1:15" ht="24.75" customHeight="1" x14ac:dyDescent="0.4">
      <c r="A915" s="254"/>
      <c r="B915" s="255"/>
      <c r="C915" s="255"/>
      <c r="D915" s="255"/>
      <c r="E915" s="255"/>
      <c r="F915" s="255"/>
      <c r="G915" s="255"/>
      <c r="H915" s="255"/>
      <c r="I915" s="255"/>
      <c r="J915" s="255"/>
      <c r="K915" s="255"/>
      <c r="L915" s="254"/>
      <c r="M915" s="254"/>
      <c r="N915" s="254"/>
      <c r="O915" s="254"/>
    </row>
    <row r="916" spans="1:15" ht="24.75" customHeight="1" x14ac:dyDescent="0.4">
      <c r="A916" s="254"/>
      <c r="B916" s="255"/>
      <c r="C916" s="255"/>
      <c r="D916" s="255"/>
      <c r="E916" s="255"/>
      <c r="F916" s="255"/>
      <c r="G916" s="255"/>
      <c r="H916" s="255"/>
      <c r="I916" s="255"/>
      <c r="J916" s="255"/>
      <c r="K916" s="255"/>
      <c r="L916" s="254"/>
      <c r="M916" s="254"/>
      <c r="N916" s="254"/>
      <c r="O916" s="254"/>
    </row>
    <row r="917" spans="1:15" ht="24.75" customHeight="1" x14ac:dyDescent="0.4">
      <c r="A917" s="254"/>
      <c r="B917" s="255"/>
      <c r="C917" s="255"/>
      <c r="D917" s="255"/>
      <c r="E917" s="255"/>
      <c r="F917" s="255"/>
      <c r="G917" s="255"/>
      <c r="H917" s="255"/>
      <c r="I917" s="255"/>
      <c r="J917" s="255"/>
      <c r="K917" s="255"/>
      <c r="L917" s="254"/>
      <c r="M917" s="254"/>
      <c r="N917" s="254"/>
      <c r="O917" s="254"/>
    </row>
    <row r="918" spans="1:15" ht="24.75" customHeight="1" x14ac:dyDescent="0.4">
      <c r="A918" s="254"/>
      <c r="B918" s="255"/>
      <c r="C918" s="255"/>
      <c r="D918" s="255"/>
      <c r="E918" s="255"/>
      <c r="F918" s="255"/>
      <c r="G918" s="255"/>
      <c r="H918" s="255"/>
      <c r="I918" s="255"/>
      <c r="J918" s="255"/>
      <c r="K918" s="255"/>
      <c r="L918" s="254"/>
      <c r="M918" s="254"/>
      <c r="N918" s="254"/>
      <c r="O918" s="254"/>
    </row>
    <row r="919" spans="1:15" ht="24.75" customHeight="1" x14ac:dyDescent="0.4">
      <c r="A919" s="254"/>
      <c r="B919" s="255"/>
      <c r="C919" s="255"/>
      <c r="D919" s="255"/>
      <c r="E919" s="255"/>
      <c r="F919" s="255"/>
      <c r="G919" s="255"/>
      <c r="H919" s="255"/>
      <c r="I919" s="255"/>
      <c r="J919" s="255"/>
      <c r="K919" s="255"/>
      <c r="L919" s="254"/>
      <c r="M919" s="254"/>
      <c r="N919" s="254"/>
      <c r="O919" s="254"/>
    </row>
    <row r="920" spans="1:15" ht="24.75" customHeight="1" x14ac:dyDescent="0.4">
      <c r="A920" s="254"/>
      <c r="B920" s="255"/>
      <c r="C920" s="255"/>
      <c r="D920" s="255"/>
      <c r="E920" s="255"/>
      <c r="F920" s="255"/>
      <c r="G920" s="255"/>
      <c r="H920" s="255"/>
      <c r="I920" s="255"/>
      <c r="J920" s="255"/>
      <c r="K920" s="255"/>
      <c r="L920" s="254"/>
      <c r="M920" s="254"/>
      <c r="N920" s="254"/>
      <c r="O920" s="254"/>
    </row>
    <row r="921" spans="1:15" ht="24.75" customHeight="1" x14ac:dyDescent="0.4">
      <c r="A921" s="254"/>
      <c r="B921" s="255"/>
      <c r="C921" s="255"/>
      <c r="D921" s="255"/>
      <c r="E921" s="255"/>
      <c r="F921" s="255"/>
      <c r="G921" s="255"/>
      <c r="H921" s="255"/>
      <c r="I921" s="255"/>
      <c r="J921" s="255"/>
      <c r="K921" s="255"/>
      <c r="L921" s="254"/>
      <c r="M921" s="254"/>
      <c r="N921" s="254"/>
      <c r="O921" s="254"/>
    </row>
    <row r="922" spans="1:15" ht="24.75" customHeight="1" x14ac:dyDescent="0.4">
      <c r="A922" s="254"/>
      <c r="B922" s="255"/>
      <c r="C922" s="255"/>
      <c r="D922" s="255"/>
      <c r="E922" s="255"/>
      <c r="F922" s="255"/>
      <c r="G922" s="255"/>
      <c r="H922" s="255"/>
      <c r="I922" s="255"/>
      <c r="J922" s="255"/>
      <c r="K922" s="255"/>
      <c r="L922" s="254"/>
      <c r="M922" s="254"/>
      <c r="N922" s="254"/>
      <c r="O922" s="254"/>
    </row>
    <row r="923" spans="1:15" ht="24.75" customHeight="1" x14ac:dyDescent="0.4">
      <c r="A923" s="254"/>
      <c r="B923" s="255"/>
      <c r="C923" s="255"/>
      <c r="D923" s="255"/>
      <c r="E923" s="255"/>
      <c r="F923" s="255"/>
      <c r="G923" s="255"/>
      <c r="H923" s="255"/>
      <c r="I923" s="255"/>
      <c r="J923" s="255"/>
      <c r="K923" s="255"/>
      <c r="L923" s="254"/>
      <c r="M923" s="254"/>
      <c r="N923" s="254"/>
      <c r="O923" s="254"/>
    </row>
    <row r="924" spans="1:15" ht="24.75" customHeight="1" x14ac:dyDescent="0.4">
      <c r="A924" s="254"/>
      <c r="B924" s="255"/>
      <c r="C924" s="255"/>
      <c r="D924" s="255"/>
      <c r="E924" s="255"/>
      <c r="F924" s="255"/>
      <c r="G924" s="255"/>
      <c r="H924" s="255"/>
      <c r="I924" s="255"/>
      <c r="J924" s="255"/>
      <c r="K924" s="255"/>
      <c r="L924" s="254"/>
      <c r="M924" s="254"/>
      <c r="N924" s="254"/>
      <c r="O924" s="254"/>
    </row>
    <row r="925" spans="1:15" ht="24.75" customHeight="1" x14ac:dyDescent="0.4">
      <c r="A925" s="254"/>
      <c r="B925" s="255"/>
      <c r="C925" s="255"/>
      <c r="D925" s="255"/>
      <c r="E925" s="255"/>
      <c r="F925" s="255"/>
      <c r="G925" s="255"/>
      <c r="H925" s="255"/>
      <c r="I925" s="255"/>
      <c r="J925" s="255"/>
      <c r="K925" s="255"/>
      <c r="L925" s="254"/>
      <c r="M925" s="254"/>
      <c r="N925" s="254"/>
      <c r="O925" s="254"/>
    </row>
    <row r="926" spans="1:15" ht="24.75" customHeight="1" x14ac:dyDescent="0.4">
      <c r="A926" s="254"/>
      <c r="B926" s="255"/>
      <c r="C926" s="255"/>
      <c r="D926" s="255"/>
      <c r="E926" s="255"/>
      <c r="F926" s="255"/>
      <c r="G926" s="255"/>
      <c r="H926" s="255"/>
      <c r="I926" s="255"/>
      <c r="J926" s="255"/>
      <c r="K926" s="255"/>
      <c r="L926" s="254"/>
      <c r="M926" s="254"/>
      <c r="N926" s="254"/>
      <c r="O926" s="254"/>
    </row>
    <row r="927" spans="1:15" ht="24.75" customHeight="1" x14ac:dyDescent="0.4">
      <c r="A927" s="254"/>
      <c r="B927" s="255"/>
      <c r="C927" s="255"/>
      <c r="D927" s="255"/>
      <c r="E927" s="255"/>
      <c r="F927" s="255"/>
      <c r="G927" s="255"/>
      <c r="H927" s="255"/>
      <c r="I927" s="255"/>
      <c r="J927" s="255"/>
      <c r="K927" s="255"/>
      <c r="L927" s="254"/>
      <c r="M927" s="254"/>
      <c r="N927" s="254"/>
      <c r="O927" s="254"/>
    </row>
    <row r="928" spans="1:15" ht="24.75" customHeight="1" x14ac:dyDescent="0.4">
      <c r="A928" s="254"/>
      <c r="B928" s="255"/>
      <c r="C928" s="255"/>
      <c r="D928" s="255"/>
      <c r="E928" s="255"/>
      <c r="F928" s="255"/>
      <c r="G928" s="255"/>
      <c r="H928" s="255"/>
      <c r="I928" s="255"/>
      <c r="J928" s="255"/>
      <c r="K928" s="255"/>
      <c r="L928" s="254"/>
      <c r="M928" s="254"/>
      <c r="N928" s="254"/>
      <c r="O928" s="254"/>
    </row>
    <row r="929" spans="1:15" ht="24.75" customHeight="1" x14ac:dyDescent="0.4">
      <c r="A929" s="254"/>
      <c r="B929" s="255"/>
      <c r="C929" s="255"/>
      <c r="D929" s="255"/>
      <c r="E929" s="255"/>
      <c r="F929" s="255"/>
      <c r="G929" s="255"/>
      <c r="H929" s="255"/>
      <c r="I929" s="255"/>
      <c r="J929" s="255"/>
      <c r="K929" s="255"/>
      <c r="L929" s="254"/>
      <c r="M929" s="254"/>
      <c r="N929" s="254"/>
      <c r="O929" s="254"/>
    </row>
    <row r="930" spans="1:15" ht="24.75" customHeight="1" x14ac:dyDescent="0.4">
      <c r="A930" s="254"/>
      <c r="B930" s="255"/>
      <c r="C930" s="255"/>
      <c r="D930" s="255"/>
      <c r="E930" s="255"/>
      <c r="F930" s="255"/>
      <c r="G930" s="255"/>
      <c r="H930" s="255"/>
      <c r="I930" s="255"/>
      <c r="J930" s="255"/>
      <c r="K930" s="255"/>
      <c r="L930" s="254"/>
      <c r="M930" s="254"/>
      <c r="N930" s="254"/>
      <c r="O930" s="254"/>
    </row>
    <row r="931" spans="1:15" ht="24.75" customHeight="1" x14ac:dyDescent="0.4">
      <c r="A931" s="254"/>
      <c r="B931" s="255"/>
      <c r="C931" s="255"/>
      <c r="D931" s="255"/>
      <c r="E931" s="255"/>
      <c r="F931" s="255"/>
      <c r="G931" s="255"/>
      <c r="H931" s="255"/>
      <c r="I931" s="255"/>
      <c r="J931" s="255"/>
      <c r="K931" s="255"/>
      <c r="L931" s="254"/>
      <c r="M931" s="254"/>
      <c r="N931" s="254"/>
      <c r="O931" s="254"/>
    </row>
    <row r="932" spans="1:15" ht="24.75" customHeight="1" x14ac:dyDescent="0.4">
      <c r="A932" s="254"/>
      <c r="B932" s="255"/>
      <c r="C932" s="255"/>
      <c r="D932" s="255"/>
      <c r="E932" s="255"/>
      <c r="F932" s="255"/>
      <c r="G932" s="255"/>
      <c r="H932" s="255"/>
      <c r="I932" s="255"/>
      <c r="J932" s="255"/>
      <c r="K932" s="255"/>
      <c r="L932" s="254"/>
      <c r="M932" s="254"/>
      <c r="N932" s="254"/>
      <c r="O932" s="254"/>
    </row>
    <row r="933" spans="1:15" ht="24.75" customHeight="1" x14ac:dyDescent="0.4">
      <c r="A933" s="254"/>
      <c r="B933" s="255"/>
      <c r="C933" s="255"/>
      <c r="D933" s="255"/>
      <c r="E933" s="255"/>
      <c r="F933" s="255"/>
      <c r="G933" s="255"/>
      <c r="H933" s="255"/>
      <c r="I933" s="255"/>
      <c r="J933" s="255"/>
      <c r="K933" s="255"/>
      <c r="L933" s="254"/>
      <c r="M933" s="254"/>
      <c r="N933" s="254"/>
      <c r="O933" s="254"/>
    </row>
    <row r="934" spans="1:15" ht="24.75" customHeight="1" x14ac:dyDescent="0.4">
      <c r="A934" s="254"/>
      <c r="B934" s="255"/>
      <c r="C934" s="255"/>
      <c r="D934" s="255"/>
      <c r="E934" s="255"/>
      <c r="F934" s="255"/>
      <c r="G934" s="255"/>
      <c r="H934" s="255"/>
      <c r="I934" s="255"/>
      <c r="J934" s="255"/>
      <c r="K934" s="255"/>
      <c r="L934" s="254"/>
      <c r="M934" s="254"/>
      <c r="N934" s="254"/>
      <c r="O934" s="254"/>
    </row>
    <row r="935" spans="1:15" ht="24.75" customHeight="1" x14ac:dyDescent="0.4">
      <c r="A935" s="254"/>
      <c r="B935" s="255"/>
      <c r="C935" s="255"/>
      <c r="D935" s="255"/>
      <c r="E935" s="255"/>
      <c r="F935" s="255"/>
      <c r="G935" s="255"/>
      <c r="H935" s="255"/>
      <c r="I935" s="255"/>
      <c r="J935" s="255"/>
      <c r="K935" s="255"/>
      <c r="L935" s="254"/>
      <c r="M935" s="254"/>
      <c r="N935" s="254"/>
      <c r="O935" s="254"/>
    </row>
    <row r="936" spans="1:15" ht="24.75" customHeight="1" x14ac:dyDescent="0.4">
      <c r="A936" s="254"/>
      <c r="B936" s="255"/>
      <c r="C936" s="255"/>
      <c r="D936" s="255"/>
      <c r="E936" s="255"/>
      <c r="F936" s="255"/>
      <c r="G936" s="255"/>
      <c r="H936" s="255"/>
      <c r="I936" s="255"/>
      <c r="J936" s="255"/>
      <c r="K936" s="255"/>
      <c r="L936" s="254"/>
      <c r="M936" s="254"/>
      <c r="N936" s="254"/>
      <c r="O936" s="254"/>
    </row>
    <row r="937" spans="1:15" ht="24.75" customHeight="1" x14ac:dyDescent="0.4">
      <c r="A937" s="254"/>
      <c r="B937" s="255"/>
      <c r="C937" s="255"/>
      <c r="D937" s="255"/>
      <c r="E937" s="255"/>
      <c r="F937" s="255"/>
      <c r="G937" s="255"/>
      <c r="H937" s="255"/>
      <c r="I937" s="255"/>
      <c r="J937" s="255"/>
      <c r="K937" s="255"/>
      <c r="L937" s="254"/>
      <c r="M937" s="254"/>
      <c r="N937" s="254"/>
      <c r="O937" s="254"/>
    </row>
    <row r="938" spans="1:15" ht="24.75" customHeight="1" x14ac:dyDescent="0.4">
      <c r="A938" s="254"/>
      <c r="B938" s="255"/>
      <c r="C938" s="255"/>
      <c r="D938" s="255"/>
      <c r="E938" s="255"/>
      <c r="F938" s="255"/>
      <c r="G938" s="255"/>
      <c r="H938" s="255"/>
      <c r="I938" s="255"/>
      <c r="J938" s="255"/>
      <c r="K938" s="255"/>
      <c r="L938" s="254"/>
      <c r="M938" s="254"/>
      <c r="N938" s="254"/>
      <c r="O938" s="254"/>
    </row>
    <row r="939" spans="1:15" ht="24.75" customHeight="1" x14ac:dyDescent="0.4">
      <c r="A939" s="254"/>
      <c r="B939" s="255"/>
      <c r="C939" s="255"/>
      <c r="D939" s="255"/>
      <c r="E939" s="255"/>
      <c r="F939" s="255"/>
      <c r="G939" s="255"/>
      <c r="H939" s="255"/>
      <c r="I939" s="255"/>
      <c r="J939" s="255"/>
      <c r="K939" s="255"/>
      <c r="L939" s="254"/>
      <c r="M939" s="254"/>
      <c r="N939" s="254"/>
      <c r="O939" s="254"/>
    </row>
    <row r="940" spans="1:15" ht="24.75" customHeight="1" x14ac:dyDescent="0.4">
      <c r="A940" s="254"/>
      <c r="B940" s="255"/>
      <c r="C940" s="255"/>
      <c r="D940" s="255"/>
      <c r="E940" s="255"/>
      <c r="F940" s="255"/>
      <c r="G940" s="255"/>
      <c r="H940" s="255"/>
      <c r="I940" s="255"/>
      <c r="J940" s="255"/>
      <c r="K940" s="255"/>
      <c r="L940" s="254"/>
      <c r="M940" s="254"/>
      <c r="N940" s="254"/>
      <c r="O940" s="254"/>
    </row>
    <row r="941" spans="1:15" ht="24.75" customHeight="1" x14ac:dyDescent="0.4">
      <c r="A941" s="254"/>
      <c r="B941" s="255"/>
      <c r="C941" s="255"/>
      <c r="D941" s="255"/>
      <c r="E941" s="255"/>
      <c r="F941" s="255"/>
      <c r="G941" s="255"/>
      <c r="H941" s="255"/>
      <c r="I941" s="255"/>
      <c r="J941" s="255"/>
      <c r="K941" s="255"/>
      <c r="L941" s="254"/>
      <c r="M941" s="254"/>
      <c r="N941" s="254"/>
      <c r="O941" s="254"/>
    </row>
    <row r="942" spans="1:15" ht="24.75" customHeight="1" x14ac:dyDescent="0.4">
      <c r="A942" s="254"/>
      <c r="B942" s="255"/>
      <c r="C942" s="255"/>
      <c r="D942" s="255"/>
      <c r="E942" s="255"/>
      <c r="F942" s="255"/>
      <c r="G942" s="255"/>
      <c r="H942" s="255"/>
      <c r="I942" s="255"/>
      <c r="J942" s="255"/>
      <c r="K942" s="255"/>
      <c r="L942" s="254"/>
      <c r="M942" s="254"/>
      <c r="N942" s="254"/>
      <c r="O942" s="254"/>
    </row>
    <row r="943" spans="1:15" ht="24.75" customHeight="1" x14ac:dyDescent="0.4">
      <c r="A943" s="254"/>
      <c r="B943" s="255"/>
      <c r="C943" s="255"/>
      <c r="D943" s="255"/>
      <c r="E943" s="255"/>
      <c r="F943" s="255"/>
      <c r="G943" s="255"/>
      <c r="H943" s="255"/>
      <c r="I943" s="255"/>
      <c r="J943" s="255"/>
      <c r="K943" s="255"/>
      <c r="L943" s="254"/>
      <c r="M943" s="254"/>
      <c r="N943" s="254"/>
      <c r="O943" s="254"/>
    </row>
    <row r="944" spans="1:15" ht="24.75" customHeight="1" x14ac:dyDescent="0.4">
      <c r="A944" s="254"/>
      <c r="B944" s="255"/>
      <c r="C944" s="255"/>
      <c r="D944" s="255"/>
      <c r="E944" s="255"/>
      <c r="F944" s="255"/>
      <c r="G944" s="255"/>
      <c r="H944" s="255"/>
      <c r="I944" s="255"/>
      <c r="J944" s="255"/>
      <c r="K944" s="255"/>
      <c r="L944" s="254"/>
      <c r="M944" s="254"/>
      <c r="N944" s="254"/>
      <c r="O944" s="254"/>
    </row>
    <row r="945" spans="1:15" ht="24.75" customHeight="1" x14ac:dyDescent="0.4">
      <c r="A945" s="254"/>
      <c r="B945" s="255"/>
      <c r="C945" s="255"/>
      <c r="D945" s="255"/>
      <c r="E945" s="255"/>
      <c r="F945" s="255"/>
      <c r="G945" s="255"/>
      <c r="H945" s="255"/>
      <c r="I945" s="255"/>
      <c r="J945" s="255"/>
      <c r="K945" s="255"/>
      <c r="L945" s="254"/>
      <c r="M945" s="254"/>
      <c r="N945" s="254"/>
      <c r="O945" s="254"/>
    </row>
    <row r="946" spans="1:15" ht="24.75" customHeight="1" x14ac:dyDescent="0.4">
      <c r="A946" s="254"/>
      <c r="B946" s="255"/>
      <c r="C946" s="255"/>
      <c r="D946" s="255"/>
      <c r="E946" s="255"/>
      <c r="F946" s="255"/>
      <c r="G946" s="255"/>
      <c r="H946" s="255"/>
      <c r="I946" s="255"/>
      <c r="J946" s="255"/>
      <c r="K946" s="255"/>
      <c r="L946" s="254"/>
      <c r="M946" s="254"/>
      <c r="N946" s="254"/>
      <c r="O946" s="254"/>
    </row>
    <row r="947" spans="1:15" ht="24.75" customHeight="1" x14ac:dyDescent="0.4">
      <c r="A947" s="254"/>
      <c r="B947" s="255"/>
      <c r="C947" s="255"/>
      <c r="D947" s="255"/>
      <c r="E947" s="255"/>
      <c r="F947" s="255"/>
      <c r="G947" s="255"/>
      <c r="H947" s="255"/>
      <c r="I947" s="255"/>
      <c r="J947" s="255"/>
      <c r="K947" s="255"/>
      <c r="L947" s="254"/>
      <c r="M947" s="254"/>
      <c r="N947" s="254"/>
      <c r="O947" s="254"/>
    </row>
    <row r="948" spans="1:15" ht="24.75" customHeight="1" x14ac:dyDescent="0.4">
      <c r="A948" s="254"/>
      <c r="B948" s="255"/>
      <c r="C948" s="255"/>
      <c r="D948" s="255"/>
      <c r="E948" s="255"/>
      <c r="F948" s="255"/>
      <c r="G948" s="255"/>
      <c r="H948" s="255"/>
      <c r="I948" s="255"/>
      <c r="J948" s="255"/>
      <c r="K948" s="255"/>
      <c r="L948" s="254"/>
      <c r="M948" s="254"/>
      <c r="N948" s="254"/>
      <c r="O948" s="254"/>
    </row>
    <row r="949" spans="1:15" ht="24.75" customHeight="1" x14ac:dyDescent="0.4">
      <c r="A949" s="254"/>
      <c r="B949" s="255"/>
      <c r="C949" s="255"/>
      <c r="D949" s="255"/>
      <c r="E949" s="255"/>
      <c r="F949" s="255"/>
      <c r="G949" s="255"/>
      <c r="H949" s="255"/>
      <c r="I949" s="255"/>
      <c r="J949" s="255"/>
      <c r="K949" s="255"/>
      <c r="L949" s="254"/>
      <c r="M949" s="254"/>
      <c r="N949" s="254"/>
      <c r="O949" s="254"/>
    </row>
    <row r="950" spans="1:15" ht="24.75" customHeight="1" x14ac:dyDescent="0.4">
      <c r="A950" s="254"/>
      <c r="B950" s="255"/>
      <c r="C950" s="255"/>
      <c r="D950" s="255"/>
      <c r="E950" s="255"/>
      <c r="F950" s="255"/>
      <c r="G950" s="255"/>
      <c r="H950" s="255"/>
      <c r="I950" s="255"/>
      <c r="J950" s="255"/>
      <c r="K950" s="255"/>
      <c r="L950" s="254"/>
      <c r="M950" s="254"/>
      <c r="N950" s="254"/>
      <c r="O950" s="254"/>
    </row>
    <row r="951" spans="1:15" ht="24.75" customHeight="1" x14ac:dyDescent="0.4">
      <c r="A951" s="254"/>
      <c r="B951" s="255"/>
      <c r="C951" s="255"/>
      <c r="D951" s="255"/>
      <c r="E951" s="255"/>
      <c r="F951" s="255"/>
      <c r="G951" s="255"/>
      <c r="H951" s="255"/>
      <c r="I951" s="255"/>
      <c r="J951" s="255"/>
      <c r="K951" s="255"/>
      <c r="L951" s="254"/>
      <c r="M951" s="254"/>
      <c r="N951" s="254"/>
      <c r="O951" s="254"/>
    </row>
    <row r="952" spans="1:15" ht="24.75" customHeight="1" x14ac:dyDescent="0.4">
      <c r="A952" s="254"/>
      <c r="B952" s="255"/>
      <c r="C952" s="255"/>
      <c r="D952" s="255"/>
      <c r="E952" s="255"/>
      <c r="F952" s="255"/>
      <c r="G952" s="255"/>
      <c r="H952" s="255"/>
      <c r="I952" s="255"/>
      <c r="J952" s="255"/>
      <c r="K952" s="255"/>
      <c r="L952" s="254"/>
      <c r="M952" s="254"/>
      <c r="N952" s="254"/>
      <c r="O952" s="254"/>
    </row>
    <row r="953" spans="1:15" ht="24.75" customHeight="1" x14ac:dyDescent="0.4">
      <c r="A953" s="254"/>
      <c r="B953" s="255"/>
      <c r="C953" s="255"/>
      <c r="D953" s="255"/>
      <c r="E953" s="255"/>
      <c r="F953" s="255"/>
      <c r="G953" s="255"/>
      <c r="H953" s="255"/>
      <c r="I953" s="255"/>
      <c r="J953" s="255"/>
      <c r="K953" s="255"/>
      <c r="L953" s="254"/>
      <c r="M953" s="254"/>
      <c r="N953" s="254"/>
      <c r="O953" s="254"/>
    </row>
    <row r="954" spans="1:15" ht="24.75" customHeight="1" x14ac:dyDescent="0.4">
      <c r="A954" s="254"/>
      <c r="B954" s="255"/>
      <c r="C954" s="255"/>
      <c r="D954" s="255"/>
      <c r="E954" s="255"/>
      <c r="F954" s="255"/>
      <c r="G954" s="255"/>
      <c r="H954" s="255"/>
      <c r="I954" s="255"/>
      <c r="J954" s="255"/>
      <c r="K954" s="255"/>
      <c r="L954" s="254"/>
      <c r="M954" s="254"/>
      <c r="N954" s="254"/>
      <c r="O954" s="254"/>
    </row>
    <row r="955" spans="1:15" ht="24.75" customHeight="1" x14ac:dyDescent="0.4">
      <c r="A955" s="254"/>
      <c r="B955" s="255"/>
      <c r="C955" s="255"/>
      <c r="D955" s="255"/>
      <c r="E955" s="255"/>
      <c r="F955" s="255"/>
      <c r="G955" s="255"/>
      <c r="H955" s="255"/>
      <c r="I955" s="255"/>
      <c r="J955" s="255"/>
      <c r="K955" s="255"/>
      <c r="L955" s="254"/>
      <c r="M955" s="254"/>
      <c r="N955" s="254"/>
      <c r="O955" s="254"/>
    </row>
    <row r="956" spans="1:15" ht="24.75" customHeight="1" x14ac:dyDescent="0.4">
      <c r="A956" s="254"/>
      <c r="B956" s="255"/>
      <c r="C956" s="255"/>
      <c r="D956" s="255"/>
      <c r="E956" s="255"/>
      <c r="F956" s="255"/>
      <c r="G956" s="255"/>
      <c r="H956" s="255"/>
      <c r="I956" s="255"/>
      <c r="J956" s="255"/>
      <c r="K956" s="255"/>
      <c r="L956" s="254"/>
      <c r="M956" s="254"/>
      <c r="N956" s="254"/>
      <c r="O956" s="254"/>
    </row>
    <row r="957" spans="1:15" ht="24.75" customHeight="1" x14ac:dyDescent="0.4">
      <c r="A957" s="254"/>
      <c r="B957" s="255"/>
      <c r="C957" s="255"/>
      <c r="D957" s="255"/>
      <c r="E957" s="255"/>
      <c r="F957" s="255"/>
      <c r="G957" s="255"/>
      <c r="H957" s="255"/>
      <c r="I957" s="255"/>
      <c r="J957" s="255"/>
      <c r="K957" s="255"/>
      <c r="L957" s="254"/>
      <c r="M957" s="254"/>
      <c r="N957" s="254"/>
      <c r="O957" s="254"/>
    </row>
    <row r="958" spans="1:15" ht="24.75" customHeight="1" x14ac:dyDescent="0.4">
      <c r="A958" s="254"/>
      <c r="B958" s="255"/>
      <c r="C958" s="255"/>
      <c r="D958" s="255"/>
      <c r="E958" s="255"/>
      <c r="F958" s="255"/>
      <c r="G958" s="255"/>
      <c r="H958" s="255"/>
      <c r="I958" s="255"/>
      <c r="J958" s="255"/>
      <c r="K958" s="255"/>
      <c r="L958" s="254"/>
      <c r="M958" s="254"/>
      <c r="N958" s="254"/>
      <c r="O958" s="254"/>
    </row>
    <row r="959" spans="1:15" ht="24.75" customHeight="1" x14ac:dyDescent="0.4">
      <c r="A959" s="254"/>
      <c r="B959" s="255"/>
      <c r="C959" s="255"/>
      <c r="D959" s="255"/>
      <c r="E959" s="255"/>
      <c r="F959" s="255"/>
      <c r="G959" s="255"/>
      <c r="H959" s="255"/>
      <c r="I959" s="255"/>
      <c r="J959" s="255"/>
      <c r="K959" s="255"/>
      <c r="L959" s="254"/>
      <c r="M959" s="254"/>
      <c r="N959" s="254"/>
      <c r="O959" s="254"/>
    </row>
    <row r="960" spans="1:15" ht="24.75" customHeight="1" x14ac:dyDescent="0.4">
      <c r="A960" s="254"/>
      <c r="B960" s="255"/>
      <c r="C960" s="255"/>
      <c r="D960" s="255"/>
      <c r="E960" s="255"/>
      <c r="F960" s="255"/>
      <c r="G960" s="255"/>
      <c r="H960" s="255"/>
      <c r="I960" s="255"/>
      <c r="J960" s="255"/>
      <c r="K960" s="255"/>
      <c r="L960" s="254"/>
      <c r="M960" s="254"/>
      <c r="N960" s="254"/>
      <c r="O960" s="254"/>
    </row>
    <row r="961" spans="1:15" ht="24.75" customHeight="1" x14ac:dyDescent="0.4">
      <c r="A961" s="254"/>
      <c r="B961" s="255"/>
      <c r="C961" s="255"/>
      <c r="D961" s="255"/>
      <c r="E961" s="255"/>
      <c r="F961" s="255"/>
      <c r="G961" s="255"/>
      <c r="H961" s="255"/>
      <c r="I961" s="255"/>
      <c r="J961" s="255"/>
      <c r="K961" s="255"/>
      <c r="L961" s="254"/>
      <c r="M961" s="254"/>
      <c r="N961" s="254"/>
      <c r="O961" s="254"/>
    </row>
    <row r="962" spans="1:15" ht="24.75" customHeight="1" x14ac:dyDescent="0.4">
      <c r="A962" s="254"/>
      <c r="B962" s="255"/>
      <c r="C962" s="255"/>
      <c r="D962" s="255"/>
      <c r="E962" s="255"/>
      <c r="F962" s="255"/>
      <c r="G962" s="255"/>
      <c r="H962" s="255"/>
      <c r="I962" s="255"/>
      <c r="J962" s="255"/>
      <c r="K962" s="255"/>
      <c r="L962" s="254"/>
      <c r="M962" s="254"/>
      <c r="N962" s="254"/>
      <c r="O962" s="254"/>
    </row>
    <row r="963" spans="1:15" ht="24.75" customHeight="1" x14ac:dyDescent="0.4">
      <c r="A963" s="254"/>
      <c r="B963" s="255"/>
      <c r="C963" s="255"/>
      <c r="D963" s="255"/>
      <c r="E963" s="255"/>
      <c r="F963" s="255"/>
      <c r="G963" s="255"/>
      <c r="H963" s="255"/>
      <c r="I963" s="255"/>
      <c r="J963" s="255"/>
      <c r="K963" s="255"/>
      <c r="L963" s="254"/>
      <c r="M963" s="254"/>
      <c r="N963" s="254"/>
      <c r="O963" s="254"/>
    </row>
    <row r="964" spans="1:15" ht="24.75" customHeight="1" x14ac:dyDescent="0.4">
      <c r="A964" s="254"/>
      <c r="B964" s="255"/>
      <c r="C964" s="255"/>
      <c r="D964" s="255"/>
      <c r="E964" s="255"/>
      <c r="F964" s="255"/>
      <c r="G964" s="255"/>
      <c r="H964" s="255"/>
      <c r="I964" s="255"/>
      <c r="J964" s="255"/>
      <c r="K964" s="255"/>
      <c r="L964" s="254"/>
      <c r="M964" s="254"/>
      <c r="N964" s="254"/>
      <c r="O964" s="254"/>
    </row>
    <row r="965" spans="1:15" ht="24.75" customHeight="1" x14ac:dyDescent="0.4">
      <c r="A965" s="254"/>
      <c r="B965" s="255"/>
      <c r="C965" s="255"/>
      <c r="D965" s="255"/>
      <c r="E965" s="255"/>
      <c r="F965" s="255"/>
      <c r="G965" s="255"/>
      <c r="H965" s="255"/>
      <c r="I965" s="255"/>
      <c r="J965" s="255"/>
      <c r="K965" s="255"/>
      <c r="L965" s="254"/>
      <c r="M965" s="254"/>
      <c r="N965" s="254"/>
      <c r="O965" s="254"/>
    </row>
    <row r="966" spans="1:15" ht="24.75" customHeight="1" x14ac:dyDescent="0.4">
      <c r="A966" s="254"/>
      <c r="B966" s="255"/>
      <c r="C966" s="255"/>
      <c r="D966" s="255"/>
      <c r="E966" s="255"/>
      <c r="F966" s="255"/>
      <c r="G966" s="255"/>
      <c r="H966" s="255"/>
      <c r="I966" s="255"/>
      <c r="J966" s="255"/>
      <c r="K966" s="255"/>
      <c r="L966" s="254"/>
      <c r="M966" s="254"/>
      <c r="N966" s="254"/>
      <c r="O966" s="254"/>
    </row>
    <row r="967" spans="1:15" ht="24.75" customHeight="1" x14ac:dyDescent="0.4">
      <c r="A967" s="254"/>
      <c r="B967" s="255"/>
      <c r="C967" s="255"/>
      <c r="D967" s="255"/>
      <c r="E967" s="255"/>
      <c r="F967" s="255"/>
      <c r="G967" s="255"/>
      <c r="H967" s="255"/>
      <c r="I967" s="255"/>
      <c r="J967" s="255"/>
      <c r="K967" s="255"/>
      <c r="L967" s="254"/>
      <c r="M967" s="254"/>
      <c r="N967" s="254"/>
      <c r="O967" s="254"/>
    </row>
    <row r="968" spans="1:15" ht="24.75" customHeight="1" x14ac:dyDescent="0.4">
      <c r="A968" s="254"/>
      <c r="B968" s="255"/>
      <c r="C968" s="255"/>
      <c r="D968" s="255"/>
      <c r="E968" s="255"/>
      <c r="F968" s="255"/>
      <c r="G968" s="255"/>
      <c r="H968" s="255"/>
      <c r="I968" s="255"/>
      <c r="J968" s="255"/>
      <c r="K968" s="255"/>
      <c r="L968" s="254"/>
      <c r="M968" s="254"/>
      <c r="N968" s="254"/>
      <c r="O968" s="254"/>
    </row>
    <row r="969" spans="1:15" ht="24.75" customHeight="1" x14ac:dyDescent="0.4">
      <c r="A969" s="254"/>
      <c r="B969" s="255"/>
      <c r="C969" s="255"/>
      <c r="D969" s="255"/>
      <c r="E969" s="255"/>
      <c r="F969" s="255"/>
      <c r="G969" s="255"/>
      <c r="H969" s="255"/>
      <c r="I969" s="255"/>
      <c r="J969" s="255"/>
      <c r="K969" s="255"/>
      <c r="L969" s="254"/>
      <c r="M969" s="254"/>
      <c r="N969" s="254"/>
      <c r="O969" s="254"/>
    </row>
    <row r="970" spans="1:15" ht="24.75" customHeight="1" x14ac:dyDescent="0.4">
      <c r="A970" s="254"/>
      <c r="B970" s="255"/>
      <c r="C970" s="255"/>
      <c r="D970" s="255"/>
      <c r="E970" s="255"/>
      <c r="F970" s="255"/>
      <c r="G970" s="255"/>
      <c r="H970" s="255"/>
      <c r="I970" s="255"/>
      <c r="J970" s="255"/>
      <c r="K970" s="255"/>
      <c r="L970" s="254"/>
      <c r="M970" s="254"/>
      <c r="N970" s="254"/>
      <c r="O970" s="254"/>
    </row>
    <row r="971" spans="1:15" ht="24.75" customHeight="1" x14ac:dyDescent="0.4">
      <c r="A971" s="254"/>
      <c r="B971" s="255"/>
      <c r="C971" s="255"/>
      <c r="D971" s="255"/>
      <c r="E971" s="255"/>
      <c r="F971" s="255"/>
      <c r="G971" s="255"/>
      <c r="H971" s="255"/>
      <c r="I971" s="255"/>
      <c r="J971" s="255"/>
      <c r="K971" s="255"/>
      <c r="L971" s="254"/>
      <c r="M971" s="254"/>
      <c r="N971" s="254"/>
      <c r="O971" s="254"/>
    </row>
    <row r="972" spans="1:15" ht="24.75" customHeight="1" x14ac:dyDescent="0.4">
      <c r="A972" s="254"/>
      <c r="B972" s="255"/>
      <c r="C972" s="255"/>
      <c r="D972" s="255"/>
      <c r="E972" s="255"/>
      <c r="F972" s="255"/>
      <c r="G972" s="255"/>
      <c r="H972" s="255"/>
      <c r="I972" s="255"/>
      <c r="J972" s="255"/>
      <c r="K972" s="255"/>
      <c r="L972" s="254"/>
      <c r="M972" s="254"/>
      <c r="N972" s="254"/>
      <c r="O972" s="254"/>
    </row>
    <row r="973" spans="1:15" ht="24.75" customHeight="1" x14ac:dyDescent="0.4">
      <c r="A973" s="254"/>
      <c r="B973" s="255"/>
      <c r="C973" s="255"/>
      <c r="D973" s="255"/>
      <c r="E973" s="255"/>
      <c r="F973" s="255"/>
      <c r="G973" s="255"/>
      <c r="H973" s="255"/>
      <c r="I973" s="255"/>
      <c r="J973" s="255"/>
      <c r="K973" s="255"/>
      <c r="L973" s="254"/>
      <c r="M973" s="254"/>
      <c r="N973" s="254"/>
      <c r="O973" s="254"/>
    </row>
    <row r="974" spans="1:15" ht="24.75" customHeight="1" x14ac:dyDescent="0.4">
      <c r="A974" s="254"/>
      <c r="B974" s="255"/>
      <c r="C974" s="255"/>
      <c r="D974" s="255"/>
      <c r="E974" s="255"/>
      <c r="F974" s="255"/>
      <c r="G974" s="255"/>
      <c r="H974" s="255"/>
      <c r="I974" s="255"/>
      <c r="J974" s="255"/>
      <c r="K974" s="255"/>
      <c r="L974" s="254"/>
      <c r="M974" s="254"/>
      <c r="N974" s="254"/>
      <c r="O974" s="254"/>
    </row>
    <row r="975" spans="1:15" ht="24.75" customHeight="1" x14ac:dyDescent="0.4">
      <c r="A975" s="254"/>
      <c r="B975" s="255"/>
      <c r="C975" s="255"/>
      <c r="D975" s="255"/>
      <c r="E975" s="255"/>
      <c r="F975" s="255"/>
      <c r="G975" s="255"/>
      <c r="H975" s="255"/>
      <c r="I975" s="255"/>
      <c r="J975" s="255"/>
      <c r="K975" s="255"/>
      <c r="L975" s="254"/>
      <c r="M975" s="254"/>
      <c r="N975" s="254"/>
      <c r="O975" s="254"/>
    </row>
    <row r="976" spans="1:15" ht="24.75" customHeight="1" x14ac:dyDescent="0.4">
      <c r="A976" s="254"/>
      <c r="B976" s="255"/>
      <c r="C976" s="255"/>
      <c r="D976" s="255"/>
      <c r="E976" s="255"/>
      <c r="F976" s="255"/>
      <c r="G976" s="255"/>
      <c r="H976" s="255"/>
      <c r="I976" s="255"/>
      <c r="J976" s="255"/>
      <c r="K976" s="255"/>
      <c r="L976" s="254"/>
      <c r="M976" s="254"/>
      <c r="N976" s="254"/>
      <c r="O976" s="254"/>
    </row>
    <row r="977" spans="1:15" ht="24.75" customHeight="1" x14ac:dyDescent="0.4">
      <c r="A977" s="254"/>
      <c r="B977" s="255"/>
      <c r="C977" s="255"/>
      <c r="D977" s="255"/>
      <c r="E977" s="255"/>
      <c r="F977" s="255"/>
      <c r="G977" s="255"/>
      <c r="H977" s="255"/>
      <c r="I977" s="255"/>
      <c r="J977" s="255"/>
      <c r="K977" s="255"/>
      <c r="L977" s="254"/>
      <c r="M977" s="254"/>
      <c r="N977" s="254"/>
      <c r="O977" s="254"/>
    </row>
    <row r="978" spans="1:15" ht="24.75" customHeight="1" x14ac:dyDescent="0.4">
      <c r="A978" s="254"/>
      <c r="B978" s="255"/>
      <c r="C978" s="255"/>
      <c r="D978" s="255"/>
      <c r="E978" s="255"/>
      <c r="F978" s="255"/>
      <c r="G978" s="255"/>
      <c r="H978" s="255"/>
      <c r="I978" s="255"/>
      <c r="J978" s="255"/>
      <c r="K978" s="255"/>
      <c r="L978" s="254"/>
      <c r="M978" s="254"/>
      <c r="N978" s="254"/>
      <c r="O978" s="254"/>
    </row>
    <row r="979" spans="1:15" ht="24.75" customHeight="1" x14ac:dyDescent="0.4">
      <c r="A979" s="254"/>
      <c r="B979" s="255"/>
      <c r="C979" s="255"/>
      <c r="D979" s="255"/>
      <c r="E979" s="255"/>
      <c r="F979" s="255"/>
      <c r="G979" s="255"/>
      <c r="H979" s="255"/>
      <c r="I979" s="255"/>
      <c r="J979" s="255"/>
      <c r="K979" s="255"/>
      <c r="L979" s="254"/>
      <c r="M979" s="254"/>
      <c r="N979" s="254"/>
      <c r="O979" s="254"/>
    </row>
    <row r="980" spans="1:15" ht="24.75" customHeight="1" x14ac:dyDescent="0.4">
      <c r="A980" s="254"/>
      <c r="B980" s="255"/>
      <c r="C980" s="255"/>
      <c r="D980" s="255"/>
      <c r="E980" s="255"/>
      <c r="F980" s="255"/>
      <c r="G980" s="255"/>
      <c r="H980" s="255"/>
      <c r="I980" s="255"/>
      <c r="J980" s="255"/>
      <c r="K980" s="255"/>
      <c r="L980" s="254"/>
      <c r="M980" s="254"/>
      <c r="N980" s="254"/>
      <c r="O980" s="254"/>
    </row>
    <row r="981" spans="1:15" ht="24.75" customHeight="1" x14ac:dyDescent="0.4">
      <c r="A981" s="254"/>
      <c r="B981" s="255"/>
      <c r="C981" s="255"/>
      <c r="D981" s="255"/>
      <c r="E981" s="255"/>
      <c r="F981" s="255"/>
      <c r="G981" s="255"/>
      <c r="H981" s="255"/>
      <c r="I981" s="255"/>
      <c r="J981" s="255"/>
      <c r="K981" s="255"/>
      <c r="L981" s="254"/>
      <c r="M981" s="254"/>
      <c r="N981" s="254"/>
      <c r="O981" s="254"/>
    </row>
    <row r="982" spans="1:15" ht="24.75" customHeight="1" x14ac:dyDescent="0.4">
      <c r="A982" s="254"/>
      <c r="B982" s="255"/>
      <c r="C982" s="255"/>
      <c r="D982" s="255"/>
      <c r="E982" s="255"/>
      <c r="F982" s="255"/>
      <c r="G982" s="255"/>
      <c r="H982" s="255"/>
      <c r="I982" s="255"/>
      <c r="J982" s="255"/>
      <c r="K982" s="255"/>
      <c r="L982" s="254"/>
      <c r="M982" s="254"/>
      <c r="N982" s="254"/>
      <c r="O982" s="254"/>
    </row>
    <row r="983" spans="1:15" ht="24.75" customHeight="1" x14ac:dyDescent="0.4">
      <c r="A983" s="254"/>
      <c r="B983" s="255"/>
      <c r="C983" s="255"/>
      <c r="D983" s="255"/>
      <c r="E983" s="255"/>
      <c r="F983" s="255"/>
      <c r="G983" s="255"/>
      <c r="H983" s="255"/>
      <c r="I983" s="255"/>
      <c r="J983" s="255"/>
      <c r="K983" s="255"/>
      <c r="L983" s="254"/>
      <c r="M983" s="254"/>
      <c r="N983" s="254"/>
      <c r="O983" s="254"/>
    </row>
    <row r="984" spans="1:15" ht="24.75" customHeight="1" x14ac:dyDescent="0.4">
      <c r="A984" s="254"/>
      <c r="B984" s="255"/>
      <c r="C984" s="255"/>
      <c r="D984" s="255"/>
      <c r="E984" s="255"/>
      <c r="F984" s="255"/>
      <c r="G984" s="255"/>
      <c r="H984" s="255"/>
      <c r="I984" s="255"/>
      <c r="J984" s="255"/>
      <c r="K984" s="255"/>
      <c r="L984" s="254"/>
      <c r="M984" s="254"/>
      <c r="N984" s="254"/>
      <c r="O984" s="254"/>
    </row>
    <row r="985" spans="1:15" ht="24.75" customHeight="1" x14ac:dyDescent="0.4">
      <c r="A985" s="254"/>
      <c r="B985" s="255"/>
      <c r="C985" s="255"/>
      <c r="D985" s="255"/>
      <c r="E985" s="255"/>
      <c r="F985" s="255"/>
      <c r="G985" s="255"/>
      <c r="H985" s="255"/>
      <c r="I985" s="255"/>
      <c r="J985" s="255"/>
      <c r="K985" s="255"/>
      <c r="L985" s="254"/>
      <c r="M985" s="254"/>
      <c r="N985" s="254"/>
      <c r="O985" s="254"/>
    </row>
    <row r="986" spans="1:15" ht="24.75" customHeight="1" x14ac:dyDescent="0.4">
      <c r="A986" s="254"/>
      <c r="B986" s="255"/>
      <c r="C986" s="255"/>
      <c r="D986" s="255"/>
      <c r="E986" s="255"/>
      <c r="F986" s="255"/>
      <c r="G986" s="255"/>
      <c r="H986" s="255"/>
      <c r="I986" s="255"/>
      <c r="J986" s="255"/>
      <c r="K986" s="255"/>
      <c r="L986" s="254"/>
      <c r="M986" s="254"/>
      <c r="N986" s="254"/>
      <c r="O986" s="254"/>
    </row>
    <row r="987" spans="1:15" ht="24.75" customHeight="1" x14ac:dyDescent="0.4">
      <c r="A987" s="254"/>
      <c r="B987" s="255"/>
      <c r="C987" s="255"/>
      <c r="D987" s="255"/>
      <c r="E987" s="255"/>
      <c r="F987" s="255"/>
      <c r="G987" s="255"/>
      <c r="H987" s="255"/>
      <c r="I987" s="255"/>
      <c r="J987" s="255"/>
      <c r="K987" s="255"/>
      <c r="L987" s="254"/>
      <c r="M987" s="254"/>
      <c r="N987" s="254"/>
      <c r="O987" s="254"/>
    </row>
    <row r="988" spans="1:15" ht="24.75" customHeight="1" x14ac:dyDescent="0.4">
      <c r="A988" s="254"/>
      <c r="B988" s="255"/>
      <c r="C988" s="255"/>
      <c r="D988" s="255"/>
      <c r="E988" s="255"/>
      <c r="F988" s="255"/>
      <c r="G988" s="255"/>
      <c r="H988" s="255"/>
      <c r="I988" s="255"/>
      <c r="J988" s="255"/>
      <c r="K988" s="255"/>
      <c r="L988" s="254"/>
      <c r="M988" s="254"/>
      <c r="N988" s="254"/>
      <c r="O988" s="254"/>
    </row>
    <row r="989" spans="1:15" ht="24.75" customHeight="1" x14ac:dyDescent="0.4">
      <c r="A989" s="254"/>
      <c r="B989" s="255"/>
      <c r="C989" s="255"/>
      <c r="D989" s="255"/>
      <c r="E989" s="255"/>
      <c r="F989" s="255"/>
      <c r="G989" s="255"/>
      <c r="H989" s="255"/>
      <c r="I989" s="255"/>
      <c r="J989" s="255"/>
      <c r="K989" s="255"/>
      <c r="L989" s="254"/>
      <c r="M989" s="254"/>
      <c r="N989" s="254"/>
      <c r="O989" s="254"/>
    </row>
    <row r="990" spans="1:15" ht="24.75" customHeight="1" x14ac:dyDescent="0.4">
      <c r="A990" s="254"/>
      <c r="B990" s="255"/>
      <c r="C990" s="255"/>
      <c r="D990" s="255"/>
      <c r="E990" s="255"/>
      <c r="F990" s="255"/>
      <c r="G990" s="255"/>
      <c r="H990" s="255"/>
      <c r="I990" s="255"/>
      <c r="J990" s="255"/>
      <c r="K990" s="255"/>
      <c r="L990" s="254"/>
      <c r="M990" s="254"/>
      <c r="N990" s="254"/>
      <c r="O990" s="254"/>
    </row>
    <row r="991" spans="1:15" ht="24.75" customHeight="1" x14ac:dyDescent="0.4">
      <c r="A991" s="254"/>
      <c r="B991" s="255"/>
      <c r="C991" s="255"/>
      <c r="D991" s="255"/>
      <c r="E991" s="255"/>
      <c r="F991" s="255"/>
      <c r="G991" s="255"/>
      <c r="H991" s="255"/>
      <c r="I991" s="255"/>
      <c r="J991" s="255"/>
      <c r="K991" s="255"/>
      <c r="L991" s="254"/>
      <c r="M991" s="254"/>
      <c r="N991" s="254"/>
      <c r="O991" s="254"/>
    </row>
    <row r="992" spans="1:15" ht="24.75" customHeight="1" x14ac:dyDescent="0.4">
      <c r="A992" s="254"/>
      <c r="B992" s="255"/>
      <c r="C992" s="255"/>
      <c r="D992" s="255"/>
      <c r="E992" s="255"/>
      <c r="F992" s="255"/>
      <c r="G992" s="255"/>
      <c r="H992" s="255"/>
      <c r="I992" s="255"/>
      <c r="J992" s="255"/>
      <c r="K992" s="255"/>
      <c r="L992" s="254"/>
      <c r="M992" s="254"/>
      <c r="N992" s="254"/>
      <c r="O992" s="254"/>
    </row>
    <row r="993" spans="1:15" ht="24.75" customHeight="1" x14ac:dyDescent="0.4">
      <c r="A993" s="254"/>
      <c r="B993" s="255"/>
      <c r="C993" s="255"/>
      <c r="D993" s="255"/>
      <c r="E993" s="255"/>
      <c r="F993" s="255"/>
      <c r="G993" s="255"/>
      <c r="H993" s="255"/>
      <c r="I993" s="255"/>
      <c r="J993" s="255"/>
      <c r="K993" s="255"/>
      <c r="L993" s="254"/>
      <c r="M993" s="254"/>
      <c r="N993" s="254"/>
      <c r="O993" s="254"/>
    </row>
    <row r="994" spans="1:15" ht="24.75" customHeight="1" x14ac:dyDescent="0.4">
      <c r="A994" s="254"/>
      <c r="B994" s="255"/>
      <c r="C994" s="255"/>
      <c r="D994" s="255"/>
      <c r="E994" s="255"/>
      <c r="F994" s="255"/>
      <c r="G994" s="255"/>
      <c r="H994" s="255"/>
      <c r="I994" s="255"/>
      <c r="J994" s="255"/>
      <c r="K994" s="255"/>
      <c r="L994" s="254"/>
      <c r="M994" s="254"/>
      <c r="N994" s="254"/>
      <c r="O994" s="254"/>
    </row>
    <row r="995" spans="1:15" ht="24.75" customHeight="1" x14ac:dyDescent="0.4">
      <c r="A995" s="254"/>
      <c r="B995" s="255"/>
      <c r="C995" s="255"/>
      <c r="D995" s="255"/>
      <c r="E995" s="255"/>
      <c r="F995" s="255"/>
      <c r="G995" s="255"/>
      <c r="H995" s="255"/>
      <c r="I995" s="255"/>
      <c r="J995" s="255"/>
      <c r="K995" s="255"/>
      <c r="L995" s="254"/>
      <c r="M995" s="254"/>
      <c r="N995" s="254"/>
      <c r="O995" s="254"/>
    </row>
    <row r="996" spans="1:15" ht="24.75" customHeight="1" x14ac:dyDescent="0.4">
      <c r="A996" s="254"/>
      <c r="B996" s="255"/>
      <c r="C996" s="255"/>
      <c r="D996" s="255"/>
      <c r="E996" s="255"/>
      <c r="F996" s="255"/>
      <c r="G996" s="255"/>
      <c r="H996" s="255"/>
      <c r="I996" s="255"/>
      <c r="J996" s="255"/>
      <c r="K996" s="255"/>
      <c r="L996" s="254"/>
      <c r="M996" s="254"/>
      <c r="N996" s="254"/>
      <c r="O996" s="254"/>
    </row>
    <row r="997" spans="1:15" ht="24.75" customHeight="1" x14ac:dyDescent="0.4">
      <c r="A997" s="254"/>
      <c r="B997" s="255"/>
      <c r="C997" s="255"/>
      <c r="D997" s="255"/>
      <c r="E997" s="255"/>
      <c r="F997" s="255"/>
      <c r="G997" s="255"/>
      <c r="H997" s="255"/>
      <c r="I997" s="255"/>
      <c r="J997" s="255"/>
      <c r="K997" s="255"/>
      <c r="L997" s="254"/>
      <c r="M997" s="254"/>
      <c r="N997" s="254"/>
      <c r="O997" s="254"/>
    </row>
    <row r="998" spans="1:15" ht="24.75" customHeight="1" x14ac:dyDescent="0.4">
      <c r="A998" s="254"/>
      <c r="B998" s="255"/>
      <c r="C998" s="255"/>
      <c r="D998" s="255"/>
      <c r="E998" s="255"/>
      <c r="F998" s="255"/>
      <c r="G998" s="255"/>
      <c r="H998" s="255"/>
      <c r="I998" s="255"/>
      <c r="J998" s="255"/>
      <c r="K998" s="255"/>
      <c r="L998" s="254"/>
      <c r="M998" s="254"/>
      <c r="N998" s="254"/>
      <c r="O998" s="254"/>
    </row>
    <row r="999" spans="1:15" ht="24.75" customHeight="1" x14ac:dyDescent="0.4">
      <c r="A999" s="254"/>
      <c r="B999" s="255"/>
      <c r="C999" s="255"/>
      <c r="D999" s="255"/>
      <c r="E999" s="255"/>
      <c r="F999" s="255"/>
      <c r="G999" s="255"/>
      <c r="H999" s="255"/>
      <c r="I999" s="255"/>
      <c r="J999" s="255"/>
      <c r="K999" s="255"/>
      <c r="L999" s="254"/>
      <c r="M999" s="254"/>
      <c r="N999" s="254"/>
      <c r="O999" s="254"/>
    </row>
    <row r="1000" spans="1:15" ht="24.75" customHeight="1" x14ac:dyDescent="0.4">
      <c r="A1000" s="254"/>
      <c r="B1000" s="255"/>
      <c r="C1000" s="255"/>
      <c r="D1000" s="255"/>
      <c r="E1000" s="255"/>
      <c r="F1000" s="255"/>
      <c r="G1000" s="255"/>
      <c r="H1000" s="255"/>
      <c r="I1000" s="255"/>
      <c r="J1000" s="255"/>
      <c r="K1000" s="255"/>
      <c r="L1000" s="254"/>
      <c r="M1000" s="254"/>
      <c r="N1000" s="254"/>
      <c r="O1000" s="254"/>
    </row>
  </sheetData>
  <mergeCells count="96">
    <mergeCell ref="V30:Z30"/>
    <mergeCell ref="AC30:AG30"/>
    <mergeCell ref="AJ30:AN30"/>
    <mergeCell ref="U31:Z31"/>
    <mergeCell ref="AB31:AG31"/>
    <mergeCell ref="AI31:AN31"/>
    <mergeCell ref="A32:F32"/>
    <mergeCell ref="P30:T30"/>
    <mergeCell ref="O31:T31"/>
    <mergeCell ref="O32:T32"/>
    <mergeCell ref="I30:M30"/>
    <mergeCell ref="H31:M31"/>
    <mergeCell ref="H32:M32"/>
    <mergeCell ref="A31:F31"/>
    <mergeCell ref="B30:F30"/>
    <mergeCell ref="U127:Z127"/>
    <mergeCell ref="AB127:AG127"/>
    <mergeCell ref="AI127:AN127"/>
    <mergeCell ref="U128:Z128"/>
    <mergeCell ref="AB128:AG128"/>
    <mergeCell ref="AI128:AN128"/>
    <mergeCell ref="U97:AN97"/>
    <mergeCell ref="U98:AN98"/>
    <mergeCell ref="U99:AN99"/>
    <mergeCell ref="U100:AN125"/>
    <mergeCell ref="V126:Z126"/>
    <mergeCell ref="AC126:AG126"/>
    <mergeCell ref="AJ126:AN126"/>
    <mergeCell ref="U95:Z95"/>
    <mergeCell ref="AB95:AG95"/>
    <mergeCell ref="AI95:AN95"/>
    <mergeCell ref="U96:Z96"/>
    <mergeCell ref="AB96:AG96"/>
    <mergeCell ref="AI96:AN96"/>
    <mergeCell ref="U65:AN65"/>
    <mergeCell ref="U66:AN66"/>
    <mergeCell ref="U67:AN67"/>
    <mergeCell ref="U68:AN93"/>
    <mergeCell ref="V94:Z94"/>
    <mergeCell ref="AC94:AG94"/>
    <mergeCell ref="AJ94:AN94"/>
    <mergeCell ref="U63:Z63"/>
    <mergeCell ref="AB63:AG63"/>
    <mergeCell ref="AI63:AN63"/>
    <mergeCell ref="U64:Z64"/>
    <mergeCell ref="AB64:AG64"/>
    <mergeCell ref="AI64:AN64"/>
    <mergeCell ref="U33:AN33"/>
    <mergeCell ref="U34:AN34"/>
    <mergeCell ref="U35:AN35"/>
    <mergeCell ref="U36:AN61"/>
    <mergeCell ref="V62:Z62"/>
    <mergeCell ref="AC62:AG62"/>
    <mergeCell ref="AJ62:AN62"/>
    <mergeCell ref="U32:Z32"/>
    <mergeCell ref="AB32:AG32"/>
    <mergeCell ref="AI32:AN32"/>
    <mergeCell ref="A127:F127"/>
    <mergeCell ref="H127:M127"/>
    <mergeCell ref="O127:T127"/>
    <mergeCell ref="A95:F95"/>
    <mergeCell ref="H95:M95"/>
    <mergeCell ref="O95:T95"/>
    <mergeCell ref="A96:F96"/>
    <mergeCell ref="H96:M96"/>
    <mergeCell ref="O96:T96"/>
    <mergeCell ref="A65:T65"/>
    <mergeCell ref="A66:T93"/>
    <mergeCell ref="B94:F94"/>
    <mergeCell ref="I94:M94"/>
    <mergeCell ref="A128:F128"/>
    <mergeCell ref="H128:M128"/>
    <mergeCell ref="O128:T128"/>
    <mergeCell ref="A97:T97"/>
    <mergeCell ref="A98:T125"/>
    <mergeCell ref="B126:F126"/>
    <mergeCell ref="I126:M126"/>
    <mergeCell ref="P126:T126"/>
    <mergeCell ref="P94:T94"/>
    <mergeCell ref="A63:F63"/>
    <mergeCell ref="H63:M63"/>
    <mergeCell ref="O63:T63"/>
    <mergeCell ref="A64:F64"/>
    <mergeCell ref="H64:M64"/>
    <mergeCell ref="O64:T64"/>
    <mergeCell ref="A33:T33"/>
    <mergeCell ref="A34:T61"/>
    <mergeCell ref="B62:F62"/>
    <mergeCell ref="I62:M62"/>
    <mergeCell ref="P62:T62"/>
    <mergeCell ref="U4:AN29"/>
    <mergeCell ref="A1:T1"/>
    <mergeCell ref="U1:AN1"/>
    <mergeCell ref="U2:AN2"/>
    <mergeCell ref="U3:AN3"/>
    <mergeCell ref="A2:T29"/>
  </mergeCells>
  <pageMargins left="0.55118110236220474" right="0.31496062992125984" top="0.55118110236220474" bottom="0.35433070866141736" header="0.31496062992125984" footer="0.31496062992125984"/>
  <pageSetup paperSize="9" scale="95" orientation="portrait" r:id="rId1"/>
  <rowBreaks count="3" manualBreakCount="3">
    <brk id="32" max="39" man="1"/>
    <brk id="64" max="39" man="1"/>
    <brk id="96" max="39" man="1"/>
  </rowBreaks>
  <colBreaks count="1" manualBreakCount="1">
    <brk id="20" max="12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I40"/>
  <sheetViews>
    <sheetView view="pageBreakPreview" zoomScale="150" zoomScaleNormal="100" workbookViewId="0">
      <selection activeCell="N6" sqref="N6"/>
    </sheetView>
  </sheetViews>
  <sheetFormatPr baseColWidth="10" defaultColWidth="3.33203125" defaultRowHeight="21" customHeight="1" x14ac:dyDescent="0.4"/>
  <cols>
    <col min="1" max="23" width="3.83203125" style="4" customWidth="1"/>
    <col min="24" max="75" width="4" style="4" customWidth="1"/>
    <col min="76" max="16384" width="3.33203125" style="4"/>
  </cols>
  <sheetData>
    <row r="1" spans="1:61" ht="21" customHeight="1" x14ac:dyDescent="0.4">
      <c r="B1" s="644" t="s">
        <v>258</v>
      </c>
      <c r="C1" s="644"/>
      <c r="D1" s="644"/>
      <c r="E1" s="644"/>
      <c r="F1" s="644"/>
      <c r="G1" s="644"/>
      <c r="H1" s="644"/>
      <c r="I1" s="644"/>
      <c r="J1" s="644"/>
      <c r="K1" s="253" t="str">
        <f>ข้อมูล!$B$8</f>
        <v>ภาษาต่างประเทศ</v>
      </c>
      <c r="R1" s="53"/>
      <c r="S1" s="642" t="s">
        <v>37</v>
      </c>
      <c r="T1" s="642"/>
      <c r="U1" s="635" t="s">
        <v>259</v>
      </c>
      <c r="V1" s="635"/>
      <c r="W1" s="53"/>
      <c r="X1" s="53"/>
      <c r="Y1" s="53"/>
      <c r="Z1" s="53"/>
      <c r="AA1" s="53"/>
      <c r="AB1" s="53"/>
      <c r="AC1" s="53"/>
      <c r="AD1" s="53"/>
      <c r="AE1" s="53"/>
    </row>
    <row r="2" spans="1:61" ht="21" customHeight="1" x14ac:dyDescent="0.4">
      <c r="X2" s="625" t="s">
        <v>253</v>
      </c>
      <c r="Y2" s="626"/>
      <c r="Z2" s="627"/>
      <c r="AA2" s="625" t="s">
        <v>254</v>
      </c>
      <c r="AB2" s="626"/>
      <c r="AC2" s="627"/>
      <c r="AD2" s="625" t="s">
        <v>255</v>
      </c>
      <c r="AE2" s="626"/>
      <c r="AF2" s="627"/>
      <c r="AG2" s="625" t="s">
        <v>256</v>
      </c>
      <c r="AH2" s="626"/>
      <c r="AI2" s="627"/>
      <c r="AJ2" s="625" t="s">
        <v>257</v>
      </c>
      <c r="AK2" s="626"/>
      <c r="AL2" s="627"/>
      <c r="AT2" s="625" t="s">
        <v>267</v>
      </c>
      <c r="AU2" s="626"/>
      <c r="AV2" s="627"/>
      <c r="AW2" s="625" t="s">
        <v>268</v>
      </c>
      <c r="AX2" s="626"/>
      <c r="AY2" s="627"/>
      <c r="AZ2" s="625" t="s">
        <v>269</v>
      </c>
      <c r="BA2" s="626"/>
      <c r="BB2" s="626"/>
      <c r="BC2" s="627"/>
      <c r="BD2" s="625" t="s">
        <v>270</v>
      </c>
      <c r="BE2" s="626"/>
      <c r="BF2" s="627"/>
      <c r="BG2" s="625" t="s">
        <v>271</v>
      </c>
      <c r="BH2" s="626"/>
      <c r="BI2" s="627"/>
    </row>
    <row r="3" spans="1:61" ht="21" customHeight="1" x14ac:dyDescent="0.4">
      <c r="A3" s="52"/>
      <c r="B3" s="643"/>
      <c r="C3" s="643"/>
      <c r="D3" s="643"/>
      <c r="E3" s="643"/>
      <c r="F3" s="643"/>
      <c r="G3" s="643"/>
      <c r="H3" s="643"/>
      <c r="I3" s="643"/>
      <c r="J3" s="643"/>
      <c r="K3" s="643"/>
      <c r="L3" s="643"/>
      <c r="M3" s="643"/>
      <c r="N3" s="643"/>
      <c r="X3" s="628"/>
      <c r="Y3" s="629"/>
      <c r="Z3" s="630"/>
      <c r="AA3" s="628"/>
      <c r="AB3" s="629"/>
      <c r="AC3" s="630"/>
      <c r="AD3" s="628"/>
      <c r="AE3" s="629"/>
      <c r="AF3" s="630"/>
      <c r="AG3" s="628"/>
      <c r="AH3" s="629"/>
      <c r="AI3" s="630"/>
      <c r="AJ3" s="628"/>
      <c r="AK3" s="629"/>
      <c r="AL3" s="630"/>
      <c r="AT3" s="628"/>
      <c r="AU3" s="629"/>
      <c r="AV3" s="630"/>
      <c r="AW3" s="628"/>
      <c r="AX3" s="629"/>
      <c r="AY3" s="630"/>
      <c r="AZ3" s="628"/>
      <c r="BA3" s="629"/>
      <c r="BB3" s="629"/>
      <c r="BC3" s="630"/>
      <c r="BD3" s="628"/>
      <c r="BE3" s="629"/>
      <c r="BF3" s="630"/>
      <c r="BG3" s="628"/>
      <c r="BH3" s="629"/>
      <c r="BI3" s="630"/>
    </row>
    <row r="4" spans="1:61" ht="21" customHeight="1" x14ac:dyDescent="0.4">
      <c r="A4" s="60"/>
      <c r="B4" s="622"/>
      <c r="C4" s="622"/>
      <c r="D4" s="622"/>
      <c r="E4" s="622"/>
      <c r="F4" s="622"/>
      <c r="G4" s="622"/>
      <c r="H4" s="622"/>
      <c r="I4" s="622"/>
      <c r="J4" s="622"/>
      <c r="K4" s="622"/>
      <c r="L4" s="622"/>
      <c r="M4" s="622"/>
      <c r="N4" s="622"/>
      <c r="Y4" s="53"/>
      <c r="Z4" s="57"/>
      <c r="AA4" s="53"/>
      <c r="AB4" s="53"/>
      <c r="AC4" s="53"/>
      <c r="AD4" s="53"/>
      <c r="AE4" s="53"/>
      <c r="AF4" s="53"/>
      <c r="AG4" s="53"/>
      <c r="AH4" s="53"/>
      <c r="AI4" s="53"/>
      <c r="AJ4" s="53"/>
      <c r="AK4" s="53"/>
      <c r="AL4" s="53"/>
      <c r="AU4" s="53"/>
      <c r="AV4" s="57"/>
      <c r="AW4" s="53"/>
      <c r="AX4" s="53"/>
      <c r="AY4" s="53"/>
      <c r="AZ4" s="53"/>
      <c r="BA4" s="53"/>
      <c r="BB4" s="53"/>
      <c r="BC4" s="53"/>
      <c r="BD4" s="53"/>
      <c r="BE4" s="53"/>
      <c r="BF4" s="53"/>
      <c r="BG4" s="53"/>
      <c r="BH4" s="53"/>
    </row>
    <row r="5" spans="1:61" ht="21" customHeight="1" x14ac:dyDescent="0.4">
      <c r="B5" s="53"/>
      <c r="C5" s="53"/>
      <c r="D5" s="53"/>
      <c r="E5" s="53"/>
      <c r="F5" s="53"/>
      <c r="G5" s="53"/>
      <c r="H5" s="53"/>
      <c r="I5" s="53"/>
      <c r="J5" s="53"/>
      <c r="K5" s="53"/>
      <c r="X5" s="631" t="s">
        <v>262</v>
      </c>
      <c r="Y5" s="631"/>
      <c r="Z5" s="631"/>
      <c r="AA5" s="631"/>
      <c r="AB5" s="631"/>
      <c r="AC5" s="631" t="s">
        <v>260</v>
      </c>
      <c r="AD5" s="631"/>
      <c r="AE5" s="631"/>
      <c r="AF5" s="631"/>
      <c r="AG5" s="631" t="s">
        <v>261</v>
      </c>
      <c r="AH5" s="631"/>
      <c r="AI5" s="631"/>
      <c r="AJ5" s="631"/>
      <c r="AK5" s="59"/>
      <c r="AL5" s="59"/>
      <c r="AM5" s="59"/>
      <c r="AN5" s="59"/>
      <c r="AT5" s="625" t="s">
        <v>272</v>
      </c>
      <c r="AU5" s="626"/>
      <c r="AV5" s="626"/>
      <c r="AW5" s="627"/>
      <c r="AX5" s="625" t="s">
        <v>273</v>
      </c>
      <c r="AY5" s="626"/>
      <c r="AZ5" s="626"/>
      <c r="BA5" s="627"/>
      <c r="BB5" s="625" t="s">
        <v>274</v>
      </c>
      <c r="BC5" s="626"/>
      <c r="BD5" s="626"/>
      <c r="BE5" s="627"/>
    </row>
    <row r="6" spans="1:61" ht="21" customHeight="1" x14ac:dyDescent="0.4">
      <c r="B6" s="53"/>
      <c r="C6" s="59"/>
      <c r="D6" s="59"/>
      <c r="E6" s="59"/>
      <c r="F6" s="59"/>
      <c r="G6" s="59"/>
      <c r="H6" s="53"/>
      <c r="I6" s="53"/>
      <c r="J6" s="53"/>
      <c r="K6" s="53"/>
      <c r="X6" s="632"/>
      <c r="Y6" s="632"/>
      <c r="Z6" s="632"/>
      <c r="AA6" s="632"/>
      <c r="AB6" s="632"/>
      <c r="AC6" s="632"/>
      <c r="AD6" s="632"/>
      <c r="AE6" s="632"/>
      <c r="AF6" s="632"/>
      <c r="AG6" s="632"/>
      <c r="AH6" s="632"/>
      <c r="AI6" s="632"/>
      <c r="AJ6" s="632"/>
      <c r="AK6" s="53"/>
      <c r="AL6" s="53"/>
      <c r="AM6" s="53"/>
      <c r="AN6" s="53"/>
      <c r="AT6" s="628"/>
      <c r="AU6" s="629"/>
      <c r="AV6" s="629"/>
      <c r="AW6" s="630"/>
      <c r="AX6" s="628"/>
      <c r="AY6" s="629"/>
      <c r="AZ6" s="629"/>
      <c r="BA6" s="630"/>
      <c r="BB6" s="628"/>
      <c r="BC6" s="629"/>
      <c r="BD6" s="629"/>
      <c r="BE6" s="630"/>
    </row>
    <row r="7" spans="1:61" ht="21" customHeight="1" x14ac:dyDescent="0.4">
      <c r="B7" s="61"/>
      <c r="C7" s="53"/>
      <c r="D7" s="53"/>
      <c r="E7" s="53"/>
      <c r="F7" s="53"/>
      <c r="G7" s="53"/>
      <c r="H7" s="53"/>
      <c r="I7" s="53"/>
      <c r="J7" s="53"/>
      <c r="K7" s="53"/>
      <c r="Y7" s="53"/>
      <c r="Z7" s="57"/>
      <c r="AA7" s="53"/>
      <c r="AB7" s="53"/>
      <c r="AC7" s="53"/>
      <c r="AD7" s="53"/>
      <c r="AE7" s="53"/>
      <c r="AF7" s="53"/>
      <c r="AG7" s="53"/>
      <c r="AH7" s="53"/>
      <c r="AI7" s="53"/>
      <c r="AJ7" s="53"/>
      <c r="AK7" s="53"/>
      <c r="AL7" s="53"/>
    </row>
    <row r="8" spans="1:61" ht="21" customHeight="1" x14ac:dyDescent="0.4">
      <c r="B8" s="61"/>
      <c r="C8" s="53"/>
      <c r="D8" s="53"/>
      <c r="E8" s="57"/>
      <c r="F8" s="53"/>
      <c r="G8" s="53"/>
      <c r="H8" s="53"/>
      <c r="I8" s="53"/>
      <c r="J8" s="53"/>
      <c r="K8" s="53"/>
      <c r="X8" s="631" t="s">
        <v>263</v>
      </c>
      <c r="Y8" s="631"/>
      <c r="Z8" s="631"/>
      <c r="AA8" s="631"/>
      <c r="AB8" s="631"/>
      <c r="AC8" s="631" t="s">
        <v>264</v>
      </c>
      <c r="AD8" s="631"/>
      <c r="AE8" s="631"/>
      <c r="AF8" s="631"/>
      <c r="AG8" s="631"/>
      <c r="AH8" s="631" t="s">
        <v>265</v>
      </c>
      <c r="AI8" s="631"/>
      <c r="AJ8" s="631"/>
      <c r="AK8" s="631"/>
      <c r="AL8" s="625" t="s">
        <v>266</v>
      </c>
      <c r="AM8" s="626"/>
      <c r="AN8" s="626"/>
      <c r="AO8" s="627"/>
      <c r="AT8" s="625" t="s">
        <v>275</v>
      </c>
      <c r="AU8" s="626"/>
      <c r="AV8" s="627"/>
      <c r="AW8" s="625" t="s">
        <v>276</v>
      </c>
      <c r="AX8" s="626"/>
      <c r="AY8" s="627"/>
    </row>
    <row r="9" spans="1:61" ht="21" customHeight="1" x14ac:dyDescent="0.4">
      <c r="B9" s="53"/>
      <c r="C9" s="643"/>
      <c r="D9" s="643"/>
      <c r="E9" s="59"/>
      <c r="F9" s="59"/>
      <c r="G9" s="59"/>
      <c r="H9" s="53"/>
      <c r="I9" s="53"/>
      <c r="J9" s="53"/>
      <c r="K9" s="53"/>
      <c r="X9" s="632"/>
      <c r="Y9" s="632"/>
      <c r="Z9" s="632"/>
      <c r="AA9" s="632"/>
      <c r="AB9" s="632"/>
      <c r="AC9" s="632"/>
      <c r="AD9" s="632"/>
      <c r="AE9" s="632"/>
      <c r="AF9" s="632"/>
      <c r="AG9" s="632"/>
      <c r="AH9" s="632"/>
      <c r="AI9" s="632"/>
      <c r="AJ9" s="632"/>
      <c r="AK9" s="632"/>
      <c r="AL9" s="628"/>
      <c r="AM9" s="629"/>
      <c r="AN9" s="629"/>
      <c r="AO9" s="630"/>
      <c r="AT9" s="628"/>
      <c r="AU9" s="629"/>
      <c r="AV9" s="630"/>
      <c r="AW9" s="628"/>
      <c r="AX9" s="629"/>
      <c r="AY9" s="630"/>
    </row>
    <row r="10" spans="1:61" ht="21" customHeight="1" x14ac:dyDescent="0.4">
      <c r="B10" s="53"/>
      <c r="C10" s="622"/>
      <c r="D10" s="622"/>
      <c r="E10" s="53"/>
      <c r="F10" s="53"/>
      <c r="G10" s="53"/>
      <c r="H10" s="53"/>
      <c r="I10" s="53"/>
      <c r="J10" s="53"/>
      <c r="K10" s="53"/>
      <c r="X10" s="56"/>
      <c r="Y10" s="56"/>
      <c r="Z10" s="56"/>
      <c r="AA10" s="56"/>
      <c r="AB10" s="56"/>
      <c r="AC10" s="56"/>
      <c r="AD10" s="56"/>
      <c r="AE10" s="56"/>
      <c r="AF10" s="56"/>
      <c r="AG10" s="56"/>
      <c r="AH10" s="56"/>
      <c r="AI10" s="56"/>
      <c r="AJ10" s="56"/>
      <c r="AK10" s="56"/>
      <c r="AL10" s="56"/>
      <c r="AM10" s="56"/>
      <c r="AN10" s="56"/>
      <c r="AO10" s="56"/>
    </row>
    <row r="11" spans="1:61" ht="21" customHeight="1" x14ac:dyDescent="0.4">
      <c r="B11" s="53"/>
      <c r="C11" s="56"/>
      <c r="D11" s="56"/>
      <c r="E11" s="53"/>
      <c r="F11" s="53"/>
      <c r="G11" s="53"/>
      <c r="H11" s="53"/>
      <c r="I11" s="53"/>
      <c r="J11" s="53"/>
      <c r="K11" s="53"/>
      <c r="X11" s="631" t="s">
        <v>281</v>
      </c>
      <c r="Y11" s="631"/>
      <c r="Z11" s="631"/>
      <c r="AA11" s="631"/>
      <c r="AB11" s="631" t="s">
        <v>282</v>
      </c>
      <c r="AC11" s="631"/>
      <c r="AD11" s="631"/>
      <c r="AE11" s="631"/>
      <c r="AF11" s="631" t="s">
        <v>283</v>
      </c>
      <c r="AG11" s="631"/>
      <c r="AH11" s="631"/>
      <c r="AI11" s="631"/>
      <c r="AJ11" s="625" t="s">
        <v>284</v>
      </c>
      <c r="AK11" s="626"/>
      <c r="AL11" s="626"/>
      <c r="AM11" s="626"/>
      <c r="AN11" s="627"/>
      <c r="AO11" s="631" t="s">
        <v>285</v>
      </c>
      <c r="AP11" s="631"/>
      <c r="AQ11" s="631"/>
      <c r="AR11" s="631"/>
      <c r="AT11" s="631" t="s">
        <v>277</v>
      </c>
      <c r="AU11" s="631"/>
      <c r="AV11" s="631"/>
      <c r="AW11" s="631"/>
      <c r="AX11" s="631"/>
      <c r="AY11" s="58" t="s">
        <v>278</v>
      </c>
      <c r="AZ11" s="58"/>
      <c r="BA11" s="58"/>
      <c r="BB11" s="58"/>
      <c r="BC11" s="631" t="s">
        <v>279</v>
      </c>
      <c r="BD11" s="631"/>
      <c r="BE11" s="631"/>
      <c r="BF11" s="625" t="s">
        <v>280</v>
      </c>
      <c r="BG11" s="626"/>
      <c r="BH11" s="626"/>
      <c r="BI11" s="627"/>
    </row>
    <row r="12" spans="1:61" ht="21" customHeight="1" x14ac:dyDescent="0.4">
      <c r="B12" s="645" t="s">
        <v>289</v>
      </c>
      <c r="C12" s="636" t="s">
        <v>290</v>
      </c>
      <c r="D12" s="637"/>
      <c r="E12" s="638"/>
      <c r="F12" s="649" t="s">
        <v>78</v>
      </c>
      <c r="G12" s="634"/>
      <c r="H12" s="634"/>
      <c r="I12" s="634"/>
      <c r="J12" s="634"/>
      <c r="K12" s="634"/>
      <c r="L12" s="634"/>
      <c r="M12" s="634"/>
      <c r="N12" s="634"/>
      <c r="O12" s="634"/>
      <c r="P12" s="634"/>
      <c r="Q12" s="634"/>
      <c r="R12" s="634"/>
      <c r="S12" s="634"/>
      <c r="T12" s="634"/>
      <c r="U12" s="634"/>
      <c r="V12" s="32"/>
      <c r="X12" s="632"/>
      <c r="Y12" s="632"/>
      <c r="Z12" s="632"/>
      <c r="AA12" s="632"/>
      <c r="AB12" s="632"/>
      <c r="AC12" s="632"/>
      <c r="AD12" s="632"/>
      <c r="AE12" s="632"/>
      <c r="AF12" s="632"/>
      <c r="AG12" s="632"/>
      <c r="AH12" s="632"/>
      <c r="AI12" s="632"/>
      <c r="AJ12" s="628"/>
      <c r="AK12" s="629"/>
      <c r="AL12" s="629"/>
      <c r="AM12" s="629"/>
      <c r="AN12" s="630"/>
      <c r="AO12" s="632"/>
      <c r="AP12" s="632"/>
      <c r="AQ12" s="632"/>
      <c r="AR12" s="632"/>
      <c r="AT12" s="632"/>
      <c r="AU12" s="632"/>
      <c r="AV12" s="632"/>
      <c r="AW12" s="632"/>
      <c r="AX12" s="632"/>
      <c r="AY12" s="628"/>
      <c r="AZ12" s="629"/>
      <c r="BA12" s="629"/>
      <c r="BB12" s="630"/>
      <c r="BC12" s="632"/>
      <c r="BD12" s="632"/>
      <c r="BE12" s="632"/>
      <c r="BF12" s="628"/>
      <c r="BG12" s="629"/>
      <c r="BH12" s="629"/>
      <c r="BI12" s="630"/>
    </row>
    <row r="13" spans="1:61" ht="21" customHeight="1" x14ac:dyDescent="0.4">
      <c r="B13" s="645"/>
      <c r="C13" s="639" t="s">
        <v>291</v>
      </c>
      <c r="D13" s="640"/>
      <c r="E13" s="641"/>
      <c r="F13" s="649" t="s">
        <v>10</v>
      </c>
      <c r="G13" s="634"/>
      <c r="H13" s="634"/>
      <c r="I13" s="634"/>
      <c r="J13" s="634" t="s">
        <v>11</v>
      </c>
      <c r="K13" s="634"/>
      <c r="L13" s="634"/>
      <c r="M13" s="634"/>
      <c r="N13" s="634" t="s">
        <v>12</v>
      </c>
      <c r="O13" s="634"/>
      <c r="P13" s="634"/>
      <c r="Q13" s="634"/>
      <c r="R13" s="634" t="s">
        <v>13</v>
      </c>
      <c r="S13" s="634"/>
      <c r="T13" s="634"/>
      <c r="U13" s="634"/>
      <c r="V13" s="32"/>
    </row>
    <row r="14" spans="1:61" ht="21" customHeight="1" x14ac:dyDescent="0.4">
      <c r="B14" s="646"/>
      <c r="C14" s="647" t="s">
        <v>229</v>
      </c>
      <c r="D14" s="647"/>
      <c r="E14" s="647"/>
      <c r="F14" s="62">
        <v>3</v>
      </c>
      <c r="G14" s="62">
        <v>2</v>
      </c>
      <c r="H14" s="62">
        <v>1</v>
      </c>
      <c r="I14" s="62">
        <v>0</v>
      </c>
      <c r="J14" s="62">
        <v>3</v>
      </c>
      <c r="K14" s="62">
        <v>2</v>
      </c>
      <c r="L14" s="62">
        <v>1</v>
      </c>
      <c r="M14" s="62">
        <v>0</v>
      </c>
      <c r="N14" s="62">
        <v>3</v>
      </c>
      <c r="O14" s="62">
        <v>2</v>
      </c>
      <c r="P14" s="62">
        <v>1</v>
      </c>
      <c r="Q14" s="62">
        <v>0</v>
      </c>
      <c r="R14" s="62">
        <v>3</v>
      </c>
      <c r="S14" s="62">
        <v>2</v>
      </c>
      <c r="T14" s="62">
        <v>1</v>
      </c>
      <c r="U14" s="62">
        <v>0</v>
      </c>
      <c r="V14" s="32"/>
    </row>
    <row r="15" spans="1:61" ht="21" customHeight="1" x14ac:dyDescent="0.4">
      <c r="B15" s="646"/>
      <c r="C15" s="648" t="s">
        <v>79</v>
      </c>
      <c r="D15" s="648"/>
      <c r="E15" s="648"/>
      <c r="F15" s="211" t="str">
        <f>IF(COUNTIF(ข้อมูล!$S$3:$S$63,"3"),COUNTIF(ข้อมูล!$S$3:$S$63,"3"),"-")</f>
        <v>-</v>
      </c>
      <c r="G15" s="211" t="str">
        <f>IF(COUNTIF(ข้อมูล!$S$3:$S$63,"2"),COUNTIF(ข้อมูล!$S$3:$S$63,"2"),"-")</f>
        <v>-</v>
      </c>
      <c r="H15" s="211" t="str">
        <f>IF(COUNTIF(ข้อมูล!$S$3:$S$63,"1"),COUNTIF(ข้อมูล!$S$3:$S$63,"1"),"-")</f>
        <v>-</v>
      </c>
      <c r="I15" s="211" t="str">
        <f>IF(COUNTIF(ข้อมูล!$S$3:$S$63,"0"),COUNTIF(ข้อมูล!$S$3:$S$63,"0"),"-")</f>
        <v>-</v>
      </c>
      <c r="J15" s="211" t="str">
        <f>IF(COUNTIF(ข้อมูล!$T$3:$T$63,"3"),COUNTIF(ข้อมูล!$T$3:$T$63,"3"),"-")</f>
        <v>-</v>
      </c>
      <c r="K15" s="211" t="str">
        <f>IF(COUNTIF(ข้อมูล!$T$3:$T$63,"2"),COUNTIF(ข้อมูล!$T$3:$T$63,"2"),"-")</f>
        <v>-</v>
      </c>
      <c r="L15" s="211" t="str">
        <f>IF(COUNTIF(ข้อมูล!$T$3:$T$63,"1"),COUNTIF(ข้อมูล!$T$3:$T$63,"1"),"-")</f>
        <v>-</v>
      </c>
      <c r="M15" s="211" t="str">
        <f>IF(COUNTIF(ข้อมูล!$T$3:$T$63,"0"),COUNTIF(ข้อมูล!$T$3:$T$63,"0"),"-")</f>
        <v>-</v>
      </c>
      <c r="N15" s="211" t="str">
        <f>IF(COUNTIF(ข้อมูล!$U$3:$U$63,"3"),COUNTIF(ข้อมูล!$U$3:$U$63,"3"),"-")</f>
        <v>-</v>
      </c>
      <c r="O15" s="211" t="str">
        <f>IF(COUNTIF(ข้อมูล!$U$3:$U$63,"2"),COUNTIF(ข้อมูล!$U$3:$U$63,"2"),"-")</f>
        <v>-</v>
      </c>
      <c r="P15" s="211" t="str">
        <f>IF(COUNTIF(ข้อมูล!$U$3:$U$63,"1"),COUNTIF(ข้อมูล!$U$3:$U$63,"1"),"-")</f>
        <v>-</v>
      </c>
      <c r="Q15" s="211" t="str">
        <f>IF(COUNTIF(ข้อมูล!$U$3:$U$63,"0"),COUNTIF(ข้อมูล!$U$3:$U$63,"0"),"-")</f>
        <v>-</v>
      </c>
      <c r="R15" s="211" t="str">
        <f>IF(COUNTIF(ข้อมูล!$V$3:$V$63,"3"),COUNTIF(ข้อมูล!$V$3:$V$63,"3"),"-")</f>
        <v>-</v>
      </c>
      <c r="S15" s="211" t="str">
        <f>IF(COUNTIF(ข้อมูล!$V$3:$V$63,"2"),COUNTIF(ข้อมูล!$V$3:$V$63,"2"),"-")</f>
        <v>-</v>
      </c>
      <c r="T15" s="211" t="str">
        <f>IF(COUNTIF(ข้อมูล!$V$3:$V$63,"1"),COUNTIF(ข้อมูล!$V$3:$V$63,"1"),"-")</f>
        <v>-</v>
      </c>
      <c r="U15" s="211" t="str">
        <f>IF(COUNTIF(ข้อมูล!$V$3:$V$63,"0"),COUNTIF(ข้อมูล!$V$3:$V$63,"0"),"-")</f>
        <v>-</v>
      </c>
      <c r="V15" s="32"/>
    </row>
    <row r="16" spans="1:61" ht="21" customHeight="1" x14ac:dyDescent="0.4">
      <c r="B16" s="646"/>
      <c r="C16" s="648" t="s">
        <v>236</v>
      </c>
      <c r="D16" s="648"/>
      <c r="E16" s="648"/>
      <c r="F16" s="263" t="str">
        <f>IF(COUNTIF(F15,"-"),F15,F15*100/SUM($F15:$I15))</f>
        <v>-</v>
      </c>
      <c r="G16" s="263" t="str">
        <f>IF(COUNTIF(G15,"-"),G15,G15*100/SUM($F15:$I15))</f>
        <v>-</v>
      </c>
      <c r="H16" s="263" t="str">
        <f>IF(COUNTIF(H15,"-"),H15,H15*100/SUM($F15:$I15))</f>
        <v>-</v>
      </c>
      <c r="I16" s="263" t="str">
        <f>IF(COUNTIF(I15,"-"),I15,I15*100/SUM($F15:$I15))</f>
        <v>-</v>
      </c>
      <c r="J16" s="263" t="str">
        <f>IF(COUNTIF(J15,"-"),J15,J15*100/SUM($J15:$M15))</f>
        <v>-</v>
      </c>
      <c r="K16" s="263" t="str">
        <f>IF(COUNTIF(K15,"-"),K15,K15*100/SUM($J15:$M15))</f>
        <v>-</v>
      </c>
      <c r="L16" s="263" t="str">
        <f>IF(COUNTIF(L15,"-"),L15,L15*100/SUM($J15:$M15))</f>
        <v>-</v>
      </c>
      <c r="M16" s="263" t="str">
        <f>IF(COUNTIF(M15,"-"),M15,M15*100/SUM($J15:$M15))</f>
        <v>-</v>
      </c>
      <c r="N16" s="263" t="str">
        <f>IF(COUNTIF(N15,"-"),N15,N15*100/SUM($N15:$Q15))</f>
        <v>-</v>
      </c>
      <c r="O16" s="263" t="str">
        <f>IF(COUNTIF(O15,"-"),O15,O15*100/SUM($N15:$Q15))</f>
        <v>-</v>
      </c>
      <c r="P16" s="263" t="str">
        <f>IF(COUNTIF(P15,"-"),P15,P15*100/SUM($N15:$Q15))</f>
        <v>-</v>
      </c>
      <c r="Q16" s="263" t="str">
        <f>IF(COUNTIF(Q15,"-"),Q15,Q15*100/SUM($N15:$Q15))</f>
        <v>-</v>
      </c>
      <c r="R16" s="263" t="str">
        <f>IF(COUNTIF(R15,"-"),R15,R15*100/SUM($R15:$U15))</f>
        <v>-</v>
      </c>
      <c r="S16" s="263" t="str">
        <f>IF(COUNTIF(S15,"-"),S15,S15*100/SUM($R15:$U15))</f>
        <v>-</v>
      </c>
      <c r="T16" s="263" t="str">
        <f>IF(COUNTIF(T15,"-"),T15,T15*100/SUM($R15:$U15))</f>
        <v>-</v>
      </c>
      <c r="U16" s="263" t="str">
        <f>IF(COUNTIF(U15,"-"),U15,U15*100/SUM($R15:$U15))</f>
        <v>-</v>
      </c>
      <c r="V16" s="32"/>
      <c r="Y16" s="53"/>
      <c r="Z16" s="53"/>
      <c r="AA16" s="53"/>
      <c r="AB16" s="53"/>
      <c r="AC16" s="53"/>
      <c r="AD16" s="53"/>
      <c r="AE16" s="53"/>
      <c r="AF16" s="53"/>
      <c r="AG16" s="53"/>
      <c r="AH16" s="53"/>
      <c r="AI16" s="53"/>
      <c r="AJ16" s="53"/>
      <c r="AK16" s="53"/>
      <c r="AL16" s="53"/>
    </row>
    <row r="17" spans="2:61" ht="7.5" customHeight="1" x14ac:dyDescent="0.4"/>
    <row r="18" spans="2:61" ht="21" customHeight="1" x14ac:dyDescent="0.4">
      <c r="B18" s="645" t="s">
        <v>289</v>
      </c>
      <c r="C18" s="636" t="s">
        <v>290</v>
      </c>
      <c r="D18" s="637"/>
      <c r="E18" s="638"/>
      <c r="F18" s="649" t="s">
        <v>78</v>
      </c>
      <c r="G18" s="634"/>
      <c r="H18" s="634"/>
      <c r="I18" s="634"/>
      <c r="J18" s="634"/>
      <c r="K18" s="634"/>
      <c r="L18" s="634"/>
      <c r="M18" s="634"/>
      <c r="N18" s="634"/>
      <c r="O18" s="634"/>
      <c r="P18" s="634"/>
      <c r="Q18" s="634"/>
      <c r="R18" s="634"/>
      <c r="S18" s="634"/>
      <c r="T18" s="634"/>
      <c r="U18" s="634"/>
      <c r="X18" s="632" t="s">
        <v>286</v>
      </c>
      <c r="Y18" s="632"/>
      <c r="Z18" s="632" t="s">
        <v>287</v>
      </c>
      <c r="AA18" s="632"/>
      <c r="AB18" s="632"/>
      <c r="AC18" s="632"/>
      <c r="AD18" s="632" t="s">
        <v>288</v>
      </c>
      <c r="AE18" s="632"/>
      <c r="AF18" s="632"/>
      <c r="AG18" s="632" t="s">
        <v>286</v>
      </c>
      <c r="AH18" s="632"/>
      <c r="AI18" s="632" t="s">
        <v>287</v>
      </c>
      <c r="AJ18" s="632"/>
      <c r="AK18" s="632"/>
      <c r="AL18" s="632"/>
      <c r="AM18" s="632" t="s">
        <v>288</v>
      </c>
      <c r="AN18" s="632"/>
      <c r="AO18" s="632"/>
    </row>
    <row r="19" spans="2:61" ht="21" customHeight="1" x14ac:dyDescent="0.4">
      <c r="B19" s="645"/>
      <c r="C19" s="639" t="s">
        <v>291</v>
      </c>
      <c r="D19" s="640"/>
      <c r="E19" s="641"/>
      <c r="F19" s="649" t="s">
        <v>14</v>
      </c>
      <c r="G19" s="634"/>
      <c r="H19" s="634"/>
      <c r="I19" s="634"/>
      <c r="J19" s="634" t="s">
        <v>292</v>
      </c>
      <c r="K19" s="634"/>
      <c r="L19" s="634"/>
      <c r="M19" s="634"/>
      <c r="N19" s="634" t="s">
        <v>293</v>
      </c>
      <c r="O19" s="634"/>
      <c r="P19" s="634"/>
      <c r="Q19" s="634"/>
      <c r="R19" s="634" t="s">
        <v>294</v>
      </c>
      <c r="S19" s="634"/>
      <c r="T19" s="634"/>
      <c r="U19" s="634"/>
      <c r="X19" s="633">
        <v>1</v>
      </c>
      <c r="Y19" s="633"/>
      <c r="Z19" s="632"/>
      <c r="AA19" s="632"/>
      <c r="AB19" s="632"/>
      <c r="AC19" s="632"/>
      <c r="AD19" s="632"/>
      <c r="AE19" s="632"/>
      <c r="AF19" s="632"/>
      <c r="AG19" s="633">
        <v>6</v>
      </c>
      <c r="AH19" s="633"/>
      <c r="AI19" s="632"/>
      <c r="AJ19" s="632"/>
      <c r="AK19" s="632"/>
      <c r="AL19" s="632"/>
      <c r="AM19" s="632"/>
      <c r="AN19" s="632"/>
      <c r="AO19" s="632"/>
    </row>
    <row r="20" spans="2:61" ht="21" customHeight="1" x14ac:dyDescent="0.4">
      <c r="B20" s="646"/>
      <c r="C20" s="647" t="s">
        <v>229</v>
      </c>
      <c r="D20" s="647"/>
      <c r="E20" s="647"/>
      <c r="F20" s="62">
        <v>3</v>
      </c>
      <c r="G20" s="62">
        <v>2</v>
      </c>
      <c r="H20" s="62">
        <v>1</v>
      </c>
      <c r="I20" s="62">
        <v>0</v>
      </c>
      <c r="J20" s="62">
        <v>3</v>
      </c>
      <c r="K20" s="62">
        <v>2</v>
      </c>
      <c r="L20" s="62">
        <v>1</v>
      </c>
      <c r="M20" s="62">
        <v>0</v>
      </c>
      <c r="N20" s="62">
        <v>3</v>
      </c>
      <c r="O20" s="62">
        <v>2</v>
      </c>
      <c r="P20" s="62">
        <v>1</v>
      </c>
      <c r="Q20" s="62">
        <v>0</v>
      </c>
      <c r="R20" s="62">
        <v>3</v>
      </c>
      <c r="S20" s="62">
        <v>2</v>
      </c>
      <c r="T20" s="62">
        <v>1</v>
      </c>
      <c r="U20" s="62">
        <v>0</v>
      </c>
      <c r="X20" s="633">
        <v>2</v>
      </c>
      <c r="Y20" s="633"/>
      <c r="Z20" s="632"/>
      <c r="AA20" s="632"/>
      <c r="AB20" s="632"/>
      <c r="AC20" s="632"/>
      <c r="AD20" s="632"/>
      <c r="AE20" s="632"/>
      <c r="AF20" s="632"/>
      <c r="AG20" s="633">
        <v>7</v>
      </c>
      <c r="AH20" s="633"/>
      <c r="AI20" s="632"/>
      <c r="AJ20" s="632"/>
      <c r="AK20" s="632"/>
      <c r="AL20" s="632"/>
      <c r="AM20" s="632"/>
      <c r="AN20" s="632"/>
      <c r="AO20" s="632"/>
    </row>
    <row r="21" spans="2:61" ht="21" customHeight="1" x14ac:dyDescent="0.4">
      <c r="B21" s="646"/>
      <c r="C21" s="648" t="s">
        <v>79</v>
      </c>
      <c r="D21" s="648"/>
      <c r="E21" s="648"/>
      <c r="F21" s="211" t="str">
        <f>IF(COUNTIF(ข้อมูล!$W$3:$W$63,"3"),COUNTIF(ข้อมูล!$W$3:$W$63,"3"),"-")</f>
        <v>-</v>
      </c>
      <c r="G21" s="211" t="str">
        <f>IF(COUNTIF(ข้อมูล!$W$3:$W$63,"2"),COUNTIF(ข้อมูล!$W$3:$W$63,"2"),"-")</f>
        <v>-</v>
      </c>
      <c r="H21" s="211" t="str">
        <f>IF(COUNTIF(ข้อมูล!$W$3:$W$63,"1"),COUNTIF(ข้อมูล!$W$3:$W$63,"1"),"-")</f>
        <v>-</v>
      </c>
      <c r="I21" s="211" t="str">
        <f>IF(COUNTIF(ข้อมูล!$W$3:$W$63,"0"),COUNTIF(ข้อมูล!$W$3:$W$63,"0"),"-")</f>
        <v>-</v>
      </c>
      <c r="J21" s="211" t="str">
        <f>IF(COUNTIF(ข้อมูล!$X$3:$X$63,"3"),COUNTIF(ข้อมูล!$X$3:$X$63,"3"),"-")</f>
        <v>-</v>
      </c>
      <c r="K21" s="211" t="str">
        <f>IF(COUNTIF(ข้อมูล!$X$3:$X$63,"2"),COUNTIF(ข้อมูล!$X$3:$X$63,"2"),"-")</f>
        <v>-</v>
      </c>
      <c r="L21" s="211" t="str">
        <f>IF(COUNTIF(ข้อมูล!$X$3:$X$63,"1"),COUNTIF(ข้อมูล!$X$3:$X$63,"1"),"-")</f>
        <v>-</v>
      </c>
      <c r="M21" s="211" t="str">
        <f>IF(COUNTIF(ข้อมูล!$X$3:$X$63,"0"),COUNTIF(ข้อมูล!$X$3:$X$63,"0"),"-")</f>
        <v>-</v>
      </c>
      <c r="N21" s="211" t="str">
        <f>IF(COUNTIF(ข้อมูล!$Y$3:$Y$63,"3"),COUNTIF(ข้อมูล!$Y$3:$Y$63,"3"),"-")</f>
        <v>-</v>
      </c>
      <c r="O21" s="211" t="str">
        <f>IF(COUNTIF(ข้อมูล!$Y$3:$Y$63,"2"),COUNTIF(ข้อมูล!$Y$3:$Y$63,"2"),"-")</f>
        <v>-</v>
      </c>
      <c r="P21" s="211" t="str">
        <f>IF(COUNTIF(ข้อมูล!$Y$3:$Y$63,"1"),COUNTIF(ข้อมูล!$Y$3:$Y$63,"1"),"-")</f>
        <v>-</v>
      </c>
      <c r="Q21" s="211" t="str">
        <f>IF(COUNTIF(ข้อมูล!$Y$3:$Y$63,"0"),COUNTIF(ข้อมูล!$Y$3:$Y$63,"0"),"-")</f>
        <v>-</v>
      </c>
      <c r="R21" s="211" t="str">
        <f>IF(COUNTIF(ข้อมูล!$Z$3:$Z$63,"3"),COUNTIF(ข้อมูล!$Z$3:$Z$63,"3"),"-")</f>
        <v>-</v>
      </c>
      <c r="S21" s="211" t="str">
        <f>IF(COUNTIF(ข้อมูล!$Z$3:$Z$63,"2"),COUNTIF(ข้อมูล!$Z$3:$Z$63,"2"),"-")</f>
        <v>-</v>
      </c>
      <c r="T21" s="211" t="str">
        <f>IF(COUNTIF(ข้อมูล!$Z$3:$Z$63,"1"),COUNTIF(ข้อมูล!$Z$3:$Z$63,"1"),"-")</f>
        <v>-</v>
      </c>
      <c r="U21" s="211" t="str">
        <f>IF(COUNTIF(ข้อมูล!$Z$3:$Z$63,"0"),COUNTIF(ข้อมูล!$Z$3:$Z$63,"0"),"-")</f>
        <v>-</v>
      </c>
      <c r="X21" s="633">
        <v>3</v>
      </c>
      <c r="Y21" s="633"/>
      <c r="Z21" s="632"/>
      <c r="AA21" s="632"/>
      <c r="AB21" s="632"/>
      <c r="AC21" s="632"/>
      <c r="AD21" s="632"/>
      <c r="AE21" s="632"/>
      <c r="AF21" s="632"/>
      <c r="AG21" s="633">
        <v>8</v>
      </c>
      <c r="AH21" s="633"/>
      <c r="AI21" s="632"/>
      <c r="AJ21" s="632"/>
      <c r="AK21" s="632"/>
      <c r="AL21" s="632"/>
      <c r="AM21" s="632"/>
      <c r="AN21" s="632"/>
      <c r="AO21" s="632"/>
    </row>
    <row r="22" spans="2:61" ht="21" customHeight="1" x14ac:dyDescent="0.4">
      <c r="B22" s="646"/>
      <c r="C22" s="648" t="s">
        <v>236</v>
      </c>
      <c r="D22" s="648"/>
      <c r="E22" s="648"/>
      <c r="F22" s="263" t="str">
        <f>IF(COUNTIF(F21,"-"),F21,F21*100/SUM($F21:$I21))</f>
        <v>-</v>
      </c>
      <c r="G22" s="263" t="str">
        <f>IF(COUNTIF(G21,"-"),G21,G21*100/SUM($F21:$I21))</f>
        <v>-</v>
      </c>
      <c r="H22" s="263" t="str">
        <f>IF(COUNTIF(H21,"-"),H21,H21*100/SUM($F21:$I21))</f>
        <v>-</v>
      </c>
      <c r="I22" s="263" t="str">
        <f>IF(COUNTIF(I21,"-"),I21,I21*100/SUM($F21:$I21))</f>
        <v>-</v>
      </c>
      <c r="J22" s="263" t="str">
        <f>IF(COUNTIF(J21,"-"),J21,J21*100/SUM($J21:$M21))</f>
        <v>-</v>
      </c>
      <c r="K22" s="263" t="str">
        <f>IF(COUNTIF(K21,"-"),K21,K21*100/SUM($J21:$M21))</f>
        <v>-</v>
      </c>
      <c r="L22" s="263" t="str">
        <f>IF(COUNTIF(L21,"-"),L21,L21*100/SUM($J21:$M21))</f>
        <v>-</v>
      </c>
      <c r="M22" s="263" t="str">
        <f>IF(COUNTIF(M21,"-"),M21,M21*100/SUM($J21:$M21))</f>
        <v>-</v>
      </c>
      <c r="N22" s="263" t="str">
        <f>IF(COUNTIF(N21,"-"),N21,N21*100/SUM($N21:$Q21))</f>
        <v>-</v>
      </c>
      <c r="O22" s="263" t="str">
        <f>IF(COUNTIF(O21,"-"),O21,O21*100/SUM($N21:$Q21))</f>
        <v>-</v>
      </c>
      <c r="P22" s="263" t="str">
        <f>IF(COUNTIF(P21,"-"),P21,P21*100/SUM($N21:$Q21))</f>
        <v>-</v>
      </c>
      <c r="Q22" s="263" t="str">
        <f>IF(COUNTIF(Q21,"-"),Q21,Q21*100/SUM($N21:$Q21))</f>
        <v>-</v>
      </c>
      <c r="R22" s="263" t="str">
        <f>IF(COUNTIF(R21,"-"),R21,R21*100/SUM($R21:$U21))</f>
        <v>-</v>
      </c>
      <c r="S22" s="263" t="str">
        <f>IF(COUNTIF(S21,"-"),S21,S21*100/SUM($R21:$U21))</f>
        <v>-</v>
      </c>
      <c r="T22" s="263" t="str">
        <f>IF(COUNTIF(T21,"-"),T21,T21*100/SUM($R21:$U21))</f>
        <v>-</v>
      </c>
      <c r="U22" s="263" t="str">
        <f>IF(COUNTIF(U21,"-"),U21,U21*100/SUM($R21:$U21))</f>
        <v>-</v>
      </c>
      <c r="X22" s="633">
        <v>4</v>
      </c>
      <c r="Y22" s="633"/>
      <c r="Z22" s="632"/>
      <c r="AA22" s="632"/>
      <c r="AB22" s="632"/>
      <c r="AC22" s="632"/>
      <c r="AD22" s="632"/>
      <c r="AE22" s="632"/>
      <c r="AF22" s="632"/>
      <c r="AG22" s="633">
        <v>9</v>
      </c>
      <c r="AH22" s="633"/>
      <c r="AI22" s="632"/>
      <c r="AJ22" s="632"/>
      <c r="AK22" s="632"/>
      <c r="AL22" s="632"/>
      <c r="AM22" s="632"/>
      <c r="AN22" s="632"/>
      <c r="AO22" s="632"/>
    </row>
    <row r="23" spans="2:61" ht="7.5" customHeight="1" x14ac:dyDescent="0.4">
      <c r="X23" s="633">
        <v>5</v>
      </c>
      <c r="Y23" s="633"/>
      <c r="Z23" s="632"/>
      <c r="AA23" s="632"/>
      <c r="AB23" s="632"/>
      <c r="AC23" s="632"/>
      <c r="AD23" s="632"/>
      <c r="AE23" s="632"/>
      <c r="AF23" s="632"/>
      <c r="AG23" s="633">
        <v>10</v>
      </c>
      <c r="AH23" s="633"/>
      <c r="AI23" s="632"/>
      <c r="AJ23" s="632"/>
      <c r="AK23" s="632"/>
      <c r="AL23" s="632"/>
      <c r="AM23" s="632"/>
      <c r="AN23" s="632"/>
      <c r="AO23" s="632"/>
    </row>
    <row r="24" spans="2:61" ht="21" customHeight="1" x14ac:dyDescent="0.4">
      <c r="B24" s="645" t="s">
        <v>289</v>
      </c>
      <c r="C24" s="636" t="s">
        <v>295</v>
      </c>
      <c r="D24" s="637"/>
      <c r="E24" s="638"/>
      <c r="F24" s="649" t="s">
        <v>78</v>
      </c>
      <c r="G24" s="634"/>
      <c r="H24" s="634"/>
      <c r="I24" s="634"/>
      <c r="J24" s="634"/>
      <c r="K24" s="634"/>
      <c r="L24" s="634"/>
      <c r="M24" s="634"/>
      <c r="N24" s="634"/>
      <c r="O24" s="634"/>
      <c r="P24" s="634"/>
      <c r="Q24" s="634"/>
      <c r="R24" s="634"/>
      <c r="S24" s="634"/>
      <c r="T24" s="634"/>
      <c r="U24" s="634"/>
      <c r="BI24" s="53"/>
    </row>
    <row r="25" spans="2:61" ht="21" customHeight="1" x14ac:dyDescent="0.4">
      <c r="B25" s="645"/>
      <c r="C25" s="639" t="s">
        <v>296</v>
      </c>
      <c r="D25" s="640"/>
      <c r="E25" s="641"/>
      <c r="F25" s="649" t="s">
        <v>10</v>
      </c>
      <c r="G25" s="634"/>
      <c r="H25" s="634"/>
      <c r="I25" s="634"/>
      <c r="J25" s="634" t="s">
        <v>11</v>
      </c>
      <c r="K25" s="634"/>
      <c r="L25" s="634"/>
      <c r="M25" s="634"/>
      <c r="N25" s="634" t="s">
        <v>12</v>
      </c>
      <c r="O25" s="634"/>
      <c r="P25" s="634"/>
      <c r="Q25" s="634"/>
      <c r="R25" s="634" t="s">
        <v>13</v>
      </c>
      <c r="S25" s="634"/>
      <c r="T25" s="634"/>
      <c r="U25" s="634"/>
    </row>
    <row r="26" spans="2:61" ht="21" customHeight="1" x14ac:dyDescent="0.4">
      <c r="B26" s="646"/>
      <c r="C26" s="647" t="s">
        <v>229</v>
      </c>
      <c r="D26" s="647"/>
      <c r="E26" s="647"/>
      <c r="F26" s="62">
        <v>3</v>
      </c>
      <c r="G26" s="62">
        <v>2</v>
      </c>
      <c r="H26" s="62">
        <v>1</v>
      </c>
      <c r="I26" s="62">
        <v>0</v>
      </c>
      <c r="J26" s="62">
        <v>3</v>
      </c>
      <c r="K26" s="62">
        <v>2</v>
      </c>
      <c r="L26" s="62">
        <v>1</v>
      </c>
      <c r="M26" s="62">
        <v>0</v>
      </c>
      <c r="N26" s="62">
        <v>3</v>
      </c>
      <c r="O26" s="62">
        <v>2</v>
      </c>
      <c r="P26" s="62">
        <v>1</v>
      </c>
      <c r="Q26" s="62">
        <v>0</v>
      </c>
      <c r="R26" s="62">
        <v>3</v>
      </c>
      <c r="S26" s="62">
        <v>2</v>
      </c>
      <c r="T26" s="62">
        <v>1</v>
      </c>
      <c r="U26" s="62">
        <v>0</v>
      </c>
    </row>
    <row r="27" spans="2:61" ht="21" customHeight="1" x14ac:dyDescent="0.4">
      <c r="B27" s="646"/>
      <c r="C27" s="648" t="s">
        <v>79</v>
      </c>
      <c r="D27" s="648"/>
      <c r="E27" s="648"/>
      <c r="F27" s="211" t="str">
        <f>IF(COUNTIF(ข้อมูล!$AA$3:$AA$63,"3"),COUNTIF(ข้อมูล!$AA$3:$AA$63,"3"),"-")</f>
        <v>-</v>
      </c>
      <c r="G27" s="211" t="str">
        <f>IF(COUNTIF(ข้อมูล!$AA$3:$AA$63,"2"),COUNTIF(ข้อมูล!$AA$3:$AA$63,"2"),"-")</f>
        <v>-</v>
      </c>
      <c r="H27" s="211" t="str">
        <f>IF(COUNTIF(ข้อมูล!$AA$3:$AA$63,"1"),COUNTIF(ข้อมูล!$AA$3:$AA$63,"1"),"-")</f>
        <v>-</v>
      </c>
      <c r="I27" s="211" t="str">
        <f>IF(COUNTIF(ข้อมูล!$AA$3:$AA$63,"0"),COUNTIF(ข้อมูล!$AA$3:$AA$63,"0"),"-")</f>
        <v>-</v>
      </c>
      <c r="J27" s="211" t="str">
        <f>IF(COUNTIF(ข้อมูล!$AB$3:$AB$63,"3"),COUNTIF(ข้อมูล!$AB$3:$AB$63,"3"),"-")</f>
        <v>-</v>
      </c>
      <c r="K27" s="211" t="str">
        <f>IF(COUNTIF(ข้อมูล!$AB$3:$AB$63,"2"),COUNTIF(ข้อมูล!$AB$3:$AB$63,"2"),"-")</f>
        <v>-</v>
      </c>
      <c r="L27" s="211" t="str">
        <f>IF(COUNTIF(ข้อมูล!$AB$3:$AB$63,"1"),COUNTIF(ข้อมูล!$AB$3:$AB$63,"1"),"-")</f>
        <v>-</v>
      </c>
      <c r="M27" s="211" t="str">
        <f>IF(COUNTIF(ข้อมูล!$AB$3:$AB$63,"0"),COUNTIF(ข้อมูล!$AB$3:$AB$63,"0"),"-")</f>
        <v>-</v>
      </c>
      <c r="N27" s="211" t="str">
        <f>IF(COUNTIF(ข้อมูล!$AC$3:$AC$63,"3"),COUNTIF(ข้อมูล!$AC$3:$AC$63,"3"),"-")</f>
        <v>-</v>
      </c>
      <c r="O27" s="211" t="str">
        <f>IF(COUNTIF(ข้อมูล!$AC$3:$AC$63,"2"),COUNTIF(ข้อมูล!$AC$3:$AC$63,"2"),"-")</f>
        <v>-</v>
      </c>
      <c r="P27" s="211" t="str">
        <f>IF(COUNTIF(ข้อมูล!$AC$3:$AC$63,"1"),COUNTIF(ข้อมูล!$AC$3:$AC$63,"1"),"-")</f>
        <v>-</v>
      </c>
      <c r="Q27" s="211" t="str">
        <f>IF(COUNTIF(ข้อมูล!$AC$3:$AC$63,"0"),COUNTIF(ข้อมูล!$AC$3:$AC$63,"0"),"-")</f>
        <v>-</v>
      </c>
      <c r="R27" s="211" t="str">
        <f>IF(COUNTIF(ข้อมูล!$AD$3:$AD$63,"3"),COUNTIF(ข้อมูล!$AD$3:$AD$63,"3"),"-")</f>
        <v>-</v>
      </c>
      <c r="S27" s="211" t="str">
        <f>IF(COUNTIF(ข้อมูล!$AD$3:$AD$63,"2"),COUNTIF(ข้อมูล!$AD$3:$AD$63,"2"),"-")</f>
        <v>-</v>
      </c>
      <c r="T27" s="211" t="str">
        <f>IF(COUNTIF(ข้อมูล!$AD$3:$AD$63,"1"),COUNTIF(ข้อมูล!$AD$3:$AD$63,"1"),"-")</f>
        <v>-</v>
      </c>
      <c r="U27" s="211" t="str">
        <f>IF(COUNTIF(ข้อมูล!$AD$3:$AD$63,"0"),COUNTIF(ข้อมูล!$AD$3:$AD$63,"0"),"-")</f>
        <v>-</v>
      </c>
    </row>
    <row r="28" spans="2:61" ht="21" customHeight="1" x14ac:dyDescent="0.4">
      <c r="B28" s="646"/>
      <c r="C28" s="648" t="s">
        <v>236</v>
      </c>
      <c r="D28" s="648"/>
      <c r="E28" s="648"/>
      <c r="F28" s="263" t="str">
        <f>IF(COUNTIF(F27,"-"),F27,F27*100/SUM($F27:$I27))</f>
        <v>-</v>
      </c>
      <c r="G28" s="263" t="str">
        <f>IF(COUNTIF(G27,"-"),G27,G27*100/SUM($F27:$I27))</f>
        <v>-</v>
      </c>
      <c r="H28" s="263" t="str">
        <f>IF(COUNTIF(H27,"-"),H27,H27*100/SUM($F27:$I27))</f>
        <v>-</v>
      </c>
      <c r="I28" s="263" t="str">
        <f>IF(COUNTIF(I27,"-"),I27,I27*100/SUM($F27:$I27))</f>
        <v>-</v>
      </c>
      <c r="J28" s="263" t="str">
        <f>IF(COUNTIF(J27,"-"),J27,J27*100/SUM($J27:$M27))</f>
        <v>-</v>
      </c>
      <c r="K28" s="263" t="str">
        <f>IF(COUNTIF(K27,"-"),K27,K27*100/SUM($J27:$M27))</f>
        <v>-</v>
      </c>
      <c r="L28" s="263" t="str">
        <f>IF(COUNTIF(L27,"-"),L27,L27*100/SUM($J27:$M27))</f>
        <v>-</v>
      </c>
      <c r="M28" s="263" t="str">
        <f>IF(COUNTIF(M27,"-"),M27,M27*100/SUM($J27:$M27))</f>
        <v>-</v>
      </c>
      <c r="N28" s="263" t="str">
        <f>IF(COUNTIF(N27,"-"),N27,N27*100/SUM($N27:$Q27))</f>
        <v>-</v>
      </c>
      <c r="O28" s="263" t="str">
        <f>IF(COUNTIF(O27,"-"),O27,O27*100/SUM($N27:$Q27))</f>
        <v>-</v>
      </c>
      <c r="P28" s="263" t="str">
        <f>IF(COUNTIF(P27,"-"),P27,P27*100/SUM($N27:$Q27))</f>
        <v>-</v>
      </c>
      <c r="Q28" s="263" t="str">
        <f>IF(COUNTIF(Q27,"-"),Q27,Q27*100/SUM($N27:$Q27))</f>
        <v>-</v>
      </c>
      <c r="R28" s="263" t="str">
        <f>IF(COUNTIF(R27,"-"),R27,R27*100/SUM($R27:$U27))</f>
        <v>-</v>
      </c>
      <c r="S28" s="263" t="str">
        <f>IF(COUNTIF(S27,"-"),S27,S27*100/SUM($R27:$U27))</f>
        <v>-</v>
      </c>
      <c r="T28" s="263" t="str">
        <f>IF(COUNTIF(T27,"-"),T27,T27*100/SUM($R27:$U27))</f>
        <v>-</v>
      </c>
      <c r="U28" s="263" t="str">
        <f>IF(COUNTIF(U27,"-"),U27,U27*100/SUM($R27:$U27))</f>
        <v>-</v>
      </c>
    </row>
    <row r="29" spans="2:61" ht="7.5" customHeight="1" x14ac:dyDescent="0.4"/>
    <row r="30" spans="2:61" ht="21" customHeight="1" x14ac:dyDescent="0.4">
      <c r="B30" s="645" t="s">
        <v>289</v>
      </c>
      <c r="C30" s="636" t="s">
        <v>295</v>
      </c>
      <c r="D30" s="637"/>
      <c r="E30" s="638"/>
      <c r="F30" s="649" t="s">
        <v>78</v>
      </c>
      <c r="G30" s="634"/>
      <c r="H30" s="634"/>
      <c r="I30" s="634"/>
      <c r="J30" s="634"/>
      <c r="K30" s="634"/>
      <c r="L30" s="634"/>
      <c r="M30" s="634"/>
      <c r="N30" s="634"/>
      <c r="O30" s="634"/>
      <c r="P30" s="634"/>
      <c r="Q30" s="634"/>
      <c r="R30" s="634"/>
      <c r="S30" s="634"/>
      <c r="T30" s="634"/>
      <c r="U30" s="634"/>
    </row>
    <row r="31" spans="2:61" ht="21" customHeight="1" x14ac:dyDescent="0.4">
      <c r="B31" s="645"/>
      <c r="C31" s="639" t="s">
        <v>296</v>
      </c>
      <c r="D31" s="640"/>
      <c r="E31" s="641"/>
      <c r="F31" s="649" t="s">
        <v>14</v>
      </c>
      <c r="G31" s="634"/>
      <c r="H31" s="634"/>
      <c r="I31" s="634"/>
      <c r="J31" s="634" t="s">
        <v>292</v>
      </c>
      <c r="K31" s="634"/>
      <c r="L31" s="634"/>
      <c r="M31" s="634"/>
      <c r="N31" s="634" t="s">
        <v>293</v>
      </c>
      <c r="O31" s="634"/>
      <c r="P31" s="634"/>
      <c r="Q31" s="634"/>
      <c r="R31" s="634" t="s">
        <v>294</v>
      </c>
      <c r="S31" s="634"/>
      <c r="T31" s="634"/>
      <c r="U31" s="634"/>
    </row>
    <row r="32" spans="2:61" ht="21" customHeight="1" x14ac:dyDescent="0.4">
      <c r="B32" s="646"/>
      <c r="C32" s="647" t="s">
        <v>229</v>
      </c>
      <c r="D32" s="647"/>
      <c r="E32" s="647"/>
      <c r="F32" s="62">
        <v>3</v>
      </c>
      <c r="G32" s="62">
        <v>2</v>
      </c>
      <c r="H32" s="62">
        <v>1</v>
      </c>
      <c r="I32" s="62">
        <v>0</v>
      </c>
      <c r="J32" s="62">
        <v>3</v>
      </c>
      <c r="K32" s="62">
        <v>2</v>
      </c>
      <c r="L32" s="62">
        <v>1</v>
      </c>
      <c r="M32" s="62">
        <v>0</v>
      </c>
      <c r="N32" s="62">
        <v>3</v>
      </c>
      <c r="O32" s="62">
        <v>2</v>
      </c>
      <c r="P32" s="62">
        <v>1</v>
      </c>
      <c r="Q32" s="62">
        <v>0</v>
      </c>
      <c r="R32" s="62">
        <v>3</v>
      </c>
      <c r="S32" s="62">
        <v>2</v>
      </c>
      <c r="T32" s="62">
        <v>1</v>
      </c>
      <c r="U32" s="62">
        <v>0</v>
      </c>
    </row>
    <row r="33" spans="2:21" ht="21" customHeight="1" x14ac:dyDescent="0.4">
      <c r="B33" s="646"/>
      <c r="C33" s="648" t="s">
        <v>79</v>
      </c>
      <c r="D33" s="648"/>
      <c r="E33" s="648"/>
      <c r="F33" s="211" t="str">
        <f>IF(COUNTIF(ข้อมูล!$AE$3:$AE$63,"3"),COUNTIF(ข้อมูล!$AE$3:$AE$63,"3"),"-")</f>
        <v>-</v>
      </c>
      <c r="G33" s="211" t="str">
        <f>IF(COUNTIF(ข้อมูล!$AE$3:$AE$63,"2"),COUNTIF(ข้อมูล!$AE$3:$AE$63,"2"),"-")</f>
        <v>-</v>
      </c>
      <c r="H33" s="211" t="str">
        <f>IF(COUNTIF(ข้อมูล!$AE$3:$AE$63,"1"),COUNTIF(ข้อมูล!$AE$3:$AE$63,"1"),"-")</f>
        <v>-</v>
      </c>
      <c r="I33" s="211" t="str">
        <f>IF(COUNTIF(ข้อมูล!$AE$3:$AE$63,"0"),COUNTIF(ข้อมูล!$AE$3:$AE$63,"0"),"-")</f>
        <v>-</v>
      </c>
      <c r="J33" s="211" t="str">
        <f>IF(COUNTIF(ข้อมูล!$AF$3:$AF$63,"3"),COUNTIF(ข้อมูล!$AF$3:$AF$63,"3"),"-")</f>
        <v>-</v>
      </c>
      <c r="K33" s="211" t="str">
        <f>IF(COUNTIF(ข้อมูล!$AF$3:$AF$63,"2"),COUNTIF(ข้อมูล!$AF$3:$AF$63,"2"),"-")</f>
        <v>-</v>
      </c>
      <c r="L33" s="211" t="str">
        <f>IF(COUNTIF(ข้อมูล!$AF$3:$AF$63,"1"),COUNTIF(ข้อมูล!$AF$3:$AF$63,"1"),"-")</f>
        <v>-</v>
      </c>
      <c r="M33" s="211" t="str">
        <f>IF(COUNTIF(ข้อมูล!$AF$3:$AF$63,"0"),COUNTIF(ข้อมูล!$AF$3:$AF$63,"0"),"-")</f>
        <v>-</v>
      </c>
      <c r="N33" s="211" t="str">
        <f>IF(COUNTIF(ข้อมูล!$AG$3:$AG$63,"3"),COUNTIF(ข้อมูล!$AG$3:$AG$63,"3"),"-")</f>
        <v>-</v>
      </c>
      <c r="O33" s="211" t="str">
        <f>IF(COUNTIF(ข้อมูล!$AG$3:$AG$63,"2"),COUNTIF(ข้อมูล!$AG$3:$AG$63,"2"),"-")</f>
        <v>-</v>
      </c>
      <c r="P33" s="211" t="str">
        <f>IF(COUNTIF(ข้อมูล!$AG$3:$AG$63,"1"),COUNTIF(ข้อมูล!$AG$3:$AG$63,"1"),"-")</f>
        <v>-</v>
      </c>
      <c r="Q33" s="211" t="str">
        <f>IF(COUNTIF(ข้อมูล!$AG$3:$AG$63,"0"),COUNTIF(ข้อมูล!$AG$3:$AG$63,"0"),"-")</f>
        <v>-</v>
      </c>
      <c r="R33" s="211" t="str">
        <f>IF(COUNTIF(ข้อมูล!$AH$3:$AH$63,"3"),COUNTIF(ข้อมูล!$AH$3:$AH$63,"3"),"-")</f>
        <v>-</v>
      </c>
      <c r="S33" s="211" t="str">
        <f>IF(COUNTIF(ข้อมูล!$AH$3:$AH$63,"2"),COUNTIF(ข้อมูล!$AH$3:$AH$63,"2"),"-")</f>
        <v>-</v>
      </c>
      <c r="T33" s="211" t="str">
        <f>IF(COUNTIF(ข้อมูล!$AH$3:$AH$63,"1"),COUNTIF(ข้อมูล!$AH$3:$AH$63,"1"),"-")</f>
        <v>-</v>
      </c>
      <c r="U33" s="211" t="str">
        <f>IF(COUNTIF(ข้อมูล!$AH$3:$AH$63,"0"),COUNTIF(ข้อมูล!$AH$3:$AH$63,"0"),"-")</f>
        <v>-</v>
      </c>
    </row>
    <row r="34" spans="2:21" ht="21" customHeight="1" x14ac:dyDescent="0.4">
      <c r="B34" s="646"/>
      <c r="C34" s="648" t="s">
        <v>236</v>
      </c>
      <c r="D34" s="648"/>
      <c r="E34" s="648"/>
      <c r="F34" s="263" t="str">
        <f>IF(COUNTIF(F33,"-"),F33,F33*100/SUM($F33:$I33))</f>
        <v>-</v>
      </c>
      <c r="G34" s="263" t="str">
        <f>IF(COUNTIF(G33,"-"),G33,G33*100/SUM($F33:$I33))</f>
        <v>-</v>
      </c>
      <c r="H34" s="263" t="str">
        <f>IF(COUNTIF(H33,"-"),H33,H33*100/SUM($F33:$I33))</f>
        <v>-</v>
      </c>
      <c r="I34" s="263" t="str">
        <f>IF(COUNTIF(I33,"-"),I33,I33*100/SUM($F33:$I33))</f>
        <v>-</v>
      </c>
      <c r="J34" s="263" t="str">
        <f>IF(COUNTIF(J33,"-"),J33,J33*100/SUM($J33:$M33))</f>
        <v>-</v>
      </c>
      <c r="K34" s="263" t="str">
        <f>IF(COUNTIF(K33,"-"),K33,K33*100/SUM($J33:$M33))</f>
        <v>-</v>
      </c>
      <c r="L34" s="263" t="str">
        <f>IF(COUNTIF(L33,"-"),L33,L33*100/SUM($J33:$M33))</f>
        <v>-</v>
      </c>
      <c r="M34" s="263" t="str">
        <f>IF(COUNTIF(M33,"-"),M33,M33*100/SUM($J33:$M33))</f>
        <v>-</v>
      </c>
      <c r="N34" s="263" t="str">
        <f>IF(COUNTIF(N33,"-"),N33,N33*100/SUM($N33:$Q33))</f>
        <v>-</v>
      </c>
      <c r="O34" s="263" t="str">
        <f>IF(COUNTIF(O33,"-"),O33,O33*100/SUM($N33:$Q33))</f>
        <v>-</v>
      </c>
      <c r="P34" s="263" t="str">
        <f>IF(COUNTIF(P33,"-"),P33,P33*100/SUM($N33:$Q33))</f>
        <v>-</v>
      </c>
      <c r="Q34" s="263" t="str">
        <f>IF(COUNTIF(Q33,"-"),Q33,Q33*100/SUM($N33:$Q33))</f>
        <v>-</v>
      </c>
      <c r="R34" s="263" t="str">
        <f>IF(COUNTIF(R33,"-"),R33,R33*100/SUM($R33:$U33))</f>
        <v>-</v>
      </c>
      <c r="S34" s="263" t="str">
        <f>IF(COUNTIF(S33,"-"),S33,S33*100/SUM($R33:$U33))</f>
        <v>-</v>
      </c>
      <c r="T34" s="263" t="str">
        <f>IF(COUNTIF(T33,"-"),T33,T33*100/SUM($R33:$U33))</f>
        <v>-</v>
      </c>
      <c r="U34" s="263" t="str">
        <f>IF(COUNTIF(U33,"-"),U33,U33*100/SUM($R33:$U33))</f>
        <v>-</v>
      </c>
    </row>
    <row r="35" spans="2:21" ht="7.5" customHeight="1" x14ac:dyDescent="0.4"/>
    <row r="36" spans="2:21" ht="21" customHeight="1" x14ac:dyDescent="0.4">
      <c r="B36" s="645" t="s">
        <v>289</v>
      </c>
      <c r="C36" s="636" t="s">
        <v>295</v>
      </c>
      <c r="D36" s="637"/>
      <c r="E36" s="638"/>
      <c r="F36" s="649" t="s">
        <v>78</v>
      </c>
      <c r="G36" s="634"/>
      <c r="H36" s="634"/>
      <c r="I36" s="634"/>
      <c r="J36" s="634"/>
      <c r="K36" s="634"/>
      <c r="L36" s="634"/>
      <c r="M36" s="634"/>
      <c r="N36" s="634"/>
      <c r="O36" s="634"/>
      <c r="P36" s="634"/>
      <c r="Q36" s="634"/>
      <c r="R36" s="634"/>
      <c r="S36" s="634"/>
      <c r="T36" s="634"/>
      <c r="U36" s="634"/>
    </row>
    <row r="37" spans="2:21" ht="21" customHeight="1" x14ac:dyDescent="0.4">
      <c r="B37" s="645"/>
      <c r="C37" s="639" t="s">
        <v>296</v>
      </c>
      <c r="D37" s="640"/>
      <c r="E37" s="641"/>
      <c r="F37" s="649" t="s">
        <v>297</v>
      </c>
      <c r="G37" s="634"/>
      <c r="H37" s="634"/>
      <c r="I37" s="634"/>
      <c r="J37" s="634" t="s">
        <v>298</v>
      </c>
      <c r="K37" s="634"/>
      <c r="L37" s="634"/>
      <c r="M37" s="634"/>
      <c r="N37" s="634" t="s">
        <v>299</v>
      </c>
      <c r="O37" s="634"/>
      <c r="P37" s="634"/>
      <c r="Q37" s="634"/>
      <c r="R37" s="634" t="s">
        <v>300</v>
      </c>
      <c r="S37" s="634"/>
      <c r="T37" s="634"/>
      <c r="U37" s="634"/>
    </row>
    <row r="38" spans="2:21" ht="21" customHeight="1" x14ac:dyDescent="0.4">
      <c r="B38" s="646"/>
      <c r="C38" s="647" t="s">
        <v>229</v>
      </c>
      <c r="D38" s="647"/>
      <c r="E38" s="647"/>
      <c r="F38" s="62">
        <v>3</v>
      </c>
      <c r="G38" s="62">
        <v>2</v>
      </c>
      <c r="H38" s="62">
        <v>1</v>
      </c>
      <c r="I38" s="62">
        <v>0</v>
      </c>
      <c r="J38" s="62">
        <v>3</v>
      </c>
      <c r="K38" s="62">
        <v>2</v>
      </c>
      <c r="L38" s="62">
        <v>1</v>
      </c>
      <c r="M38" s="62">
        <v>0</v>
      </c>
      <c r="N38" s="62">
        <v>3</v>
      </c>
      <c r="O38" s="62">
        <v>2</v>
      </c>
      <c r="P38" s="62">
        <v>1</v>
      </c>
      <c r="Q38" s="62">
        <v>0</v>
      </c>
      <c r="R38" s="62">
        <v>3</v>
      </c>
      <c r="S38" s="62">
        <v>2</v>
      </c>
      <c r="T38" s="62">
        <v>1</v>
      </c>
      <c r="U38" s="62">
        <v>0</v>
      </c>
    </row>
    <row r="39" spans="2:21" ht="21" customHeight="1" x14ac:dyDescent="0.4">
      <c r="B39" s="646"/>
      <c r="C39" s="648" t="s">
        <v>79</v>
      </c>
      <c r="D39" s="648"/>
      <c r="E39" s="648"/>
      <c r="F39" s="211" t="str">
        <f>IF(COUNTIF(ข้อมูล!$AI$3:$AI$63,"3"),COUNTIF(ข้อมูล!$AI$3:$AI$63,"3"),"-")</f>
        <v>-</v>
      </c>
      <c r="G39" s="211" t="str">
        <f>IF(COUNTIF(ข้อมูล!$AI$3:$AI$63,"2"),COUNTIF(ข้อมูล!$AI$3:$AI$63,"2"),"-")</f>
        <v>-</v>
      </c>
      <c r="H39" s="211" t="str">
        <f>IF(COUNTIF(ข้อมูล!$AI$3:$AI$63,"1"),COUNTIF(ข้อมูล!$AI$3:$AI$63,"1"),"-")</f>
        <v>-</v>
      </c>
      <c r="I39" s="211" t="str">
        <f>IF(COUNTIF(ข้อมูล!$AI$3:$AI$63,"0"),COUNTIF(ข้อมูล!$AI$3:$AI$63,"0"),"-")</f>
        <v>-</v>
      </c>
      <c r="J39" s="211" t="str">
        <f>IF(COUNTIF(ข้อมูล!$AJ$3:$AJ$63,"3"),COUNTIF(ข้อมูล!$AJ$3:$AJ$63,"3"),"-")</f>
        <v>-</v>
      </c>
      <c r="K39" s="211" t="str">
        <f>IF(COUNTIF(ข้อมูล!$AJ$3:$AJ$63,"2"),COUNTIF(ข้อมูล!$AJ$3:$AJ$63,"2"),"-")</f>
        <v>-</v>
      </c>
      <c r="L39" s="211" t="str">
        <f>IF(COUNTIF(ข้อมูล!$AJ$3:$AJ$63,"1"),COUNTIF(ข้อมูล!$AJ$3:$AJ$63,"1"),"-")</f>
        <v>-</v>
      </c>
      <c r="M39" s="211" t="str">
        <f>IF(COUNTIF(ข้อมูล!$AJ$3:$AJ$63,"0"),COUNTIF(ข้อมูล!$AJ$3:$AJ$63,"0"),"-")</f>
        <v>-</v>
      </c>
      <c r="N39" s="211" t="str">
        <f>IF(COUNTIF(ข้อมูล!$AK$3:$AK$63,"3"),COUNTIF(ข้อมูล!$AK$3:$AK$63,"3"),"-")</f>
        <v>-</v>
      </c>
      <c r="O39" s="211" t="str">
        <f>IF(COUNTIF(ข้อมูล!$AK$3:$AK$63,"2"),COUNTIF(ข้อมูล!$AK$3:$AK$63,"2"),"-")</f>
        <v>-</v>
      </c>
      <c r="P39" s="211" t="str">
        <f>IF(COUNTIF(ข้อมูล!$AK$3:$AK$63,"1"),COUNTIF(ข้อมูล!$AK$3:$AK$63,"1"),"-")</f>
        <v>-</v>
      </c>
      <c r="Q39" s="211" t="str">
        <f>IF(COUNTIF(ข้อมูล!$AK$3:$AK$63,"0"),COUNTIF(ข้อมูล!$AK$3:$AK$63,"0"),"-")</f>
        <v>-</v>
      </c>
      <c r="R39" s="211" t="str">
        <f>IF(COUNTIF(ข้อมูล!$AL$3:$AL$63,"3"),COUNTIF(ข้อมูล!$AL$3:$AL$63,"3"),"-")</f>
        <v>-</v>
      </c>
      <c r="S39" s="211" t="str">
        <f>IF(COUNTIF(ข้อมูล!$AL$3:$AL$63,"2"),COUNTIF(ข้อมูล!$AL$3:$AL$63,"2"),"-")</f>
        <v>-</v>
      </c>
      <c r="T39" s="211" t="str">
        <f>IF(COUNTIF(ข้อมูล!$AL$3:$AL$63,"1"),COUNTIF(ข้อมูล!$AL$3:$AL$63,"1"),"-")</f>
        <v>-</v>
      </c>
      <c r="U39" s="211" t="str">
        <f>IF(COUNTIF(ข้อมูล!$AL$3:$AL$63,"0"),COUNTIF(ข้อมูล!$AL$3:$AL$63,"0"),"-")</f>
        <v>-</v>
      </c>
    </row>
    <row r="40" spans="2:21" ht="21" customHeight="1" x14ac:dyDescent="0.4">
      <c r="B40" s="646"/>
      <c r="C40" s="648" t="s">
        <v>236</v>
      </c>
      <c r="D40" s="648"/>
      <c r="E40" s="648"/>
      <c r="F40" s="263" t="str">
        <f>IF(COUNTIF(F39,"-"),F39,F39*100/SUM($F39:$I39))</f>
        <v>-</v>
      </c>
      <c r="G40" s="263" t="str">
        <f>IF(COUNTIF(G39,"-"),G39,G39*100/SUM($F39:$I39))</f>
        <v>-</v>
      </c>
      <c r="H40" s="263" t="str">
        <f>IF(COUNTIF(H39,"-"),H39,H39*100/SUM($F39:$I39))</f>
        <v>-</v>
      </c>
      <c r="I40" s="263" t="str">
        <f>IF(COUNTIF(I39,"-"),I39,I39*100/SUM($F39:$I39))</f>
        <v>-</v>
      </c>
      <c r="J40" s="263" t="str">
        <f>IF(COUNTIF(J39,"-"),J39,J39*100/SUM($J39:$M39))</f>
        <v>-</v>
      </c>
      <c r="K40" s="263" t="str">
        <f>IF(COUNTIF(K39,"-"),K39,K39*100/SUM($J39:$M39))</f>
        <v>-</v>
      </c>
      <c r="L40" s="263" t="str">
        <f>IF(COUNTIF(L39,"-"),L39,L39*100/SUM($J39:$M39))</f>
        <v>-</v>
      </c>
      <c r="M40" s="263" t="str">
        <f>IF(COUNTIF(M39,"-"),M39,M39*100/SUM($J39:$M39))</f>
        <v>-</v>
      </c>
      <c r="N40" s="263" t="str">
        <f>IF(COUNTIF(N39,"-"),N39,N39*100/SUM($N39:$Q39))</f>
        <v>-</v>
      </c>
      <c r="O40" s="263" t="str">
        <f>IF(COUNTIF(O39,"-"),O39,O39*100/SUM($N39:$Q39))</f>
        <v>-</v>
      </c>
      <c r="P40" s="263" t="str">
        <f>IF(COUNTIF(P39,"-"),P39,P39*100/SUM($N39:$Q39))</f>
        <v>-</v>
      </c>
      <c r="Q40" s="263" t="str">
        <f>IF(COUNTIF(Q39,"-"),Q39,Q39*100/SUM($N39:$Q39))</f>
        <v>-</v>
      </c>
      <c r="R40" s="263" t="str">
        <f>IF(COUNTIF(R39,"-"),R39,R39*100/SUM($R39:$U39))</f>
        <v>-</v>
      </c>
      <c r="S40" s="263" t="str">
        <f>IF(COUNTIF(S39,"-"),S39,S39*100/SUM($R39:$U39))</f>
        <v>-</v>
      </c>
      <c r="T40" s="263" t="str">
        <f>IF(COUNTIF(T39,"-"),T39,T39*100/SUM($R39:$U39))</f>
        <v>-</v>
      </c>
      <c r="U40" s="263" t="str">
        <f>IF(COUNTIF(U39,"-"),U39,U39*100/SUM($R39:$U39))</f>
        <v>-</v>
      </c>
    </row>
  </sheetData>
  <dataConsolidate>
    <dataRefs count="2">
      <dataRef ref="Z2:AD3" sheet="ค่าเฉลี่ยร้อยละ"/>
      <dataRef ref="A3:V4" sheet="ค่าเฉลี่ยร้อยละ"/>
    </dataRefs>
  </dataConsolidate>
  <mergeCells count="163">
    <mergeCell ref="C38:E38"/>
    <mergeCell ref="C39:E39"/>
    <mergeCell ref="C40:E40"/>
    <mergeCell ref="C32:E32"/>
    <mergeCell ref="C33:E33"/>
    <mergeCell ref="C34:E34"/>
    <mergeCell ref="B36:B40"/>
    <mergeCell ref="C36:E36"/>
    <mergeCell ref="F36:U36"/>
    <mergeCell ref="C37:E37"/>
    <mergeCell ref="F37:I37"/>
    <mergeCell ref="J37:M37"/>
    <mergeCell ref="N37:Q37"/>
    <mergeCell ref="B30:B34"/>
    <mergeCell ref="C30:E30"/>
    <mergeCell ref="F30:U30"/>
    <mergeCell ref="C31:E31"/>
    <mergeCell ref="F31:I31"/>
    <mergeCell ref="J31:M31"/>
    <mergeCell ref="N31:Q31"/>
    <mergeCell ref="R31:U31"/>
    <mergeCell ref="R37:U37"/>
    <mergeCell ref="C22:E22"/>
    <mergeCell ref="B24:B28"/>
    <mergeCell ref="C24:E24"/>
    <mergeCell ref="F24:U24"/>
    <mergeCell ref="C25:E25"/>
    <mergeCell ref="F25:I25"/>
    <mergeCell ref="J25:M25"/>
    <mergeCell ref="N25:Q25"/>
    <mergeCell ref="R25:U25"/>
    <mergeCell ref="C26:E26"/>
    <mergeCell ref="B18:B22"/>
    <mergeCell ref="C18:E18"/>
    <mergeCell ref="F18:U18"/>
    <mergeCell ref="C19:E19"/>
    <mergeCell ref="F19:I19"/>
    <mergeCell ref="J19:M19"/>
    <mergeCell ref="N19:Q19"/>
    <mergeCell ref="R19:U19"/>
    <mergeCell ref="C20:E20"/>
    <mergeCell ref="C21:E21"/>
    <mergeCell ref="C27:E27"/>
    <mergeCell ref="C28:E28"/>
    <mergeCell ref="N13:Q13"/>
    <mergeCell ref="R13:U13"/>
    <mergeCell ref="U1:V1"/>
    <mergeCell ref="C12:E12"/>
    <mergeCell ref="C13:E13"/>
    <mergeCell ref="S1:T1"/>
    <mergeCell ref="C9:D9"/>
    <mergeCell ref="C10:D10"/>
    <mergeCell ref="B1:J1"/>
    <mergeCell ref="B12:B16"/>
    <mergeCell ref="C14:E14"/>
    <mergeCell ref="C15:E15"/>
    <mergeCell ref="C16:E16"/>
    <mergeCell ref="F12:U12"/>
    <mergeCell ref="F13:I13"/>
    <mergeCell ref="J13:M13"/>
    <mergeCell ref="B3:F3"/>
    <mergeCell ref="G3:J3"/>
    <mergeCell ref="K3:N3"/>
    <mergeCell ref="B4:F4"/>
    <mergeCell ref="G4:J4"/>
    <mergeCell ref="K4:N4"/>
    <mergeCell ref="AG22:AH22"/>
    <mergeCell ref="AI22:AL22"/>
    <mergeCell ref="AM22:AO22"/>
    <mergeCell ref="X22:Y22"/>
    <mergeCell ref="Z22:AC22"/>
    <mergeCell ref="AJ11:AN11"/>
    <mergeCell ref="AJ12:AN12"/>
    <mergeCell ref="AO11:AR11"/>
    <mergeCell ref="AO12:AR12"/>
    <mergeCell ref="X18:Y18"/>
    <mergeCell ref="Z18:AC18"/>
    <mergeCell ref="AG18:AH18"/>
    <mergeCell ref="AI18:AL18"/>
    <mergeCell ref="AM18:AO18"/>
    <mergeCell ref="X11:AA11"/>
    <mergeCell ref="X12:AA12"/>
    <mergeCell ref="AB11:AE11"/>
    <mergeCell ref="X23:Y23"/>
    <mergeCell ref="Z23:AC23"/>
    <mergeCell ref="AD23:AF23"/>
    <mergeCell ref="AG19:AH19"/>
    <mergeCell ref="AI19:AL19"/>
    <mergeCell ref="AM19:AO19"/>
    <mergeCell ref="X19:Y19"/>
    <mergeCell ref="Z19:AC19"/>
    <mergeCell ref="X20:Y20"/>
    <mergeCell ref="Z20:AC20"/>
    <mergeCell ref="AD20:AF20"/>
    <mergeCell ref="X21:Y21"/>
    <mergeCell ref="Z21:AC21"/>
    <mergeCell ref="AD21:AF21"/>
    <mergeCell ref="AD22:AF22"/>
    <mergeCell ref="AG23:AH23"/>
    <mergeCell ref="AI23:AL23"/>
    <mergeCell ref="AM23:AO23"/>
    <mergeCell ref="AG20:AH20"/>
    <mergeCell ref="AI20:AL20"/>
    <mergeCell ref="AM20:AO20"/>
    <mergeCell ref="AG21:AH21"/>
    <mergeCell ref="AI21:AL21"/>
    <mergeCell ref="AM21:AO21"/>
    <mergeCell ref="BC12:BE12"/>
    <mergeCell ref="BF12:BI12"/>
    <mergeCell ref="AY12:BB12"/>
    <mergeCell ref="AT6:AW6"/>
    <mergeCell ref="X8:AB8"/>
    <mergeCell ref="X9:AB9"/>
    <mergeCell ref="AC8:AG8"/>
    <mergeCell ref="AC9:AG9"/>
    <mergeCell ref="AH8:AK8"/>
    <mergeCell ref="AH9:AK9"/>
    <mergeCell ref="AL9:AO9"/>
    <mergeCell ref="AL8:AO8"/>
    <mergeCell ref="BB5:BE5"/>
    <mergeCell ref="BB6:BE6"/>
    <mergeCell ref="AT11:AX11"/>
    <mergeCell ref="BC11:BE11"/>
    <mergeCell ref="BD2:BF2"/>
    <mergeCell ref="AZ3:BC3"/>
    <mergeCell ref="BD3:BF3"/>
    <mergeCell ref="AT5:AW5"/>
    <mergeCell ref="AT3:AV3"/>
    <mergeCell ref="AW3:AY3"/>
    <mergeCell ref="AT2:AV2"/>
    <mergeCell ref="AW2:AY2"/>
    <mergeCell ref="AZ2:BC2"/>
    <mergeCell ref="BF11:BI11"/>
    <mergeCell ref="BG3:BI3"/>
    <mergeCell ref="BG2:BI2"/>
    <mergeCell ref="X5:AB5"/>
    <mergeCell ref="X6:AB6"/>
    <mergeCell ref="AC5:AF5"/>
    <mergeCell ref="AC6:AF6"/>
    <mergeCell ref="AD19:AF19"/>
    <mergeCell ref="AD18:AF18"/>
    <mergeCell ref="AT9:AV9"/>
    <mergeCell ref="AW9:AY9"/>
    <mergeCell ref="AT8:AV8"/>
    <mergeCell ref="AW8:AY8"/>
    <mergeCell ref="AG6:AJ6"/>
    <mergeCell ref="AG5:AJ5"/>
    <mergeCell ref="AX5:BA5"/>
    <mergeCell ref="AX6:BA6"/>
    <mergeCell ref="AB12:AE12"/>
    <mergeCell ref="AF11:AI11"/>
    <mergeCell ref="AF12:AI12"/>
    <mergeCell ref="AT12:AX12"/>
    <mergeCell ref="AA2:AC2"/>
    <mergeCell ref="AD2:AF2"/>
    <mergeCell ref="AG2:AI2"/>
    <mergeCell ref="AJ2:AL2"/>
    <mergeCell ref="X3:Z3"/>
    <mergeCell ref="AA3:AC3"/>
    <mergeCell ref="AD3:AF3"/>
    <mergeCell ref="AG3:AI3"/>
    <mergeCell ref="AJ3:AL3"/>
    <mergeCell ref="X2:Z2"/>
  </mergeCells>
  <phoneticPr fontId="40" type="noConversion"/>
  <pageMargins left="0.55118110236220474" right="0.70866141732283472" top="0.47244094488188981" bottom="0.35433070866141736" header="0.31496062992125984" footer="0.31496062992125984"/>
  <pageSetup paperSize="9" scale="97"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ข้อมูล!$AT$1:$AT$2</xm:f>
          </x14:formula1>
          <xm:sqref>U1 F1:G1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outlinePr summaryBelow="0" summaryRight="0"/>
  </sheetPr>
  <dimension ref="A1:AB998"/>
  <sheetViews>
    <sheetView view="pageBreakPreview" zoomScale="183" zoomScaleNormal="100" zoomScaleSheetLayoutView="100" workbookViewId="0">
      <selection activeCell="A3" sqref="A3:M3"/>
    </sheetView>
  </sheetViews>
  <sheetFormatPr baseColWidth="10" defaultColWidth="14.5" defaultRowHeight="15.75" customHeight="1" x14ac:dyDescent="0.4"/>
  <cols>
    <col min="1" max="1" width="3.1640625" style="30" customWidth="1"/>
    <col min="2" max="2" width="21.83203125" style="30" customWidth="1"/>
    <col min="3" max="12" width="6.5" style="30" customWidth="1"/>
    <col min="13" max="47" width="4.33203125" style="30" customWidth="1"/>
    <col min="48" max="16384" width="14.5" style="30"/>
  </cols>
  <sheetData>
    <row r="1" spans="1:28" ht="16.5" customHeight="1" x14ac:dyDescent="0.4">
      <c r="A1" s="669" t="s">
        <v>335</v>
      </c>
      <c r="B1" s="669"/>
      <c r="C1" s="669"/>
      <c r="D1" s="669"/>
      <c r="E1" s="669"/>
      <c r="F1" s="669"/>
      <c r="G1" s="669"/>
      <c r="H1" s="669"/>
      <c r="I1" s="669"/>
      <c r="J1" s="669"/>
      <c r="K1" s="669"/>
      <c r="L1" s="669"/>
      <c r="M1" s="669"/>
      <c r="N1" s="165"/>
      <c r="O1" s="165"/>
      <c r="P1" s="165"/>
      <c r="Q1" s="165"/>
      <c r="R1" s="165"/>
      <c r="S1" s="39"/>
      <c r="T1" s="39"/>
      <c r="U1" s="39"/>
      <c r="V1" s="39"/>
      <c r="W1" s="39"/>
      <c r="X1" s="39"/>
      <c r="Y1" s="39"/>
      <c r="Z1" s="39"/>
      <c r="AA1" s="39"/>
      <c r="AB1" s="39"/>
    </row>
    <row r="2" spans="1:28" ht="16.5" customHeight="1" x14ac:dyDescent="0.4">
      <c r="A2" s="669" t="str">
        <f>"ชั้น"&amp;ข้อมูล!B3&amp;"    ปีการศึกษา  "&amp;ข้อมูล!B4</f>
        <v>ชั้นประถมศึกษาปีที่ 1/1    ปีการศึกษา  2566</v>
      </c>
      <c r="B2" s="669"/>
      <c r="C2" s="669"/>
      <c r="D2" s="669"/>
      <c r="E2" s="669"/>
      <c r="F2" s="669"/>
      <c r="G2" s="669"/>
      <c r="H2" s="669"/>
      <c r="I2" s="669"/>
      <c r="J2" s="669"/>
      <c r="K2" s="669"/>
      <c r="L2" s="669"/>
      <c r="M2" s="669"/>
      <c r="N2" s="165"/>
      <c r="O2" s="165"/>
      <c r="P2" s="165"/>
      <c r="Q2" s="165"/>
      <c r="R2" s="165"/>
      <c r="S2" s="39"/>
      <c r="T2" s="39"/>
      <c r="U2" s="39"/>
      <c r="V2" s="39"/>
      <c r="W2" s="39"/>
      <c r="X2" s="39"/>
      <c r="Y2" s="39"/>
      <c r="Z2" s="39"/>
      <c r="AA2" s="39"/>
      <c r="AB2" s="39"/>
    </row>
    <row r="3" spans="1:28" ht="16.5" customHeight="1" x14ac:dyDescent="0.4">
      <c r="A3" s="670" t="str">
        <f>"รหัสวิชา  "&amp;ข้อมูล!B10&amp;"  รายวิชา  "&amp;ข้อมูล!B9&amp;"  น้ำหนัก  "&amp;ข้อมูล!B12&amp;"  หน่วยกิต"</f>
        <v>รหัสวิชา  อ 11201  รายวิชา  เสริมทักษะภาษาอังกฤษ  น้ำหนัก    หน่วยกิต</v>
      </c>
      <c r="B3" s="670"/>
      <c r="C3" s="670"/>
      <c r="D3" s="670"/>
      <c r="E3" s="670"/>
      <c r="F3" s="670"/>
      <c r="G3" s="670"/>
      <c r="H3" s="670"/>
      <c r="I3" s="670"/>
      <c r="J3" s="670"/>
      <c r="K3" s="670"/>
      <c r="L3" s="670"/>
      <c r="M3" s="670"/>
      <c r="N3" s="166"/>
      <c r="O3" s="166"/>
      <c r="P3" s="166"/>
      <c r="Q3" s="166"/>
      <c r="R3" s="166"/>
      <c r="S3" s="39"/>
      <c r="T3" s="39"/>
      <c r="U3" s="39"/>
      <c r="V3" s="39"/>
      <c r="W3" s="39"/>
      <c r="X3" s="39"/>
      <c r="Y3" s="39"/>
      <c r="Z3" s="39"/>
      <c r="AA3" s="39"/>
      <c r="AB3" s="39"/>
    </row>
    <row r="4" spans="1:28" ht="17" customHeight="1" x14ac:dyDescent="0.4">
      <c r="A4" s="659" t="s">
        <v>1</v>
      </c>
      <c r="B4" s="666" t="s">
        <v>118</v>
      </c>
      <c r="C4" s="671" t="str">
        <f>"รายวิชา  "&amp;ข้อมูล!B9&amp;" "&amp;ข้อมูล!B10</f>
        <v>รายวิชา  เสริมทักษะภาษาอังกฤษ อ 11201</v>
      </c>
      <c r="D4" s="671"/>
      <c r="E4" s="671"/>
      <c r="F4" s="671"/>
      <c r="G4" s="671"/>
      <c r="H4" s="672"/>
      <c r="I4" s="662" t="s">
        <v>41</v>
      </c>
      <c r="J4" s="662" t="s">
        <v>119</v>
      </c>
      <c r="K4" s="653" t="s">
        <v>120</v>
      </c>
      <c r="L4" s="653" t="s">
        <v>245</v>
      </c>
      <c r="M4" s="656" t="s">
        <v>75</v>
      </c>
      <c r="N4" s="39"/>
      <c r="O4" s="39"/>
      <c r="P4" s="39"/>
      <c r="Q4" s="39"/>
      <c r="R4" s="39"/>
      <c r="S4" s="39"/>
      <c r="T4" s="39"/>
      <c r="U4" s="39"/>
      <c r="V4" s="39"/>
      <c r="W4" s="39"/>
    </row>
    <row r="5" spans="1:28" ht="24" customHeight="1" x14ac:dyDescent="0.4">
      <c r="A5" s="660"/>
      <c r="B5" s="667"/>
      <c r="C5" s="673" t="s">
        <v>327</v>
      </c>
      <c r="D5" s="675" t="s">
        <v>332</v>
      </c>
      <c r="E5" s="665" t="s">
        <v>363</v>
      </c>
      <c r="F5" s="665" t="s">
        <v>364</v>
      </c>
      <c r="G5" s="665" t="s">
        <v>122</v>
      </c>
      <c r="H5" s="665" t="s">
        <v>115</v>
      </c>
      <c r="I5" s="663"/>
      <c r="J5" s="663"/>
      <c r="K5" s="654"/>
      <c r="L5" s="654"/>
      <c r="M5" s="657"/>
      <c r="N5" s="39"/>
      <c r="O5" s="39"/>
      <c r="P5" s="39"/>
      <c r="Q5" s="39"/>
      <c r="R5" s="39"/>
      <c r="S5" s="39"/>
      <c r="T5" s="39"/>
      <c r="U5" s="39"/>
      <c r="V5" s="39"/>
      <c r="W5" s="39"/>
    </row>
    <row r="6" spans="1:28" ht="51.5" customHeight="1" x14ac:dyDescent="0.4">
      <c r="A6" s="660"/>
      <c r="B6" s="667"/>
      <c r="C6" s="674"/>
      <c r="D6" s="676"/>
      <c r="E6" s="663"/>
      <c r="F6" s="663"/>
      <c r="G6" s="663"/>
      <c r="H6" s="663"/>
      <c r="I6" s="664"/>
      <c r="J6" s="663"/>
      <c r="K6" s="654"/>
      <c r="L6" s="654"/>
      <c r="M6" s="657"/>
      <c r="N6" s="39"/>
      <c r="O6" s="39"/>
      <c r="P6" s="39"/>
      <c r="Q6" s="39"/>
      <c r="R6" s="39"/>
      <c r="S6" s="39"/>
      <c r="T6" s="39"/>
      <c r="U6" s="39"/>
      <c r="V6" s="39"/>
      <c r="W6" s="39"/>
    </row>
    <row r="7" spans="1:28" ht="15" customHeight="1" x14ac:dyDescent="0.4">
      <c r="A7" s="661"/>
      <c r="B7" s="668"/>
      <c r="C7" s="209">
        <f>ข้อมูล!H2</f>
        <v>10</v>
      </c>
      <c r="D7" s="209">
        <f>ข้อมูล!I2</f>
        <v>0</v>
      </c>
      <c r="E7" s="209">
        <f>ข้อมูล!J2</f>
        <v>20</v>
      </c>
      <c r="F7" s="209">
        <f>ข้อมูล!K2</f>
        <v>20</v>
      </c>
      <c r="G7" s="209">
        <f>ข้อมูล!L2</f>
        <v>50</v>
      </c>
      <c r="H7" s="663"/>
      <c r="I7" s="210" t="str">
        <f>เช็คชื่อ!KM2</f>
        <v>0 ชม.</v>
      </c>
      <c r="J7" s="664"/>
      <c r="K7" s="655"/>
      <c r="L7" s="655"/>
      <c r="M7" s="658"/>
      <c r="N7" s="39"/>
      <c r="O7" s="39"/>
      <c r="P7" s="39"/>
      <c r="Q7" s="39"/>
      <c r="R7" s="39"/>
      <c r="S7" s="39"/>
      <c r="T7" s="39"/>
      <c r="U7" s="39"/>
      <c r="V7" s="39"/>
      <c r="W7" s="39"/>
    </row>
    <row r="8" spans="1:28" s="41" customFormat="1" ht="15" customHeight="1" x14ac:dyDescent="0.35">
      <c r="A8" s="170">
        <f>IF(COUNTA(ข้อมูล!C3),ข้อมูล!C3," ")</f>
        <v>1</v>
      </c>
      <c r="B8" s="200" t="str">
        <f>IF(COUNTA(ข้อมูล!E3),ข้อมูล!E3," ")</f>
        <v xml:space="preserve"> </v>
      </c>
      <c r="C8" s="179" t="str">
        <f>IF(COUNTA(ข้อมูล!H3),ข้อมูล!H3," ")</f>
        <v xml:space="preserve"> </v>
      </c>
      <c r="D8" s="179" t="str">
        <f>IF(ตัวชี้วัด!FU6=0," ",ตัวชี้วัด!FU6)</f>
        <v xml:space="preserve"> </v>
      </c>
      <c r="E8" s="179" t="str">
        <f>IF(COUNTA(ข้อมูล!J3),ข้อมูล!J3," ")</f>
        <v xml:space="preserve"> </v>
      </c>
      <c r="F8" s="179" t="str">
        <f>IF(COUNTA(ข้อมูล!K3),ข้อมูล!K3," ")</f>
        <v xml:space="preserve"> </v>
      </c>
      <c r="G8" s="207">
        <f>ข้อมูล!L3</f>
        <v>0</v>
      </c>
      <c r="H8" s="208" t="str">
        <f>คะแนน!G5</f>
        <v xml:space="preserve"> </v>
      </c>
      <c r="I8" s="164" t="str">
        <f>IF(COUNTA(เช็คชื่อ!KM6),เช็คชื่อ!KM6," ")</f>
        <v/>
      </c>
      <c r="J8" s="164" t="str">
        <f>IF(COUNTA(ข้อมูล!S3:Z3),(IF(คุณลักษณะ!J6&lt;1,"ไม่ผ่าน",IF(คุณลักษณะ!J6&lt;1.5,"ผ่าน",IF(คุณลักษณะ!J6&lt;2.5,"ดี",IF(คุณลักษณะ!J6&gt;=2.5,"ดีเยี่ยม","")))))," ")</f>
        <v xml:space="preserve"> </v>
      </c>
      <c r="K8" s="164" t="str">
        <f>IF(COUNTA(ข้อมูล!N3:R3),IF('ประเมินอ่าน-คิด-เขียน'!G5&lt;1,"ไม่ผ่าน",IF('ประเมินอ่าน-คิด-เขียน'!G5&lt;1.5,"ผ่าน",IF('ประเมินอ่าน-คิด-เขียน'!G5&lt;2.5,"ดี",IF('ประเมินอ่าน-คิด-เขียน'!G5&gt;=2.5,"ดีเยี่ยม")))),"")</f>
        <v/>
      </c>
      <c r="L8" s="164" t="str">
        <f>IF(COUNTA(ข้อมูล!AA3:AL3),IF('ค่านิยม 12 ประการ'!N6&lt;1,"ไม่ผ่าน",IF('ค่านิยม 12 ประการ'!N6&lt;1.5,"ผ่าน",IF('ค่านิยม 12 ประการ'!N6&lt;2.5,"ดี",IF('ค่านิยม 12 ประการ'!N6&gt;=2.5,"ดีเยี่ยม")))),"")</f>
        <v/>
      </c>
      <c r="M8" s="164"/>
      <c r="N8" s="40"/>
      <c r="O8" s="40"/>
      <c r="P8" s="40"/>
      <c r="Q8" s="40"/>
      <c r="R8" s="40"/>
      <c r="S8" s="40"/>
      <c r="T8" s="40"/>
      <c r="U8" s="40"/>
      <c r="V8" s="40"/>
    </row>
    <row r="9" spans="1:28" s="41" customFormat="1" ht="15" customHeight="1" x14ac:dyDescent="0.35">
      <c r="A9" s="170">
        <f>IF(COUNTA(ข้อมูล!C4),ข้อมูล!C4," ")</f>
        <v>2</v>
      </c>
      <c r="B9" s="200" t="str">
        <f>IF(COUNTA(ข้อมูล!E4),ข้อมูล!E4," ")</f>
        <v xml:space="preserve"> </v>
      </c>
      <c r="C9" s="179" t="str">
        <f>IF(COUNTA(ข้อมูล!H4),ข้อมูล!H4," ")</f>
        <v xml:space="preserve"> </v>
      </c>
      <c r="D9" s="179" t="str">
        <f>IF(ตัวชี้วัด!FU7=0," ",ตัวชี้วัด!FU7)</f>
        <v xml:space="preserve"> </v>
      </c>
      <c r="E9" s="179" t="str">
        <f>IF(COUNTA(ข้อมูล!J4),ข้อมูล!J4," ")</f>
        <v xml:space="preserve"> </v>
      </c>
      <c r="F9" s="179" t="str">
        <f>IF(COUNTA(ข้อมูล!K4),ข้อมูล!K4," ")</f>
        <v xml:space="preserve"> </v>
      </c>
      <c r="G9" s="207">
        <f>ข้อมูล!L4</f>
        <v>0</v>
      </c>
      <c r="H9" s="208" t="str">
        <f>คะแนน!G6</f>
        <v xml:space="preserve"> </v>
      </c>
      <c r="I9" s="164" t="str">
        <f>IF(COUNTA(เช็คชื่อ!KM7),เช็คชื่อ!KM7," ")</f>
        <v/>
      </c>
      <c r="J9" s="164" t="str">
        <f>IF(COUNTA(ข้อมูล!S4:Z4),(IF(คุณลักษณะ!J7&lt;1,"ไม่ผ่าน",IF(คุณลักษณะ!J7&lt;1.5,"ผ่าน",IF(คุณลักษณะ!J7&lt;2.5,"ดี",IF(คุณลักษณะ!J7&gt;=2.5,"ดีเยี่ยม","")))))," ")</f>
        <v xml:space="preserve"> </v>
      </c>
      <c r="K9" s="164" t="str">
        <f>IF(COUNTA(ข้อมูล!N4:R4),IF('ประเมินอ่าน-คิด-เขียน'!G6&lt;1,"ไม่ผ่าน",IF('ประเมินอ่าน-คิด-เขียน'!G6&lt;1.5,"ผ่าน",IF('ประเมินอ่าน-คิด-เขียน'!G6&lt;2.5,"ดี",IF('ประเมินอ่าน-คิด-เขียน'!G6&gt;=2.5,"ดีเยี่ยม")))),"")</f>
        <v/>
      </c>
      <c r="L9" s="164" t="str">
        <f>IF(COUNTA(ข้อมูล!AA4:AL4),IF('ค่านิยม 12 ประการ'!N7&lt;1,"ไม่ผ่าน",IF('ค่านิยม 12 ประการ'!N7&lt;1.5,"ผ่าน",IF('ค่านิยม 12 ประการ'!N7&lt;2.5,"ดี",IF('ค่านิยม 12 ประการ'!N7&gt;=2.5,"ดีเยี่ยม")))),"")</f>
        <v/>
      </c>
      <c r="M9" s="164"/>
      <c r="N9" s="40"/>
      <c r="O9" s="40"/>
      <c r="P9" s="40"/>
      <c r="Q9" s="40"/>
      <c r="R9" s="40"/>
      <c r="S9" s="40"/>
      <c r="T9" s="40"/>
      <c r="U9" s="40"/>
      <c r="V9" s="40"/>
    </row>
    <row r="10" spans="1:28" s="41" customFormat="1" ht="15" customHeight="1" x14ac:dyDescent="0.35">
      <c r="A10" s="170">
        <f>IF(COUNTA(ข้อมูล!C5),ข้อมูล!C5," ")</f>
        <v>3</v>
      </c>
      <c r="B10" s="200" t="str">
        <f>IF(COUNTA(ข้อมูล!E5),ข้อมูล!E5," ")</f>
        <v xml:space="preserve"> </v>
      </c>
      <c r="C10" s="179" t="str">
        <f>IF(COUNTA(ข้อมูล!H5),ข้อมูล!H5," ")</f>
        <v xml:space="preserve"> </v>
      </c>
      <c r="D10" s="179" t="str">
        <f>IF(ตัวชี้วัด!FU8=0," ",ตัวชี้วัด!FU8)</f>
        <v xml:space="preserve"> </v>
      </c>
      <c r="E10" s="179" t="str">
        <f>IF(COUNTA(ข้อมูล!J5),ข้อมูล!J5," ")</f>
        <v xml:space="preserve"> </v>
      </c>
      <c r="F10" s="179" t="str">
        <f>IF(COUNTA(ข้อมูล!K5),ข้อมูล!K5," ")</f>
        <v xml:space="preserve"> </v>
      </c>
      <c r="G10" s="207">
        <f>ข้อมูล!L5</f>
        <v>0</v>
      </c>
      <c r="H10" s="208" t="str">
        <f>คะแนน!G7</f>
        <v xml:space="preserve"> </v>
      </c>
      <c r="I10" s="164" t="str">
        <f>IF(COUNTA(เช็คชื่อ!KM8),เช็คชื่อ!KM8," ")</f>
        <v/>
      </c>
      <c r="J10" s="164" t="str">
        <f>IF(COUNTA(ข้อมูล!S5:Z5),(IF(คุณลักษณะ!J8&lt;1,"ไม่ผ่าน",IF(คุณลักษณะ!J8&lt;1.5,"ผ่าน",IF(คุณลักษณะ!J8&lt;2.5,"ดี",IF(คุณลักษณะ!J8&gt;=2.5,"ดีเยี่ยม","")))))," ")</f>
        <v xml:space="preserve"> </v>
      </c>
      <c r="K10" s="164" t="str">
        <f>IF(COUNTA(ข้อมูล!N5:R5),IF('ประเมินอ่าน-คิด-เขียน'!G7&lt;1,"ไม่ผ่าน",IF('ประเมินอ่าน-คิด-เขียน'!G7&lt;1.5,"ผ่าน",IF('ประเมินอ่าน-คิด-เขียน'!G7&lt;2.5,"ดี",IF('ประเมินอ่าน-คิด-เขียน'!G7&gt;=2.5,"ดีเยี่ยม")))),"")</f>
        <v/>
      </c>
      <c r="L10" s="164" t="str">
        <f>IF(COUNTA(ข้อมูล!AA5:AL5),IF('ค่านิยม 12 ประการ'!N8&lt;1,"ไม่ผ่าน",IF('ค่านิยม 12 ประการ'!N8&lt;1.5,"ผ่าน",IF('ค่านิยม 12 ประการ'!N8&lt;2.5,"ดี",IF('ค่านิยม 12 ประการ'!N8&gt;=2.5,"ดีเยี่ยม")))),"")</f>
        <v/>
      </c>
      <c r="M10" s="164"/>
      <c r="N10" s="40"/>
      <c r="O10" s="40"/>
      <c r="P10" s="40"/>
      <c r="Q10" s="40"/>
      <c r="R10" s="40"/>
      <c r="S10" s="40"/>
      <c r="T10" s="40"/>
      <c r="U10" s="40"/>
      <c r="V10" s="40"/>
    </row>
    <row r="11" spans="1:28" s="41" customFormat="1" ht="15" customHeight="1" x14ac:dyDescent="0.35">
      <c r="A11" s="170">
        <f>IF(COUNTA(ข้อมูล!C6),ข้อมูล!C6," ")</f>
        <v>4</v>
      </c>
      <c r="B11" s="200" t="str">
        <f>IF(COUNTA(ข้อมูล!E6),ข้อมูล!E6," ")</f>
        <v xml:space="preserve"> </v>
      </c>
      <c r="C11" s="179" t="str">
        <f>IF(COUNTA(ข้อมูล!H6),ข้อมูล!H6," ")</f>
        <v xml:space="preserve"> </v>
      </c>
      <c r="D11" s="179" t="str">
        <f>IF(ตัวชี้วัด!FU9=0," ",ตัวชี้วัด!FU9)</f>
        <v xml:space="preserve"> </v>
      </c>
      <c r="E11" s="179" t="str">
        <f>IF(COUNTA(ข้อมูล!J6),ข้อมูล!J6," ")</f>
        <v xml:space="preserve"> </v>
      </c>
      <c r="F11" s="179" t="str">
        <f>IF(COUNTA(ข้อมูล!K6),ข้อมูล!K6," ")</f>
        <v xml:space="preserve"> </v>
      </c>
      <c r="G11" s="207">
        <f>ข้อมูล!L6</f>
        <v>0</v>
      </c>
      <c r="H11" s="208" t="str">
        <f>คะแนน!G8</f>
        <v xml:space="preserve"> </v>
      </c>
      <c r="I11" s="164" t="str">
        <f>IF(COUNTA(เช็คชื่อ!KM9),เช็คชื่อ!KM9," ")</f>
        <v/>
      </c>
      <c r="J11" s="164" t="str">
        <f>IF(COUNTA(ข้อมูล!S6:Z6),(IF(คุณลักษณะ!J9&lt;1,"ไม่ผ่าน",IF(คุณลักษณะ!J9&lt;1.5,"ผ่าน",IF(คุณลักษณะ!J9&lt;2.5,"ดี",IF(คุณลักษณะ!J9&gt;=2.5,"ดีเยี่ยม","")))))," ")</f>
        <v xml:space="preserve"> </v>
      </c>
      <c r="K11" s="164" t="str">
        <f>IF(COUNTA(ข้อมูล!N6:R6),IF('ประเมินอ่าน-คิด-เขียน'!G8&lt;1,"ไม่ผ่าน",IF('ประเมินอ่าน-คิด-เขียน'!G8&lt;1.5,"ผ่าน",IF('ประเมินอ่าน-คิด-เขียน'!G8&lt;2.5,"ดี",IF('ประเมินอ่าน-คิด-เขียน'!G8&gt;=2.5,"ดีเยี่ยม")))),"")</f>
        <v/>
      </c>
      <c r="L11" s="164" t="str">
        <f>IF(COUNTA(ข้อมูล!AA6:AL6),IF('ค่านิยม 12 ประการ'!N9&lt;1,"ไม่ผ่าน",IF('ค่านิยม 12 ประการ'!N9&lt;1.5,"ผ่าน",IF('ค่านิยม 12 ประการ'!N9&lt;2.5,"ดี",IF('ค่านิยม 12 ประการ'!N9&gt;=2.5,"ดีเยี่ยม")))),"")</f>
        <v/>
      </c>
      <c r="M11" s="164"/>
      <c r="N11" s="40"/>
      <c r="O11" s="40"/>
      <c r="P11" s="40"/>
      <c r="Q11" s="40"/>
      <c r="R11" s="40"/>
      <c r="S11" s="40"/>
      <c r="T11" s="40"/>
      <c r="U11" s="40"/>
      <c r="V11" s="40"/>
    </row>
    <row r="12" spans="1:28" s="41" customFormat="1" ht="15" customHeight="1" x14ac:dyDescent="0.35">
      <c r="A12" s="170">
        <f>IF(COUNTA(ข้อมูล!C7),ข้อมูล!C7," ")</f>
        <v>5</v>
      </c>
      <c r="B12" s="200" t="str">
        <f>IF(COUNTA(ข้อมูล!E7),ข้อมูล!E7," ")</f>
        <v xml:space="preserve"> </v>
      </c>
      <c r="C12" s="179" t="str">
        <f>IF(COUNTA(ข้อมูล!H7),ข้อมูล!H7," ")</f>
        <v xml:space="preserve"> </v>
      </c>
      <c r="D12" s="179" t="str">
        <f>IF(ตัวชี้วัด!FU10=0," ",ตัวชี้วัด!FU10)</f>
        <v xml:space="preserve"> </v>
      </c>
      <c r="E12" s="179" t="str">
        <f>IF(COUNTA(ข้อมูล!J7),ข้อมูล!J7," ")</f>
        <v xml:space="preserve"> </v>
      </c>
      <c r="F12" s="179" t="str">
        <f>IF(COUNTA(ข้อมูล!K7),ข้อมูล!K7," ")</f>
        <v xml:space="preserve"> </v>
      </c>
      <c r="G12" s="207">
        <f>ข้อมูล!L7</f>
        <v>0</v>
      </c>
      <c r="H12" s="208" t="str">
        <f>คะแนน!G9</f>
        <v xml:space="preserve"> </v>
      </c>
      <c r="I12" s="164" t="str">
        <f>IF(COUNTA(เช็คชื่อ!KM10),เช็คชื่อ!KM10," ")</f>
        <v/>
      </c>
      <c r="J12" s="164" t="str">
        <f>IF(COUNTA(ข้อมูล!S7:Z7),(IF(คุณลักษณะ!J10&lt;1,"ไม่ผ่าน",IF(คุณลักษณะ!J10&lt;1.5,"ผ่าน",IF(คุณลักษณะ!J10&lt;2.5,"ดี",IF(คุณลักษณะ!J10&gt;=2.5,"ดีเยี่ยม","")))))," ")</f>
        <v xml:space="preserve"> </v>
      </c>
      <c r="K12" s="164" t="str">
        <f>IF(COUNTA(ข้อมูล!N7:R7),IF('ประเมินอ่าน-คิด-เขียน'!G9&lt;1,"ไม่ผ่าน",IF('ประเมินอ่าน-คิด-เขียน'!G9&lt;1.5,"ผ่าน",IF('ประเมินอ่าน-คิด-เขียน'!G9&lt;2.5,"ดี",IF('ประเมินอ่าน-คิด-เขียน'!G9&gt;=2.5,"ดีเยี่ยม")))),"")</f>
        <v/>
      </c>
      <c r="L12" s="164" t="str">
        <f>IF(COUNTA(ข้อมูล!AA7:AL7),IF('ค่านิยม 12 ประการ'!N10&lt;1,"ไม่ผ่าน",IF('ค่านิยม 12 ประการ'!N10&lt;1.5,"ผ่าน",IF('ค่านิยม 12 ประการ'!N10&lt;2.5,"ดี",IF('ค่านิยม 12 ประการ'!N10&gt;=2.5,"ดีเยี่ยม")))),"")</f>
        <v/>
      </c>
      <c r="M12" s="164"/>
      <c r="N12" s="40"/>
      <c r="O12" s="40"/>
      <c r="P12" s="40"/>
      <c r="Q12" s="40"/>
      <c r="R12" s="40"/>
      <c r="S12" s="40"/>
      <c r="T12" s="40"/>
      <c r="U12" s="40"/>
      <c r="V12" s="40"/>
    </row>
    <row r="13" spans="1:28" s="41" customFormat="1" ht="15" customHeight="1" x14ac:dyDescent="0.35">
      <c r="A13" s="170">
        <f>IF(COUNTA(ข้อมูล!C8),ข้อมูล!C8," ")</f>
        <v>6</v>
      </c>
      <c r="B13" s="200" t="str">
        <f>IF(COUNTA(ข้อมูล!E8),ข้อมูล!E8," ")</f>
        <v xml:space="preserve"> </v>
      </c>
      <c r="C13" s="179" t="str">
        <f>IF(COUNTA(ข้อมูล!H8),ข้อมูล!H8," ")</f>
        <v xml:space="preserve"> </v>
      </c>
      <c r="D13" s="179" t="str">
        <f>IF(ตัวชี้วัด!FU11=0," ",ตัวชี้วัด!FU11)</f>
        <v xml:space="preserve"> </v>
      </c>
      <c r="E13" s="179" t="str">
        <f>IF(COUNTA(ข้อมูล!J8),ข้อมูล!J8," ")</f>
        <v xml:space="preserve"> </v>
      </c>
      <c r="F13" s="179" t="str">
        <f>IF(COUNTA(ข้อมูล!K8),ข้อมูล!K8," ")</f>
        <v xml:space="preserve"> </v>
      </c>
      <c r="G13" s="207">
        <f>ข้อมูล!L8</f>
        <v>0</v>
      </c>
      <c r="H13" s="208" t="str">
        <f>คะแนน!G10</f>
        <v xml:space="preserve"> </v>
      </c>
      <c r="I13" s="164" t="str">
        <f>IF(COUNTA(เช็คชื่อ!KM11),เช็คชื่อ!KM11," ")</f>
        <v/>
      </c>
      <c r="J13" s="164" t="str">
        <f>IF(COUNTA(ข้อมูล!S8:Z8),(IF(คุณลักษณะ!J11&lt;1,"ไม่ผ่าน",IF(คุณลักษณะ!J11&lt;1.5,"ผ่าน",IF(คุณลักษณะ!J11&lt;2.5,"ดี",IF(คุณลักษณะ!J11&gt;=2.5,"ดีเยี่ยม","")))))," ")</f>
        <v xml:space="preserve"> </v>
      </c>
      <c r="K13" s="164" t="str">
        <f>IF(COUNTA(ข้อมูล!N8:R8),IF('ประเมินอ่าน-คิด-เขียน'!G10&lt;1,"ไม่ผ่าน",IF('ประเมินอ่าน-คิด-เขียน'!G10&lt;1.5,"ผ่าน",IF('ประเมินอ่าน-คิด-เขียน'!G10&lt;2.5,"ดี",IF('ประเมินอ่าน-คิด-เขียน'!G10&gt;=2.5,"ดีเยี่ยม")))),"")</f>
        <v/>
      </c>
      <c r="L13" s="164" t="str">
        <f>IF(COUNTA(ข้อมูล!AA8:AL8),IF('ค่านิยม 12 ประการ'!N11&lt;1,"ไม่ผ่าน",IF('ค่านิยม 12 ประการ'!N11&lt;1.5,"ผ่าน",IF('ค่านิยม 12 ประการ'!N11&lt;2.5,"ดี",IF('ค่านิยม 12 ประการ'!N11&gt;=2.5,"ดีเยี่ยม")))),"")</f>
        <v/>
      </c>
      <c r="M13" s="164"/>
      <c r="N13" s="40"/>
      <c r="O13" s="40"/>
      <c r="P13" s="40"/>
      <c r="Q13" s="40"/>
      <c r="R13" s="40"/>
      <c r="S13" s="40"/>
      <c r="T13" s="40"/>
      <c r="U13" s="40"/>
      <c r="V13" s="40"/>
    </row>
    <row r="14" spans="1:28" s="41" customFormat="1" ht="15" customHeight="1" x14ac:dyDescent="0.35">
      <c r="A14" s="170">
        <f>IF(COUNTA(ข้อมูล!C9),ข้อมูล!C9," ")</f>
        <v>7</v>
      </c>
      <c r="B14" s="200" t="str">
        <f>IF(COUNTA(ข้อมูล!E9),ข้อมูล!E9," ")</f>
        <v xml:space="preserve"> </v>
      </c>
      <c r="C14" s="179" t="str">
        <f>IF(COUNTA(ข้อมูล!H9),ข้อมูล!H9," ")</f>
        <v xml:space="preserve"> </v>
      </c>
      <c r="D14" s="179" t="str">
        <f>IF(ตัวชี้วัด!FU12=0," ",ตัวชี้วัด!FU12)</f>
        <v xml:space="preserve"> </v>
      </c>
      <c r="E14" s="179" t="str">
        <f>IF(COUNTA(ข้อมูล!J9),ข้อมูล!J9," ")</f>
        <v xml:space="preserve"> </v>
      </c>
      <c r="F14" s="179" t="str">
        <f>IF(COUNTA(ข้อมูล!K9),ข้อมูล!K9," ")</f>
        <v xml:space="preserve"> </v>
      </c>
      <c r="G14" s="207">
        <f>ข้อมูล!L9</f>
        <v>0</v>
      </c>
      <c r="H14" s="208" t="str">
        <f>คะแนน!G11</f>
        <v xml:space="preserve"> </v>
      </c>
      <c r="I14" s="164" t="str">
        <f>IF(COUNTA(เช็คชื่อ!KM12),เช็คชื่อ!KM12," ")</f>
        <v/>
      </c>
      <c r="J14" s="164" t="str">
        <f>IF(COUNTA(ข้อมูล!S9:Z9),(IF(คุณลักษณะ!J12&lt;1,"ไม่ผ่าน",IF(คุณลักษณะ!J12&lt;1.5,"ผ่าน",IF(คุณลักษณะ!J12&lt;2.5,"ดี",IF(คุณลักษณะ!J12&gt;=2.5,"ดีเยี่ยม","")))))," ")</f>
        <v xml:space="preserve"> </v>
      </c>
      <c r="K14" s="164" t="str">
        <f>IF(COUNTA(ข้อมูล!N9:R9),IF('ประเมินอ่าน-คิด-เขียน'!G11&lt;1,"ไม่ผ่าน",IF('ประเมินอ่าน-คิด-เขียน'!G11&lt;1.5,"ผ่าน",IF('ประเมินอ่าน-คิด-เขียน'!G11&lt;2.5,"ดี",IF('ประเมินอ่าน-คิด-เขียน'!G11&gt;=2.5,"ดีเยี่ยม")))),"")</f>
        <v/>
      </c>
      <c r="L14" s="164" t="str">
        <f>IF(COUNTA(ข้อมูล!AA9:AL9),IF('ค่านิยม 12 ประการ'!N12&lt;1,"ไม่ผ่าน",IF('ค่านิยม 12 ประการ'!N12&lt;1.5,"ผ่าน",IF('ค่านิยม 12 ประการ'!N12&lt;2.5,"ดี",IF('ค่านิยม 12 ประการ'!N12&gt;=2.5,"ดีเยี่ยม")))),"")</f>
        <v/>
      </c>
      <c r="M14" s="164"/>
      <c r="N14" s="40"/>
      <c r="O14" s="40"/>
      <c r="P14" s="40"/>
      <c r="Q14" s="40"/>
      <c r="R14" s="40"/>
      <c r="S14" s="40"/>
      <c r="T14" s="40"/>
      <c r="U14" s="40"/>
      <c r="V14" s="40"/>
    </row>
    <row r="15" spans="1:28" s="41" customFormat="1" ht="15" customHeight="1" x14ac:dyDescent="0.35">
      <c r="A15" s="170">
        <f>IF(COUNTA(ข้อมูล!C10),ข้อมูล!C10," ")</f>
        <v>8</v>
      </c>
      <c r="B15" s="200" t="str">
        <f>IF(COUNTA(ข้อมูล!E10),ข้อมูล!E10," ")</f>
        <v xml:space="preserve"> </v>
      </c>
      <c r="C15" s="179" t="str">
        <f>IF(COUNTA(ข้อมูล!H10),ข้อมูล!H10," ")</f>
        <v xml:space="preserve"> </v>
      </c>
      <c r="D15" s="179" t="str">
        <f>IF(ตัวชี้วัด!FU13=0," ",ตัวชี้วัด!FU13)</f>
        <v xml:space="preserve"> </v>
      </c>
      <c r="E15" s="179" t="str">
        <f>IF(COUNTA(ข้อมูล!J10),ข้อมูล!J10," ")</f>
        <v xml:space="preserve"> </v>
      </c>
      <c r="F15" s="179" t="str">
        <f>IF(COUNTA(ข้อมูล!K10),ข้อมูล!K10," ")</f>
        <v xml:space="preserve"> </v>
      </c>
      <c r="G15" s="207">
        <f>ข้อมูล!L10</f>
        <v>0</v>
      </c>
      <c r="H15" s="208" t="str">
        <f>คะแนน!G12</f>
        <v xml:space="preserve"> </v>
      </c>
      <c r="I15" s="164" t="str">
        <f>IF(COUNTA(เช็คชื่อ!KM13),เช็คชื่อ!KM13," ")</f>
        <v/>
      </c>
      <c r="J15" s="164" t="str">
        <f>IF(COUNTA(ข้อมูล!S10:Z10),(IF(คุณลักษณะ!J13&lt;1,"ไม่ผ่าน",IF(คุณลักษณะ!J13&lt;1.5,"ผ่าน",IF(คุณลักษณะ!J13&lt;2.5,"ดี",IF(คุณลักษณะ!J13&gt;=2.5,"ดีเยี่ยม","")))))," ")</f>
        <v xml:space="preserve"> </v>
      </c>
      <c r="K15" s="164" t="str">
        <f>IF(COUNTA(ข้อมูล!N10:R10),IF('ประเมินอ่าน-คิด-เขียน'!G12&lt;1,"ไม่ผ่าน",IF('ประเมินอ่าน-คิด-เขียน'!G12&lt;1.5,"ผ่าน",IF('ประเมินอ่าน-คิด-เขียน'!G12&lt;2.5,"ดี",IF('ประเมินอ่าน-คิด-เขียน'!G12&gt;=2.5,"ดีเยี่ยม")))),"")</f>
        <v/>
      </c>
      <c r="L15" s="164" t="str">
        <f>IF(COUNTA(ข้อมูล!AA10:AL10),IF('ค่านิยม 12 ประการ'!N13&lt;1,"ไม่ผ่าน",IF('ค่านิยม 12 ประการ'!N13&lt;1.5,"ผ่าน",IF('ค่านิยม 12 ประการ'!N13&lt;2.5,"ดี",IF('ค่านิยม 12 ประการ'!N13&gt;=2.5,"ดีเยี่ยม")))),"")</f>
        <v/>
      </c>
      <c r="M15" s="164"/>
      <c r="N15" s="40"/>
      <c r="O15" s="40"/>
      <c r="P15" s="40"/>
      <c r="Q15" s="40"/>
      <c r="R15" s="40"/>
      <c r="S15" s="40"/>
      <c r="T15" s="40"/>
      <c r="U15" s="40"/>
      <c r="V15" s="40"/>
    </row>
    <row r="16" spans="1:28" s="41" customFormat="1" ht="15" customHeight="1" x14ac:dyDescent="0.35">
      <c r="A16" s="170">
        <f>IF(COUNTA(ข้อมูล!C11),ข้อมูล!C11," ")</f>
        <v>9</v>
      </c>
      <c r="B16" s="200" t="str">
        <f>IF(COUNTA(ข้อมูล!E11),ข้อมูล!E11," ")</f>
        <v xml:space="preserve"> </v>
      </c>
      <c r="C16" s="179" t="str">
        <f>IF(COUNTA(ข้อมูล!H11),ข้อมูล!H11," ")</f>
        <v xml:space="preserve"> </v>
      </c>
      <c r="D16" s="179" t="str">
        <f>IF(ตัวชี้วัด!FU14=0," ",ตัวชี้วัด!FU14)</f>
        <v xml:space="preserve"> </v>
      </c>
      <c r="E16" s="179" t="str">
        <f>IF(COUNTA(ข้อมูล!J11),ข้อมูล!J11," ")</f>
        <v xml:space="preserve"> </v>
      </c>
      <c r="F16" s="179" t="str">
        <f>IF(COUNTA(ข้อมูล!K11),ข้อมูล!K11," ")</f>
        <v xml:space="preserve"> </v>
      </c>
      <c r="G16" s="207">
        <f>ข้อมูล!L11</f>
        <v>0</v>
      </c>
      <c r="H16" s="208" t="str">
        <f>คะแนน!G13</f>
        <v xml:space="preserve"> </v>
      </c>
      <c r="I16" s="164" t="str">
        <f>IF(COUNTA(เช็คชื่อ!KM14),เช็คชื่อ!KM14," ")</f>
        <v/>
      </c>
      <c r="J16" s="164" t="str">
        <f>IF(COUNTA(ข้อมูล!S11:Z11),(IF(คุณลักษณะ!J14&lt;1,"ไม่ผ่าน",IF(คุณลักษณะ!J14&lt;1.5,"ผ่าน",IF(คุณลักษณะ!J14&lt;2.5,"ดี",IF(คุณลักษณะ!J14&gt;=2.5,"ดีเยี่ยม","")))))," ")</f>
        <v xml:space="preserve"> </v>
      </c>
      <c r="K16" s="164" t="str">
        <f>IF(COUNTA(ข้อมูล!N11:R11),IF('ประเมินอ่าน-คิด-เขียน'!G13&lt;1,"ไม่ผ่าน",IF('ประเมินอ่าน-คิด-เขียน'!G13&lt;1.5,"ผ่าน",IF('ประเมินอ่าน-คิด-เขียน'!G13&lt;2.5,"ดี",IF('ประเมินอ่าน-คิด-เขียน'!G13&gt;=2.5,"ดีเยี่ยม")))),"")</f>
        <v/>
      </c>
      <c r="L16" s="164" t="str">
        <f>IF(COUNTA(ข้อมูล!AA11:AL11),IF('ค่านิยม 12 ประการ'!N14&lt;1,"ไม่ผ่าน",IF('ค่านิยม 12 ประการ'!N14&lt;1.5,"ผ่าน",IF('ค่านิยม 12 ประการ'!N14&lt;2.5,"ดี",IF('ค่านิยม 12 ประการ'!N14&gt;=2.5,"ดีเยี่ยม")))),"")</f>
        <v/>
      </c>
      <c r="M16" s="164"/>
      <c r="N16" s="40"/>
      <c r="O16" s="40"/>
      <c r="P16" s="40"/>
      <c r="Q16" s="40"/>
      <c r="R16" s="40"/>
      <c r="S16" s="40"/>
      <c r="T16" s="40"/>
      <c r="U16" s="40"/>
      <c r="V16" s="40"/>
    </row>
    <row r="17" spans="1:22" s="41" customFormat="1" ht="15" customHeight="1" x14ac:dyDescent="0.35">
      <c r="A17" s="170">
        <f>IF(COUNTA(ข้อมูล!C12),ข้อมูล!C12," ")</f>
        <v>10</v>
      </c>
      <c r="B17" s="200" t="str">
        <f>IF(COUNTA(ข้อมูล!E12),ข้อมูล!E12," ")</f>
        <v xml:space="preserve"> </v>
      </c>
      <c r="C17" s="179" t="str">
        <f>IF(COUNTA(ข้อมูล!H12),ข้อมูล!H12," ")</f>
        <v xml:space="preserve"> </v>
      </c>
      <c r="D17" s="179" t="str">
        <f>IF(ตัวชี้วัด!FU15=0," ",ตัวชี้วัด!FU15)</f>
        <v xml:space="preserve"> </v>
      </c>
      <c r="E17" s="179" t="str">
        <f>IF(COUNTA(ข้อมูล!J12),ข้อมูล!J12," ")</f>
        <v xml:space="preserve"> </v>
      </c>
      <c r="F17" s="179" t="str">
        <f>IF(COUNTA(ข้อมูล!K12),ข้อมูล!K12," ")</f>
        <v xml:space="preserve"> </v>
      </c>
      <c r="G17" s="207">
        <f>ข้อมูล!L12</f>
        <v>0</v>
      </c>
      <c r="H17" s="208" t="str">
        <f>คะแนน!G14</f>
        <v xml:space="preserve"> </v>
      </c>
      <c r="I17" s="164" t="str">
        <f>IF(COUNTA(เช็คชื่อ!KM15),เช็คชื่อ!KM15," ")</f>
        <v/>
      </c>
      <c r="J17" s="164" t="str">
        <f>IF(COUNTA(ข้อมูล!S12:Z12),(IF(คุณลักษณะ!J15&lt;1,"ไม่ผ่าน",IF(คุณลักษณะ!J15&lt;1.5,"ผ่าน",IF(คุณลักษณะ!J15&lt;2.5,"ดี",IF(คุณลักษณะ!J15&gt;=2.5,"ดีเยี่ยม","")))))," ")</f>
        <v xml:space="preserve"> </v>
      </c>
      <c r="K17" s="164" t="str">
        <f>IF(COUNTA(ข้อมูล!N12:R12),IF('ประเมินอ่าน-คิด-เขียน'!G14&lt;1,"ไม่ผ่าน",IF('ประเมินอ่าน-คิด-เขียน'!G14&lt;1.5,"ผ่าน",IF('ประเมินอ่าน-คิด-เขียน'!G14&lt;2.5,"ดี",IF('ประเมินอ่าน-คิด-เขียน'!G14&gt;=2.5,"ดีเยี่ยม")))),"")</f>
        <v/>
      </c>
      <c r="L17" s="164" t="str">
        <f>IF(COUNTA(ข้อมูล!AA12:AL12),IF('ค่านิยม 12 ประการ'!N15&lt;1,"ไม่ผ่าน",IF('ค่านิยม 12 ประการ'!N15&lt;1.5,"ผ่าน",IF('ค่านิยม 12 ประการ'!N15&lt;2.5,"ดี",IF('ค่านิยม 12 ประการ'!N15&gt;=2.5,"ดีเยี่ยม")))),"")</f>
        <v/>
      </c>
      <c r="M17" s="164"/>
      <c r="N17" s="40"/>
      <c r="O17" s="40"/>
      <c r="P17" s="40"/>
      <c r="Q17" s="40"/>
      <c r="R17" s="40"/>
      <c r="S17" s="40"/>
      <c r="T17" s="40"/>
      <c r="U17" s="40"/>
      <c r="V17" s="40"/>
    </row>
    <row r="18" spans="1:22" s="41" customFormat="1" ht="15" customHeight="1" x14ac:dyDescent="0.35">
      <c r="A18" s="170">
        <f>IF(COUNTA(ข้อมูล!C13),ข้อมูล!C13," ")</f>
        <v>11</v>
      </c>
      <c r="B18" s="200" t="str">
        <f>IF(COUNTA(ข้อมูล!E13),ข้อมูล!E13," ")</f>
        <v xml:space="preserve"> </v>
      </c>
      <c r="C18" s="179" t="str">
        <f>IF(COUNTA(ข้อมูล!H13),ข้อมูล!H13," ")</f>
        <v xml:space="preserve"> </v>
      </c>
      <c r="D18" s="179" t="str">
        <f>IF(ตัวชี้วัด!FU16=0," ",ตัวชี้วัด!FU16)</f>
        <v xml:space="preserve"> </v>
      </c>
      <c r="E18" s="179" t="str">
        <f>IF(COUNTA(ข้อมูล!J13),ข้อมูล!J13," ")</f>
        <v xml:space="preserve"> </v>
      </c>
      <c r="F18" s="179" t="str">
        <f>IF(COUNTA(ข้อมูล!K13),ข้อมูล!K13," ")</f>
        <v xml:space="preserve"> </v>
      </c>
      <c r="G18" s="207">
        <f>ข้อมูล!L13</f>
        <v>0</v>
      </c>
      <c r="H18" s="208" t="str">
        <f>คะแนน!G15</f>
        <v xml:space="preserve"> </v>
      </c>
      <c r="I18" s="164" t="str">
        <f>IF(COUNTA(เช็คชื่อ!KM16),เช็คชื่อ!KM16," ")</f>
        <v/>
      </c>
      <c r="J18" s="164" t="str">
        <f>IF(COUNTA(ข้อมูล!S13:Z13),(IF(คุณลักษณะ!J16&lt;1,"ไม่ผ่าน",IF(คุณลักษณะ!J16&lt;1.5,"ผ่าน",IF(คุณลักษณะ!J16&lt;2.5,"ดี",IF(คุณลักษณะ!J16&gt;=2.5,"ดีเยี่ยม","")))))," ")</f>
        <v xml:space="preserve"> </v>
      </c>
      <c r="K18" s="164" t="str">
        <f>IF(COUNTA(ข้อมูล!N13:R13),IF('ประเมินอ่าน-คิด-เขียน'!G15&lt;1,"ไม่ผ่าน",IF('ประเมินอ่าน-คิด-เขียน'!G15&lt;1.5,"ผ่าน",IF('ประเมินอ่าน-คิด-เขียน'!G15&lt;2.5,"ดี",IF('ประเมินอ่าน-คิด-เขียน'!G15&gt;=2.5,"ดีเยี่ยม")))),"")</f>
        <v/>
      </c>
      <c r="L18" s="164" t="str">
        <f>IF(COUNTA(ข้อมูล!AA13:AL13),IF('ค่านิยม 12 ประการ'!N16&lt;1,"ไม่ผ่าน",IF('ค่านิยม 12 ประการ'!N16&lt;1.5,"ผ่าน",IF('ค่านิยม 12 ประการ'!N16&lt;2.5,"ดี",IF('ค่านิยม 12 ประการ'!N16&gt;=2.5,"ดีเยี่ยม")))),"")</f>
        <v/>
      </c>
      <c r="M18" s="164"/>
      <c r="N18" s="40"/>
      <c r="O18" s="40"/>
      <c r="P18" s="40"/>
      <c r="Q18" s="40"/>
      <c r="R18" s="40"/>
      <c r="S18" s="40"/>
      <c r="T18" s="40"/>
      <c r="U18" s="40"/>
      <c r="V18" s="40"/>
    </row>
    <row r="19" spans="1:22" s="41" customFormat="1" ht="15" customHeight="1" x14ac:dyDescent="0.35">
      <c r="A19" s="170">
        <f>IF(COUNTA(ข้อมูล!C14),ข้อมูล!C14," ")</f>
        <v>12</v>
      </c>
      <c r="B19" s="200" t="str">
        <f>IF(COUNTA(ข้อมูล!E14),ข้อมูล!E14," ")</f>
        <v xml:space="preserve"> </v>
      </c>
      <c r="C19" s="179" t="str">
        <f>IF(COUNTA(ข้อมูล!H14),ข้อมูล!H14," ")</f>
        <v xml:space="preserve"> </v>
      </c>
      <c r="D19" s="179" t="str">
        <f>IF(ตัวชี้วัด!FU17=0," ",ตัวชี้วัด!FU17)</f>
        <v xml:space="preserve"> </v>
      </c>
      <c r="E19" s="179" t="str">
        <f>IF(COUNTA(ข้อมูล!J14),ข้อมูล!J14," ")</f>
        <v xml:space="preserve"> </v>
      </c>
      <c r="F19" s="179" t="str">
        <f>IF(COUNTA(ข้อมูล!K14),ข้อมูล!K14," ")</f>
        <v xml:space="preserve"> </v>
      </c>
      <c r="G19" s="207">
        <f>ข้อมูล!L14</f>
        <v>0</v>
      </c>
      <c r="H19" s="208" t="str">
        <f>คะแนน!G16</f>
        <v xml:space="preserve"> </v>
      </c>
      <c r="I19" s="164" t="str">
        <f>IF(COUNTA(เช็คชื่อ!KM17),เช็คชื่อ!KM17," ")</f>
        <v/>
      </c>
      <c r="J19" s="164" t="str">
        <f>IF(COUNTA(ข้อมูล!S14:Z14),(IF(คุณลักษณะ!J17&lt;1,"ไม่ผ่าน",IF(คุณลักษณะ!J17&lt;1.5,"ผ่าน",IF(คุณลักษณะ!J17&lt;2.5,"ดี",IF(คุณลักษณะ!J17&gt;=2.5,"ดีเยี่ยม","")))))," ")</f>
        <v xml:space="preserve"> </v>
      </c>
      <c r="K19" s="164" t="str">
        <f>IF(COUNTA(ข้อมูล!N14:R14),IF('ประเมินอ่าน-คิด-เขียน'!G16&lt;1,"ไม่ผ่าน",IF('ประเมินอ่าน-คิด-เขียน'!G16&lt;1.5,"ผ่าน",IF('ประเมินอ่าน-คิด-เขียน'!G16&lt;2.5,"ดี",IF('ประเมินอ่าน-คิด-เขียน'!G16&gt;=2.5,"ดีเยี่ยม")))),"")</f>
        <v/>
      </c>
      <c r="L19" s="164" t="str">
        <f>IF(COUNTA(ข้อมูล!AA14:AL14),IF('ค่านิยม 12 ประการ'!N17&lt;1,"ไม่ผ่าน",IF('ค่านิยม 12 ประการ'!N17&lt;1.5,"ผ่าน",IF('ค่านิยม 12 ประการ'!N17&lt;2.5,"ดี",IF('ค่านิยม 12 ประการ'!N17&gt;=2.5,"ดีเยี่ยม")))),"")</f>
        <v/>
      </c>
      <c r="M19" s="164"/>
      <c r="N19" s="40"/>
      <c r="O19" s="40"/>
      <c r="P19" s="40"/>
      <c r="Q19" s="40"/>
      <c r="R19" s="40"/>
      <c r="S19" s="40"/>
      <c r="T19" s="40"/>
      <c r="U19" s="40"/>
      <c r="V19" s="40"/>
    </row>
    <row r="20" spans="1:22" s="41" customFormat="1" ht="15" customHeight="1" x14ac:dyDescent="0.35">
      <c r="A20" s="170">
        <f>IF(COUNTA(ข้อมูล!C15),ข้อมูล!C15," ")</f>
        <v>13</v>
      </c>
      <c r="B20" s="200" t="str">
        <f>IF(COUNTA(ข้อมูล!E15),ข้อมูล!E15," ")</f>
        <v xml:space="preserve"> </v>
      </c>
      <c r="C20" s="179" t="str">
        <f>IF(COUNTA(ข้อมูล!H15),ข้อมูล!H15," ")</f>
        <v xml:space="preserve"> </v>
      </c>
      <c r="D20" s="179" t="str">
        <f>IF(ตัวชี้วัด!FU18=0," ",ตัวชี้วัด!FU18)</f>
        <v xml:space="preserve"> </v>
      </c>
      <c r="E20" s="179" t="str">
        <f>IF(COUNTA(ข้อมูล!J15),ข้อมูล!J15," ")</f>
        <v xml:space="preserve"> </v>
      </c>
      <c r="F20" s="179" t="str">
        <f>IF(COUNTA(ข้อมูล!K15),ข้อมูล!K15," ")</f>
        <v xml:space="preserve"> </v>
      </c>
      <c r="G20" s="207">
        <f>ข้อมูล!L15</f>
        <v>0</v>
      </c>
      <c r="H20" s="208" t="str">
        <f>คะแนน!G17</f>
        <v xml:space="preserve"> </v>
      </c>
      <c r="I20" s="164" t="str">
        <f>IF(COUNTA(เช็คชื่อ!KM18),เช็คชื่อ!KM18," ")</f>
        <v/>
      </c>
      <c r="J20" s="164" t="str">
        <f>IF(COUNTA(ข้อมูล!S15:Z15),(IF(คุณลักษณะ!J18&lt;1,"ไม่ผ่าน",IF(คุณลักษณะ!J18&lt;1.5,"ผ่าน",IF(คุณลักษณะ!J18&lt;2.5,"ดี",IF(คุณลักษณะ!J18&gt;=2.5,"ดีเยี่ยม","")))))," ")</f>
        <v xml:space="preserve"> </v>
      </c>
      <c r="K20" s="164" t="str">
        <f>IF(COUNTA(ข้อมูล!N15:R15),IF('ประเมินอ่าน-คิด-เขียน'!G17&lt;1,"ไม่ผ่าน",IF('ประเมินอ่าน-คิด-เขียน'!G17&lt;1.5,"ผ่าน",IF('ประเมินอ่าน-คิด-เขียน'!G17&lt;2.5,"ดี",IF('ประเมินอ่าน-คิด-เขียน'!G17&gt;=2.5,"ดีเยี่ยม")))),"")</f>
        <v/>
      </c>
      <c r="L20" s="164" t="str">
        <f>IF(COUNTA(ข้อมูล!AA15:AL15),IF('ค่านิยม 12 ประการ'!N18&lt;1,"ไม่ผ่าน",IF('ค่านิยม 12 ประการ'!N18&lt;1.5,"ผ่าน",IF('ค่านิยม 12 ประการ'!N18&lt;2.5,"ดี",IF('ค่านิยม 12 ประการ'!N18&gt;=2.5,"ดีเยี่ยม")))),"")</f>
        <v/>
      </c>
      <c r="M20" s="164"/>
      <c r="N20" s="40"/>
      <c r="O20" s="40"/>
      <c r="P20" s="40"/>
      <c r="Q20" s="40"/>
      <c r="R20" s="40"/>
      <c r="S20" s="40"/>
      <c r="T20" s="40"/>
      <c r="U20" s="40"/>
      <c r="V20" s="40"/>
    </row>
    <row r="21" spans="1:22" s="41" customFormat="1" ht="15" customHeight="1" x14ac:dyDescent="0.35">
      <c r="A21" s="170">
        <f>IF(COUNTA(ข้อมูล!C16),ข้อมูล!C16," ")</f>
        <v>14</v>
      </c>
      <c r="B21" s="200" t="str">
        <f>IF(COUNTA(ข้อมูล!E16),ข้อมูล!E16," ")</f>
        <v xml:space="preserve"> </v>
      </c>
      <c r="C21" s="179" t="str">
        <f>IF(COUNTA(ข้อมูล!H16),ข้อมูล!H16," ")</f>
        <v xml:space="preserve"> </v>
      </c>
      <c r="D21" s="179" t="str">
        <f>IF(ตัวชี้วัด!FU19=0," ",ตัวชี้วัด!FU19)</f>
        <v xml:space="preserve"> </v>
      </c>
      <c r="E21" s="179" t="str">
        <f>IF(COUNTA(ข้อมูล!J16),ข้อมูล!J16," ")</f>
        <v xml:space="preserve"> </v>
      </c>
      <c r="F21" s="179" t="str">
        <f>IF(COUNTA(ข้อมูล!K16),ข้อมูล!K16," ")</f>
        <v xml:space="preserve"> </v>
      </c>
      <c r="G21" s="207">
        <f>ข้อมูล!L16</f>
        <v>0</v>
      </c>
      <c r="H21" s="208" t="str">
        <f>คะแนน!G18</f>
        <v xml:space="preserve"> </v>
      </c>
      <c r="I21" s="164" t="str">
        <f>IF(COUNTA(เช็คชื่อ!KM19),เช็คชื่อ!KM19," ")</f>
        <v/>
      </c>
      <c r="J21" s="164" t="str">
        <f>IF(COUNTA(ข้อมูล!S16:Z16),(IF(คุณลักษณะ!J19&lt;1,"ไม่ผ่าน",IF(คุณลักษณะ!J19&lt;1.5,"ผ่าน",IF(คุณลักษณะ!J19&lt;2.5,"ดี",IF(คุณลักษณะ!J19&gt;=2.5,"ดีเยี่ยม","")))))," ")</f>
        <v xml:space="preserve"> </v>
      </c>
      <c r="K21" s="164" t="str">
        <f>IF(COUNTA(ข้อมูล!N16:R16),IF('ประเมินอ่าน-คิด-เขียน'!G18&lt;1,"ไม่ผ่าน",IF('ประเมินอ่าน-คิด-เขียน'!G18&lt;1.5,"ผ่าน",IF('ประเมินอ่าน-คิด-เขียน'!G18&lt;2.5,"ดี",IF('ประเมินอ่าน-คิด-เขียน'!G18&gt;=2.5,"ดีเยี่ยม")))),"")</f>
        <v/>
      </c>
      <c r="L21" s="164" t="str">
        <f>IF(COUNTA(ข้อมูล!AA16:AL16),IF('ค่านิยม 12 ประการ'!N19&lt;1,"ไม่ผ่าน",IF('ค่านิยม 12 ประการ'!N19&lt;1.5,"ผ่าน",IF('ค่านิยม 12 ประการ'!N19&lt;2.5,"ดี",IF('ค่านิยม 12 ประการ'!N19&gt;=2.5,"ดีเยี่ยม")))),"")</f>
        <v/>
      </c>
      <c r="M21" s="164"/>
      <c r="N21" s="40"/>
      <c r="O21" s="40"/>
      <c r="P21" s="40"/>
      <c r="Q21" s="40"/>
      <c r="R21" s="40"/>
      <c r="S21" s="40"/>
      <c r="T21" s="40"/>
      <c r="U21" s="40"/>
      <c r="V21" s="40"/>
    </row>
    <row r="22" spans="1:22" s="41" customFormat="1" ht="15" customHeight="1" x14ac:dyDescent="0.35">
      <c r="A22" s="170">
        <f>IF(COUNTA(ข้อมูล!C17),ข้อมูล!C17," ")</f>
        <v>15</v>
      </c>
      <c r="B22" s="200" t="str">
        <f>IF(COUNTA(ข้อมูล!E17),ข้อมูล!E17," ")</f>
        <v xml:space="preserve"> </v>
      </c>
      <c r="C22" s="179" t="str">
        <f>IF(COUNTA(ข้อมูล!H17),ข้อมูล!H17," ")</f>
        <v xml:space="preserve"> </v>
      </c>
      <c r="D22" s="179" t="str">
        <f>IF(ตัวชี้วัด!FU20=0," ",ตัวชี้วัด!FU20)</f>
        <v xml:space="preserve"> </v>
      </c>
      <c r="E22" s="179" t="str">
        <f>IF(COUNTA(ข้อมูล!J17),ข้อมูล!J17," ")</f>
        <v xml:space="preserve"> </v>
      </c>
      <c r="F22" s="179" t="str">
        <f>IF(COUNTA(ข้อมูล!K17),ข้อมูล!K17," ")</f>
        <v xml:space="preserve"> </v>
      </c>
      <c r="G22" s="207">
        <f>ข้อมูล!L17</f>
        <v>0</v>
      </c>
      <c r="H22" s="208" t="str">
        <f>คะแนน!G19</f>
        <v xml:space="preserve"> </v>
      </c>
      <c r="I22" s="164" t="str">
        <f>IF(COUNTA(เช็คชื่อ!KM20),เช็คชื่อ!KM20," ")</f>
        <v/>
      </c>
      <c r="J22" s="164" t="str">
        <f>IF(COUNTA(ข้อมูล!S17:Z17),(IF(คุณลักษณะ!J20&lt;1,"ไม่ผ่าน",IF(คุณลักษณะ!J20&lt;1.5,"ผ่าน",IF(คุณลักษณะ!J20&lt;2.5,"ดี",IF(คุณลักษณะ!J20&gt;=2.5,"ดีเยี่ยม","")))))," ")</f>
        <v xml:space="preserve"> </v>
      </c>
      <c r="K22" s="164" t="str">
        <f>IF(COUNTA(ข้อมูล!N17:R17),IF('ประเมินอ่าน-คิด-เขียน'!G19&lt;1,"ไม่ผ่าน",IF('ประเมินอ่าน-คิด-เขียน'!G19&lt;1.5,"ผ่าน",IF('ประเมินอ่าน-คิด-เขียน'!G19&lt;2.5,"ดี",IF('ประเมินอ่าน-คิด-เขียน'!G19&gt;=2.5,"ดีเยี่ยม")))),"")</f>
        <v/>
      </c>
      <c r="L22" s="164" t="str">
        <f>IF(COUNTA(ข้อมูล!AA17:AL17),IF('ค่านิยม 12 ประการ'!N20&lt;1,"ไม่ผ่าน",IF('ค่านิยม 12 ประการ'!N20&lt;1.5,"ผ่าน",IF('ค่านิยม 12 ประการ'!N20&lt;2.5,"ดี",IF('ค่านิยม 12 ประการ'!N20&gt;=2.5,"ดีเยี่ยม")))),"")</f>
        <v/>
      </c>
      <c r="M22" s="164"/>
      <c r="N22" s="40"/>
      <c r="O22" s="40"/>
      <c r="P22" s="40"/>
      <c r="Q22" s="40"/>
      <c r="R22" s="40"/>
      <c r="S22" s="40"/>
      <c r="T22" s="40"/>
      <c r="U22" s="40"/>
      <c r="V22" s="40"/>
    </row>
    <row r="23" spans="1:22" s="41" customFormat="1" ht="15" customHeight="1" x14ac:dyDescent="0.35">
      <c r="A23" s="170">
        <f>IF(COUNTA(ข้อมูล!C18),ข้อมูล!C18," ")</f>
        <v>16</v>
      </c>
      <c r="B23" s="200" t="str">
        <f>IF(COUNTA(ข้อมูล!E18),ข้อมูล!E18," ")</f>
        <v xml:space="preserve"> </v>
      </c>
      <c r="C23" s="179" t="str">
        <f>IF(COUNTA(ข้อมูล!H18),ข้อมูล!H18," ")</f>
        <v xml:space="preserve"> </v>
      </c>
      <c r="D23" s="179" t="str">
        <f>IF(ตัวชี้วัด!FU21=0," ",ตัวชี้วัด!FU21)</f>
        <v xml:space="preserve"> </v>
      </c>
      <c r="E23" s="179" t="str">
        <f>IF(COUNTA(ข้อมูล!J18),ข้อมูล!J18," ")</f>
        <v xml:space="preserve"> </v>
      </c>
      <c r="F23" s="179" t="str">
        <f>IF(COUNTA(ข้อมูล!K18),ข้อมูล!K18," ")</f>
        <v xml:space="preserve"> </v>
      </c>
      <c r="G23" s="207">
        <f>ข้อมูล!L18</f>
        <v>0</v>
      </c>
      <c r="H23" s="208" t="str">
        <f>คะแนน!G20</f>
        <v xml:space="preserve"> </v>
      </c>
      <c r="I23" s="164" t="str">
        <f>IF(COUNTA(เช็คชื่อ!KM21),เช็คชื่อ!KM21," ")</f>
        <v/>
      </c>
      <c r="J23" s="164" t="str">
        <f>IF(COUNTA(ข้อมูล!S18:Z18),(IF(คุณลักษณะ!J21&lt;1,"ไม่ผ่าน",IF(คุณลักษณะ!J21&lt;1.5,"ผ่าน",IF(คุณลักษณะ!J21&lt;2.5,"ดี",IF(คุณลักษณะ!J21&gt;=2.5,"ดีเยี่ยม","")))))," ")</f>
        <v xml:space="preserve"> </v>
      </c>
      <c r="K23" s="164" t="str">
        <f>IF(COUNTA(ข้อมูล!N18:R18),IF('ประเมินอ่าน-คิด-เขียน'!G20&lt;1,"ไม่ผ่าน",IF('ประเมินอ่าน-คิด-เขียน'!G20&lt;1.5,"ผ่าน",IF('ประเมินอ่าน-คิด-เขียน'!G20&lt;2.5,"ดี",IF('ประเมินอ่าน-คิด-เขียน'!G20&gt;=2.5,"ดีเยี่ยม")))),"")</f>
        <v/>
      </c>
      <c r="L23" s="164" t="str">
        <f>IF(COUNTA(ข้อมูล!AA18:AL18),IF('ค่านิยม 12 ประการ'!N21&lt;1,"ไม่ผ่าน",IF('ค่านิยม 12 ประการ'!N21&lt;1.5,"ผ่าน",IF('ค่านิยม 12 ประการ'!N21&lt;2.5,"ดี",IF('ค่านิยม 12 ประการ'!N21&gt;=2.5,"ดีเยี่ยม")))),"")</f>
        <v/>
      </c>
      <c r="M23" s="164"/>
      <c r="N23" s="40"/>
      <c r="O23" s="40"/>
      <c r="P23" s="40"/>
      <c r="Q23" s="40"/>
      <c r="R23" s="40"/>
      <c r="S23" s="40"/>
      <c r="T23" s="40"/>
      <c r="U23" s="40"/>
      <c r="V23" s="40"/>
    </row>
    <row r="24" spans="1:22" s="41" customFormat="1" ht="15" customHeight="1" x14ac:dyDescent="0.35">
      <c r="A24" s="170">
        <f>IF(COUNTA(ข้อมูล!C19),ข้อมูล!C19," ")</f>
        <v>17</v>
      </c>
      <c r="B24" s="200" t="str">
        <f>IF(COUNTA(ข้อมูล!E19),ข้อมูล!E19," ")</f>
        <v xml:space="preserve"> </v>
      </c>
      <c r="C24" s="179" t="str">
        <f>IF(COUNTA(ข้อมูล!H19),ข้อมูล!H19," ")</f>
        <v xml:space="preserve"> </v>
      </c>
      <c r="D24" s="179" t="str">
        <f>IF(ตัวชี้วัด!FU22=0," ",ตัวชี้วัด!FU22)</f>
        <v xml:space="preserve"> </v>
      </c>
      <c r="E24" s="179" t="str">
        <f>IF(COUNTA(ข้อมูล!J19),ข้อมูล!J19," ")</f>
        <v xml:space="preserve"> </v>
      </c>
      <c r="F24" s="179" t="str">
        <f>IF(COUNTA(ข้อมูล!K19),ข้อมูล!K19," ")</f>
        <v xml:space="preserve"> </v>
      </c>
      <c r="G24" s="207">
        <f>ข้อมูล!L19</f>
        <v>0</v>
      </c>
      <c r="H24" s="208" t="str">
        <f>คะแนน!G21</f>
        <v xml:space="preserve"> </v>
      </c>
      <c r="I24" s="164" t="str">
        <f>IF(COUNTA(เช็คชื่อ!KM22),เช็คชื่อ!KM22," ")</f>
        <v/>
      </c>
      <c r="J24" s="164" t="str">
        <f>IF(COUNTA(ข้อมูล!S19:Z19),(IF(คุณลักษณะ!J22&lt;1,"ไม่ผ่าน",IF(คุณลักษณะ!J22&lt;1.5,"ผ่าน",IF(คุณลักษณะ!J22&lt;2.5,"ดี",IF(คุณลักษณะ!J22&gt;=2.5,"ดีเยี่ยม","")))))," ")</f>
        <v xml:space="preserve"> </v>
      </c>
      <c r="K24" s="164" t="str">
        <f>IF(COUNTA(ข้อมูล!N19:R19),IF('ประเมินอ่าน-คิด-เขียน'!G21&lt;1,"ไม่ผ่าน",IF('ประเมินอ่าน-คิด-เขียน'!G21&lt;1.5,"ผ่าน",IF('ประเมินอ่าน-คิด-เขียน'!G21&lt;2.5,"ดี",IF('ประเมินอ่าน-คิด-เขียน'!G21&gt;=2.5,"ดีเยี่ยม")))),"")</f>
        <v/>
      </c>
      <c r="L24" s="164" t="str">
        <f>IF(COUNTA(ข้อมูล!AA19:AL19),IF('ค่านิยม 12 ประการ'!N22&lt;1,"ไม่ผ่าน",IF('ค่านิยม 12 ประการ'!N22&lt;1.5,"ผ่าน",IF('ค่านิยม 12 ประการ'!N22&lt;2.5,"ดี",IF('ค่านิยม 12 ประการ'!N22&gt;=2.5,"ดีเยี่ยม")))),"")</f>
        <v/>
      </c>
      <c r="M24" s="164"/>
      <c r="N24" s="40"/>
      <c r="O24" s="40"/>
      <c r="P24" s="40"/>
      <c r="Q24" s="40"/>
      <c r="R24" s="40"/>
      <c r="S24" s="40"/>
      <c r="T24" s="40"/>
      <c r="U24" s="40"/>
      <c r="V24" s="40"/>
    </row>
    <row r="25" spans="1:22" s="41" customFormat="1" ht="15" customHeight="1" x14ac:dyDescent="0.35">
      <c r="A25" s="170">
        <f>IF(COUNTA(ข้อมูล!C20),ข้อมูล!C20," ")</f>
        <v>18</v>
      </c>
      <c r="B25" s="200" t="str">
        <f>IF(COUNTA(ข้อมูล!E20),ข้อมูล!E20," ")</f>
        <v xml:space="preserve"> </v>
      </c>
      <c r="C25" s="179" t="str">
        <f>IF(COUNTA(ข้อมูล!H20),ข้อมูล!H20," ")</f>
        <v xml:space="preserve"> </v>
      </c>
      <c r="D25" s="179" t="str">
        <f>IF(ตัวชี้วัด!FU23=0," ",ตัวชี้วัด!FU23)</f>
        <v xml:space="preserve"> </v>
      </c>
      <c r="E25" s="179" t="str">
        <f>IF(COUNTA(ข้อมูล!J20),ข้อมูล!J20," ")</f>
        <v xml:space="preserve"> </v>
      </c>
      <c r="F25" s="179" t="str">
        <f>IF(COUNTA(ข้อมูล!K20),ข้อมูล!K20," ")</f>
        <v xml:space="preserve"> </v>
      </c>
      <c r="G25" s="207">
        <f>ข้อมูล!L20</f>
        <v>0</v>
      </c>
      <c r="H25" s="208" t="str">
        <f>คะแนน!G22</f>
        <v xml:space="preserve"> </v>
      </c>
      <c r="I25" s="164" t="str">
        <f>IF(COUNTA(เช็คชื่อ!KM23),เช็คชื่อ!KM23," ")</f>
        <v/>
      </c>
      <c r="J25" s="164" t="str">
        <f>IF(COUNTA(ข้อมูล!S20:Z20),(IF(คุณลักษณะ!J23&lt;1,"ไม่ผ่าน",IF(คุณลักษณะ!J23&lt;1.5,"ผ่าน",IF(คุณลักษณะ!J23&lt;2.5,"ดี",IF(คุณลักษณะ!J23&gt;=2.5,"ดีเยี่ยม","")))))," ")</f>
        <v xml:space="preserve"> </v>
      </c>
      <c r="K25" s="164" t="str">
        <f>IF(COUNTA(ข้อมูล!N20:R20),IF('ประเมินอ่าน-คิด-เขียน'!G22&lt;1,"ไม่ผ่าน",IF('ประเมินอ่าน-คิด-เขียน'!G22&lt;1.5,"ผ่าน",IF('ประเมินอ่าน-คิด-เขียน'!G22&lt;2.5,"ดี",IF('ประเมินอ่าน-คิด-เขียน'!G22&gt;=2.5,"ดีเยี่ยม")))),"")</f>
        <v/>
      </c>
      <c r="L25" s="164" t="str">
        <f>IF(COUNTA(ข้อมูล!AA20:AL20),IF('ค่านิยม 12 ประการ'!N23&lt;1,"ไม่ผ่าน",IF('ค่านิยม 12 ประการ'!N23&lt;1.5,"ผ่าน",IF('ค่านิยม 12 ประการ'!N23&lt;2.5,"ดี",IF('ค่านิยม 12 ประการ'!N23&gt;=2.5,"ดีเยี่ยม")))),"")</f>
        <v/>
      </c>
      <c r="M25" s="164"/>
      <c r="N25" s="40"/>
      <c r="O25" s="40"/>
      <c r="P25" s="40"/>
      <c r="Q25" s="40"/>
      <c r="R25" s="40"/>
      <c r="S25" s="40"/>
      <c r="T25" s="40"/>
      <c r="U25" s="40"/>
      <c r="V25" s="40"/>
    </row>
    <row r="26" spans="1:22" s="41" customFormat="1" ht="15" customHeight="1" x14ac:dyDescent="0.35">
      <c r="A26" s="170">
        <f>IF(COUNTA(ข้อมูล!C21),ข้อมูล!C21," ")</f>
        <v>19</v>
      </c>
      <c r="B26" s="200" t="str">
        <f>IF(COUNTA(ข้อมูล!E21),ข้อมูล!E21," ")</f>
        <v xml:space="preserve"> </v>
      </c>
      <c r="C26" s="179" t="str">
        <f>IF(COUNTA(ข้อมูล!H21),ข้อมูล!H21," ")</f>
        <v xml:space="preserve"> </v>
      </c>
      <c r="D26" s="179" t="str">
        <f>IF(ตัวชี้วัด!FU24=0," ",ตัวชี้วัด!FU24)</f>
        <v xml:space="preserve"> </v>
      </c>
      <c r="E26" s="179" t="str">
        <f>IF(COUNTA(ข้อมูล!J21),ข้อมูล!J21," ")</f>
        <v xml:space="preserve"> </v>
      </c>
      <c r="F26" s="179" t="str">
        <f>IF(COUNTA(ข้อมูล!K21),ข้อมูล!K21," ")</f>
        <v xml:space="preserve"> </v>
      </c>
      <c r="G26" s="207">
        <f>ข้อมูล!L21</f>
        <v>0</v>
      </c>
      <c r="H26" s="208" t="str">
        <f>คะแนน!G23</f>
        <v xml:space="preserve"> </v>
      </c>
      <c r="I26" s="164" t="str">
        <f>IF(COUNTA(เช็คชื่อ!KM24),เช็คชื่อ!KM24," ")</f>
        <v/>
      </c>
      <c r="J26" s="164" t="str">
        <f>IF(COUNTA(ข้อมูล!S21:Z21),(IF(คุณลักษณะ!J24&lt;1,"ไม่ผ่าน",IF(คุณลักษณะ!J24&lt;1.5,"ผ่าน",IF(คุณลักษณะ!J24&lt;2.5,"ดี",IF(คุณลักษณะ!J24&gt;=2.5,"ดีเยี่ยม","")))))," ")</f>
        <v xml:space="preserve"> </v>
      </c>
      <c r="K26" s="164" t="str">
        <f>IF(COUNTA(ข้อมูล!N21:R21),IF('ประเมินอ่าน-คิด-เขียน'!G23&lt;1,"ไม่ผ่าน",IF('ประเมินอ่าน-คิด-เขียน'!G23&lt;1.5,"ผ่าน",IF('ประเมินอ่าน-คิด-เขียน'!G23&lt;2.5,"ดี",IF('ประเมินอ่าน-คิด-เขียน'!G23&gt;=2.5,"ดีเยี่ยม")))),"")</f>
        <v/>
      </c>
      <c r="L26" s="164" t="str">
        <f>IF(COUNTA(ข้อมูล!AA21:AL21),IF('ค่านิยม 12 ประการ'!N24&lt;1,"ไม่ผ่าน",IF('ค่านิยม 12 ประการ'!N24&lt;1.5,"ผ่าน",IF('ค่านิยม 12 ประการ'!N24&lt;2.5,"ดี",IF('ค่านิยม 12 ประการ'!N24&gt;=2.5,"ดีเยี่ยม")))),"")</f>
        <v/>
      </c>
      <c r="M26" s="164"/>
      <c r="N26" s="40"/>
      <c r="O26" s="40"/>
      <c r="P26" s="40"/>
      <c r="Q26" s="40"/>
      <c r="R26" s="40"/>
      <c r="S26" s="40"/>
      <c r="T26" s="40"/>
      <c r="U26" s="40"/>
      <c r="V26" s="40"/>
    </row>
    <row r="27" spans="1:22" s="41" customFormat="1" ht="15" customHeight="1" x14ac:dyDescent="0.35">
      <c r="A27" s="170">
        <f>IF(COUNTA(ข้อมูล!C22),ข้อมูล!C22," ")</f>
        <v>20</v>
      </c>
      <c r="B27" s="200" t="str">
        <f>IF(COUNTA(ข้อมูล!E22),ข้อมูล!E22," ")</f>
        <v xml:space="preserve"> </v>
      </c>
      <c r="C27" s="179" t="str">
        <f>IF(COUNTA(ข้อมูล!H22),ข้อมูล!H22," ")</f>
        <v xml:space="preserve"> </v>
      </c>
      <c r="D27" s="179" t="str">
        <f>IF(ตัวชี้วัด!FU25=0," ",ตัวชี้วัด!FU25)</f>
        <v xml:space="preserve"> </v>
      </c>
      <c r="E27" s="179" t="str">
        <f>IF(COUNTA(ข้อมูล!J22),ข้อมูล!J22," ")</f>
        <v xml:space="preserve"> </v>
      </c>
      <c r="F27" s="179" t="str">
        <f>IF(COUNTA(ข้อมูล!K22),ข้อมูล!K22," ")</f>
        <v xml:space="preserve"> </v>
      </c>
      <c r="G27" s="207">
        <f>ข้อมูล!L22</f>
        <v>0</v>
      </c>
      <c r="H27" s="208" t="str">
        <f>คะแนน!G24</f>
        <v xml:space="preserve"> </v>
      </c>
      <c r="I27" s="164" t="str">
        <f>IF(COUNTA(เช็คชื่อ!KM25),เช็คชื่อ!KM25," ")</f>
        <v/>
      </c>
      <c r="J27" s="164" t="str">
        <f>IF(COUNTA(ข้อมูล!S22:Z22),(IF(คุณลักษณะ!J25&lt;1,"ไม่ผ่าน",IF(คุณลักษณะ!J25&lt;1.5,"ผ่าน",IF(คุณลักษณะ!J25&lt;2.5,"ดี",IF(คุณลักษณะ!J25&gt;=2.5,"ดีเยี่ยม","")))))," ")</f>
        <v xml:space="preserve"> </v>
      </c>
      <c r="K27" s="164" t="str">
        <f>IF(COUNTA(ข้อมูล!N22:R22),IF('ประเมินอ่าน-คิด-เขียน'!G24&lt;1,"ไม่ผ่าน",IF('ประเมินอ่าน-คิด-เขียน'!G24&lt;1.5,"ผ่าน",IF('ประเมินอ่าน-คิด-เขียน'!G24&lt;2.5,"ดี",IF('ประเมินอ่าน-คิด-เขียน'!G24&gt;=2.5,"ดีเยี่ยม")))),"")</f>
        <v/>
      </c>
      <c r="L27" s="164" t="str">
        <f>IF(COUNTA(ข้อมูล!AA22:AL22),IF('ค่านิยม 12 ประการ'!N25&lt;1,"ไม่ผ่าน",IF('ค่านิยม 12 ประการ'!N25&lt;1.5,"ผ่าน",IF('ค่านิยม 12 ประการ'!N25&lt;2.5,"ดี",IF('ค่านิยม 12 ประการ'!N25&gt;=2.5,"ดีเยี่ยม")))),"")</f>
        <v/>
      </c>
      <c r="M27" s="164"/>
      <c r="N27" s="40"/>
      <c r="O27" s="40"/>
      <c r="P27" s="40"/>
      <c r="Q27" s="40"/>
      <c r="R27" s="40"/>
      <c r="S27" s="40"/>
      <c r="T27" s="40"/>
      <c r="U27" s="40"/>
      <c r="V27" s="40"/>
    </row>
    <row r="28" spans="1:22" s="41" customFormat="1" ht="15" customHeight="1" x14ac:dyDescent="0.35">
      <c r="A28" s="170">
        <f>IF(COUNTA(ข้อมูล!C23),ข้อมูล!C23," ")</f>
        <v>21</v>
      </c>
      <c r="B28" s="200" t="str">
        <f>IF(COUNTA(ข้อมูล!E23),ข้อมูล!E23," ")</f>
        <v xml:space="preserve"> </v>
      </c>
      <c r="C28" s="179" t="str">
        <f>IF(COUNTA(ข้อมูล!H23),ข้อมูล!H23," ")</f>
        <v xml:space="preserve"> </v>
      </c>
      <c r="D28" s="179" t="str">
        <f>IF(ตัวชี้วัด!FU26=0," ",ตัวชี้วัด!FU26)</f>
        <v xml:space="preserve"> </v>
      </c>
      <c r="E28" s="179" t="str">
        <f>IF(COUNTA(ข้อมูล!J23),ข้อมูล!J23," ")</f>
        <v xml:space="preserve"> </v>
      </c>
      <c r="F28" s="179" t="str">
        <f>IF(COUNTA(ข้อมูล!K23),ข้อมูล!K23," ")</f>
        <v xml:space="preserve"> </v>
      </c>
      <c r="G28" s="207">
        <f>ข้อมูล!L23</f>
        <v>0</v>
      </c>
      <c r="H28" s="208" t="str">
        <f>คะแนน!G25</f>
        <v xml:space="preserve"> </v>
      </c>
      <c r="I28" s="164" t="str">
        <f>IF(COUNTA(เช็คชื่อ!KM26),เช็คชื่อ!KM26," ")</f>
        <v/>
      </c>
      <c r="J28" s="164" t="str">
        <f>IF(COUNTA(ข้อมูล!S23:Z23),(IF(คุณลักษณะ!J26&lt;1,"ไม่ผ่าน",IF(คุณลักษณะ!J26&lt;1.5,"ผ่าน",IF(คุณลักษณะ!J26&lt;2.5,"ดี",IF(คุณลักษณะ!J26&gt;=2.5,"ดีเยี่ยม","")))))," ")</f>
        <v xml:space="preserve"> </v>
      </c>
      <c r="K28" s="164" t="str">
        <f>IF(COUNTA(ข้อมูล!N23:R23),IF('ประเมินอ่าน-คิด-เขียน'!G25&lt;1,"ไม่ผ่าน",IF('ประเมินอ่าน-คิด-เขียน'!G25&lt;1.5,"ผ่าน",IF('ประเมินอ่าน-คิด-เขียน'!G25&lt;2.5,"ดี",IF('ประเมินอ่าน-คิด-เขียน'!G25&gt;=2.5,"ดีเยี่ยม")))),"")</f>
        <v/>
      </c>
      <c r="L28" s="164" t="str">
        <f>IF(COUNTA(ข้อมูล!AA23:AL23),IF('ค่านิยม 12 ประการ'!N26&lt;1,"ไม่ผ่าน",IF('ค่านิยม 12 ประการ'!N26&lt;1.5,"ผ่าน",IF('ค่านิยม 12 ประการ'!N26&lt;2.5,"ดี",IF('ค่านิยม 12 ประการ'!N26&gt;=2.5,"ดีเยี่ยม")))),"")</f>
        <v/>
      </c>
      <c r="M28" s="164"/>
      <c r="N28" s="40"/>
      <c r="O28" s="40"/>
      <c r="P28" s="40"/>
      <c r="Q28" s="40"/>
      <c r="R28" s="40"/>
      <c r="S28" s="40"/>
      <c r="T28" s="40"/>
      <c r="U28" s="40"/>
      <c r="V28" s="40"/>
    </row>
    <row r="29" spans="1:22" s="41" customFormat="1" ht="15" customHeight="1" x14ac:dyDescent="0.35">
      <c r="A29" s="170">
        <f>IF(COUNTA(ข้อมูล!C24),ข้อมูล!C24," ")</f>
        <v>22</v>
      </c>
      <c r="B29" s="200" t="str">
        <f>IF(COUNTA(ข้อมูล!E24),ข้อมูล!E24," ")</f>
        <v xml:space="preserve"> </v>
      </c>
      <c r="C29" s="179" t="str">
        <f>IF(COUNTA(ข้อมูล!H24),ข้อมูล!H24," ")</f>
        <v xml:space="preserve"> </v>
      </c>
      <c r="D29" s="179" t="str">
        <f>IF(ตัวชี้วัด!FU27=0," ",ตัวชี้วัด!FU27)</f>
        <v xml:space="preserve"> </v>
      </c>
      <c r="E29" s="179" t="str">
        <f>IF(COUNTA(ข้อมูล!J24),ข้อมูล!J24," ")</f>
        <v xml:space="preserve"> </v>
      </c>
      <c r="F29" s="179" t="str">
        <f>IF(COUNTA(ข้อมูล!K24),ข้อมูล!K24," ")</f>
        <v xml:space="preserve"> </v>
      </c>
      <c r="G29" s="207">
        <f>ข้อมูล!L24</f>
        <v>0</v>
      </c>
      <c r="H29" s="208" t="str">
        <f>คะแนน!G26</f>
        <v xml:space="preserve"> </v>
      </c>
      <c r="I29" s="164" t="str">
        <f>IF(COUNTA(เช็คชื่อ!KM27),เช็คชื่อ!KM27," ")</f>
        <v/>
      </c>
      <c r="J29" s="164" t="str">
        <f>IF(COUNTA(ข้อมูล!S24:Z24),(IF(คุณลักษณะ!J27&lt;1,"ไม่ผ่าน",IF(คุณลักษณะ!J27&lt;1.5,"ผ่าน",IF(คุณลักษณะ!J27&lt;2.5,"ดี",IF(คุณลักษณะ!J27&gt;=2.5,"ดีเยี่ยม","")))))," ")</f>
        <v xml:space="preserve"> </v>
      </c>
      <c r="K29" s="164" t="str">
        <f>IF(COUNTA(ข้อมูล!N24:R24),IF('ประเมินอ่าน-คิด-เขียน'!G26&lt;1,"ไม่ผ่าน",IF('ประเมินอ่าน-คิด-เขียน'!G26&lt;1.5,"ผ่าน",IF('ประเมินอ่าน-คิด-เขียน'!G26&lt;2.5,"ดี",IF('ประเมินอ่าน-คิด-เขียน'!G26&gt;=2.5,"ดีเยี่ยม")))),"")</f>
        <v/>
      </c>
      <c r="L29" s="164" t="str">
        <f>IF(COUNTA(ข้อมูล!AA24:AL24),IF('ค่านิยม 12 ประการ'!N27&lt;1,"ไม่ผ่าน",IF('ค่านิยม 12 ประการ'!N27&lt;1.5,"ผ่าน",IF('ค่านิยม 12 ประการ'!N27&lt;2.5,"ดี",IF('ค่านิยม 12 ประการ'!N27&gt;=2.5,"ดีเยี่ยม")))),"")</f>
        <v/>
      </c>
      <c r="M29" s="164"/>
      <c r="N29" s="40"/>
      <c r="O29" s="40"/>
      <c r="P29" s="40"/>
      <c r="Q29" s="40"/>
      <c r="R29" s="40"/>
      <c r="S29" s="40"/>
      <c r="T29" s="40"/>
      <c r="U29" s="40"/>
      <c r="V29" s="40"/>
    </row>
    <row r="30" spans="1:22" s="41" customFormat="1" ht="15" customHeight="1" x14ac:dyDescent="0.35">
      <c r="A30" s="170">
        <f>IF(COUNTA(ข้อมูล!C25),ข้อมูล!C25," ")</f>
        <v>23</v>
      </c>
      <c r="B30" s="200" t="str">
        <f>IF(COUNTA(ข้อมูล!E25),ข้อมูล!E25," ")</f>
        <v xml:space="preserve"> </v>
      </c>
      <c r="C30" s="179" t="str">
        <f>IF(COUNTA(ข้อมูล!H25),ข้อมูล!H25," ")</f>
        <v xml:space="preserve"> </v>
      </c>
      <c r="D30" s="179" t="str">
        <f>IF(ตัวชี้วัด!FU28=0," ",ตัวชี้วัด!FU28)</f>
        <v xml:space="preserve"> </v>
      </c>
      <c r="E30" s="179" t="str">
        <f>IF(COUNTA(ข้อมูล!J25),ข้อมูล!J25," ")</f>
        <v xml:space="preserve"> </v>
      </c>
      <c r="F30" s="179" t="str">
        <f>IF(COUNTA(ข้อมูล!K25),ข้อมูล!K25," ")</f>
        <v xml:space="preserve"> </v>
      </c>
      <c r="G30" s="207">
        <f>ข้อมูล!L25</f>
        <v>0</v>
      </c>
      <c r="H30" s="208" t="str">
        <f>คะแนน!G27</f>
        <v xml:space="preserve"> </v>
      </c>
      <c r="I30" s="164" t="str">
        <f>IF(COUNTA(เช็คชื่อ!KM28),เช็คชื่อ!KM28," ")</f>
        <v/>
      </c>
      <c r="J30" s="164" t="str">
        <f>IF(COUNTA(ข้อมูล!S25:Z25),(IF(คุณลักษณะ!J28&lt;1,"ไม่ผ่าน",IF(คุณลักษณะ!J28&lt;1.5,"ผ่าน",IF(คุณลักษณะ!J28&lt;2.5,"ดี",IF(คุณลักษณะ!J28&gt;=2.5,"ดีเยี่ยม","")))))," ")</f>
        <v xml:space="preserve"> </v>
      </c>
      <c r="K30" s="164" t="str">
        <f>IF(COUNTA(ข้อมูล!N25:R25),IF('ประเมินอ่าน-คิด-เขียน'!G27&lt;1,"ไม่ผ่าน",IF('ประเมินอ่าน-คิด-เขียน'!G27&lt;1.5,"ผ่าน",IF('ประเมินอ่าน-คิด-เขียน'!G27&lt;2.5,"ดี",IF('ประเมินอ่าน-คิด-เขียน'!G27&gt;=2.5,"ดีเยี่ยม")))),"")</f>
        <v/>
      </c>
      <c r="L30" s="164" t="str">
        <f>IF(COUNTA(ข้อมูล!AA25:AL25),IF('ค่านิยม 12 ประการ'!N28&lt;1,"ไม่ผ่าน",IF('ค่านิยม 12 ประการ'!N28&lt;1.5,"ผ่าน",IF('ค่านิยม 12 ประการ'!N28&lt;2.5,"ดี",IF('ค่านิยม 12 ประการ'!N28&gt;=2.5,"ดีเยี่ยม")))),"")</f>
        <v/>
      </c>
      <c r="M30" s="164"/>
      <c r="N30" s="40"/>
      <c r="O30" s="40"/>
      <c r="P30" s="40"/>
      <c r="Q30" s="40"/>
      <c r="R30" s="40"/>
      <c r="S30" s="40"/>
      <c r="T30" s="40"/>
      <c r="U30" s="40"/>
      <c r="V30" s="40"/>
    </row>
    <row r="31" spans="1:22" s="41" customFormat="1" ht="15" customHeight="1" x14ac:dyDescent="0.35">
      <c r="A31" s="170">
        <f>IF(COUNTA(ข้อมูล!C26),ข้อมูล!C26," ")</f>
        <v>24</v>
      </c>
      <c r="B31" s="200" t="str">
        <f>IF(COUNTA(ข้อมูล!E26),ข้อมูล!E26," ")</f>
        <v xml:space="preserve"> </v>
      </c>
      <c r="C31" s="179" t="str">
        <f>IF(COUNTA(ข้อมูล!H26),ข้อมูล!H26," ")</f>
        <v xml:space="preserve"> </v>
      </c>
      <c r="D31" s="179" t="str">
        <f>IF(ตัวชี้วัด!FU29=0," ",ตัวชี้วัด!FU29)</f>
        <v xml:space="preserve"> </v>
      </c>
      <c r="E31" s="179" t="str">
        <f>IF(COUNTA(ข้อมูล!J26),ข้อมูล!J26," ")</f>
        <v xml:space="preserve"> </v>
      </c>
      <c r="F31" s="179" t="str">
        <f>IF(COUNTA(ข้อมูล!K26),ข้อมูล!K26," ")</f>
        <v xml:space="preserve"> </v>
      </c>
      <c r="G31" s="207">
        <f>ข้อมูล!L26</f>
        <v>0</v>
      </c>
      <c r="H31" s="208" t="str">
        <f>คะแนน!G28</f>
        <v xml:space="preserve"> </v>
      </c>
      <c r="I31" s="164" t="str">
        <f>IF(COUNTA(เช็คชื่อ!KM29),เช็คชื่อ!KM29," ")</f>
        <v/>
      </c>
      <c r="J31" s="164" t="str">
        <f>IF(COUNTA(ข้อมูล!S26:Z26),(IF(คุณลักษณะ!J29&lt;1,"ไม่ผ่าน",IF(คุณลักษณะ!J29&lt;1.5,"ผ่าน",IF(คุณลักษณะ!J29&lt;2.5,"ดี",IF(คุณลักษณะ!J29&gt;=2.5,"ดีเยี่ยม","")))))," ")</f>
        <v xml:space="preserve"> </v>
      </c>
      <c r="K31" s="164" t="str">
        <f>IF(COUNTA(ข้อมูล!N26:R26),IF('ประเมินอ่าน-คิด-เขียน'!G28&lt;1,"ไม่ผ่าน",IF('ประเมินอ่าน-คิด-เขียน'!G28&lt;1.5,"ผ่าน",IF('ประเมินอ่าน-คิด-เขียน'!G28&lt;2.5,"ดี",IF('ประเมินอ่าน-คิด-เขียน'!G28&gt;=2.5,"ดีเยี่ยม")))),"")</f>
        <v/>
      </c>
      <c r="L31" s="164" t="str">
        <f>IF(COUNTA(ข้อมูล!AA26:AL26),IF('ค่านิยม 12 ประการ'!N29&lt;1,"ไม่ผ่าน",IF('ค่านิยม 12 ประการ'!N29&lt;1.5,"ผ่าน",IF('ค่านิยม 12 ประการ'!N29&lt;2.5,"ดี",IF('ค่านิยม 12 ประการ'!N29&gt;=2.5,"ดีเยี่ยม")))),"")</f>
        <v/>
      </c>
      <c r="M31" s="164"/>
      <c r="N31" s="40"/>
      <c r="O31" s="40"/>
      <c r="P31" s="40"/>
      <c r="Q31" s="40"/>
      <c r="R31" s="40"/>
      <c r="S31" s="40"/>
      <c r="T31" s="40"/>
      <c r="U31" s="40"/>
      <c r="V31" s="40"/>
    </row>
    <row r="32" spans="1:22" s="41" customFormat="1" ht="15" customHeight="1" x14ac:dyDescent="0.35">
      <c r="A32" s="170">
        <f>IF(COUNTA(ข้อมูล!C27),ข้อมูล!C27," ")</f>
        <v>25</v>
      </c>
      <c r="B32" s="200" t="str">
        <f>IF(COUNTA(ข้อมูล!E27),ข้อมูล!E27," ")</f>
        <v xml:space="preserve"> </v>
      </c>
      <c r="C32" s="179" t="str">
        <f>IF(COUNTA(ข้อมูล!H27),ข้อมูล!H27," ")</f>
        <v xml:space="preserve"> </v>
      </c>
      <c r="D32" s="179" t="str">
        <f>IF(ตัวชี้วัด!FU30=0," ",ตัวชี้วัด!FU30)</f>
        <v xml:space="preserve"> </v>
      </c>
      <c r="E32" s="179" t="str">
        <f>IF(COUNTA(ข้อมูล!J27),ข้อมูล!J27," ")</f>
        <v xml:space="preserve"> </v>
      </c>
      <c r="F32" s="179" t="str">
        <f>IF(COUNTA(ข้อมูล!K27),ข้อมูล!K27," ")</f>
        <v xml:space="preserve"> </v>
      </c>
      <c r="G32" s="207">
        <f>ข้อมูล!L27</f>
        <v>0</v>
      </c>
      <c r="H32" s="208" t="str">
        <f>คะแนน!G29</f>
        <v xml:space="preserve"> </v>
      </c>
      <c r="I32" s="164" t="str">
        <f>IF(COUNTA(เช็คชื่อ!KM30),เช็คชื่อ!KM30," ")</f>
        <v/>
      </c>
      <c r="J32" s="164" t="str">
        <f>IF(COUNTA(ข้อมูล!S27:Z27),(IF(คุณลักษณะ!J30&lt;1,"ไม่ผ่าน",IF(คุณลักษณะ!J30&lt;1.5,"ผ่าน",IF(คุณลักษณะ!J30&lt;2.5,"ดี",IF(คุณลักษณะ!J30&gt;=2.5,"ดีเยี่ยม","")))))," ")</f>
        <v xml:space="preserve"> </v>
      </c>
      <c r="K32" s="164" t="str">
        <f>IF(COUNTA(ข้อมูล!N27:R27),IF('ประเมินอ่าน-คิด-เขียน'!G29&lt;1,"ไม่ผ่าน",IF('ประเมินอ่าน-คิด-เขียน'!G29&lt;1.5,"ผ่าน",IF('ประเมินอ่าน-คิด-เขียน'!G29&lt;2.5,"ดี",IF('ประเมินอ่าน-คิด-เขียน'!G29&gt;=2.5,"ดีเยี่ยม")))),"")</f>
        <v/>
      </c>
      <c r="L32" s="164" t="str">
        <f>IF(COUNTA(ข้อมูล!AA27:AL27),IF('ค่านิยม 12 ประการ'!N30&lt;1,"ไม่ผ่าน",IF('ค่านิยม 12 ประการ'!N30&lt;1.5,"ผ่าน",IF('ค่านิยม 12 ประการ'!N30&lt;2.5,"ดี",IF('ค่านิยม 12 ประการ'!N30&gt;=2.5,"ดีเยี่ยม")))),"")</f>
        <v/>
      </c>
      <c r="M32" s="164"/>
      <c r="N32" s="40"/>
      <c r="O32" s="40"/>
      <c r="P32" s="40"/>
      <c r="Q32" s="40"/>
      <c r="R32" s="40"/>
      <c r="S32" s="40"/>
      <c r="T32" s="40"/>
      <c r="U32" s="40"/>
      <c r="V32" s="40"/>
    </row>
    <row r="33" spans="1:25" s="41" customFormat="1" ht="15" customHeight="1" x14ac:dyDescent="0.35">
      <c r="A33" s="170">
        <f>IF(COUNTA(ข้อมูล!C28),ข้อมูล!C28," ")</f>
        <v>26</v>
      </c>
      <c r="B33" s="200" t="str">
        <f>IF(COUNTA(ข้อมูล!E28),ข้อมูล!E28," ")</f>
        <v xml:space="preserve"> </v>
      </c>
      <c r="C33" s="179" t="str">
        <f>IF(COUNTA(ข้อมูล!H28),ข้อมูล!H28," ")</f>
        <v xml:space="preserve"> </v>
      </c>
      <c r="D33" s="179" t="str">
        <f>IF(ตัวชี้วัด!FU31=0," ",ตัวชี้วัด!FU31)</f>
        <v xml:space="preserve"> </v>
      </c>
      <c r="E33" s="179" t="str">
        <f>IF(COUNTA(ข้อมูล!J28),ข้อมูล!J28," ")</f>
        <v xml:space="preserve"> </v>
      </c>
      <c r="F33" s="179" t="str">
        <f>IF(COUNTA(ข้อมูล!K28),ข้อมูล!K28," ")</f>
        <v xml:space="preserve"> </v>
      </c>
      <c r="G33" s="207">
        <f>ข้อมูล!L28</f>
        <v>0</v>
      </c>
      <c r="H33" s="208" t="str">
        <f>คะแนน!G30</f>
        <v xml:space="preserve"> </v>
      </c>
      <c r="I33" s="164" t="str">
        <f>IF(COUNTA(เช็คชื่อ!KM31),เช็คชื่อ!KM31," ")</f>
        <v/>
      </c>
      <c r="J33" s="164" t="str">
        <f>IF(COUNTA(ข้อมูล!S28:Z28),(IF(คุณลักษณะ!J31&lt;1,"ไม่ผ่าน",IF(คุณลักษณะ!J31&lt;1.5,"ผ่าน",IF(คุณลักษณะ!J31&lt;2.5,"ดี",IF(คุณลักษณะ!J31&gt;=2.5,"ดีเยี่ยม","")))))," ")</f>
        <v xml:space="preserve"> </v>
      </c>
      <c r="K33" s="164" t="str">
        <f>IF(COUNTA(ข้อมูล!N28:R28),IF('ประเมินอ่าน-คิด-เขียน'!G30&lt;1,"ไม่ผ่าน",IF('ประเมินอ่าน-คิด-เขียน'!G30&lt;1.5,"ผ่าน",IF('ประเมินอ่าน-คิด-เขียน'!G30&lt;2.5,"ดี",IF('ประเมินอ่าน-คิด-เขียน'!G30&gt;=2.5,"ดีเยี่ยม")))),"")</f>
        <v/>
      </c>
      <c r="L33" s="164" t="str">
        <f>IF(COUNTA(ข้อมูล!AA28:AL28),IF('ค่านิยม 12 ประการ'!N31&lt;1,"ไม่ผ่าน",IF('ค่านิยม 12 ประการ'!N31&lt;1.5,"ผ่าน",IF('ค่านิยม 12 ประการ'!N31&lt;2.5,"ดี",IF('ค่านิยม 12 ประการ'!N31&gt;=2.5,"ดีเยี่ยม")))),"")</f>
        <v/>
      </c>
      <c r="M33" s="164"/>
      <c r="N33" s="40"/>
      <c r="O33" s="40"/>
      <c r="P33" s="40"/>
      <c r="Q33" s="40"/>
      <c r="R33" s="40"/>
      <c r="S33" s="40"/>
      <c r="T33" s="40"/>
      <c r="U33" s="40"/>
      <c r="V33" s="40"/>
    </row>
    <row r="34" spans="1:25" s="41" customFormat="1" ht="15" customHeight="1" x14ac:dyDescent="0.35">
      <c r="A34" s="170">
        <f>IF(COUNTA(ข้อมูล!C29),ข้อมูล!C29," ")</f>
        <v>27</v>
      </c>
      <c r="B34" s="200" t="str">
        <f>IF(COUNTA(ข้อมูล!E29),ข้อมูล!E29," ")</f>
        <v xml:space="preserve"> </v>
      </c>
      <c r="C34" s="179" t="str">
        <f>IF(COUNTA(ข้อมูล!H29),ข้อมูล!H29," ")</f>
        <v xml:space="preserve"> </v>
      </c>
      <c r="D34" s="179" t="str">
        <f>IF(ตัวชี้วัด!FU32=0," ",ตัวชี้วัด!FU32)</f>
        <v xml:space="preserve"> </v>
      </c>
      <c r="E34" s="179" t="str">
        <f>IF(COUNTA(ข้อมูล!J29),ข้อมูล!J29," ")</f>
        <v xml:space="preserve"> </v>
      </c>
      <c r="F34" s="179" t="str">
        <f>IF(COUNTA(ข้อมูล!K29),ข้อมูล!K29," ")</f>
        <v xml:space="preserve"> </v>
      </c>
      <c r="G34" s="207">
        <f>ข้อมูล!L29</f>
        <v>0</v>
      </c>
      <c r="H34" s="208" t="str">
        <f>คะแนน!G31</f>
        <v xml:space="preserve"> </v>
      </c>
      <c r="I34" s="164" t="str">
        <f>IF(COUNTA(เช็คชื่อ!KM32),เช็คชื่อ!KM32," ")</f>
        <v/>
      </c>
      <c r="J34" s="164" t="str">
        <f>IF(COUNTA(ข้อมูล!S29:Z29),(IF(คุณลักษณะ!J32&lt;1,"ไม่ผ่าน",IF(คุณลักษณะ!J32&lt;1.5,"ผ่าน",IF(คุณลักษณะ!J32&lt;2.5,"ดี",IF(คุณลักษณะ!J32&gt;=2.5,"ดีเยี่ยม","")))))," ")</f>
        <v xml:space="preserve"> </v>
      </c>
      <c r="K34" s="164" t="str">
        <f>IF(COUNTA(ข้อมูล!N29:R29),IF('ประเมินอ่าน-คิด-เขียน'!G31&lt;1,"ไม่ผ่าน",IF('ประเมินอ่าน-คิด-เขียน'!G31&lt;1.5,"ผ่าน",IF('ประเมินอ่าน-คิด-เขียน'!G31&lt;2.5,"ดี",IF('ประเมินอ่าน-คิด-เขียน'!G31&gt;=2.5,"ดีเยี่ยม")))),"")</f>
        <v/>
      </c>
      <c r="L34" s="164" t="str">
        <f>IF(COUNTA(ข้อมูล!AA29:AL29),IF('ค่านิยม 12 ประการ'!N32&lt;1,"ไม่ผ่าน",IF('ค่านิยม 12 ประการ'!N32&lt;1.5,"ผ่าน",IF('ค่านิยม 12 ประการ'!N32&lt;2.5,"ดี",IF('ค่านิยม 12 ประการ'!N32&gt;=2.5,"ดีเยี่ยม")))),"")</f>
        <v/>
      </c>
      <c r="M34" s="164"/>
      <c r="N34" s="40"/>
      <c r="O34" s="40"/>
      <c r="P34" s="40"/>
      <c r="Q34" s="40"/>
      <c r="R34" s="40"/>
      <c r="S34" s="40"/>
      <c r="T34" s="40"/>
      <c r="U34" s="40"/>
      <c r="V34" s="40"/>
    </row>
    <row r="35" spans="1:25" s="41" customFormat="1" ht="15" customHeight="1" x14ac:dyDescent="0.35">
      <c r="A35" s="170">
        <f>IF(COUNTA(ข้อมูล!C30),ข้อมูล!C30," ")</f>
        <v>28</v>
      </c>
      <c r="B35" s="200" t="str">
        <f>IF(COUNTA(ข้อมูล!E30),ข้อมูล!E30," ")</f>
        <v xml:space="preserve"> </v>
      </c>
      <c r="C35" s="179" t="str">
        <f>IF(COUNTA(ข้อมูล!H30),ข้อมูล!H30," ")</f>
        <v xml:space="preserve"> </v>
      </c>
      <c r="D35" s="179" t="str">
        <f>IF(ตัวชี้วัด!FU33=0," ",ตัวชี้วัด!FU33)</f>
        <v xml:space="preserve"> </v>
      </c>
      <c r="E35" s="179" t="str">
        <f>IF(COUNTA(ข้อมูล!J30),ข้อมูล!J30," ")</f>
        <v xml:space="preserve"> </v>
      </c>
      <c r="F35" s="179" t="str">
        <f>IF(COUNTA(ข้อมูล!K30),ข้อมูล!K30," ")</f>
        <v xml:space="preserve"> </v>
      </c>
      <c r="G35" s="207">
        <f>ข้อมูล!L30</f>
        <v>0</v>
      </c>
      <c r="H35" s="208" t="str">
        <f>คะแนน!G32</f>
        <v xml:space="preserve"> </v>
      </c>
      <c r="I35" s="164" t="str">
        <f>IF(COUNTA(เช็คชื่อ!KM33),เช็คชื่อ!KM33," ")</f>
        <v/>
      </c>
      <c r="J35" s="164" t="str">
        <f>IF(COUNTA(ข้อมูล!S30:Z30),(IF(คุณลักษณะ!J33&lt;1,"ไม่ผ่าน",IF(คุณลักษณะ!J33&lt;1.5,"ผ่าน",IF(คุณลักษณะ!J33&lt;2.5,"ดี",IF(คุณลักษณะ!J33&gt;=2.5,"ดีเยี่ยม","")))))," ")</f>
        <v xml:space="preserve"> </v>
      </c>
      <c r="K35" s="164" t="str">
        <f>IF(COUNTA(ข้อมูล!N30:R30),IF('ประเมินอ่าน-คิด-เขียน'!G32&lt;1,"ไม่ผ่าน",IF('ประเมินอ่าน-คิด-เขียน'!G32&lt;1.5,"ผ่าน",IF('ประเมินอ่าน-คิด-เขียน'!G32&lt;2.5,"ดี",IF('ประเมินอ่าน-คิด-เขียน'!G32&gt;=2.5,"ดีเยี่ยม")))),"")</f>
        <v/>
      </c>
      <c r="L35" s="164" t="str">
        <f>IF(COUNTA(ข้อมูล!AA30:AL30),IF('ค่านิยม 12 ประการ'!N33&lt;1,"ไม่ผ่าน",IF('ค่านิยม 12 ประการ'!N33&lt;1.5,"ผ่าน",IF('ค่านิยม 12 ประการ'!N33&lt;2.5,"ดี",IF('ค่านิยม 12 ประการ'!N33&gt;=2.5,"ดีเยี่ยม")))),"")</f>
        <v/>
      </c>
      <c r="M35" s="164"/>
      <c r="N35" s="40"/>
      <c r="O35" s="40"/>
      <c r="P35" s="40"/>
      <c r="Q35" s="40"/>
      <c r="R35" s="40"/>
      <c r="S35" s="40"/>
      <c r="T35" s="40"/>
      <c r="U35" s="40"/>
      <c r="V35" s="40"/>
    </row>
    <row r="36" spans="1:25" s="41" customFormat="1" ht="15" customHeight="1" x14ac:dyDescent="0.35">
      <c r="A36" s="170">
        <f>IF(COUNTA(ข้อมูล!C31),ข้อมูล!C31," ")</f>
        <v>29</v>
      </c>
      <c r="B36" s="200" t="str">
        <f>IF(COUNTA(ข้อมูล!E31),ข้อมูล!E31," ")</f>
        <v xml:space="preserve"> </v>
      </c>
      <c r="C36" s="179" t="str">
        <f>IF(COUNTA(ข้อมูล!H31),ข้อมูล!H31," ")</f>
        <v xml:space="preserve"> </v>
      </c>
      <c r="D36" s="179" t="str">
        <f>IF(ตัวชี้วัด!FU34=0," ",ตัวชี้วัด!FU34)</f>
        <v xml:space="preserve"> </v>
      </c>
      <c r="E36" s="179" t="str">
        <f>IF(COUNTA(ข้อมูล!J31),ข้อมูล!J31," ")</f>
        <v xml:space="preserve"> </v>
      </c>
      <c r="F36" s="179" t="str">
        <f>IF(COUNTA(ข้อมูล!K31),ข้อมูล!K31," ")</f>
        <v xml:space="preserve"> </v>
      </c>
      <c r="G36" s="207">
        <f>ข้อมูล!L31</f>
        <v>0</v>
      </c>
      <c r="H36" s="208" t="str">
        <f>คะแนน!G33</f>
        <v xml:space="preserve"> </v>
      </c>
      <c r="I36" s="164" t="str">
        <f>IF(COUNTA(เช็คชื่อ!KM34),เช็คชื่อ!KM34," ")</f>
        <v/>
      </c>
      <c r="J36" s="164" t="str">
        <f>IF(COUNTA(ข้อมูล!S31:Z31),(IF(คุณลักษณะ!J34&lt;1,"ไม่ผ่าน",IF(คุณลักษณะ!J34&lt;1.5,"ผ่าน",IF(คุณลักษณะ!J34&lt;2.5,"ดี",IF(คุณลักษณะ!J34&gt;=2.5,"ดีเยี่ยม","")))))," ")</f>
        <v xml:space="preserve"> </v>
      </c>
      <c r="K36" s="164" t="str">
        <f>IF(COUNTA(ข้อมูล!N31:R31),IF('ประเมินอ่าน-คิด-เขียน'!G33&lt;1,"ไม่ผ่าน",IF('ประเมินอ่าน-คิด-เขียน'!G33&lt;1.5,"ผ่าน",IF('ประเมินอ่าน-คิด-เขียน'!G33&lt;2.5,"ดี",IF('ประเมินอ่าน-คิด-เขียน'!G33&gt;=2.5,"ดีเยี่ยม")))),"")</f>
        <v/>
      </c>
      <c r="L36" s="164" t="str">
        <f>IF(COUNTA(ข้อมูล!AA31:AL31),IF('ค่านิยม 12 ประการ'!N34&lt;1,"ไม่ผ่าน",IF('ค่านิยม 12 ประการ'!N34&lt;1.5,"ผ่าน",IF('ค่านิยม 12 ประการ'!N34&lt;2.5,"ดี",IF('ค่านิยม 12 ประการ'!N34&gt;=2.5,"ดีเยี่ยม")))),"")</f>
        <v/>
      </c>
      <c r="M36" s="164"/>
      <c r="N36" s="40"/>
      <c r="O36" s="40"/>
      <c r="P36" s="40"/>
      <c r="Q36" s="40"/>
      <c r="R36" s="40"/>
      <c r="S36" s="40"/>
      <c r="T36" s="40"/>
      <c r="U36" s="40"/>
      <c r="V36" s="40"/>
    </row>
    <row r="37" spans="1:25" s="41" customFormat="1" ht="15" customHeight="1" x14ac:dyDescent="0.35">
      <c r="A37" s="170">
        <f>IF(COUNTA(ข้อมูล!C32),ข้อมูล!C32," ")</f>
        <v>30</v>
      </c>
      <c r="B37" s="200" t="str">
        <f>IF(COUNTA(ข้อมูล!E32),ข้อมูล!E32," ")</f>
        <v xml:space="preserve"> </v>
      </c>
      <c r="C37" s="179" t="str">
        <f>IF(COUNTA(ข้อมูล!H32),ข้อมูล!H32," ")</f>
        <v xml:space="preserve"> </v>
      </c>
      <c r="D37" s="179" t="str">
        <f>IF(ตัวชี้วัด!FU35=0," ",ตัวชี้วัด!FU35)</f>
        <v xml:space="preserve"> </v>
      </c>
      <c r="E37" s="179" t="str">
        <f>IF(COUNTA(ข้อมูล!J32),ข้อมูล!J32," ")</f>
        <v xml:space="preserve"> </v>
      </c>
      <c r="F37" s="179" t="str">
        <f>IF(COUNTA(ข้อมูล!K32),ข้อมูล!K32," ")</f>
        <v xml:space="preserve"> </v>
      </c>
      <c r="G37" s="207">
        <f>ข้อมูล!L32</f>
        <v>0</v>
      </c>
      <c r="H37" s="208" t="str">
        <f>คะแนน!G34</f>
        <v xml:space="preserve"> </v>
      </c>
      <c r="I37" s="164" t="str">
        <f>IF(COUNTA(เช็คชื่อ!KM35),เช็คชื่อ!KM35," ")</f>
        <v/>
      </c>
      <c r="J37" s="164" t="str">
        <f>IF(COUNTA(ข้อมูล!S32:Z32),(IF(คุณลักษณะ!J35&lt;1,"ไม่ผ่าน",IF(คุณลักษณะ!J35&lt;1.5,"ผ่าน",IF(คุณลักษณะ!J35&lt;2.5,"ดี",IF(คุณลักษณะ!J35&gt;=2.5,"ดีเยี่ยม","")))))," ")</f>
        <v xml:space="preserve"> </v>
      </c>
      <c r="K37" s="164" t="str">
        <f>IF(COUNTA(ข้อมูล!N32:R32),IF('ประเมินอ่าน-คิด-เขียน'!G34&lt;1,"ไม่ผ่าน",IF('ประเมินอ่าน-คิด-เขียน'!G34&lt;1.5,"ผ่าน",IF('ประเมินอ่าน-คิด-เขียน'!G34&lt;2.5,"ดี",IF('ประเมินอ่าน-คิด-เขียน'!G34&gt;=2.5,"ดีเยี่ยม")))),"")</f>
        <v/>
      </c>
      <c r="L37" s="164" t="str">
        <f>IF(COUNTA(ข้อมูล!AA32:AL32),IF('ค่านิยม 12 ประการ'!N35&lt;1,"ไม่ผ่าน",IF('ค่านิยม 12 ประการ'!N35&lt;1.5,"ผ่าน",IF('ค่านิยม 12 ประการ'!N35&lt;2.5,"ดี",IF('ค่านิยม 12 ประการ'!N35&gt;=2.5,"ดีเยี่ยม")))),"")</f>
        <v/>
      </c>
      <c r="M37" s="164"/>
      <c r="N37" s="40"/>
      <c r="O37" s="40"/>
      <c r="P37" s="40"/>
      <c r="Q37" s="40"/>
      <c r="R37" s="40"/>
      <c r="S37" s="40"/>
      <c r="T37" s="40"/>
      <c r="U37" s="40"/>
      <c r="V37" s="40"/>
    </row>
    <row r="38" spans="1:25" s="41" customFormat="1" ht="15" customHeight="1" x14ac:dyDescent="0.35">
      <c r="A38" s="170">
        <f>IF(COUNTA(ข้อมูล!C33),ข้อมูล!C33," ")</f>
        <v>31</v>
      </c>
      <c r="B38" s="200" t="str">
        <f>IF(COUNTA(ข้อมูล!E33),ข้อมูล!E33," ")</f>
        <v xml:space="preserve"> </v>
      </c>
      <c r="C38" s="179" t="str">
        <f>IF(COUNTA(ข้อมูล!H33),ข้อมูล!H33," ")</f>
        <v xml:space="preserve"> </v>
      </c>
      <c r="D38" s="179" t="str">
        <f>IF(ตัวชี้วัด!FU36=0," ",ตัวชี้วัด!FU36)</f>
        <v xml:space="preserve"> </v>
      </c>
      <c r="E38" s="179" t="str">
        <f>IF(COUNTA(ข้อมูล!J33),ข้อมูล!J33," ")</f>
        <v xml:space="preserve"> </v>
      </c>
      <c r="F38" s="179" t="str">
        <f>IF(COUNTA(ข้อมูล!K33),ข้อมูล!K33," ")</f>
        <v xml:space="preserve"> </v>
      </c>
      <c r="G38" s="207">
        <f>ข้อมูล!L33</f>
        <v>0</v>
      </c>
      <c r="H38" s="208" t="str">
        <f>คะแนน!G35</f>
        <v xml:space="preserve"> </v>
      </c>
      <c r="I38" s="164" t="str">
        <f>IF(COUNTA(เช็คชื่อ!KM36),เช็คชื่อ!KM36," ")</f>
        <v/>
      </c>
      <c r="J38" s="164" t="str">
        <f>IF(COUNTA(ข้อมูล!S33:Z33),(IF(คุณลักษณะ!J36&lt;1,"ไม่ผ่าน",IF(คุณลักษณะ!J36&lt;1.5,"ผ่าน",IF(คุณลักษณะ!J36&lt;2.5,"ดี",IF(คุณลักษณะ!J36&gt;=2.5,"ดีเยี่ยม","")))))," ")</f>
        <v xml:space="preserve"> </v>
      </c>
      <c r="K38" s="164" t="str">
        <f>IF(COUNTA(ข้อมูล!N33:R33),IF('ประเมินอ่าน-คิด-เขียน'!G35&lt;1,"ไม่ผ่าน",IF('ประเมินอ่าน-คิด-เขียน'!G35&lt;1.5,"ผ่าน",IF('ประเมินอ่าน-คิด-เขียน'!G35&lt;2.5,"ดี",IF('ประเมินอ่าน-คิด-เขียน'!G35&gt;=2.5,"ดีเยี่ยม")))),"")</f>
        <v/>
      </c>
      <c r="L38" s="164" t="str">
        <f>IF(COUNTA(ข้อมูล!AA33:AL33),IF('ค่านิยม 12 ประการ'!N36&lt;1,"ไม่ผ่าน",IF('ค่านิยม 12 ประการ'!N36&lt;1.5,"ผ่าน",IF('ค่านิยม 12 ประการ'!N36&lt;2.5,"ดี",IF('ค่านิยม 12 ประการ'!N36&gt;=2.5,"ดีเยี่ยม")))),"")</f>
        <v/>
      </c>
      <c r="M38" s="164"/>
      <c r="N38" s="40"/>
      <c r="O38" s="40"/>
      <c r="P38" s="40"/>
      <c r="Q38" s="40"/>
      <c r="R38" s="40"/>
      <c r="S38" s="40"/>
      <c r="T38" s="40"/>
      <c r="U38" s="40"/>
      <c r="V38" s="40"/>
    </row>
    <row r="39" spans="1:25" s="41" customFormat="1" ht="15" customHeight="1" x14ac:dyDescent="0.35">
      <c r="A39" s="170">
        <f>IF(COUNTA(ข้อมูล!C34),ข้อมูล!C34," ")</f>
        <v>32</v>
      </c>
      <c r="B39" s="200" t="str">
        <f>IF(COUNTA(ข้อมูล!E34),ข้อมูล!E34," ")</f>
        <v xml:space="preserve"> </v>
      </c>
      <c r="C39" s="179" t="str">
        <f>IF(COUNTA(ข้อมูล!H34),ข้อมูล!H34," ")</f>
        <v xml:space="preserve"> </v>
      </c>
      <c r="D39" s="179" t="str">
        <f>IF(ตัวชี้วัด!FU37=0," ",ตัวชี้วัด!FU37)</f>
        <v xml:space="preserve"> </v>
      </c>
      <c r="E39" s="179" t="str">
        <f>IF(COUNTA(ข้อมูล!J34),ข้อมูล!J34," ")</f>
        <v xml:space="preserve"> </v>
      </c>
      <c r="F39" s="179" t="str">
        <f>IF(COUNTA(ข้อมูล!K34),ข้อมูล!K34," ")</f>
        <v xml:space="preserve"> </v>
      </c>
      <c r="G39" s="207">
        <f>ข้อมูล!L34</f>
        <v>0</v>
      </c>
      <c r="H39" s="208" t="str">
        <f>คะแนน!G36</f>
        <v xml:space="preserve"> </v>
      </c>
      <c r="I39" s="164" t="str">
        <f>IF(COUNTA(เช็คชื่อ!KM37),เช็คชื่อ!KM37," ")</f>
        <v/>
      </c>
      <c r="J39" s="164" t="str">
        <f>IF(COUNTA(ข้อมูล!S34:Z34),(IF(คุณลักษณะ!J37&lt;1,"ไม่ผ่าน",IF(คุณลักษณะ!J37&lt;1.5,"ผ่าน",IF(คุณลักษณะ!J37&lt;2.5,"ดี",IF(คุณลักษณะ!J37&gt;=2.5,"ดีเยี่ยม","")))))," ")</f>
        <v xml:space="preserve"> </v>
      </c>
      <c r="K39" s="164" t="str">
        <f>IF(COUNTA(ข้อมูล!N34:R34),IF('ประเมินอ่าน-คิด-เขียน'!G36&lt;1,"ไม่ผ่าน",IF('ประเมินอ่าน-คิด-เขียน'!G36&lt;1.5,"ผ่าน",IF('ประเมินอ่าน-คิด-เขียน'!G36&lt;2.5,"ดี",IF('ประเมินอ่าน-คิด-เขียน'!G36&gt;=2.5,"ดีเยี่ยม")))),"")</f>
        <v/>
      </c>
      <c r="L39" s="164" t="str">
        <f>IF(COUNTA(ข้อมูล!AA34:AL34),IF('ค่านิยม 12 ประการ'!N37&lt;1,"ไม่ผ่าน",IF('ค่านิยม 12 ประการ'!N37&lt;1.5,"ผ่าน",IF('ค่านิยม 12 ประการ'!N37&lt;2.5,"ดี",IF('ค่านิยม 12 ประการ'!N37&gt;=2.5,"ดีเยี่ยม")))),"")</f>
        <v/>
      </c>
      <c r="M39" s="164"/>
      <c r="N39" s="40"/>
      <c r="O39" s="40"/>
      <c r="P39" s="40"/>
      <c r="Q39" s="40"/>
      <c r="R39" s="40"/>
      <c r="S39" s="40"/>
      <c r="T39" s="40"/>
      <c r="U39" s="40"/>
      <c r="V39" s="40"/>
    </row>
    <row r="40" spans="1:25" s="41" customFormat="1" ht="15" customHeight="1" x14ac:dyDescent="0.35">
      <c r="A40" s="170">
        <f>IF(COUNTA(ข้อมูล!C35),ข้อมูล!C35," ")</f>
        <v>33</v>
      </c>
      <c r="B40" s="200" t="str">
        <f>IF(COUNTA(ข้อมูล!E35),ข้อมูล!E35," ")</f>
        <v xml:space="preserve"> </v>
      </c>
      <c r="C40" s="179" t="str">
        <f>IF(COUNTA(ข้อมูล!H35),ข้อมูล!H35," ")</f>
        <v xml:space="preserve"> </v>
      </c>
      <c r="D40" s="179" t="str">
        <f>IF(ตัวชี้วัด!FU38=0," ",ตัวชี้วัด!FU38)</f>
        <v xml:space="preserve"> </v>
      </c>
      <c r="E40" s="179" t="str">
        <f>IF(COUNTA(ข้อมูล!J35),ข้อมูล!J35," ")</f>
        <v xml:space="preserve"> </v>
      </c>
      <c r="F40" s="179" t="str">
        <f>IF(COUNTA(ข้อมูล!K35),ข้อมูล!K35," ")</f>
        <v xml:space="preserve"> </v>
      </c>
      <c r="G40" s="207">
        <f>ข้อมูล!L35</f>
        <v>0</v>
      </c>
      <c r="H40" s="208" t="str">
        <f>คะแนน!G37</f>
        <v xml:space="preserve"> </v>
      </c>
      <c r="I40" s="164" t="str">
        <f>IF(COUNTA(เช็คชื่อ!KM38),เช็คชื่อ!KM38," ")</f>
        <v/>
      </c>
      <c r="J40" s="164" t="str">
        <f>IF(COUNTA(ข้อมูล!S35:Z35),(IF(คุณลักษณะ!J38&lt;1,"ไม่ผ่าน",IF(คุณลักษณะ!J38&lt;1.5,"ผ่าน",IF(คุณลักษณะ!J38&lt;2.5,"ดี",IF(คุณลักษณะ!J38&gt;=2.5,"ดีเยี่ยม","")))))," ")</f>
        <v xml:space="preserve"> </v>
      </c>
      <c r="K40" s="164" t="str">
        <f>IF(COUNTA(ข้อมูล!N35:R35),IF('ประเมินอ่าน-คิด-เขียน'!G37&lt;1,"ไม่ผ่าน",IF('ประเมินอ่าน-คิด-เขียน'!G37&lt;1.5,"ผ่าน",IF('ประเมินอ่าน-คิด-เขียน'!G37&lt;2.5,"ดี",IF('ประเมินอ่าน-คิด-เขียน'!G37&gt;=2.5,"ดีเยี่ยม")))),"")</f>
        <v/>
      </c>
      <c r="L40" s="164" t="str">
        <f>IF(COUNTA(ข้อมูล!AA35:AL35),IF('ค่านิยม 12 ประการ'!N38&lt;1,"ไม่ผ่าน",IF('ค่านิยม 12 ประการ'!N38&lt;1.5,"ผ่าน",IF('ค่านิยม 12 ประการ'!N38&lt;2.5,"ดี",IF('ค่านิยม 12 ประการ'!N38&gt;=2.5,"ดีเยี่ยม")))),"")</f>
        <v/>
      </c>
      <c r="M40" s="164"/>
      <c r="N40" s="40"/>
      <c r="O40" s="40"/>
      <c r="P40" s="40"/>
      <c r="Q40" s="40"/>
      <c r="R40" s="40"/>
      <c r="S40" s="40"/>
      <c r="T40" s="40"/>
      <c r="U40" s="40"/>
      <c r="V40" s="40"/>
    </row>
    <row r="41" spans="1:25" s="41" customFormat="1" ht="15" customHeight="1" x14ac:dyDescent="0.35">
      <c r="A41" s="170">
        <f>IF(COUNTA(ข้อมูล!C36),ข้อมูล!C36," ")</f>
        <v>34</v>
      </c>
      <c r="B41" s="200" t="str">
        <f>IF(COUNTA(ข้อมูล!E36),ข้อมูล!E36," ")</f>
        <v xml:space="preserve"> </v>
      </c>
      <c r="C41" s="179" t="str">
        <f>IF(COUNTA(ข้อมูล!H36),ข้อมูล!H36," ")</f>
        <v xml:space="preserve"> </v>
      </c>
      <c r="D41" s="179" t="str">
        <f>IF(ตัวชี้วัด!FU39=0," ",ตัวชี้วัด!FU39)</f>
        <v xml:space="preserve"> </v>
      </c>
      <c r="E41" s="179" t="str">
        <f>IF(COUNTA(ข้อมูล!J36),ข้อมูล!J36," ")</f>
        <v xml:space="preserve"> </v>
      </c>
      <c r="F41" s="179" t="str">
        <f>IF(COUNTA(ข้อมูล!K36),ข้อมูล!K36," ")</f>
        <v xml:space="preserve"> </v>
      </c>
      <c r="G41" s="207">
        <f>ข้อมูล!L36</f>
        <v>0</v>
      </c>
      <c r="H41" s="208" t="str">
        <f>คะแนน!G38</f>
        <v xml:space="preserve"> </v>
      </c>
      <c r="I41" s="164" t="str">
        <f>IF(COUNTA(เช็คชื่อ!KM39),เช็คชื่อ!KM39," ")</f>
        <v/>
      </c>
      <c r="J41" s="164" t="str">
        <f>IF(COUNTA(ข้อมูล!S36:Z36),(IF(คุณลักษณะ!J39&lt;1,"ไม่ผ่าน",IF(คุณลักษณะ!J39&lt;1.5,"ผ่าน",IF(คุณลักษณะ!J39&lt;2.5,"ดี",IF(คุณลักษณะ!J39&gt;=2.5,"ดีเยี่ยม","")))))," ")</f>
        <v xml:space="preserve"> </v>
      </c>
      <c r="K41" s="164" t="str">
        <f>IF(COUNTA(ข้อมูล!N36:R36),IF('ประเมินอ่าน-คิด-เขียน'!G38&lt;1,"ไม่ผ่าน",IF('ประเมินอ่าน-คิด-เขียน'!G38&lt;1.5,"ผ่าน",IF('ประเมินอ่าน-คิด-เขียน'!G38&lt;2.5,"ดี",IF('ประเมินอ่าน-คิด-เขียน'!G38&gt;=2.5,"ดีเยี่ยม")))),"")</f>
        <v/>
      </c>
      <c r="L41" s="164" t="str">
        <f>IF(COUNTA(ข้อมูล!AA36:AL36),IF('ค่านิยม 12 ประการ'!N39&lt;1,"ไม่ผ่าน",IF('ค่านิยม 12 ประการ'!N39&lt;1.5,"ผ่าน",IF('ค่านิยม 12 ประการ'!N39&lt;2.5,"ดี",IF('ค่านิยม 12 ประการ'!N39&gt;=2.5,"ดีเยี่ยม")))),"")</f>
        <v/>
      </c>
      <c r="M41" s="164"/>
      <c r="N41" s="40"/>
      <c r="O41" s="40"/>
      <c r="P41" s="40"/>
      <c r="Q41" s="40"/>
      <c r="R41" s="40"/>
      <c r="S41" s="40"/>
      <c r="T41" s="40"/>
      <c r="U41" s="40"/>
      <c r="V41" s="40"/>
    </row>
    <row r="42" spans="1:25" s="41" customFormat="1" ht="15" customHeight="1" x14ac:dyDescent="0.35">
      <c r="A42" s="170">
        <f>IF(COUNTA(ข้อมูล!C37),ข้อมูล!C37," ")</f>
        <v>35</v>
      </c>
      <c r="B42" s="200" t="str">
        <f>IF(COUNTA(ข้อมูล!E37),ข้อมูล!E37," ")</f>
        <v xml:space="preserve"> </v>
      </c>
      <c r="C42" s="179" t="str">
        <f>IF(COUNTA(ข้อมูล!H37),ข้อมูล!H37," ")</f>
        <v xml:space="preserve"> </v>
      </c>
      <c r="D42" s="179" t="str">
        <f>IF(ตัวชี้วัด!FU40=0," ",ตัวชี้วัด!FU40)</f>
        <v xml:space="preserve"> </v>
      </c>
      <c r="E42" s="179" t="str">
        <f>IF(COUNTA(ข้อมูล!J37),ข้อมูล!J37," ")</f>
        <v xml:space="preserve"> </v>
      </c>
      <c r="F42" s="179" t="str">
        <f>IF(COUNTA(ข้อมูล!K37),ข้อมูล!K37," ")</f>
        <v xml:space="preserve"> </v>
      </c>
      <c r="G42" s="207">
        <f>ข้อมูล!L37</f>
        <v>0</v>
      </c>
      <c r="H42" s="208" t="str">
        <f>คะแนน!G39</f>
        <v xml:space="preserve"> </v>
      </c>
      <c r="I42" s="164" t="str">
        <f>IF(COUNTA(เช็คชื่อ!KM40),เช็คชื่อ!KM40," ")</f>
        <v/>
      </c>
      <c r="J42" s="164" t="str">
        <f>IF(COUNTA(ข้อมูล!S37:Z37),(IF(คุณลักษณะ!J40&lt;1,"ไม่ผ่าน",IF(คุณลักษณะ!J40&lt;1.5,"ผ่าน",IF(คุณลักษณะ!J40&lt;2.5,"ดี",IF(คุณลักษณะ!J40&gt;=2.5,"ดีเยี่ยม","")))))," ")</f>
        <v xml:space="preserve"> </v>
      </c>
      <c r="K42" s="164" t="str">
        <f>IF(COUNTA(ข้อมูล!N37:R37),IF('ประเมินอ่าน-คิด-เขียน'!G39&lt;1,"ไม่ผ่าน",IF('ประเมินอ่าน-คิด-เขียน'!G39&lt;1.5,"ผ่าน",IF('ประเมินอ่าน-คิด-เขียน'!G39&lt;2.5,"ดี",IF('ประเมินอ่าน-คิด-เขียน'!G39&gt;=2.5,"ดีเยี่ยม")))),"")</f>
        <v/>
      </c>
      <c r="L42" s="164" t="str">
        <f>IF(COUNTA(ข้อมูล!AA37:AL37),IF('ค่านิยม 12 ประการ'!N40&lt;1,"ไม่ผ่าน",IF('ค่านิยม 12 ประการ'!N40&lt;1.5,"ผ่าน",IF('ค่านิยม 12 ประการ'!N40&lt;2.5,"ดี",IF('ค่านิยม 12 ประการ'!N40&gt;=2.5,"ดีเยี่ยม")))),"")</f>
        <v/>
      </c>
      <c r="M42" s="164"/>
      <c r="N42" s="40"/>
      <c r="O42" s="40"/>
      <c r="P42" s="40"/>
      <c r="Q42" s="40"/>
      <c r="R42" s="40"/>
      <c r="S42" s="40"/>
      <c r="T42" s="40"/>
      <c r="U42" s="40"/>
      <c r="V42" s="40"/>
    </row>
    <row r="43" spans="1:25" s="41" customFormat="1" ht="15" customHeight="1" x14ac:dyDescent="0.35">
      <c r="A43" s="170">
        <f>IF(COUNTA(ข้อมูล!C38),ข้อมูล!C38," ")</f>
        <v>36</v>
      </c>
      <c r="B43" s="200" t="str">
        <f>IF(COUNTA(ข้อมูล!E38),ข้อมูล!E38," ")</f>
        <v xml:space="preserve"> </v>
      </c>
      <c r="C43" s="179" t="str">
        <f>IF(COUNTA(ข้อมูล!H38),ข้อมูล!H38," ")</f>
        <v xml:space="preserve"> </v>
      </c>
      <c r="D43" s="179" t="str">
        <f>IF(ตัวชี้วัด!FU41=0," ",ตัวชี้วัด!FU41)</f>
        <v xml:space="preserve"> </v>
      </c>
      <c r="E43" s="179" t="str">
        <f>IF(COUNTA(ข้อมูล!J38),ข้อมูล!J38," ")</f>
        <v xml:space="preserve"> </v>
      </c>
      <c r="F43" s="179" t="str">
        <f>IF(COUNTA(ข้อมูล!K38),ข้อมูล!K38," ")</f>
        <v xml:space="preserve"> </v>
      </c>
      <c r="G43" s="207">
        <f>ข้อมูล!L38</f>
        <v>0</v>
      </c>
      <c r="H43" s="208" t="str">
        <f>คะแนน!G40</f>
        <v xml:space="preserve"> </v>
      </c>
      <c r="I43" s="164" t="str">
        <f>IF(COUNTA(เช็คชื่อ!KM41),เช็คชื่อ!KM41," ")</f>
        <v/>
      </c>
      <c r="J43" s="164" t="str">
        <f>IF(COUNTA(ข้อมูล!S38:Z38),(IF(คุณลักษณะ!J41&lt;1,"ไม่ผ่าน",IF(คุณลักษณะ!J41&lt;1.5,"ผ่าน",IF(คุณลักษณะ!J41&lt;2.5,"ดี",IF(คุณลักษณะ!J41&gt;=2.5,"ดีเยี่ยม","")))))," ")</f>
        <v xml:space="preserve"> </v>
      </c>
      <c r="K43" s="164" t="str">
        <f>IF(COUNTA(ข้อมูล!N38:R38),IF('ประเมินอ่าน-คิด-เขียน'!G40&lt;1,"ไม่ผ่าน",IF('ประเมินอ่าน-คิด-เขียน'!G40&lt;1.5,"ผ่าน",IF('ประเมินอ่าน-คิด-เขียน'!G40&lt;2.5,"ดี",IF('ประเมินอ่าน-คิด-เขียน'!G40&gt;=2.5,"ดีเยี่ยม")))),"")</f>
        <v/>
      </c>
      <c r="L43" s="164" t="str">
        <f>IF(COUNTA(ข้อมูล!AA38:AL38),IF('ค่านิยม 12 ประการ'!N41&lt;1,"ไม่ผ่าน",IF('ค่านิยม 12 ประการ'!N41&lt;1.5,"ผ่าน",IF('ค่านิยม 12 ประการ'!N41&lt;2.5,"ดี",IF('ค่านิยม 12 ประการ'!N41&gt;=2.5,"ดีเยี่ยม")))),"")</f>
        <v/>
      </c>
      <c r="M43" s="164"/>
      <c r="N43" s="40"/>
      <c r="O43" s="40"/>
      <c r="P43" s="40"/>
      <c r="Q43" s="40"/>
      <c r="R43" s="40"/>
      <c r="S43" s="40"/>
      <c r="T43" s="40"/>
      <c r="U43" s="40"/>
      <c r="V43" s="40"/>
    </row>
    <row r="44" spans="1:25" s="41" customFormat="1" ht="15" customHeight="1" x14ac:dyDescent="0.35">
      <c r="A44" s="170">
        <f>IF(COUNTA(ข้อมูล!C39),ข้อมูล!C39," ")</f>
        <v>37</v>
      </c>
      <c r="B44" s="200" t="str">
        <f>IF(COUNTA(ข้อมูล!E39),ข้อมูล!E39," ")</f>
        <v xml:space="preserve"> </v>
      </c>
      <c r="C44" s="179" t="str">
        <f>IF(COUNTA(ข้อมูล!H39),ข้อมูล!H39," ")</f>
        <v xml:space="preserve"> </v>
      </c>
      <c r="D44" s="179" t="str">
        <f>IF(ตัวชี้วัด!FU42=0," ",ตัวชี้วัด!FU42)</f>
        <v xml:space="preserve"> </v>
      </c>
      <c r="E44" s="179" t="str">
        <f>IF(COUNTA(ข้อมูล!J39),ข้อมูล!J39," ")</f>
        <v xml:space="preserve"> </v>
      </c>
      <c r="F44" s="179" t="str">
        <f>IF(COUNTA(ข้อมูล!K39),ข้อมูล!K39," ")</f>
        <v xml:space="preserve"> </v>
      </c>
      <c r="G44" s="207">
        <f>ข้อมูล!L39</f>
        <v>0</v>
      </c>
      <c r="H44" s="208" t="str">
        <f>คะแนน!G41</f>
        <v xml:space="preserve"> </v>
      </c>
      <c r="I44" s="164" t="str">
        <f>IF(COUNTA(เช็คชื่อ!KM42),เช็คชื่อ!KM42," ")</f>
        <v/>
      </c>
      <c r="J44" s="164" t="str">
        <f>IF(COUNTA(ข้อมูล!S39:Z39),(IF(คุณลักษณะ!J42&lt;1,"ไม่ผ่าน",IF(คุณลักษณะ!J42&lt;1.5,"ผ่าน",IF(คุณลักษณะ!J42&lt;2.5,"ดี",IF(คุณลักษณะ!J42&gt;=2.5,"ดีเยี่ยม","")))))," ")</f>
        <v xml:space="preserve"> </v>
      </c>
      <c r="K44" s="164" t="str">
        <f>IF(COUNTA(ข้อมูล!N39:R39),IF('ประเมินอ่าน-คิด-เขียน'!G41&lt;1,"ไม่ผ่าน",IF('ประเมินอ่าน-คิด-เขียน'!G41&lt;1.5,"ผ่าน",IF('ประเมินอ่าน-คิด-เขียน'!G41&lt;2.5,"ดี",IF('ประเมินอ่าน-คิด-เขียน'!G41&gt;=2.5,"ดีเยี่ยม")))),"")</f>
        <v/>
      </c>
      <c r="L44" s="164" t="str">
        <f>IF(COUNTA(ข้อมูล!AA39:AL39),IF('ค่านิยม 12 ประการ'!N42&lt;1,"ไม่ผ่าน",IF('ค่านิยม 12 ประการ'!N42&lt;1.5,"ผ่าน",IF('ค่านิยม 12 ประการ'!N42&lt;2.5,"ดี",IF('ค่านิยม 12 ประการ'!N42&gt;=2.5,"ดีเยี่ยม")))),"")</f>
        <v/>
      </c>
      <c r="M44" s="164"/>
      <c r="N44" s="40"/>
      <c r="O44" s="40"/>
      <c r="P44" s="40"/>
      <c r="Q44" s="40"/>
      <c r="R44" s="40"/>
      <c r="S44" s="40"/>
      <c r="T44" s="40"/>
      <c r="U44" s="40"/>
      <c r="V44" s="40"/>
    </row>
    <row r="45" spans="1:25" s="41" customFormat="1" ht="15" customHeight="1" x14ac:dyDescent="0.35">
      <c r="A45" s="170">
        <f>IF(COUNTA(ข้อมูล!C40),ข้อมูล!C40," ")</f>
        <v>38</v>
      </c>
      <c r="B45" s="200" t="str">
        <f>IF(COUNTA(ข้อมูล!E40),ข้อมูล!E40," ")</f>
        <v xml:space="preserve"> </v>
      </c>
      <c r="C45" s="179" t="str">
        <f>IF(COUNTA(ข้อมูล!H40),ข้อมูล!H40," ")</f>
        <v xml:space="preserve"> </v>
      </c>
      <c r="D45" s="179" t="str">
        <f>IF(ตัวชี้วัด!FU43=0," ",ตัวชี้วัด!FU43)</f>
        <v xml:space="preserve"> </v>
      </c>
      <c r="E45" s="179" t="str">
        <f>IF(COUNTA(ข้อมูล!J40),ข้อมูล!J40," ")</f>
        <v xml:space="preserve"> </v>
      </c>
      <c r="F45" s="179" t="str">
        <f>IF(COUNTA(ข้อมูล!K40),ข้อมูล!K40," ")</f>
        <v xml:space="preserve"> </v>
      </c>
      <c r="G45" s="207">
        <f>ข้อมูล!L40</f>
        <v>0</v>
      </c>
      <c r="H45" s="208" t="str">
        <f>คะแนน!G42</f>
        <v xml:space="preserve"> </v>
      </c>
      <c r="I45" s="164" t="str">
        <f>IF(COUNTA(เช็คชื่อ!KM43),เช็คชื่อ!KM43," ")</f>
        <v/>
      </c>
      <c r="J45" s="164" t="str">
        <f>IF(COUNTA(ข้อมูล!S40:Z40),(IF(คุณลักษณะ!J43&lt;1,"ไม่ผ่าน",IF(คุณลักษณะ!J43&lt;1.5,"ผ่าน",IF(คุณลักษณะ!J43&lt;2.5,"ดี",IF(คุณลักษณะ!J43&gt;=2.5,"ดีเยี่ยม","")))))," ")</f>
        <v xml:space="preserve"> </v>
      </c>
      <c r="K45" s="164" t="str">
        <f>IF(COUNTA(ข้อมูล!N40:R40),IF('ประเมินอ่าน-คิด-เขียน'!G42&lt;1,"ไม่ผ่าน",IF('ประเมินอ่าน-คิด-เขียน'!G42&lt;1.5,"ผ่าน",IF('ประเมินอ่าน-คิด-เขียน'!G42&lt;2.5,"ดี",IF('ประเมินอ่าน-คิด-เขียน'!G42&gt;=2.5,"ดีเยี่ยม")))),"")</f>
        <v/>
      </c>
      <c r="L45" s="164" t="str">
        <f>IF(COUNTA(ข้อมูล!AA40:AL40),IF('ค่านิยม 12 ประการ'!N43&lt;1,"ไม่ผ่าน",IF('ค่านิยม 12 ประการ'!N43&lt;1.5,"ผ่าน",IF('ค่านิยม 12 ประการ'!N43&lt;2.5,"ดี",IF('ค่านิยม 12 ประการ'!N43&gt;=2.5,"ดีเยี่ยม")))),"")</f>
        <v/>
      </c>
      <c r="M45" s="164"/>
      <c r="N45" s="40"/>
      <c r="O45" s="40"/>
      <c r="P45" s="40"/>
      <c r="Q45" s="40"/>
      <c r="R45" s="40"/>
      <c r="S45" s="40"/>
      <c r="T45" s="40"/>
      <c r="U45" s="40"/>
      <c r="V45" s="40"/>
    </row>
    <row r="46" spans="1:25" s="41" customFormat="1" ht="15" customHeight="1" x14ac:dyDescent="0.35">
      <c r="A46" s="170">
        <f>IF(COUNTA(ข้อมูล!C41),ข้อมูล!C41," ")</f>
        <v>39</v>
      </c>
      <c r="B46" s="200" t="str">
        <f>IF(COUNTA(ข้อมูล!E41),ข้อมูล!E41," ")</f>
        <v xml:space="preserve"> </v>
      </c>
      <c r="C46" s="179" t="str">
        <f>IF(COUNTA(ข้อมูล!H41),ข้อมูล!H41," ")</f>
        <v xml:space="preserve"> </v>
      </c>
      <c r="D46" s="179" t="str">
        <f>IF(ตัวชี้วัด!FU44=0," ",ตัวชี้วัด!FU44)</f>
        <v xml:space="preserve"> </v>
      </c>
      <c r="E46" s="179" t="str">
        <f>IF(COUNTA(ข้อมูล!J41),ข้อมูล!J41," ")</f>
        <v xml:space="preserve"> </v>
      </c>
      <c r="F46" s="179" t="str">
        <f>IF(COUNTA(ข้อมูล!K41),ข้อมูล!K41," ")</f>
        <v xml:space="preserve"> </v>
      </c>
      <c r="G46" s="207">
        <f>ข้อมูล!L41</f>
        <v>0</v>
      </c>
      <c r="H46" s="208" t="str">
        <f>คะแนน!G43</f>
        <v xml:space="preserve"> </v>
      </c>
      <c r="I46" s="164" t="str">
        <f>IF(COUNTA(เช็คชื่อ!KM44),เช็คชื่อ!KM44," ")</f>
        <v/>
      </c>
      <c r="J46" s="164" t="str">
        <f>IF(COUNTA(ข้อมูล!S41:Z41),(IF(คุณลักษณะ!J44&lt;1,"ไม่ผ่าน",IF(คุณลักษณะ!J44&lt;1.5,"ผ่าน",IF(คุณลักษณะ!J44&lt;2.5,"ดี",IF(คุณลักษณะ!J44&gt;=2.5,"ดีเยี่ยม","")))))," ")</f>
        <v xml:space="preserve"> </v>
      </c>
      <c r="K46" s="164" t="str">
        <f>IF(COUNTA(ข้อมูล!N41:R41),IF('ประเมินอ่าน-คิด-เขียน'!G43&lt;1,"ไม่ผ่าน",IF('ประเมินอ่าน-คิด-เขียน'!G43&lt;1.5,"ผ่าน",IF('ประเมินอ่าน-คิด-เขียน'!G43&lt;2.5,"ดี",IF('ประเมินอ่าน-คิด-เขียน'!G43&gt;=2.5,"ดีเยี่ยม")))),"")</f>
        <v/>
      </c>
      <c r="L46" s="164" t="str">
        <f>IF(COUNTA(ข้อมูล!AA41:AL41),IF('ค่านิยม 12 ประการ'!N44&lt;1,"ไม่ผ่าน",IF('ค่านิยม 12 ประการ'!N44&lt;1.5,"ผ่าน",IF('ค่านิยม 12 ประการ'!N44&lt;2.5,"ดี",IF('ค่านิยม 12 ประการ'!N44&gt;=2.5,"ดีเยี่ยม")))),"")</f>
        <v/>
      </c>
      <c r="M46" s="164"/>
      <c r="N46" s="40"/>
      <c r="O46" s="40"/>
      <c r="P46" s="40"/>
      <c r="Q46" s="40"/>
      <c r="R46" s="40"/>
      <c r="S46" s="40"/>
      <c r="T46" s="40"/>
      <c r="U46" s="40"/>
      <c r="V46" s="40"/>
    </row>
    <row r="47" spans="1:25" s="41" customFormat="1" ht="14.25" customHeight="1" x14ac:dyDescent="0.35">
      <c r="A47" s="170">
        <f>IF(COUNTA(ข้อมูล!C42),ข้อมูล!C42," ")</f>
        <v>40</v>
      </c>
      <c r="B47" s="200" t="str">
        <f>IF(COUNTA(ข้อมูล!E42),ข้อมูล!E42," ")</f>
        <v xml:space="preserve"> </v>
      </c>
      <c r="C47" s="179" t="str">
        <f>IF(COUNTA(ข้อมูล!H42),ข้อมูล!H42," ")</f>
        <v xml:space="preserve"> </v>
      </c>
      <c r="D47" s="179" t="str">
        <f>IF(ตัวชี้วัด!FU45=0," ",ตัวชี้วัด!FU45)</f>
        <v xml:space="preserve"> </v>
      </c>
      <c r="E47" s="179" t="str">
        <f>IF(COUNTA(ข้อมูล!J42),ข้อมูล!J42," ")</f>
        <v xml:space="preserve"> </v>
      </c>
      <c r="F47" s="179" t="str">
        <f>IF(COUNTA(ข้อมูล!K42),ข้อมูล!K42," ")</f>
        <v xml:space="preserve"> </v>
      </c>
      <c r="G47" s="207">
        <f>ข้อมูล!L42</f>
        <v>0</v>
      </c>
      <c r="H47" s="208" t="str">
        <f>คะแนน!G44</f>
        <v xml:space="preserve"> </v>
      </c>
      <c r="I47" s="164" t="str">
        <f>IF(COUNTA(เช็คชื่อ!KM45),เช็คชื่อ!KM45," ")</f>
        <v/>
      </c>
      <c r="J47" s="164" t="str">
        <f>IF(COUNTA(ข้อมูล!S42:Z42),(IF(คุณลักษณะ!J45&lt;1,"ไม่ผ่าน",IF(คุณลักษณะ!J45&lt;1.5,"ผ่าน",IF(คุณลักษณะ!J45&lt;2.5,"ดี",IF(คุณลักษณะ!J45&gt;=2.5,"ดีเยี่ยม","")))))," ")</f>
        <v xml:space="preserve"> </v>
      </c>
      <c r="K47" s="164" t="str">
        <f>IF(COUNTA(ข้อมูล!N42:R42),IF('ประเมินอ่าน-คิด-เขียน'!G44&lt;1,"ไม่ผ่าน",IF('ประเมินอ่าน-คิด-เขียน'!G44&lt;1.5,"ผ่าน",IF('ประเมินอ่าน-คิด-เขียน'!G44&lt;2.5,"ดี",IF('ประเมินอ่าน-คิด-เขียน'!G44&gt;=2.5,"ดีเยี่ยม")))),"")</f>
        <v/>
      </c>
      <c r="L47" s="164" t="str">
        <f>IF(COUNTA(ข้อมูล!AA42:AL42),IF('ค่านิยม 12 ประการ'!N45&lt;1,"ไม่ผ่าน",IF('ค่านิยม 12 ประการ'!N45&lt;1.5,"ผ่าน",IF('ค่านิยม 12 ประการ'!N45&lt;2.5,"ดี",IF('ค่านิยม 12 ประการ'!N45&gt;=2.5,"ดีเยี่ยม")))),"")</f>
        <v/>
      </c>
      <c r="M47" s="164"/>
      <c r="N47" s="40"/>
      <c r="O47" s="40"/>
      <c r="P47" s="40"/>
      <c r="Q47" s="40"/>
      <c r="R47" s="40"/>
      <c r="S47" s="40"/>
      <c r="T47" s="40"/>
      <c r="U47" s="40"/>
      <c r="V47" s="40"/>
    </row>
    <row r="48" spans="1:25" s="41" customFormat="1" ht="18.75" customHeight="1" x14ac:dyDescent="0.15">
      <c r="A48" s="651"/>
      <c r="B48" s="652"/>
      <c r="C48" s="652"/>
      <c r="D48" s="652"/>
      <c r="E48" s="652"/>
      <c r="F48" s="652"/>
      <c r="G48" s="652"/>
      <c r="H48" s="652"/>
      <c r="I48" s="652"/>
      <c r="J48" s="652"/>
      <c r="K48" s="652"/>
      <c r="L48" s="652"/>
      <c r="M48" s="652"/>
      <c r="N48" s="652"/>
      <c r="O48" s="652"/>
      <c r="P48" s="652"/>
      <c r="Q48" s="652"/>
      <c r="R48" s="652"/>
      <c r="S48" s="40"/>
      <c r="T48" s="40"/>
      <c r="U48" s="40"/>
      <c r="V48" s="40"/>
      <c r="W48" s="40"/>
      <c r="X48" s="40"/>
      <c r="Y48" s="40"/>
    </row>
    <row r="49" spans="1:28" s="41" customFormat="1" ht="18.75" customHeight="1" thickBot="1" x14ac:dyDescent="0.2">
      <c r="A49" s="42"/>
      <c r="B49" s="42"/>
      <c r="C49" s="40"/>
      <c r="D49" s="40"/>
      <c r="E49" s="40"/>
      <c r="G49" s="43"/>
      <c r="H49" s="43"/>
      <c r="S49" s="40"/>
      <c r="T49" s="40"/>
      <c r="U49" s="40"/>
      <c r="V49" s="40"/>
      <c r="W49" s="40"/>
      <c r="X49" s="40"/>
      <c r="Y49" s="40"/>
    </row>
    <row r="50" spans="1:28" s="41" customFormat="1" ht="18.75" customHeight="1" x14ac:dyDescent="0.15">
      <c r="B50" s="681" t="s">
        <v>123</v>
      </c>
      <c r="C50" s="678" t="s">
        <v>328</v>
      </c>
      <c r="D50" s="679"/>
      <c r="E50" s="679"/>
      <c r="F50" s="679"/>
      <c r="G50" s="679"/>
      <c r="H50" s="679"/>
      <c r="I50" s="679"/>
      <c r="J50" s="679"/>
      <c r="K50" s="678" t="s">
        <v>78</v>
      </c>
      <c r="L50" s="680"/>
      <c r="S50" s="40"/>
      <c r="T50" s="40"/>
      <c r="U50" s="40"/>
      <c r="V50" s="40"/>
      <c r="W50" s="40"/>
      <c r="X50" s="40"/>
      <c r="Y50" s="40"/>
    </row>
    <row r="51" spans="1:28" s="41" customFormat="1" ht="18.75" customHeight="1" thickBot="1" x14ac:dyDescent="0.2">
      <c r="B51" s="682"/>
      <c r="C51" s="186">
        <v>4</v>
      </c>
      <c r="D51" s="187">
        <v>3.5</v>
      </c>
      <c r="E51" s="187">
        <v>3</v>
      </c>
      <c r="F51" s="187">
        <v>2.5</v>
      </c>
      <c r="G51" s="187">
        <v>2</v>
      </c>
      <c r="H51" s="187">
        <v>1.5</v>
      </c>
      <c r="I51" s="187">
        <v>1</v>
      </c>
      <c r="J51" s="189">
        <v>0</v>
      </c>
      <c r="K51" s="194" t="s">
        <v>76</v>
      </c>
      <c r="L51" s="188" t="s">
        <v>106</v>
      </c>
      <c r="N51" s="41">
        <f>SUM(C52:L52)</f>
        <v>0</v>
      </c>
      <c r="S51" s="40"/>
      <c r="T51" s="40"/>
      <c r="U51" s="40"/>
      <c r="V51" s="40"/>
      <c r="W51" s="40"/>
      <c r="X51" s="40"/>
      <c r="Y51" s="40"/>
      <c r="Z51" s="40"/>
      <c r="AA51" s="40"/>
      <c r="AB51" s="40"/>
    </row>
    <row r="52" spans="1:28" s="41" customFormat="1" ht="18.75" customHeight="1" x14ac:dyDescent="0.15">
      <c r="A52" s="42"/>
      <c r="B52" s="185" t="s">
        <v>79</v>
      </c>
      <c r="C52" s="195" t="str">
        <f>IF(COUNTIF(คะแนน!$G$5:$G$45,"4"),COUNTIF(คะแนน!$G$5:$G$45,"4"),"-")</f>
        <v>-</v>
      </c>
      <c r="D52" s="196" t="str">
        <f>IF(COUNTIF(คะแนน!$G$5:$G$45,"3.5"),COUNTIF(คะแนน!$G$5:$G$45,"3.5"),"-")</f>
        <v>-</v>
      </c>
      <c r="E52" s="196" t="str">
        <f>IF(COUNTIF(คะแนน!$G$5:$G$45,"3"),COUNTIF(คะแนน!$G$5:$G$45,"3"),"-")</f>
        <v>-</v>
      </c>
      <c r="F52" s="196" t="str">
        <f>IF(COUNTIF(คะแนน!$G$5:$G$45,"2.5"),COUNTIF(คะแนน!$G$5:$G$45,"2.5"),"-")</f>
        <v>-</v>
      </c>
      <c r="G52" s="196" t="str">
        <f>IF(COUNTIF(คะแนน!$G$5:$G$45,"2"),COUNTIF(คะแนน!$G$5:$G$45,"2"),"-")</f>
        <v>-</v>
      </c>
      <c r="H52" s="196" t="str">
        <f>IF(COUNTIF(คะแนน!$G$5:$G$45,"1.5"),COUNTIF(คะแนน!$G$5:$G$45,"1.5"),"-")</f>
        <v>-</v>
      </c>
      <c r="I52" s="196" t="str">
        <f>IF(COUNTIF(คะแนน!$G$5:$G$45,"1"),COUNTIF(คะแนน!$G$5:$G$45,"1"),"-")</f>
        <v>-</v>
      </c>
      <c r="J52" s="197" t="str">
        <f>IF(COUNTIF(คะแนน!$G$5:$G$45,"0"),COUNTIF(คะแนน!$G$5:$G$45,"0"),"-")</f>
        <v>-</v>
      </c>
      <c r="K52" s="195" t="str">
        <f>IF(COUNTIF(คะแนน!$G$5:$G$45,"ร"),COUNTIF(คะแนน!$G$5:$G$45,"ร"),"-")</f>
        <v>-</v>
      </c>
      <c r="L52" s="197" t="str">
        <f>IF(COUNTIF(คะแนน!$G$5:$G$45,"มส"),COUNTIF(คะแนน!$G$5:$G$45,"มส"),"-")</f>
        <v>-</v>
      </c>
      <c r="M52" s="40"/>
      <c r="N52" s="40"/>
      <c r="O52" s="40"/>
      <c r="P52" s="40"/>
      <c r="Q52" s="40"/>
      <c r="R52" s="40"/>
      <c r="S52" s="40"/>
      <c r="T52" s="40"/>
      <c r="U52" s="40"/>
      <c r="V52" s="40"/>
      <c r="W52" s="40"/>
      <c r="X52" s="40"/>
      <c r="Y52" s="40"/>
      <c r="Z52" s="40"/>
      <c r="AA52" s="40"/>
      <c r="AB52" s="40"/>
    </row>
    <row r="53" spans="1:28" s="41" customFormat="1" ht="18.75" customHeight="1" thickBot="1" x14ac:dyDescent="0.2">
      <c r="A53" s="42"/>
      <c r="B53" s="184" t="s">
        <v>236</v>
      </c>
      <c r="C53" s="212" t="str">
        <f>IF(COUNTIF(C52,"-"),C52,C52*100/$N$51)</f>
        <v>-</v>
      </c>
      <c r="D53" s="213" t="str">
        <f t="shared" ref="D53:J53" si="0">IF(COUNTIF(D52,"-"),D52,D52*100/$N$51)</f>
        <v>-</v>
      </c>
      <c r="E53" s="213" t="str">
        <f t="shared" si="0"/>
        <v>-</v>
      </c>
      <c r="F53" s="213" t="str">
        <f t="shared" si="0"/>
        <v>-</v>
      </c>
      <c r="G53" s="213" t="str">
        <f t="shared" si="0"/>
        <v>-</v>
      </c>
      <c r="H53" s="213" t="str">
        <f t="shared" si="0"/>
        <v>-</v>
      </c>
      <c r="I53" s="213" t="str">
        <f t="shared" si="0"/>
        <v>-</v>
      </c>
      <c r="J53" s="214" t="str">
        <f t="shared" si="0"/>
        <v>-</v>
      </c>
      <c r="K53" s="212" t="str">
        <f>IF(COUNTIF(K52,"-"),K52,K52*100/$C$58)</f>
        <v>-</v>
      </c>
      <c r="L53" s="214" t="str">
        <f>IF(COUNTIF(L52,"-"),L52,L52*100/$C$58)</f>
        <v>-</v>
      </c>
      <c r="M53" s="40"/>
      <c r="N53" s="40"/>
      <c r="O53" s="40"/>
      <c r="P53" s="40"/>
      <c r="Q53" s="40"/>
      <c r="R53" s="40"/>
      <c r="S53" s="40"/>
      <c r="T53" s="40"/>
      <c r="U53" s="40"/>
      <c r="V53" s="40"/>
      <c r="W53" s="40"/>
      <c r="X53" s="40"/>
      <c r="Y53" s="40"/>
      <c r="Z53" s="40"/>
      <c r="AA53" s="40"/>
      <c r="AB53" s="40"/>
    </row>
    <row r="54" spans="1:28" s="41" customFormat="1" ht="18.75" customHeight="1" thickBot="1" x14ac:dyDescent="0.2">
      <c r="A54" s="42"/>
      <c r="B54" s="40"/>
      <c r="C54" s="40"/>
      <c r="D54" s="40"/>
      <c r="E54" s="40"/>
      <c r="F54" s="40"/>
      <c r="G54" s="40"/>
      <c r="H54" s="40"/>
      <c r="I54" s="40"/>
      <c r="J54" s="40"/>
      <c r="K54" s="40"/>
      <c r="L54" s="40"/>
      <c r="M54" s="40"/>
      <c r="N54" s="40"/>
      <c r="O54" s="40"/>
      <c r="Q54" s="40"/>
      <c r="R54" s="40"/>
      <c r="S54" s="40"/>
      <c r="T54" s="40"/>
      <c r="U54" s="40"/>
      <c r="V54" s="40"/>
      <c r="W54" s="40"/>
      <c r="X54" s="40"/>
      <c r="Y54" s="40"/>
      <c r="Z54" s="40"/>
      <c r="AA54" s="40"/>
      <c r="AB54" s="40"/>
    </row>
    <row r="55" spans="1:28" s="41" customFormat="1" ht="18.75" customHeight="1" x14ac:dyDescent="0.15">
      <c r="A55" s="42"/>
      <c r="B55" s="683" t="s">
        <v>123</v>
      </c>
      <c r="C55" s="684"/>
      <c r="D55" s="687" t="s">
        <v>119</v>
      </c>
      <c r="E55" s="687"/>
      <c r="F55" s="687"/>
      <c r="G55" s="687"/>
      <c r="H55" s="688"/>
      <c r="I55" s="180"/>
      <c r="J55" s="180"/>
      <c r="K55" s="180"/>
      <c r="L55" s="180"/>
      <c r="M55" s="40"/>
      <c r="N55" s="40"/>
      <c r="O55" s="40"/>
      <c r="Q55" s="40"/>
      <c r="R55" s="40"/>
      <c r="S55" s="40"/>
      <c r="T55" s="40"/>
      <c r="U55" s="40"/>
      <c r="V55" s="40"/>
      <c r="W55" s="40"/>
      <c r="X55" s="40"/>
      <c r="Y55" s="40"/>
      <c r="Z55" s="40"/>
      <c r="AA55" s="40"/>
      <c r="AB55" s="40"/>
    </row>
    <row r="56" spans="1:28" s="41" customFormat="1" ht="18.75" customHeight="1" x14ac:dyDescent="0.35">
      <c r="A56" s="42"/>
      <c r="B56" s="685"/>
      <c r="C56" s="686"/>
      <c r="D56" s="689" t="s">
        <v>246</v>
      </c>
      <c r="E56" s="689"/>
      <c r="F56" s="689"/>
      <c r="G56" s="689"/>
      <c r="H56" s="692" t="s">
        <v>108</v>
      </c>
      <c r="I56" s="182"/>
      <c r="J56" s="182"/>
      <c r="K56" s="182"/>
      <c r="L56" s="182"/>
      <c r="M56" s="40"/>
      <c r="N56" s="40"/>
      <c r="O56" s="40"/>
      <c r="P56" s="40"/>
      <c r="Q56" s="40"/>
      <c r="R56" s="40"/>
      <c r="S56" s="40"/>
      <c r="T56" s="40"/>
      <c r="U56" s="40"/>
      <c r="V56" s="40"/>
      <c r="W56" s="40"/>
      <c r="X56" s="40"/>
      <c r="Y56" s="40"/>
      <c r="Z56" s="40"/>
      <c r="AA56" s="40"/>
      <c r="AB56" s="40"/>
    </row>
    <row r="57" spans="1:28" s="41" customFormat="1" ht="18.75" customHeight="1" x14ac:dyDescent="0.35">
      <c r="A57" s="42"/>
      <c r="B57" s="685"/>
      <c r="C57" s="686"/>
      <c r="D57" s="191" t="s">
        <v>104</v>
      </c>
      <c r="E57" s="191" t="s">
        <v>103</v>
      </c>
      <c r="F57" s="191" t="s">
        <v>111</v>
      </c>
      <c r="G57" s="191" t="s">
        <v>110</v>
      </c>
      <c r="H57" s="692"/>
      <c r="I57" s="182"/>
      <c r="J57" s="182"/>
      <c r="K57" s="182"/>
      <c r="L57" s="182"/>
      <c r="M57" s="40"/>
      <c r="N57" s="40"/>
      <c r="O57" s="40"/>
      <c r="P57" s="40"/>
      <c r="Q57" s="40"/>
      <c r="R57" s="40"/>
      <c r="S57" s="40"/>
      <c r="T57" s="40"/>
      <c r="U57" s="40"/>
      <c r="V57" s="40"/>
      <c r="W57" s="40"/>
      <c r="X57" s="40"/>
      <c r="Y57" s="40"/>
      <c r="Z57" s="40"/>
      <c r="AA57" s="40"/>
      <c r="AB57" s="40"/>
    </row>
    <row r="58" spans="1:28" s="41" customFormat="1" ht="18.75" customHeight="1" x14ac:dyDescent="0.35">
      <c r="A58" s="40"/>
      <c r="B58" s="201" t="s">
        <v>79</v>
      </c>
      <c r="C58" s="190">
        <f>COUNTA(ข้อมูล!E3:E63)</f>
        <v>0</v>
      </c>
      <c r="D58" s="190" t="str">
        <f>IF(COUNTIF($J$8:$J$47,"ไม่ผ่าน"),COUNTIF(ส่งวิชาการ!$J$8:$J$47,"ไม่ผ่าน"),"-")</f>
        <v>-</v>
      </c>
      <c r="E58" s="190" t="str">
        <f>IF(COUNTIF($J$8:$J$47,"ผ่าน"),COUNTIF(ส่งวิชาการ!$J$8:$J$47,"ผ่าน"),"-")</f>
        <v>-</v>
      </c>
      <c r="F58" s="190" t="str">
        <f>IF(COUNTIF($J$8:$J$47,"ดี"),COUNTIF(ส่งวิชาการ!$J$8:$J$47,"ดี"),"-")</f>
        <v>-</v>
      </c>
      <c r="G58" s="190" t="str">
        <f>IF(COUNTIF($J$8:$J$47,"ดีเยี่ยม"),COUNTIF(ส่งวิชาการ!$J$8:$J$47,"ดีเยี่ยม"),"-")</f>
        <v>-</v>
      </c>
      <c r="H58" s="202">
        <f>IF(N58=C58,C58,"ตรวจสอบ")</f>
        <v>0</v>
      </c>
      <c r="I58" s="182"/>
      <c r="J58" s="182"/>
      <c r="K58" s="182"/>
      <c r="L58" s="182"/>
      <c r="M58" s="40"/>
      <c r="N58" s="40">
        <f>SUM(D58:G58)</f>
        <v>0</v>
      </c>
      <c r="O58" s="40"/>
      <c r="P58" s="40"/>
      <c r="Q58" s="40"/>
      <c r="R58" s="40"/>
      <c r="S58" s="40"/>
      <c r="T58" s="40"/>
      <c r="U58" s="40"/>
      <c r="V58" s="40"/>
      <c r="W58" s="40"/>
      <c r="X58" s="40"/>
      <c r="Y58" s="40"/>
      <c r="Z58" s="40"/>
      <c r="AA58" s="40"/>
      <c r="AB58" s="40"/>
    </row>
    <row r="59" spans="1:28" s="41" customFormat="1" ht="18.75" customHeight="1" thickBot="1" x14ac:dyDescent="0.4">
      <c r="A59" s="40"/>
      <c r="B59" s="203" t="s">
        <v>236</v>
      </c>
      <c r="C59" s="204">
        <v>100</v>
      </c>
      <c r="D59" s="205" t="str">
        <f>IF(COUNTIF(D58,"-"),D58,D58*100/$C$58)</f>
        <v>-</v>
      </c>
      <c r="E59" s="205" t="str">
        <f>IF(COUNTIF(E58,"-"),E58,E58*100/$C$58)</f>
        <v>-</v>
      </c>
      <c r="F59" s="205" t="str">
        <f t="shared" ref="F59:G59" si="1">IF(COUNTIF(F58,"-"),F58,F58*100/$C$58)</f>
        <v>-</v>
      </c>
      <c r="G59" s="205" t="str">
        <f t="shared" si="1"/>
        <v>-</v>
      </c>
      <c r="H59" s="206" t="str">
        <f>IF(N59=C59,C59,"ตรวจสอบ")</f>
        <v>ตรวจสอบ</v>
      </c>
      <c r="I59" s="181"/>
      <c r="J59" s="182"/>
      <c r="K59" s="182"/>
      <c r="L59" s="182"/>
      <c r="M59" s="40"/>
      <c r="N59" s="40">
        <f>SUM(D59:G59)</f>
        <v>0</v>
      </c>
      <c r="O59" s="40"/>
      <c r="P59" s="40"/>
      <c r="Q59" s="40"/>
      <c r="R59" s="40"/>
      <c r="S59" s="40"/>
      <c r="T59" s="40"/>
      <c r="U59" s="40"/>
      <c r="V59" s="40"/>
      <c r="W59" s="40"/>
      <c r="X59" s="40"/>
      <c r="Y59" s="40"/>
      <c r="Z59" s="40"/>
      <c r="AA59" s="40"/>
      <c r="AB59" s="40"/>
    </row>
    <row r="60" spans="1:28" s="41" customFormat="1" ht="18.75" customHeight="1" x14ac:dyDescent="0.15">
      <c r="A60" s="40"/>
      <c r="B60" s="182"/>
      <c r="C60" s="165"/>
      <c r="D60" s="165"/>
      <c r="E60" s="165"/>
      <c r="F60" s="165"/>
      <c r="G60" s="165"/>
      <c r="H60" s="165"/>
      <c r="I60" s="165"/>
      <c r="J60" s="165"/>
      <c r="K60" s="165"/>
      <c r="L60" s="165"/>
      <c r="M60" s="40"/>
      <c r="N60" s="40"/>
      <c r="O60" s="40"/>
      <c r="P60" s="40"/>
      <c r="Q60" s="40"/>
      <c r="R60" s="40"/>
      <c r="S60" s="40"/>
      <c r="T60" s="40"/>
      <c r="U60" s="40"/>
      <c r="V60" s="40"/>
      <c r="W60" s="40"/>
      <c r="X60" s="40"/>
      <c r="Y60" s="40"/>
      <c r="Z60" s="40"/>
      <c r="AA60" s="40"/>
      <c r="AB60" s="40"/>
    </row>
    <row r="61" spans="1:28" s="41" customFormat="1" ht="18.75" customHeight="1" x14ac:dyDescent="0.15">
      <c r="A61" s="40"/>
      <c r="B61" s="686" t="s">
        <v>123</v>
      </c>
      <c r="C61" s="686"/>
      <c r="D61" s="691" t="s">
        <v>237</v>
      </c>
      <c r="E61" s="691"/>
      <c r="F61" s="691"/>
      <c r="G61" s="691"/>
      <c r="H61" s="691"/>
      <c r="I61" s="182"/>
      <c r="J61" s="182"/>
      <c r="K61" s="182"/>
      <c r="L61" s="182"/>
      <c r="M61" s="40"/>
      <c r="N61" s="40"/>
      <c r="O61" s="40"/>
      <c r="P61" s="40"/>
    </row>
    <row r="62" spans="1:28" s="41" customFormat="1" ht="18.75" customHeight="1" x14ac:dyDescent="0.35">
      <c r="A62" s="40"/>
      <c r="B62" s="686"/>
      <c r="C62" s="686"/>
      <c r="D62" s="689" t="s">
        <v>246</v>
      </c>
      <c r="E62" s="689"/>
      <c r="F62" s="689"/>
      <c r="G62" s="689"/>
      <c r="H62" s="690" t="s">
        <v>108</v>
      </c>
      <c r="I62" s="40"/>
      <c r="J62" s="40"/>
      <c r="K62" s="40"/>
      <c r="L62" s="40"/>
      <c r="M62" s="40"/>
      <c r="N62" s="40"/>
      <c r="O62" s="40"/>
      <c r="P62" s="40"/>
    </row>
    <row r="63" spans="1:28" s="41" customFormat="1" ht="18.75" customHeight="1" x14ac:dyDescent="0.35">
      <c r="A63" s="40"/>
      <c r="B63" s="686"/>
      <c r="C63" s="686"/>
      <c r="D63" s="191">
        <v>0</v>
      </c>
      <c r="E63" s="191">
        <v>1</v>
      </c>
      <c r="F63" s="191">
        <v>2</v>
      </c>
      <c r="G63" s="191">
        <v>3</v>
      </c>
      <c r="H63" s="690"/>
      <c r="I63" s="40"/>
      <c r="J63" s="40"/>
      <c r="K63" s="40"/>
      <c r="L63" s="40"/>
      <c r="M63" s="40"/>
      <c r="N63" s="40"/>
      <c r="O63" s="40"/>
      <c r="P63" s="40"/>
    </row>
    <row r="64" spans="1:28" s="41" customFormat="1" ht="18.75" customHeight="1" x14ac:dyDescent="0.35">
      <c r="A64" s="40"/>
      <c r="B64" s="183" t="s">
        <v>79</v>
      </c>
      <c r="C64" s="190">
        <f>COUNTA(ข้อมูล!E3:E63)</f>
        <v>0</v>
      </c>
      <c r="D64" s="190" t="str">
        <f>IF(COUNTIF($K$8:$K$47,"ไม่ผ่าน"),COUNTIF($K$8:$K$47,"ไม่ผ่าน"),"-")</f>
        <v>-</v>
      </c>
      <c r="E64" s="190" t="str">
        <f>IF(COUNTIF($K$8:$K$47,"ผ่าน"),COUNTIF($K$8:$K$47,"ผ่าน"),"-")</f>
        <v>-</v>
      </c>
      <c r="F64" s="190" t="str">
        <f>IF(COUNTIF($K$8:$K$47,"ดี"),COUNTIF($K$8:$K$47,"ดี"),"-")</f>
        <v>-</v>
      </c>
      <c r="G64" s="190" t="str">
        <f>IF(COUNTIF($K$8:$K$47,"ดีเยี่ยม"),COUNTIF($K$8:$K$47,"ดีเยี่ยม"),"-")</f>
        <v>-</v>
      </c>
      <c r="H64" s="192">
        <f>IF(N64=SUM(D64:G64),SUM(D64:G64),"ตรวจสอบ")</f>
        <v>0</v>
      </c>
      <c r="I64" s="40"/>
      <c r="J64" s="40"/>
      <c r="K64" s="40"/>
      <c r="L64" s="40"/>
      <c r="M64" s="40"/>
      <c r="N64" s="40">
        <f>SUM(D64:G64)</f>
        <v>0</v>
      </c>
      <c r="O64" s="40"/>
      <c r="P64" s="40"/>
    </row>
    <row r="65" spans="1:28" s="41" customFormat="1" ht="18.75" customHeight="1" x14ac:dyDescent="0.35">
      <c r="A65" s="40"/>
      <c r="B65" s="183" t="s">
        <v>236</v>
      </c>
      <c r="C65" s="190">
        <v>100</v>
      </c>
      <c r="D65" s="193" t="str">
        <f>IF(COUNTIF(D64,"-"),D64,D64*100/$C$58)</f>
        <v>-</v>
      </c>
      <c r="E65" s="193" t="str">
        <f t="shared" ref="E65" si="2">IF(COUNTIF(E64,"-"),E64,E64*100/$C$58)</f>
        <v>-</v>
      </c>
      <c r="F65" s="193" t="str">
        <f t="shared" ref="F65" si="3">IF(COUNTIF(F64,"-"),F64,F64*100/$C$58)</f>
        <v>-</v>
      </c>
      <c r="G65" s="193" t="str">
        <f t="shared" ref="G65" si="4">IF(COUNTIF(G64,"-"),G64,G64*100/$C$58)</f>
        <v>-</v>
      </c>
      <c r="H65" s="192" t="str">
        <f>IF(N65=C65,C65,"ตรวจสอบ")</f>
        <v>ตรวจสอบ</v>
      </c>
      <c r="I65" s="40"/>
      <c r="J65" s="40"/>
      <c r="K65" s="40"/>
      <c r="L65" s="40"/>
      <c r="M65" s="40"/>
      <c r="N65" s="40">
        <f>SUM(D65:G65)</f>
        <v>0</v>
      </c>
      <c r="O65" s="40"/>
      <c r="P65" s="40"/>
    </row>
    <row r="66" spans="1:28" s="41" customFormat="1" ht="18.75" customHeight="1" x14ac:dyDescent="0.15">
      <c r="A66" s="40"/>
      <c r="B66" s="40"/>
      <c r="C66" s="40"/>
      <c r="D66" s="40"/>
      <c r="E66" s="40"/>
      <c r="F66" s="40"/>
      <c r="G66" s="40"/>
      <c r="H66" s="40"/>
      <c r="I66" s="40"/>
      <c r="J66" s="40"/>
      <c r="K66" s="40"/>
      <c r="L66" s="40"/>
      <c r="M66" s="40"/>
      <c r="N66" s="40"/>
      <c r="O66" s="40"/>
      <c r="P66" s="40"/>
    </row>
    <row r="67" spans="1:28" s="41" customFormat="1" ht="18.75" customHeight="1" x14ac:dyDescent="0.15">
      <c r="A67" s="40"/>
      <c r="B67" s="686" t="s">
        <v>123</v>
      </c>
      <c r="C67" s="686"/>
      <c r="D67" s="691" t="s">
        <v>245</v>
      </c>
      <c r="E67" s="691"/>
      <c r="F67" s="691"/>
      <c r="G67" s="691"/>
      <c r="H67" s="691"/>
      <c r="I67" s="40"/>
      <c r="J67" s="40"/>
      <c r="K67" s="40"/>
      <c r="L67" s="40"/>
      <c r="M67" s="40"/>
      <c r="N67" s="40"/>
      <c r="O67" s="40"/>
      <c r="P67" s="40"/>
    </row>
    <row r="68" spans="1:28" s="41" customFormat="1" ht="18.75" customHeight="1" x14ac:dyDescent="0.35">
      <c r="A68" s="40"/>
      <c r="B68" s="686"/>
      <c r="C68" s="686"/>
      <c r="D68" s="689" t="s">
        <v>246</v>
      </c>
      <c r="E68" s="689"/>
      <c r="F68" s="689"/>
      <c r="G68" s="689"/>
      <c r="H68" s="690" t="s">
        <v>108</v>
      </c>
      <c r="I68" s="40"/>
      <c r="J68" s="40"/>
      <c r="K68" s="40"/>
      <c r="L68" s="40"/>
      <c r="M68" s="40"/>
      <c r="N68" s="40"/>
      <c r="O68" s="40"/>
      <c r="P68" s="40"/>
    </row>
    <row r="69" spans="1:28" s="41" customFormat="1" ht="18.75" customHeight="1" x14ac:dyDescent="0.35">
      <c r="A69" s="40"/>
      <c r="B69" s="686"/>
      <c r="C69" s="686"/>
      <c r="D69" s="191">
        <v>0</v>
      </c>
      <c r="E69" s="191">
        <v>1</v>
      </c>
      <c r="F69" s="191">
        <v>2</v>
      </c>
      <c r="G69" s="191">
        <v>3</v>
      </c>
      <c r="H69" s="690"/>
      <c r="I69" s="40"/>
      <c r="J69" s="40"/>
      <c r="K69" s="40"/>
      <c r="L69" s="40"/>
      <c r="M69" s="40"/>
      <c r="N69" s="40"/>
      <c r="O69" s="40"/>
      <c r="P69" s="40"/>
      <c r="Q69" s="40"/>
      <c r="R69" s="40"/>
      <c r="S69" s="40"/>
      <c r="T69" s="40"/>
      <c r="U69" s="40"/>
      <c r="V69" s="40"/>
      <c r="W69" s="40"/>
      <c r="X69" s="40"/>
      <c r="Y69" s="40"/>
      <c r="Z69" s="40"/>
      <c r="AA69" s="40"/>
      <c r="AB69" s="40"/>
    </row>
    <row r="70" spans="1:28" s="41" customFormat="1" ht="18.75" customHeight="1" x14ac:dyDescent="0.35">
      <c r="A70" s="40"/>
      <c r="B70" s="183" t="s">
        <v>79</v>
      </c>
      <c r="C70" s="190">
        <f>COUNTA(ข้อมูล!E3:E63)</f>
        <v>0</v>
      </c>
      <c r="D70" s="190" t="str">
        <f>IF(COUNTIF($L$8:$L$47,"ไม่ผ่าน"),COUNTIF(ส่งวิชาการ!$L$8:$L$47,"ไม่ผ่าน"),"-")</f>
        <v>-</v>
      </c>
      <c r="E70" s="190" t="str">
        <f>IF(COUNTIF($L$8:$L$47,"ผ่าน"),COUNTIF(ส่งวิชาการ!$L$8:$L$47,"ผ่าน"),"-")</f>
        <v>-</v>
      </c>
      <c r="F70" s="190" t="str">
        <f>IF(COUNTIF($L$8:$L$47,"ดี"),COUNTIF(ส่งวิชาการ!$L$8:$L$47,"ดี"),"-")</f>
        <v>-</v>
      </c>
      <c r="G70" s="190" t="str">
        <f>IF(COUNTIF($L$8:$L$47,"ดีเยี่ยม"),COUNTIF(ส่งวิชาการ!$L$8:$L$47,"ดีเยี่ยม"),"-")</f>
        <v>-</v>
      </c>
      <c r="H70" s="192">
        <f>IF(N70=C70,C70,"ตรวจสอบ")</f>
        <v>0</v>
      </c>
      <c r="I70" s="40"/>
      <c r="J70" s="40"/>
      <c r="K70" s="40"/>
      <c r="L70" s="40"/>
      <c r="M70" s="40"/>
      <c r="N70" s="40">
        <f>SUM(D70:G70)</f>
        <v>0</v>
      </c>
      <c r="O70" s="40"/>
      <c r="P70" s="40"/>
      <c r="Q70" s="40"/>
      <c r="R70" s="40"/>
      <c r="S70" s="40"/>
      <c r="T70" s="40"/>
      <c r="U70" s="40"/>
      <c r="V70" s="40"/>
      <c r="W70" s="40"/>
      <c r="X70" s="40"/>
      <c r="Y70" s="40"/>
      <c r="Z70" s="40"/>
      <c r="AA70" s="40"/>
      <c r="AB70" s="40"/>
    </row>
    <row r="71" spans="1:28" s="41" customFormat="1" ht="18.75" customHeight="1" x14ac:dyDescent="0.35">
      <c r="A71" s="40"/>
      <c r="B71" s="183" t="s">
        <v>236</v>
      </c>
      <c r="C71" s="190">
        <v>100</v>
      </c>
      <c r="D71" s="193" t="str">
        <f>IF(COUNTIF(D70,"-"),D70,D70*100/$C$58)</f>
        <v>-</v>
      </c>
      <c r="E71" s="193" t="str">
        <f t="shared" ref="E71" si="5">IF(COUNTIF(E70,"-"),E70,E70*100/$C$58)</f>
        <v>-</v>
      </c>
      <c r="F71" s="193" t="str">
        <f t="shared" ref="F71" si="6">IF(COUNTIF(F70,"-"),F70,F70*100/$C$58)</f>
        <v>-</v>
      </c>
      <c r="G71" s="193" t="str">
        <f t="shared" ref="G71" si="7">IF(COUNTIF(G70,"-"),G70,G70*100/$C$58)</f>
        <v>-</v>
      </c>
      <c r="H71" s="192" t="str">
        <f>IF(N71=C71,C71,"ตรวจสอบ")</f>
        <v>ตรวจสอบ</v>
      </c>
      <c r="I71" s="40"/>
      <c r="J71" s="40"/>
      <c r="K71" s="40"/>
      <c r="L71" s="40"/>
      <c r="M71" s="40"/>
      <c r="N71" s="40">
        <f>SUM(D71:G71)</f>
        <v>0</v>
      </c>
      <c r="O71" s="40"/>
      <c r="P71" s="40"/>
      <c r="Q71" s="40"/>
      <c r="R71" s="40"/>
      <c r="S71" s="40"/>
      <c r="T71" s="40"/>
      <c r="U71" s="40"/>
      <c r="V71" s="40"/>
      <c r="W71" s="40"/>
      <c r="X71" s="40"/>
      <c r="Y71" s="40"/>
      <c r="Z71" s="40"/>
      <c r="AA71" s="40"/>
      <c r="AB71" s="40"/>
    </row>
    <row r="72" spans="1:28" s="41" customFormat="1" ht="18.75" customHeight="1" x14ac:dyDescent="0.15">
      <c r="A72" s="40"/>
      <c r="B72" s="40"/>
      <c r="C72" s="40"/>
      <c r="D72" s="40"/>
      <c r="E72" s="40"/>
      <c r="F72" s="40"/>
      <c r="G72" s="40"/>
    </row>
    <row r="73" spans="1:28" s="41" customFormat="1" ht="18.75" customHeight="1" x14ac:dyDescent="0.15">
      <c r="A73" s="40"/>
      <c r="B73" s="650" t="s">
        <v>124</v>
      </c>
      <c r="C73" s="650"/>
      <c r="D73" s="650"/>
      <c r="E73" s="650"/>
      <c r="F73" s="650"/>
      <c r="G73" s="650"/>
      <c r="H73" s="650"/>
      <c r="I73" s="650"/>
      <c r="J73" s="650"/>
      <c r="K73" s="650"/>
      <c r="L73" s="650"/>
    </row>
    <row r="74" spans="1:28" s="41" customFormat="1" ht="18.75" customHeight="1" x14ac:dyDescent="0.15">
      <c r="A74" s="40"/>
      <c r="B74" s="677">
        <f>ข้อมูล!B13</f>
        <v>0</v>
      </c>
      <c r="C74" s="677"/>
      <c r="D74" s="677"/>
      <c r="E74" s="677"/>
      <c r="F74" s="677"/>
      <c r="G74" s="677"/>
      <c r="H74" s="677"/>
      <c r="I74" s="677"/>
      <c r="J74" s="677"/>
      <c r="K74" s="677"/>
      <c r="L74" s="677"/>
    </row>
    <row r="75" spans="1:28" s="41" customFormat="1" ht="18.75" customHeight="1" x14ac:dyDescent="0.15">
      <c r="A75" s="40"/>
      <c r="B75" s="40"/>
      <c r="C75" s="40"/>
      <c r="D75" s="40"/>
      <c r="E75" s="40"/>
      <c r="F75" s="40"/>
      <c r="G75" s="40"/>
    </row>
    <row r="76" spans="1:28" s="41" customFormat="1" ht="18.75" customHeight="1" x14ac:dyDescent="0.15">
      <c r="A76" s="40"/>
      <c r="B76" s="40"/>
      <c r="C76" s="40"/>
      <c r="D76" s="40"/>
      <c r="E76" s="40"/>
      <c r="F76" s="40"/>
      <c r="G76" s="40"/>
    </row>
    <row r="77" spans="1:28" s="41" customFormat="1" ht="18.75" customHeight="1"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1" customFormat="1" ht="18.7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s="41" customFormat="1" ht="18.7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s="41" customFormat="1" ht="18.7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ht="18.75" customHeight="1" x14ac:dyDescent="0.4">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1:28" ht="18.75" customHeight="1" x14ac:dyDescent="0.4">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row>
    <row r="83" spans="1:28" ht="18.75" customHeight="1" x14ac:dyDescent="0.4">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1:28" ht="18.75" customHeight="1" x14ac:dyDescent="0.4">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row>
    <row r="85" spans="1:28" ht="18.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28" ht="18.75" customHeight="1" x14ac:dyDescent="0.4">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row>
    <row r="87" spans="1:28" ht="18.75" customHeight="1" x14ac:dyDescent="0.4">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ht="18.75" customHeight="1" x14ac:dyDescent="0.4">
      <c r="A88" s="39"/>
      <c r="B88" s="39"/>
      <c r="C88" s="39"/>
      <c r="D88" s="39"/>
      <c r="E88" s="39"/>
      <c r="F88" s="39"/>
      <c r="G88" s="39"/>
      <c r="K88" s="39"/>
      <c r="L88" s="39"/>
      <c r="M88" s="39"/>
      <c r="N88" s="39"/>
      <c r="O88" s="39"/>
      <c r="P88" s="39"/>
      <c r="Q88" s="39"/>
      <c r="R88" s="39"/>
      <c r="S88" s="39"/>
      <c r="T88" s="39"/>
      <c r="U88" s="39"/>
      <c r="V88" s="39"/>
      <c r="W88" s="39"/>
      <c r="X88" s="39"/>
      <c r="Y88" s="39"/>
      <c r="Z88" s="39"/>
      <c r="AA88" s="39"/>
      <c r="AB88" s="39"/>
    </row>
    <row r="89" spans="1:28" ht="18.75" customHeight="1" x14ac:dyDescent="0.4">
      <c r="A89" s="39"/>
      <c r="B89" s="39"/>
      <c r="C89" s="39"/>
      <c r="D89" s="39"/>
      <c r="E89" s="39"/>
      <c r="F89" s="39"/>
      <c r="G89" s="39"/>
      <c r="K89" s="39"/>
      <c r="L89" s="39"/>
      <c r="M89" s="39"/>
      <c r="N89" s="39"/>
      <c r="O89" s="39"/>
      <c r="P89" s="39"/>
      <c r="Q89" s="39"/>
      <c r="R89" s="39"/>
      <c r="S89" s="39"/>
      <c r="T89" s="39"/>
      <c r="U89" s="39"/>
      <c r="V89" s="39"/>
      <c r="W89" s="39"/>
      <c r="X89" s="39"/>
      <c r="Y89" s="39"/>
      <c r="Z89" s="39"/>
      <c r="AA89" s="39"/>
      <c r="AB89" s="39"/>
    </row>
    <row r="90" spans="1:28" ht="18.75" customHeight="1" x14ac:dyDescent="0.4">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row>
    <row r="91" spans="1:28" ht="18.75" customHeight="1" x14ac:dyDescent="0.4">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row>
    <row r="92" spans="1:28" ht="24" x14ac:dyDescent="0.4">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row>
    <row r="93" spans="1:28" ht="24" x14ac:dyDescent="0.4">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row>
    <row r="94" spans="1:28" ht="24" x14ac:dyDescent="0.4">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row>
    <row r="95" spans="1:28" ht="24" x14ac:dyDescent="0.4">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row>
    <row r="96" spans="1:28" ht="24" x14ac:dyDescent="0.4">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1:28" ht="24" x14ac:dyDescent="0.4">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row>
    <row r="98" spans="1:28" ht="24" x14ac:dyDescent="0.4">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row>
    <row r="99" spans="1:28" ht="24" x14ac:dyDescent="0.4">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1:28" ht="24" x14ac:dyDescent="0.4">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24" x14ac:dyDescent="0.4">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1:28" ht="24" x14ac:dyDescent="0.4">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24" x14ac:dyDescent="0.4">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24" x14ac:dyDescent="0.4">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ht="24" x14ac:dyDescent="0.4">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ht="24" x14ac:dyDescent="0.4">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24" x14ac:dyDescent="0.4">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24" x14ac:dyDescent="0.4">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24" x14ac:dyDescent="0.4">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24" x14ac:dyDescent="0.4">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24" x14ac:dyDescent="0.4">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ht="24" x14ac:dyDescent="0.4">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1:28" ht="24" x14ac:dyDescent="0.4">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24" x14ac:dyDescent="0.4">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ht="24" x14ac:dyDescent="0.4">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1:28" ht="24" x14ac:dyDescent="0.4">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ht="24" x14ac:dyDescent="0.4">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ht="24" x14ac:dyDescent="0.4">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ht="24" x14ac:dyDescent="0.4">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1:28" ht="24" x14ac:dyDescent="0.4">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1:28" ht="24" x14ac:dyDescent="0.4">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1:28" ht="24" x14ac:dyDescent="0.4">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1:28" ht="24" x14ac:dyDescent="0.4">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ht="24" x14ac:dyDescent="0.4">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24" x14ac:dyDescent="0.4">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ht="24" x14ac:dyDescent="0.4">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1:28" ht="24" x14ac:dyDescent="0.4">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24" x14ac:dyDescent="0.4">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ht="24" x14ac:dyDescent="0.4">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ht="24" x14ac:dyDescent="0.4">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24" x14ac:dyDescent="0.4">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ht="24" x14ac:dyDescent="0.4">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24" x14ac:dyDescent="0.4">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24" x14ac:dyDescent="0.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ht="24" x14ac:dyDescent="0.4">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1:28" ht="24" x14ac:dyDescent="0.4">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ht="24" x14ac:dyDescent="0.4">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ht="24" x14ac:dyDescent="0.4">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ht="24" x14ac:dyDescent="0.4">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1:28" ht="24" x14ac:dyDescent="0.4">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1:28" ht="24" x14ac:dyDescent="0.4">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1:28" ht="24" x14ac:dyDescent="0.4">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1:28" ht="24" x14ac:dyDescent="0.4">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ht="24" x14ac:dyDescent="0.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ht="24" x14ac:dyDescent="0.4">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ht="24" x14ac:dyDescent="0.4">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ht="24" x14ac:dyDescent="0.4">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ht="24" x14ac:dyDescent="0.4">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ht="24" x14ac:dyDescent="0.4">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ht="24" x14ac:dyDescent="0.4">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1:28" ht="24" x14ac:dyDescent="0.4">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24" x14ac:dyDescent="0.4">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1:28" ht="24" x14ac:dyDescent="0.4">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ht="24" x14ac:dyDescent="0.4">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ht="24" x14ac:dyDescent="0.4">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1:28" ht="24" x14ac:dyDescent="0.4">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1:28" ht="24" x14ac:dyDescent="0.4">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1:28" ht="24" x14ac:dyDescent="0.4">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ht="24" x14ac:dyDescent="0.4">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1:28" ht="24" x14ac:dyDescent="0.4">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1:28" ht="24" x14ac:dyDescent="0.4">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ht="24" x14ac:dyDescent="0.4">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ht="24" x14ac:dyDescent="0.4">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ht="24" x14ac:dyDescent="0.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ht="24" x14ac:dyDescent="0.4">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ht="24" x14ac:dyDescent="0.4">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24" x14ac:dyDescent="0.4">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24" x14ac:dyDescent="0.4">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24" x14ac:dyDescent="0.4">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24" x14ac:dyDescent="0.4">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ht="24" x14ac:dyDescent="0.4">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1:28" ht="24" x14ac:dyDescent="0.4">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ht="24" x14ac:dyDescent="0.4">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24" x14ac:dyDescent="0.4">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1:28" ht="24" x14ac:dyDescent="0.4">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24" x14ac:dyDescent="0.4">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24" x14ac:dyDescent="0.4">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1:28" ht="24" x14ac:dyDescent="0.4">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24" x14ac:dyDescent="0.4">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1:28" ht="24" x14ac:dyDescent="0.4">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1:28" ht="24" x14ac:dyDescent="0.4">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24" x14ac:dyDescent="0.4">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24" x14ac:dyDescent="0.4">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1:28" ht="24" x14ac:dyDescent="0.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24" x14ac:dyDescent="0.4">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24" x14ac:dyDescent="0.4">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24" x14ac:dyDescent="0.4">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1:28" ht="24" x14ac:dyDescent="0.4">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1:28" ht="24" x14ac:dyDescent="0.4">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1:28" ht="24" x14ac:dyDescent="0.4">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ht="24" x14ac:dyDescent="0.4">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ht="24" x14ac:dyDescent="0.4">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1:28" ht="24" x14ac:dyDescent="0.4">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24" x14ac:dyDescent="0.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1:28" ht="24" x14ac:dyDescent="0.4">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1:28" ht="24" x14ac:dyDescent="0.4">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ht="24" x14ac:dyDescent="0.4">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24" x14ac:dyDescent="0.4">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24" x14ac:dyDescent="0.4">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1:28" ht="24" x14ac:dyDescent="0.4">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1:28" ht="24" x14ac:dyDescent="0.4">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1:28" ht="24" x14ac:dyDescent="0.4">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1:28" ht="24" x14ac:dyDescent="0.4">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1:28" ht="24" x14ac:dyDescent="0.4">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1:28" ht="24" x14ac:dyDescent="0.4">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1:28" ht="24" x14ac:dyDescent="0.4">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1:28" ht="24" x14ac:dyDescent="0.4">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1:28" ht="24" x14ac:dyDescent="0.4">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1:28" ht="24" x14ac:dyDescent="0.4">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1:28" ht="24" x14ac:dyDescent="0.4">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1:28" ht="24" x14ac:dyDescent="0.4">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1:28" ht="24" x14ac:dyDescent="0.4">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ht="24" x14ac:dyDescent="0.4">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1:28" ht="24" x14ac:dyDescent="0.4">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1:28" ht="24" x14ac:dyDescent="0.4">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ht="24" x14ac:dyDescent="0.4">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24" x14ac:dyDescent="0.4">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24" x14ac:dyDescent="0.4">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1:28" ht="24" x14ac:dyDescent="0.4">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1:28" ht="24" x14ac:dyDescent="0.4">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1:28" ht="24" x14ac:dyDescent="0.4">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1:28" ht="24" x14ac:dyDescent="0.4">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ht="24" x14ac:dyDescent="0.4">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1:28" ht="24" x14ac:dyDescent="0.4">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1:28" ht="24" x14ac:dyDescent="0.4">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1:28" ht="24" x14ac:dyDescent="0.4">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1:28" ht="24" x14ac:dyDescent="0.4">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1:28" ht="24" x14ac:dyDescent="0.4">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1:28" ht="24" x14ac:dyDescent="0.4">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1:28" ht="24" x14ac:dyDescent="0.4">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1:28" ht="24" x14ac:dyDescent="0.4">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1:28" ht="24" x14ac:dyDescent="0.4">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1:28" ht="24" x14ac:dyDescent="0.4">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1:28" ht="24" x14ac:dyDescent="0.4">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1:28" ht="24" x14ac:dyDescent="0.4">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1:28" ht="24" x14ac:dyDescent="0.4">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1:28" ht="24" x14ac:dyDescent="0.4">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1:28" ht="24" x14ac:dyDescent="0.4">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1:28" ht="24" x14ac:dyDescent="0.4">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1:28" ht="24" x14ac:dyDescent="0.4">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1:28" ht="24" x14ac:dyDescent="0.4">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1:28" ht="24" x14ac:dyDescent="0.4">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1:28" ht="24" x14ac:dyDescent="0.4">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1:28" ht="24" x14ac:dyDescent="0.4">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24" x14ac:dyDescent="0.4">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1:28" ht="24" x14ac:dyDescent="0.4">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1:28" ht="24" x14ac:dyDescent="0.4">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1:28" ht="24" x14ac:dyDescent="0.4">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1:28" ht="24" x14ac:dyDescent="0.4">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ht="24" x14ac:dyDescent="0.4">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1:28" ht="24" x14ac:dyDescent="0.4">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ht="24" x14ac:dyDescent="0.4">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1:28" ht="24" x14ac:dyDescent="0.4">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1:28" ht="24" x14ac:dyDescent="0.4">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1:28" ht="24" x14ac:dyDescent="0.4">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1:28" ht="24" x14ac:dyDescent="0.4">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1:28" ht="24" x14ac:dyDescent="0.4">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1:28" ht="24" x14ac:dyDescent="0.4">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1:28" ht="24" x14ac:dyDescent="0.4">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1:28" ht="24" x14ac:dyDescent="0.4">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1:28" ht="24" x14ac:dyDescent="0.4">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1:28" ht="24" x14ac:dyDescent="0.4">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1:28" ht="24" x14ac:dyDescent="0.4">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1:28" ht="24" x14ac:dyDescent="0.4">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24" x14ac:dyDescent="0.4">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24" x14ac:dyDescent="0.4">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24" x14ac:dyDescent="0.4">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24" x14ac:dyDescent="0.4">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24" x14ac:dyDescent="0.4">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24" x14ac:dyDescent="0.4">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24" x14ac:dyDescent="0.4">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24" x14ac:dyDescent="0.4">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24" x14ac:dyDescent="0.4">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24" x14ac:dyDescent="0.4">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24" x14ac:dyDescent="0.4">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24" x14ac:dyDescent="0.4">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24" x14ac:dyDescent="0.4">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24" x14ac:dyDescent="0.4">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24" x14ac:dyDescent="0.4">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24" x14ac:dyDescent="0.4">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24" x14ac:dyDescent="0.4">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24" x14ac:dyDescent="0.4">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24" x14ac:dyDescent="0.4">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24" x14ac:dyDescent="0.4">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24" x14ac:dyDescent="0.4">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24" x14ac:dyDescent="0.4">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24" x14ac:dyDescent="0.4">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24" x14ac:dyDescent="0.4">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24" x14ac:dyDescent="0.4">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24" x14ac:dyDescent="0.4">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24" x14ac:dyDescent="0.4">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24" x14ac:dyDescent="0.4">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24" x14ac:dyDescent="0.4">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24" x14ac:dyDescent="0.4">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24" x14ac:dyDescent="0.4">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24" x14ac:dyDescent="0.4">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24" x14ac:dyDescent="0.4">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24" x14ac:dyDescent="0.4">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24" x14ac:dyDescent="0.4">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24" x14ac:dyDescent="0.4">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24" x14ac:dyDescent="0.4">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24" x14ac:dyDescent="0.4">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24" x14ac:dyDescent="0.4">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24" x14ac:dyDescent="0.4">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24" x14ac:dyDescent="0.4">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24" x14ac:dyDescent="0.4">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24" x14ac:dyDescent="0.4">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24" x14ac:dyDescent="0.4">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24" x14ac:dyDescent="0.4">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24" x14ac:dyDescent="0.4">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24" x14ac:dyDescent="0.4">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24" x14ac:dyDescent="0.4">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24" x14ac:dyDescent="0.4">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24" x14ac:dyDescent="0.4">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24" x14ac:dyDescent="0.4">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24" x14ac:dyDescent="0.4">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24" x14ac:dyDescent="0.4">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24" x14ac:dyDescent="0.4">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24" x14ac:dyDescent="0.4">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24" x14ac:dyDescent="0.4">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24" x14ac:dyDescent="0.4">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24" x14ac:dyDescent="0.4">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24" x14ac:dyDescent="0.4">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24" x14ac:dyDescent="0.4">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24" x14ac:dyDescent="0.4">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24" x14ac:dyDescent="0.4">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24" x14ac:dyDescent="0.4">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24" x14ac:dyDescent="0.4">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24" x14ac:dyDescent="0.4">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24" x14ac:dyDescent="0.4">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24" x14ac:dyDescent="0.4">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24" x14ac:dyDescent="0.4">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24" x14ac:dyDescent="0.4">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24" x14ac:dyDescent="0.4">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24" x14ac:dyDescent="0.4">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24" x14ac:dyDescent="0.4">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24" x14ac:dyDescent="0.4">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24" x14ac:dyDescent="0.4">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24" x14ac:dyDescent="0.4">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24" x14ac:dyDescent="0.4">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24" x14ac:dyDescent="0.4">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24" x14ac:dyDescent="0.4">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24" x14ac:dyDescent="0.4">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24" x14ac:dyDescent="0.4">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24" x14ac:dyDescent="0.4">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24" x14ac:dyDescent="0.4">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24" x14ac:dyDescent="0.4">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24" x14ac:dyDescent="0.4">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24" x14ac:dyDescent="0.4">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24" x14ac:dyDescent="0.4">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24" x14ac:dyDescent="0.4">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24" x14ac:dyDescent="0.4">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24" x14ac:dyDescent="0.4">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24" x14ac:dyDescent="0.4">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24" x14ac:dyDescent="0.4">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24" x14ac:dyDescent="0.4">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24" x14ac:dyDescent="0.4">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24" x14ac:dyDescent="0.4">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24" x14ac:dyDescent="0.4">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24" x14ac:dyDescent="0.4">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24" x14ac:dyDescent="0.4">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24" x14ac:dyDescent="0.4">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24" x14ac:dyDescent="0.4">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24" x14ac:dyDescent="0.4">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24" x14ac:dyDescent="0.4">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24" x14ac:dyDescent="0.4">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24" x14ac:dyDescent="0.4">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24" x14ac:dyDescent="0.4">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24" x14ac:dyDescent="0.4">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24" x14ac:dyDescent="0.4">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24" x14ac:dyDescent="0.4">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24" x14ac:dyDescent="0.4">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24" x14ac:dyDescent="0.4">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24" x14ac:dyDescent="0.4">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24" x14ac:dyDescent="0.4">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24" x14ac:dyDescent="0.4">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24" x14ac:dyDescent="0.4">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24" x14ac:dyDescent="0.4">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24" x14ac:dyDescent="0.4">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24" x14ac:dyDescent="0.4">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24" x14ac:dyDescent="0.4">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24" x14ac:dyDescent="0.4">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24" x14ac:dyDescent="0.4">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24" x14ac:dyDescent="0.4">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24" x14ac:dyDescent="0.4">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24" x14ac:dyDescent="0.4">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24" x14ac:dyDescent="0.4">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24" x14ac:dyDescent="0.4">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24" x14ac:dyDescent="0.4">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24" x14ac:dyDescent="0.4">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24" x14ac:dyDescent="0.4">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24" x14ac:dyDescent="0.4">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24" x14ac:dyDescent="0.4">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24" x14ac:dyDescent="0.4">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24" x14ac:dyDescent="0.4">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24" x14ac:dyDescent="0.4">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24" x14ac:dyDescent="0.4">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24" x14ac:dyDescent="0.4">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24" x14ac:dyDescent="0.4">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24" x14ac:dyDescent="0.4">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24" x14ac:dyDescent="0.4">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24" x14ac:dyDescent="0.4">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24" x14ac:dyDescent="0.4">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24" x14ac:dyDescent="0.4">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24" x14ac:dyDescent="0.4">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24" x14ac:dyDescent="0.4">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24" x14ac:dyDescent="0.4">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24" x14ac:dyDescent="0.4">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24" x14ac:dyDescent="0.4">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24" x14ac:dyDescent="0.4">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24" x14ac:dyDescent="0.4">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24" x14ac:dyDescent="0.4">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24" x14ac:dyDescent="0.4">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24" x14ac:dyDescent="0.4">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24" x14ac:dyDescent="0.4">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24" x14ac:dyDescent="0.4">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24" x14ac:dyDescent="0.4">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24" x14ac:dyDescent="0.4">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24" x14ac:dyDescent="0.4">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24" x14ac:dyDescent="0.4">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24" x14ac:dyDescent="0.4">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24" x14ac:dyDescent="0.4">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24" x14ac:dyDescent="0.4">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24" x14ac:dyDescent="0.4">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24" x14ac:dyDescent="0.4">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24" x14ac:dyDescent="0.4">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24" x14ac:dyDescent="0.4">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24" x14ac:dyDescent="0.4">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24" x14ac:dyDescent="0.4">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24" x14ac:dyDescent="0.4">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24" x14ac:dyDescent="0.4">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24" x14ac:dyDescent="0.4">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24" x14ac:dyDescent="0.4">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24" x14ac:dyDescent="0.4">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24" x14ac:dyDescent="0.4">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24" x14ac:dyDescent="0.4">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24" x14ac:dyDescent="0.4">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24" x14ac:dyDescent="0.4">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24" x14ac:dyDescent="0.4">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24" x14ac:dyDescent="0.4">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24" x14ac:dyDescent="0.4">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24" x14ac:dyDescent="0.4">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24" x14ac:dyDescent="0.4">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24" x14ac:dyDescent="0.4">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24" x14ac:dyDescent="0.4">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24" x14ac:dyDescent="0.4">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24" x14ac:dyDescent="0.4">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24" x14ac:dyDescent="0.4">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24" x14ac:dyDescent="0.4">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24" x14ac:dyDescent="0.4">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24" x14ac:dyDescent="0.4">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24" x14ac:dyDescent="0.4">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24" x14ac:dyDescent="0.4">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24" x14ac:dyDescent="0.4">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24" x14ac:dyDescent="0.4">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24" x14ac:dyDescent="0.4">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24" x14ac:dyDescent="0.4">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24" x14ac:dyDescent="0.4">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24" x14ac:dyDescent="0.4">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24" x14ac:dyDescent="0.4">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24" x14ac:dyDescent="0.4">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24" x14ac:dyDescent="0.4">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24" x14ac:dyDescent="0.4">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24" x14ac:dyDescent="0.4">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24" x14ac:dyDescent="0.4">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24" x14ac:dyDescent="0.4">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24" x14ac:dyDescent="0.4">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24" x14ac:dyDescent="0.4">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24" x14ac:dyDescent="0.4">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24" x14ac:dyDescent="0.4">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24" x14ac:dyDescent="0.4">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24" x14ac:dyDescent="0.4">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24" x14ac:dyDescent="0.4">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24" x14ac:dyDescent="0.4">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24" x14ac:dyDescent="0.4">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24" x14ac:dyDescent="0.4">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24" x14ac:dyDescent="0.4">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24" x14ac:dyDescent="0.4">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24" x14ac:dyDescent="0.4">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24" x14ac:dyDescent="0.4">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24" x14ac:dyDescent="0.4">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24" x14ac:dyDescent="0.4">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24" x14ac:dyDescent="0.4">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24" x14ac:dyDescent="0.4">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24" x14ac:dyDescent="0.4">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24" x14ac:dyDescent="0.4">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24" x14ac:dyDescent="0.4">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24" x14ac:dyDescent="0.4">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24" x14ac:dyDescent="0.4">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24" x14ac:dyDescent="0.4">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24" x14ac:dyDescent="0.4">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24" x14ac:dyDescent="0.4">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24" x14ac:dyDescent="0.4">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24" x14ac:dyDescent="0.4">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24" x14ac:dyDescent="0.4">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24" x14ac:dyDescent="0.4">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24" x14ac:dyDescent="0.4">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24" x14ac:dyDescent="0.4">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24" x14ac:dyDescent="0.4">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24" x14ac:dyDescent="0.4">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24" x14ac:dyDescent="0.4">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24" x14ac:dyDescent="0.4">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24" x14ac:dyDescent="0.4">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24" x14ac:dyDescent="0.4">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24" x14ac:dyDescent="0.4">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24" x14ac:dyDescent="0.4">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24" x14ac:dyDescent="0.4">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24" x14ac:dyDescent="0.4">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24" x14ac:dyDescent="0.4">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24" x14ac:dyDescent="0.4">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24" x14ac:dyDescent="0.4">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24" x14ac:dyDescent="0.4">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24" x14ac:dyDescent="0.4">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24" x14ac:dyDescent="0.4">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24" x14ac:dyDescent="0.4">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24" x14ac:dyDescent="0.4">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24" x14ac:dyDescent="0.4">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24" x14ac:dyDescent="0.4">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24" x14ac:dyDescent="0.4">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24" x14ac:dyDescent="0.4">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24" x14ac:dyDescent="0.4">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24" x14ac:dyDescent="0.4">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24" x14ac:dyDescent="0.4">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24" x14ac:dyDescent="0.4">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24" x14ac:dyDescent="0.4">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24" x14ac:dyDescent="0.4">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24" x14ac:dyDescent="0.4">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24" x14ac:dyDescent="0.4">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24" x14ac:dyDescent="0.4">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24" x14ac:dyDescent="0.4">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24" x14ac:dyDescent="0.4">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24" x14ac:dyDescent="0.4">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24" x14ac:dyDescent="0.4">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24" x14ac:dyDescent="0.4">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24" x14ac:dyDescent="0.4">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24" x14ac:dyDescent="0.4">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24" x14ac:dyDescent="0.4">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24" x14ac:dyDescent="0.4">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24" x14ac:dyDescent="0.4">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24" x14ac:dyDescent="0.4">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24" x14ac:dyDescent="0.4">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24" x14ac:dyDescent="0.4">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24" x14ac:dyDescent="0.4">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24" x14ac:dyDescent="0.4">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24" x14ac:dyDescent="0.4">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24" x14ac:dyDescent="0.4">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24" x14ac:dyDescent="0.4">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24" x14ac:dyDescent="0.4">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24" x14ac:dyDescent="0.4">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24" x14ac:dyDescent="0.4">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24" x14ac:dyDescent="0.4">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24" x14ac:dyDescent="0.4">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24" x14ac:dyDescent="0.4">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24" x14ac:dyDescent="0.4">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24" x14ac:dyDescent="0.4">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24" x14ac:dyDescent="0.4">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24" x14ac:dyDescent="0.4">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24" x14ac:dyDescent="0.4">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24" x14ac:dyDescent="0.4">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24" x14ac:dyDescent="0.4">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24" x14ac:dyDescent="0.4">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24" x14ac:dyDescent="0.4">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24" x14ac:dyDescent="0.4">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24" x14ac:dyDescent="0.4">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24" x14ac:dyDescent="0.4">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24" x14ac:dyDescent="0.4">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24" x14ac:dyDescent="0.4">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24" x14ac:dyDescent="0.4">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24" x14ac:dyDescent="0.4">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24" x14ac:dyDescent="0.4">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24" x14ac:dyDescent="0.4">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24" x14ac:dyDescent="0.4">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24" x14ac:dyDescent="0.4">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24" x14ac:dyDescent="0.4">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24" x14ac:dyDescent="0.4">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24" x14ac:dyDescent="0.4">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24" x14ac:dyDescent="0.4">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24" x14ac:dyDescent="0.4">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24" x14ac:dyDescent="0.4">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24" x14ac:dyDescent="0.4">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24" x14ac:dyDescent="0.4">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24" x14ac:dyDescent="0.4">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24" x14ac:dyDescent="0.4">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24" x14ac:dyDescent="0.4">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24" x14ac:dyDescent="0.4">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24" x14ac:dyDescent="0.4">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24" x14ac:dyDescent="0.4">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24" x14ac:dyDescent="0.4">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24" x14ac:dyDescent="0.4">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24" x14ac:dyDescent="0.4">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24" x14ac:dyDescent="0.4">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24" x14ac:dyDescent="0.4">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24" x14ac:dyDescent="0.4">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24" x14ac:dyDescent="0.4">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24" x14ac:dyDescent="0.4">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24" x14ac:dyDescent="0.4">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24" x14ac:dyDescent="0.4">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24" x14ac:dyDescent="0.4">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24" x14ac:dyDescent="0.4">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24" x14ac:dyDescent="0.4">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24" x14ac:dyDescent="0.4">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24" x14ac:dyDescent="0.4">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24" x14ac:dyDescent="0.4">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24" x14ac:dyDescent="0.4">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24" x14ac:dyDescent="0.4">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24" x14ac:dyDescent="0.4">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24" x14ac:dyDescent="0.4">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24" x14ac:dyDescent="0.4">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24" x14ac:dyDescent="0.4">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24" x14ac:dyDescent="0.4">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24" x14ac:dyDescent="0.4">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24" x14ac:dyDescent="0.4">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24" x14ac:dyDescent="0.4">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24" x14ac:dyDescent="0.4">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24" x14ac:dyDescent="0.4">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24" x14ac:dyDescent="0.4">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24" x14ac:dyDescent="0.4">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24" x14ac:dyDescent="0.4">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24" x14ac:dyDescent="0.4">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24" x14ac:dyDescent="0.4">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24" x14ac:dyDescent="0.4">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24" x14ac:dyDescent="0.4">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24" x14ac:dyDescent="0.4">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24" x14ac:dyDescent="0.4">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24" x14ac:dyDescent="0.4">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24" x14ac:dyDescent="0.4">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24" x14ac:dyDescent="0.4">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24" x14ac:dyDescent="0.4">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24" x14ac:dyDescent="0.4">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24" x14ac:dyDescent="0.4">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24" x14ac:dyDescent="0.4">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24" x14ac:dyDescent="0.4">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24" x14ac:dyDescent="0.4">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24" x14ac:dyDescent="0.4">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24" x14ac:dyDescent="0.4">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24" x14ac:dyDescent="0.4">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24" x14ac:dyDescent="0.4">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24" x14ac:dyDescent="0.4">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24" x14ac:dyDescent="0.4">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24" x14ac:dyDescent="0.4">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24" x14ac:dyDescent="0.4">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24" x14ac:dyDescent="0.4">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24" x14ac:dyDescent="0.4">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24" x14ac:dyDescent="0.4">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24" x14ac:dyDescent="0.4">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24" x14ac:dyDescent="0.4">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24" x14ac:dyDescent="0.4">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24" x14ac:dyDescent="0.4">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24" x14ac:dyDescent="0.4">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24" x14ac:dyDescent="0.4">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24" x14ac:dyDescent="0.4">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24" x14ac:dyDescent="0.4">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24" x14ac:dyDescent="0.4">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24" x14ac:dyDescent="0.4">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24" x14ac:dyDescent="0.4">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24" x14ac:dyDescent="0.4">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24" x14ac:dyDescent="0.4">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24" x14ac:dyDescent="0.4">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24" x14ac:dyDescent="0.4">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24" x14ac:dyDescent="0.4">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24" x14ac:dyDescent="0.4">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24" x14ac:dyDescent="0.4">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24" x14ac:dyDescent="0.4">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24" x14ac:dyDescent="0.4">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24" x14ac:dyDescent="0.4">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24" x14ac:dyDescent="0.4">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24" x14ac:dyDescent="0.4">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24" x14ac:dyDescent="0.4">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24" x14ac:dyDescent="0.4">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24" x14ac:dyDescent="0.4">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24" x14ac:dyDescent="0.4">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24" x14ac:dyDescent="0.4">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24" x14ac:dyDescent="0.4">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24" x14ac:dyDescent="0.4">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24" x14ac:dyDescent="0.4">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24" x14ac:dyDescent="0.4">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24" x14ac:dyDescent="0.4">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24" x14ac:dyDescent="0.4">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24" x14ac:dyDescent="0.4">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24" x14ac:dyDescent="0.4">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24" x14ac:dyDescent="0.4">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24" x14ac:dyDescent="0.4">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24" x14ac:dyDescent="0.4">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24" x14ac:dyDescent="0.4">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24" x14ac:dyDescent="0.4">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24" x14ac:dyDescent="0.4">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24" x14ac:dyDescent="0.4">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24" x14ac:dyDescent="0.4">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24" x14ac:dyDescent="0.4">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24" x14ac:dyDescent="0.4">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24" x14ac:dyDescent="0.4">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24" x14ac:dyDescent="0.4">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24" x14ac:dyDescent="0.4">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24" x14ac:dyDescent="0.4">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24" x14ac:dyDescent="0.4">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24" x14ac:dyDescent="0.4">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24" x14ac:dyDescent="0.4">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24" x14ac:dyDescent="0.4">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24" x14ac:dyDescent="0.4">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24" x14ac:dyDescent="0.4">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24" x14ac:dyDescent="0.4">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24" x14ac:dyDescent="0.4">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24" x14ac:dyDescent="0.4">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24" x14ac:dyDescent="0.4">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24" x14ac:dyDescent="0.4">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24" x14ac:dyDescent="0.4">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24" x14ac:dyDescent="0.4">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24" x14ac:dyDescent="0.4">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24" x14ac:dyDescent="0.4">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24" x14ac:dyDescent="0.4">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24" x14ac:dyDescent="0.4">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24" x14ac:dyDescent="0.4">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24" x14ac:dyDescent="0.4">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24" x14ac:dyDescent="0.4">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24" x14ac:dyDescent="0.4">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24" x14ac:dyDescent="0.4">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24" x14ac:dyDescent="0.4">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24" x14ac:dyDescent="0.4">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24" x14ac:dyDescent="0.4">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24" x14ac:dyDescent="0.4">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24" x14ac:dyDescent="0.4">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24" x14ac:dyDescent="0.4">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24" x14ac:dyDescent="0.4">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24" x14ac:dyDescent="0.4">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24" x14ac:dyDescent="0.4">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24" x14ac:dyDescent="0.4">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24" x14ac:dyDescent="0.4">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24" x14ac:dyDescent="0.4">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24" x14ac:dyDescent="0.4">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24" x14ac:dyDescent="0.4">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24" x14ac:dyDescent="0.4">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24" x14ac:dyDescent="0.4">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24" x14ac:dyDescent="0.4">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24" x14ac:dyDescent="0.4">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24" x14ac:dyDescent="0.4">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24" x14ac:dyDescent="0.4">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24" x14ac:dyDescent="0.4">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24" x14ac:dyDescent="0.4">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24" x14ac:dyDescent="0.4">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24" x14ac:dyDescent="0.4">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24" x14ac:dyDescent="0.4">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24" x14ac:dyDescent="0.4">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24" x14ac:dyDescent="0.4">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24" x14ac:dyDescent="0.4">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24" x14ac:dyDescent="0.4">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24" x14ac:dyDescent="0.4">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24" x14ac:dyDescent="0.4">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24" x14ac:dyDescent="0.4">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24" x14ac:dyDescent="0.4">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24" x14ac:dyDescent="0.4">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24" x14ac:dyDescent="0.4">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24" x14ac:dyDescent="0.4">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24" x14ac:dyDescent="0.4">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24" x14ac:dyDescent="0.4">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24" x14ac:dyDescent="0.4">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24" x14ac:dyDescent="0.4">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24" x14ac:dyDescent="0.4">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24" x14ac:dyDescent="0.4">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24" x14ac:dyDescent="0.4">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24" x14ac:dyDescent="0.4">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24" x14ac:dyDescent="0.4">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24" x14ac:dyDescent="0.4">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24" x14ac:dyDescent="0.4">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24" x14ac:dyDescent="0.4">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24" x14ac:dyDescent="0.4">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24" x14ac:dyDescent="0.4">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24" x14ac:dyDescent="0.4">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24" x14ac:dyDescent="0.4">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24" x14ac:dyDescent="0.4">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24" x14ac:dyDescent="0.4">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24" x14ac:dyDescent="0.4">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24" x14ac:dyDescent="0.4">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24" x14ac:dyDescent="0.4">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24" x14ac:dyDescent="0.4">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24" x14ac:dyDescent="0.4">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24" x14ac:dyDescent="0.4">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24" x14ac:dyDescent="0.4">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24" x14ac:dyDescent="0.4">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24" x14ac:dyDescent="0.4">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24" x14ac:dyDescent="0.4">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24" x14ac:dyDescent="0.4">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24" x14ac:dyDescent="0.4">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24" x14ac:dyDescent="0.4">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24" x14ac:dyDescent="0.4">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24" x14ac:dyDescent="0.4">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24" x14ac:dyDescent="0.4">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24" x14ac:dyDescent="0.4">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24" x14ac:dyDescent="0.4">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24" x14ac:dyDescent="0.4">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24" x14ac:dyDescent="0.4">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24" x14ac:dyDescent="0.4">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24" x14ac:dyDescent="0.4">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24" x14ac:dyDescent="0.4">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24" x14ac:dyDescent="0.4">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24" x14ac:dyDescent="0.4">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24" x14ac:dyDescent="0.4">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24" x14ac:dyDescent="0.4">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24" x14ac:dyDescent="0.4">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24" x14ac:dyDescent="0.4">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24" x14ac:dyDescent="0.4">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24" x14ac:dyDescent="0.4">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24" x14ac:dyDescent="0.4">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24" x14ac:dyDescent="0.4">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24" x14ac:dyDescent="0.4">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24" x14ac:dyDescent="0.4">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24" x14ac:dyDescent="0.4">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24" x14ac:dyDescent="0.4">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24" x14ac:dyDescent="0.4">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24" x14ac:dyDescent="0.4">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24" x14ac:dyDescent="0.4">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24" x14ac:dyDescent="0.4">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24" x14ac:dyDescent="0.4">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24" x14ac:dyDescent="0.4">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24" x14ac:dyDescent="0.4">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24" x14ac:dyDescent="0.4">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24" x14ac:dyDescent="0.4">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24" x14ac:dyDescent="0.4">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24" x14ac:dyDescent="0.4">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24" x14ac:dyDescent="0.4">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24" x14ac:dyDescent="0.4">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24" x14ac:dyDescent="0.4">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24" x14ac:dyDescent="0.4">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24" x14ac:dyDescent="0.4">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24" x14ac:dyDescent="0.4">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24" x14ac:dyDescent="0.4">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24" x14ac:dyDescent="0.4">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24" x14ac:dyDescent="0.4">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24" x14ac:dyDescent="0.4">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24" x14ac:dyDescent="0.4">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24" x14ac:dyDescent="0.4">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24" x14ac:dyDescent="0.4">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24" x14ac:dyDescent="0.4">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24" x14ac:dyDescent="0.4">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24" x14ac:dyDescent="0.4">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24" x14ac:dyDescent="0.4">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24" x14ac:dyDescent="0.4">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24" x14ac:dyDescent="0.4">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24" x14ac:dyDescent="0.4">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24" x14ac:dyDescent="0.4">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24" x14ac:dyDescent="0.4">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24" x14ac:dyDescent="0.4">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24" x14ac:dyDescent="0.4">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24" x14ac:dyDescent="0.4">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24" x14ac:dyDescent="0.4">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24" x14ac:dyDescent="0.4">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24" x14ac:dyDescent="0.4">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24" x14ac:dyDescent="0.4">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24" x14ac:dyDescent="0.4">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24" x14ac:dyDescent="0.4">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24" x14ac:dyDescent="0.4">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24" x14ac:dyDescent="0.4">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24" x14ac:dyDescent="0.4">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24" x14ac:dyDescent="0.4">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24" x14ac:dyDescent="0.4">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24" x14ac:dyDescent="0.4">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24" x14ac:dyDescent="0.4">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24" x14ac:dyDescent="0.4">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24" x14ac:dyDescent="0.4">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24" x14ac:dyDescent="0.4">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24" x14ac:dyDescent="0.4">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24" x14ac:dyDescent="0.4">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24" x14ac:dyDescent="0.4">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24" x14ac:dyDescent="0.4">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24" x14ac:dyDescent="0.4">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24" x14ac:dyDescent="0.4">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24" x14ac:dyDescent="0.4">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24" x14ac:dyDescent="0.4">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24" x14ac:dyDescent="0.4">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24" x14ac:dyDescent="0.4">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24" x14ac:dyDescent="0.4">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24" x14ac:dyDescent="0.4">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24" x14ac:dyDescent="0.4">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24" x14ac:dyDescent="0.4">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24" x14ac:dyDescent="0.4">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24" x14ac:dyDescent="0.4">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24" x14ac:dyDescent="0.4">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24" x14ac:dyDescent="0.4">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24" x14ac:dyDescent="0.4">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24" x14ac:dyDescent="0.4">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24" x14ac:dyDescent="0.4">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24" x14ac:dyDescent="0.4">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24" x14ac:dyDescent="0.4">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24" x14ac:dyDescent="0.4">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24" x14ac:dyDescent="0.4">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24" x14ac:dyDescent="0.4">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24" x14ac:dyDescent="0.4">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24" x14ac:dyDescent="0.4">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24" x14ac:dyDescent="0.4">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24" x14ac:dyDescent="0.4">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24" x14ac:dyDescent="0.4">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24" x14ac:dyDescent="0.4">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24" x14ac:dyDescent="0.4">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24" x14ac:dyDescent="0.4">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24" x14ac:dyDescent="0.4">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24" x14ac:dyDescent="0.4">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24" x14ac:dyDescent="0.4">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24" x14ac:dyDescent="0.4">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24" x14ac:dyDescent="0.4">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24" x14ac:dyDescent="0.4">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24" x14ac:dyDescent="0.4">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24" x14ac:dyDescent="0.4">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24" x14ac:dyDescent="0.4">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24" x14ac:dyDescent="0.4">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24" x14ac:dyDescent="0.4">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24" x14ac:dyDescent="0.4">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24" x14ac:dyDescent="0.4">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24" x14ac:dyDescent="0.4">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24" x14ac:dyDescent="0.4">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24" x14ac:dyDescent="0.4">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24" x14ac:dyDescent="0.4">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24" x14ac:dyDescent="0.4">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24" x14ac:dyDescent="0.4">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24" x14ac:dyDescent="0.4">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24" x14ac:dyDescent="0.4">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24" x14ac:dyDescent="0.4">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24" x14ac:dyDescent="0.4">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24" x14ac:dyDescent="0.4">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24" x14ac:dyDescent="0.4">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24" x14ac:dyDescent="0.4">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24" x14ac:dyDescent="0.4">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24" x14ac:dyDescent="0.4">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24" x14ac:dyDescent="0.4">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24" x14ac:dyDescent="0.4">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24" x14ac:dyDescent="0.4">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24" x14ac:dyDescent="0.4">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24" x14ac:dyDescent="0.4">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24" x14ac:dyDescent="0.4">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24" x14ac:dyDescent="0.4">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24" x14ac:dyDescent="0.4">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24" x14ac:dyDescent="0.4">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24" x14ac:dyDescent="0.4">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24" x14ac:dyDescent="0.4">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24" x14ac:dyDescent="0.4">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24" x14ac:dyDescent="0.4">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24" x14ac:dyDescent="0.4">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24" x14ac:dyDescent="0.4">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24" x14ac:dyDescent="0.4">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24" x14ac:dyDescent="0.4">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24" x14ac:dyDescent="0.4">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24" x14ac:dyDescent="0.4">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24" x14ac:dyDescent="0.4">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24" x14ac:dyDescent="0.4">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24" x14ac:dyDescent="0.4">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24" x14ac:dyDescent="0.4">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24" x14ac:dyDescent="0.4">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24" x14ac:dyDescent="0.4">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24" x14ac:dyDescent="0.4">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24" x14ac:dyDescent="0.4">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24" x14ac:dyDescent="0.4">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24" x14ac:dyDescent="0.4">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24" x14ac:dyDescent="0.4">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24" x14ac:dyDescent="0.4">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24" x14ac:dyDescent="0.4">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24" x14ac:dyDescent="0.4">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24" x14ac:dyDescent="0.4">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24" x14ac:dyDescent="0.4">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24" x14ac:dyDescent="0.4">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24" x14ac:dyDescent="0.4">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24" x14ac:dyDescent="0.4">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24" x14ac:dyDescent="0.4">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24" x14ac:dyDescent="0.4">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24" x14ac:dyDescent="0.4">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24" x14ac:dyDescent="0.4">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24" x14ac:dyDescent="0.4">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24" x14ac:dyDescent="0.4">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24" x14ac:dyDescent="0.4">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24" x14ac:dyDescent="0.4">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24" x14ac:dyDescent="0.4">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24" x14ac:dyDescent="0.4">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24" x14ac:dyDescent="0.4">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24" x14ac:dyDescent="0.4">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24" x14ac:dyDescent="0.4">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24" x14ac:dyDescent="0.4">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24" x14ac:dyDescent="0.4">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24" x14ac:dyDescent="0.4">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24" x14ac:dyDescent="0.4">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24" x14ac:dyDescent="0.4">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24" x14ac:dyDescent="0.4">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24" x14ac:dyDescent="0.4">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24" x14ac:dyDescent="0.4">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24" x14ac:dyDescent="0.4">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24" x14ac:dyDescent="0.4">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24" x14ac:dyDescent="0.4">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24" x14ac:dyDescent="0.4">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24" x14ac:dyDescent="0.4">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24" x14ac:dyDescent="0.4">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24" x14ac:dyDescent="0.4">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24" x14ac:dyDescent="0.4">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24" x14ac:dyDescent="0.4">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24" x14ac:dyDescent="0.4">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24" x14ac:dyDescent="0.4">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24" x14ac:dyDescent="0.4">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24" x14ac:dyDescent="0.4">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24" x14ac:dyDescent="0.4">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24" x14ac:dyDescent="0.4">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24" x14ac:dyDescent="0.4">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24" x14ac:dyDescent="0.4">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24" x14ac:dyDescent="0.4">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sheetData>
  <mergeCells count="35">
    <mergeCell ref="B74:L74"/>
    <mergeCell ref="C50:J50"/>
    <mergeCell ref="K50:L50"/>
    <mergeCell ref="B50:B51"/>
    <mergeCell ref="B55:C57"/>
    <mergeCell ref="D55:H55"/>
    <mergeCell ref="D68:G68"/>
    <mergeCell ref="H68:H69"/>
    <mergeCell ref="B67:C69"/>
    <mergeCell ref="D67:H67"/>
    <mergeCell ref="D56:G56"/>
    <mergeCell ref="H56:H57"/>
    <mergeCell ref="D62:G62"/>
    <mergeCell ref="H62:H63"/>
    <mergeCell ref="B61:C63"/>
    <mergeCell ref="D61:H61"/>
    <mergeCell ref="A1:M1"/>
    <mergeCell ref="A2:M2"/>
    <mergeCell ref="A3:M3"/>
    <mergeCell ref="E5:E6"/>
    <mergeCell ref="C4:H4"/>
    <mergeCell ref="C5:C6"/>
    <mergeCell ref="D5:D6"/>
    <mergeCell ref="B73:L73"/>
    <mergeCell ref="A48:R48"/>
    <mergeCell ref="K4:K7"/>
    <mergeCell ref="L4:L7"/>
    <mergeCell ref="M4:M7"/>
    <mergeCell ref="A4:A7"/>
    <mergeCell ref="I4:I6"/>
    <mergeCell ref="H5:H7"/>
    <mergeCell ref="B4:B7"/>
    <mergeCell ref="F5:F6"/>
    <mergeCell ref="G5:G6"/>
    <mergeCell ref="J4:J7"/>
  </mergeCells>
  <pageMargins left="0.78740157480314965" right="0.23622047244094491"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8761D"/>
    <outlinePr summaryBelow="0" summaryRight="0"/>
  </sheetPr>
  <dimension ref="A1:B86"/>
  <sheetViews>
    <sheetView view="pageBreakPreview" zoomScaleNormal="100" zoomScaleSheetLayoutView="100" workbookViewId="0">
      <selection activeCell="B9" sqref="B9"/>
    </sheetView>
  </sheetViews>
  <sheetFormatPr baseColWidth="10" defaultColWidth="14.5" defaultRowHeight="15.75" customHeight="1" x14ac:dyDescent="0.2"/>
  <cols>
    <col min="1" max="1" width="31.33203125" style="17" customWidth="1"/>
    <col min="2" max="2" width="64.5" style="17" customWidth="1"/>
    <col min="3" max="16384" width="14.5" style="17"/>
  </cols>
  <sheetData>
    <row r="1" spans="1:2" s="21" customFormat="1" ht="24" customHeight="1" x14ac:dyDescent="0.4">
      <c r="A1" s="698" t="s">
        <v>107</v>
      </c>
      <c r="B1" s="699"/>
    </row>
    <row r="2" spans="1:2" ht="22.5" customHeight="1" x14ac:dyDescent="0.35">
      <c r="A2" s="700" t="s">
        <v>125</v>
      </c>
      <c r="B2" s="697"/>
    </row>
    <row r="3" spans="1:2" ht="21.5" customHeight="1" x14ac:dyDescent="0.35">
      <c r="A3" s="18" t="s">
        <v>121</v>
      </c>
      <c r="B3" s="18" t="s">
        <v>126</v>
      </c>
    </row>
    <row r="4" spans="1:2" s="22" customFormat="1" ht="15.75" customHeight="1" x14ac:dyDescent="0.15">
      <c r="A4" s="23" t="s">
        <v>127</v>
      </c>
      <c r="B4" s="23" t="s">
        <v>128</v>
      </c>
    </row>
    <row r="5" spans="1:2" s="22" customFormat="1" ht="15.75" customHeight="1" x14ac:dyDescent="0.15">
      <c r="A5" s="25"/>
      <c r="B5" s="25" t="s">
        <v>129</v>
      </c>
    </row>
    <row r="6" spans="1:2" s="22" customFormat="1" ht="15.75" customHeight="1" x14ac:dyDescent="0.15">
      <c r="A6" s="26"/>
      <c r="B6" s="26" t="s">
        <v>130</v>
      </c>
    </row>
    <row r="7" spans="1:2" s="22" customFormat="1" ht="15.75" customHeight="1" x14ac:dyDescent="0.15">
      <c r="A7" s="24" t="s">
        <v>131</v>
      </c>
      <c r="B7" s="24" t="s">
        <v>132</v>
      </c>
    </row>
    <row r="8" spans="1:2" s="22" customFormat="1" ht="15.75" customHeight="1" x14ac:dyDescent="0.15">
      <c r="A8" s="25"/>
      <c r="B8" s="25" t="s">
        <v>133</v>
      </c>
    </row>
    <row r="9" spans="1:2" s="22" customFormat="1" ht="15.75" customHeight="1" x14ac:dyDescent="0.15">
      <c r="A9" s="26"/>
      <c r="B9" s="44" t="s">
        <v>134</v>
      </c>
    </row>
    <row r="10" spans="1:2" s="22" customFormat="1" ht="15.75" customHeight="1" x14ac:dyDescent="0.15">
      <c r="A10" s="23" t="s">
        <v>135</v>
      </c>
      <c r="B10" s="23" t="s">
        <v>136</v>
      </c>
    </row>
    <row r="11" spans="1:2" s="22" customFormat="1" ht="15.75" customHeight="1" x14ac:dyDescent="0.15">
      <c r="A11" s="25"/>
      <c r="B11" s="25" t="s">
        <v>137</v>
      </c>
    </row>
    <row r="12" spans="1:2" s="22" customFormat="1" ht="15.75" customHeight="1" x14ac:dyDescent="0.15">
      <c r="A12" s="26"/>
      <c r="B12" s="26" t="s">
        <v>138</v>
      </c>
    </row>
    <row r="13" spans="1:2" s="22" customFormat="1" ht="15.75" customHeight="1" x14ac:dyDescent="0.15">
      <c r="A13" s="23" t="s">
        <v>139</v>
      </c>
      <c r="B13" s="23" t="s">
        <v>140</v>
      </c>
    </row>
    <row r="14" spans="1:2" s="22" customFormat="1" ht="15.75" customHeight="1" x14ac:dyDescent="0.15">
      <c r="A14" s="25"/>
      <c r="B14" s="25" t="s">
        <v>141</v>
      </c>
    </row>
    <row r="15" spans="1:2" s="22" customFormat="1" ht="15.75" customHeight="1" x14ac:dyDescent="0.15">
      <c r="A15" s="26"/>
      <c r="B15" s="26" t="s">
        <v>142</v>
      </c>
    </row>
    <row r="16" spans="1:2" s="22" customFormat="1" ht="21" customHeight="1" x14ac:dyDescent="0.15">
      <c r="A16" s="701" t="s">
        <v>143</v>
      </c>
      <c r="B16" s="694"/>
    </row>
    <row r="17" spans="1:2" s="22" customFormat="1" ht="15.75" customHeight="1" x14ac:dyDescent="0.15">
      <c r="A17" s="28" t="s">
        <v>121</v>
      </c>
      <c r="B17" s="28" t="s">
        <v>126</v>
      </c>
    </row>
    <row r="18" spans="1:2" s="22" customFormat="1" ht="15.75" customHeight="1" x14ac:dyDescent="0.15">
      <c r="A18" s="24" t="s">
        <v>144</v>
      </c>
      <c r="B18" s="24" t="s">
        <v>145</v>
      </c>
    </row>
    <row r="19" spans="1:2" s="22" customFormat="1" ht="15.75" customHeight="1" x14ac:dyDescent="0.15">
      <c r="A19" s="25" t="s">
        <v>146</v>
      </c>
      <c r="B19" s="27" t="s">
        <v>147</v>
      </c>
    </row>
    <row r="20" spans="1:2" s="22" customFormat="1" ht="15.75" customHeight="1" x14ac:dyDescent="0.15">
      <c r="A20" s="26"/>
      <c r="B20" s="44" t="s">
        <v>148</v>
      </c>
    </row>
    <row r="21" spans="1:2" s="22" customFormat="1" ht="15.75" customHeight="1" x14ac:dyDescent="0.15">
      <c r="A21" s="24" t="s">
        <v>149</v>
      </c>
      <c r="B21" s="24" t="s">
        <v>150</v>
      </c>
    </row>
    <row r="22" spans="1:2" s="22" customFormat="1" ht="15.75" customHeight="1" x14ac:dyDescent="0.15">
      <c r="A22" s="27" t="s">
        <v>151</v>
      </c>
      <c r="B22" s="27" t="s">
        <v>152</v>
      </c>
    </row>
    <row r="23" spans="1:2" s="22" customFormat="1" ht="15.75" customHeight="1" x14ac:dyDescent="0.15">
      <c r="A23" s="26"/>
      <c r="B23" s="44" t="s">
        <v>153</v>
      </c>
    </row>
    <row r="24" spans="1:2" s="22" customFormat="1" ht="22.5" customHeight="1" x14ac:dyDescent="0.15">
      <c r="A24" s="695" t="s">
        <v>154</v>
      </c>
      <c r="B24" s="702"/>
    </row>
    <row r="25" spans="1:2" s="22" customFormat="1" ht="15.75" customHeight="1" x14ac:dyDescent="0.15">
      <c r="A25" s="45" t="s">
        <v>121</v>
      </c>
      <c r="B25" s="45" t="s">
        <v>126</v>
      </c>
    </row>
    <row r="26" spans="1:2" s="22" customFormat="1" ht="15.75" customHeight="1" x14ac:dyDescent="0.15">
      <c r="A26" s="24" t="s">
        <v>155</v>
      </c>
      <c r="B26" s="24" t="s">
        <v>156</v>
      </c>
    </row>
    <row r="27" spans="1:2" s="22" customFormat="1" ht="15.75" customHeight="1" x14ac:dyDescent="0.15">
      <c r="A27" s="27" t="s">
        <v>157</v>
      </c>
      <c r="B27" s="27" t="s">
        <v>158</v>
      </c>
    </row>
    <row r="28" spans="1:2" s="22" customFormat="1" ht="15.75" customHeight="1" x14ac:dyDescent="0.15">
      <c r="A28" s="25"/>
      <c r="B28" s="27" t="s">
        <v>159</v>
      </c>
    </row>
    <row r="29" spans="1:2" s="22" customFormat="1" ht="15.75" customHeight="1" x14ac:dyDescent="0.15">
      <c r="A29" s="26"/>
      <c r="B29" s="26" t="s">
        <v>160</v>
      </c>
    </row>
    <row r="30" spans="1:2" s="22" customFormat="1" ht="21.75" customHeight="1" x14ac:dyDescent="0.15">
      <c r="A30" s="695" t="s">
        <v>161</v>
      </c>
      <c r="B30" s="694"/>
    </row>
    <row r="31" spans="1:2" s="22" customFormat="1" ht="15.75" customHeight="1" x14ac:dyDescent="0.15">
      <c r="A31" s="28" t="s">
        <v>121</v>
      </c>
      <c r="B31" s="28" t="s">
        <v>126</v>
      </c>
    </row>
    <row r="32" spans="1:2" s="22" customFormat="1" ht="15.75" customHeight="1" x14ac:dyDescent="0.15">
      <c r="A32" s="24" t="s">
        <v>162</v>
      </c>
      <c r="B32" s="24" t="s">
        <v>163</v>
      </c>
    </row>
    <row r="33" spans="1:2" s="22" customFormat="1" ht="15.75" customHeight="1" x14ac:dyDescent="0.15">
      <c r="A33" s="25" t="s">
        <v>164</v>
      </c>
      <c r="B33" s="27" t="s">
        <v>165</v>
      </c>
    </row>
    <row r="34" spans="1:2" s="22" customFormat="1" ht="15.75" customHeight="1" x14ac:dyDescent="0.15">
      <c r="A34" s="26"/>
      <c r="B34" s="44" t="s">
        <v>166</v>
      </c>
    </row>
    <row r="35" spans="1:2" s="22" customFormat="1" ht="15.75" customHeight="1" x14ac:dyDescent="0.15">
      <c r="A35" s="24" t="s">
        <v>167</v>
      </c>
      <c r="B35" s="24" t="s">
        <v>168</v>
      </c>
    </row>
    <row r="36" spans="1:2" s="22" customFormat="1" ht="15.75" customHeight="1" x14ac:dyDescent="0.15">
      <c r="A36" s="27" t="s">
        <v>169</v>
      </c>
      <c r="B36" s="27" t="s">
        <v>170</v>
      </c>
    </row>
    <row r="37" spans="1:2" s="22" customFormat="1" ht="15.75" customHeight="1" x14ac:dyDescent="0.15">
      <c r="A37" s="27" t="s">
        <v>171</v>
      </c>
      <c r="B37" s="27" t="s">
        <v>172</v>
      </c>
    </row>
    <row r="38" spans="1:2" s="22" customFormat="1" ht="21" x14ac:dyDescent="0.15">
      <c r="A38" s="26"/>
      <c r="B38" s="44" t="s">
        <v>173</v>
      </c>
    </row>
    <row r="39" spans="1:2" s="22" customFormat="1" ht="21" x14ac:dyDescent="0.15">
      <c r="A39" s="695" t="s">
        <v>174</v>
      </c>
      <c r="B39" s="694"/>
    </row>
    <row r="40" spans="1:2" s="22" customFormat="1" ht="22" x14ac:dyDescent="0.15">
      <c r="A40" s="28" t="s">
        <v>121</v>
      </c>
      <c r="B40" s="28" t="s">
        <v>126</v>
      </c>
    </row>
    <row r="41" spans="1:2" s="22" customFormat="1" ht="21" x14ac:dyDescent="0.15">
      <c r="A41" s="24" t="s">
        <v>175</v>
      </c>
      <c r="B41" s="24" t="s">
        <v>176</v>
      </c>
    </row>
    <row r="42" spans="1:2" s="22" customFormat="1" ht="21" x14ac:dyDescent="0.15">
      <c r="A42" s="27" t="s">
        <v>177</v>
      </c>
      <c r="B42" s="27" t="s">
        <v>178</v>
      </c>
    </row>
    <row r="43" spans="1:2" s="22" customFormat="1" ht="21" x14ac:dyDescent="0.15">
      <c r="A43" s="25"/>
      <c r="B43" s="27" t="s">
        <v>179</v>
      </c>
    </row>
    <row r="44" spans="1:2" s="22" customFormat="1" ht="21" x14ac:dyDescent="0.15">
      <c r="A44" s="25"/>
      <c r="B44" s="27" t="s">
        <v>180</v>
      </c>
    </row>
    <row r="45" spans="1:2" s="22" customFormat="1" ht="21" x14ac:dyDescent="0.15">
      <c r="A45" s="25"/>
      <c r="B45" s="27" t="s">
        <v>181</v>
      </c>
    </row>
    <row r="46" spans="1:2" s="22" customFormat="1" ht="22" x14ac:dyDescent="0.15">
      <c r="A46" s="26"/>
      <c r="B46" s="26" t="s">
        <v>182</v>
      </c>
    </row>
    <row r="47" spans="1:2" s="22" customFormat="1" ht="22" x14ac:dyDescent="0.15">
      <c r="A47" s="28" t="s">
        <v>121</v>
      </c>
      <c r="B47" s="28" t="s">
        <v>126</v>
      </c>
    </row>
    <row r="48" spans="1:2" s="22" customFormat="1" ht="21" x14ac:dyDescent="0.15">
      <c r="A48" s="24" t="s">
        <v>183</v>
      </c>
      <c r="B48" s="24" t="s">
        <v>184</v>
      </c>
    </row>
    <row r="49" spans="1:2" s="22" customFormat="1" ht="21" x14ac:dyDescent="0.15">
      <c r="A49" s="27" t="s">
        <v>185</v>
      </c>
      <c r="B49" s="27" t="s">
        <v>186</v>
      </c>
    </row>
    <row r="50" spans="1:2" s="22" customFormat="1" ht="21" x14ac:dyDescent="0.15">
      <c r="A50" s="25"/>
      <c r="B50" s="27" t="s">
        <v>187</v>
      </c>
    </row>
    <row r="51" spans="1:2" s="22" customFormat="1" ht="21" x14ac:dyDescent="0.15">
      <c r="A51" s="26"/>
      <c r="B51" s="44" t="s">
        <v>188</v>
      </c>
    </row>
    <row r="52" spans="1:2" s="22" customFormat="1" ht="21" x14ac:dyDescent="0.15">
      <c r="A52" s="695" t="s">
        <v>189</v>
      </c>
      <c r="B52" s="694"/>
    </row>
    <row r="53" spans="1:2" s="22" customFormat="1" ht="22" x14ac:dyDescent="0.15">
      <c r="A53" s="28" t="s">
        <v>121</v>
      </c>
      <c r="B53" s="28" t="s">
        <v>126</v>
      </c>
    </row>
    <row r="54" spans="1:2" s="22" customFormat="1" ht="21" x14ac:dyDescent="0.15">
      <c r="A54" s="24" t="s">
        <v>190</v>
      </c>
      <c r="B54" s="24" t="s">
        <v>191</v>
      </c>
    </row>
    <row r="55" spans="1:2" s="22" customFormat="1" ht="21" x14ac:dyDescent="0.15">
      <c r="A55" s="25"/>
      <c r="B55" s="27" t="s">
        <v>192</v>
      </c>
    </row>
    <row r="56" spans="1:2" s="22" customFormat="1" ht="21" x14ac:dyDescent="0.15">
      <c r="A56" s="25"/>
      <c r="B56" s="27" t="s">
        <v>193</v>
      </c>
    </row>
    <row r="57" spans="1:2" s="22" customFormat="1" ht="21" x14ac:dyDescent="0.15">
      <c r="A57" s="27" t="s">
        <v>194</v>
      </c>
      <c r="B57" s="27" t="s">
        <v>195</v>
      </c>
    </row>
    <row r="58" spans="1:2" s="22" customFormat="1" ht="21" x14ac:dyDescent="0.15">
      <c r="A58" s="27" t="s">
        <v>196</v>
      </c>
      <c r="B58" s="27" t="s">
        <v>197</v>
      </c>
    </row>
    <row r="59" spans="1:2" s="22" customFormat="1" ht="21" x14ac:dyDescent="0.15">
      <c r="A59" s="26"/>
      <c r="B59" s="44" t="s">
        <v>198</v>
      </c>
    </row>
    <row r="60" spans="1:2" s="22" customFormat="1" ht="21" x14ac:dyDescent="0.15">
      <c r="A60" s="693" t="s">
        <v>199</v>
      </c>
      <c r="B60" s="694"/>
    </row>
    <row r="61" spans="1:2" s="22" customFormat="1" ht="22" x14ac:dyDescent="0.15">
      <c r="A61" s="28" t="s">
        <v>121</v>
      </c>
      <c r="B61" s="28" t="s">
        <v>126</v>
      </c>
    </row>
    <row r="62" spans="1:2" s="22" customFormat="1" ht="21" x14ac:dyDescent="0.15">
      <c r="A62" s="24" t="s">
        <v>200</v>
      </c>
      <c r="B62" s="24" t="s">
        <v>201</v>
      </c>
    </row>
    <row r="63" spans="1:2" s="22" customFormat="1" ht="21" x14ac:dyDescent="0.15">
      <c r="A63" s="27" t="s">
        <v>202</v>
      </c>
      <c r="B63" s="27" t="s">
        <v>203</v>
      </c>
    </row>
    <row r="64" spans="1:2" s="22" customFormat="1" ht="21" x14ac:dyDescent="0.15">
      <c r="A64" s="25"/>
      <c r="B64" s="27" t="s">
        <v>204</v>
      </c>
    </row>
    <row r="65" spans="1:2" s="22" customFormat="1" ht="21" x14ac:dyDescent="0.15">
      <c r="A65" s="25"/>
      <c r="B65" s="27" t="s">
        <v>205</v>
      </c>
    </row>
    <row r="66" spans="1:2" s="22" customFormat="1" ht="21" x14ac:dyDescent="0.15">
      <c r="A66" s="26"/>
      <c r="B66" s="44" t="s">
        <v>206</v>
      </c>
    </row>
    <row r="67" spans="1:2" s="22" customFormat="1" ht="21" x14ac:dyDescent="0.15">
      <c r="A67" s="24" t="s">
        <v>207</v>
      </c>
      <c r="B67" s="24" t="s">
        <v>208</v>
      </c>
    </row>
    <row r="68" spans="1:2" s="22" customFormat="1" ht="21" x14ac:dyDescent="0.15">
      <c r="A68" s="27" t="s">
        <v>209</v>
      </c>
      <c r="B68" s="27" t="s">
        <v>210</v>
      </c>
    </row>
    <row r="69" spans="1:2" s="22" customFormat="1" ht="21" x14ac:dyDescent="0.15">
      <c r="A69" s="27" t="s">
        <v>211</v>
      </c>
      <c r="B69" s="27" t="s">
        <v>212</v>
      </c>
    </row>
    <row r="70" spans="1:2" s="22" customFormat="1" ht="21" x14ac:dyDescent="0.15">
      <c r="A70" s="25"/>
      <c r="B70" s="27" t="s">
        <v>213</v>
      </c>
    </row>
    <row r="71" spans="1:2" s="22" customFormat="1" ht="21" x14ac:dyDescent="0.15">
      <c r="A71" s="26"/>
      <c r="B71" s="44" t="s">
        <v>214</v>
      </c>
    </row>
    <row r="72" spans="1:2" s="22" customFormat="1" ht="21" x14ac:dyDescent="0.15">
      <c r="A72" s="695" t="s">
        <v>215</v>
      </c>
      <c r="B72" s="694"/>
    </row>
    <row r="73" spans="1:2" s="22" customFormat="1" ht="22" x14ac:dyDescent="0.15">
      <c r="A73" s="28" t="s">
        <v>121</v>
      </c>
      <c r="B73" s="28" t="s">
        <v>126</v>
      </c>
    </row>
    <row r="74" spans="1:2" s="22" customFormat="1" ht="21" x14ac:dyDescent="0.15">
      <c r="A74" s="24" t="s">
        <v>216</v>
      </c>
      <c r="B74" s="24" t="s">
        <v>217</v>
      </c>
    </row>
    <row r="75" spans="1:2" s="22" customFormat="1" ht="21" x14ac:dyDescent="0.15">
      <c r="A75" s="27" t="s">
        <v>218</v>
      </c>
      <c r="B75" s="27" t="s">
        <v>219</v>
      </c>
    </row>
    <row r="76" spans="1:2" s="22" customFormat="1" ht="21" x14ac:dyDescent="0.15">
      <c r="A76" s="25"/>
      <c r="B76" s="27" t="s">
        <v>220</v>
      </c>
    </row>
    <row r="77" spans="1:2" s="22" customFormat="1" ht="21" x14ac:dyDescent="0.15">
      <c r="A77" s="25"/>
      <c r="B77" s="27" t="s">
        <v>221</v>
      </c>
    </row>
    <row r="78" spans="1:2" s="22" customFormat="1" ht="21" x14ac:dyDescent="0.15">
      <c r="A78" s="26"/>
      <c r="B78" s="44" t="s">
        <v>222</v>
      </c>
    </row>
    <row r="79" spans="1:2" s="22" customFormat="1" ht="21" x14ac:dyDescent="0.15">
      <c r="A79" s="24" t="s">
        <v>223</v>
      </c>
      <c r="B79" s="24" t="s">
        <v>224</v>
      </c>
    </row>
    <row r="80" spans="1:2" s="22" customFormat="1" ht="21" x14ac:dyDescent="0.15">
      <c r="A80" s="27" t="s">
        <v>225</v>
      </c>
      <c r="B80" s="27" t="s">
        <v>226</v>
      </c>
    </row>
    <row r="81" spans="1:2" s="22" customFormat="1" ht="21" x14ac:dyDescent="0.15">
      <c r="A81" s="27"/>
      <c r="B81" s="27" t="s">
        <v>227</v>
      </c>
    </row>
    <row r="82" spans="1:2" s="22" customFormat="1" ht="21" x14ac:dyDescent="0.15">
      <c r="A82" s="26"/>
      <c r="B82" s="44" t="s">
        <v>228</v>
      </c>
    </row>
    <row r="83" spans="1:2" ht="21" x14ac:dyDescent="0.35">
      <c r="A83" s="696"/>
      <c r="B83" s="697"/>
    </row>
    <row r="84" spans="1:2" ht="21" x14ac:dyDescent="0.35">
      <c r="A84" s="19"/>
      <c r="B84" s="20"/>
    </row>
    <row r="85" spans="1:2" ht="21" x14ac:dyDescent="0.35">
      <c r="A85" s="19"/>
      <c r="B85" s="20"/>
    </row>
    <row r="86" spans="1:2" ht="21" x14ac:dyDescent="0.35">
      <c r="A86" s="19"/>
      <c r="B86" s="20"/>
    </row>
  </sheetData>
  <mergeCells count="10">
    <mergeCell ref="A60:B60"/>
    <mergeCell ref="A72:B72"/>
    <mergeCell ref="A83:B83"/>
    <mergeCell ref="A1:B1"/>
    <mergeCell ref="A2:B2"/>
    <mergeCell ref="A16:B16"/>
    <mergeCell ref="A24:B24"/>
    <mergeCell ref="A30:B30"/>
    <mergeCell ref="A39:B39"/>
    <mergeCell ref="A52:B52"/>
  </mergeCells>
  <pageMargins left="0.55118110236220474" right="0.31496062992125984" top="0.55118110236220474" bottom="0.35433070866141736" header="0.31496062992125984" footer="0.31496062992125984"/>
  <pageSetup paperSize="9" scale="99" orientation="portrait" r:id="rId1"/>
  <rowBreaks count="2" manualBreakCount="2">
    <brk id="45" max="1" man="1"/>
    <brk id="8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ข้อมูล</vt:lpstr>
      <vt:lpstr>หน้าปก</vt:lpstr>
      <vt:lpstr>เช็คชื่อ</vt:lpstr>
      <vt:lpstr>กรอกคะแนนตัวชี้วัด</vt:lpstr>
      <vt:lpstr>ตัวชี้วัด</vt:lpstr>
      <vt:lpstr>คะแนน</vt:lpstr>
      <vt:lpstr>คุณลักษณะ</vt:lpstr>
      <vt:lpstr>ประเมินอ่าน-คิด-เขียน</vt:lpstr>
      <vt:lpstr>ค่านิยม 12 ประการ</vt:lpstr>
      <vt:lpstr>คำอธิบายรายวิชา</vt:lpstr>
      <vt:lpstr>ค่าเฉลี่ยร้อยละ</vt:lpstr>
      <vt:lpstr>ส่งวิชาการ</vt:lpstr>
      <vt:lpstr>ตชว.คุณลักษณะ</vt:lpstr>
      <vt:lpstr>กรอกคะแนนตัวชี้วัด!Print_Area</vt:lpstr>
      <vt:lpstr>ข้อมูล!Print_Area</vt:lpstr>
      <vt:lpstr>คะแนน!Print_Area</vt:lpstr>
      <vt:lpstr>ค่าเฉลี่ยร้อยละ!Print_Area</vt:lpstr>
      <vt:lpstr>'ค่านิยม 12 ประการ'!Print_Area</vt:lpstr>
      <vt:lpstr>คำอธิบายรายวิชา!Print_Area</vt:lpstr>
      <vt:lpstr>คุณลักษณะ!Print_Area</vt:lpstr>
      <vt:lpstr>เช็คชื่อ!Print_Area</vt:lpstr>
      <vt:lpstr>ตัวชี้วัด!Print_Area</vt:lpstr>
      <vt:lpstr>'ประเมินอ่าน-คิด-เขียน'!Print_Area</vt:lpstr>
      <vt:lpstr>ส่งวิชาการ!Print_Area</vt:lpstr>
      <vt:lpstr>หน้าปก!Print_Area</vt:lpstr>
      <vt:lpstr>เช็คชื่อ!Print_Titles</vt:lpstr>
      <vt:lpstr>ตัวชี้วัด!Print_Titles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dc:creator>
  <cp:lastModifiedBy>Microsoft Office User</cp:lastModifiedBy>
  <cp:lastPrinted>2023-12-28T03:50:52Z</cp:lastPrinted>
  <dcterms:created xsi:type="dcterms:W3CDTF">2021-04-04T06:03:28Z</dcterms:created>
  <dcterms:modified xsi:type="dcterms:W3CDTF">2024-01-03T16:57:31Z</dcterms:modified>
</cp:coreProperties>
</file>