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ประกันคุณภาพภายในสถานศึกษา\SARปีกศ.65\แบบประเมินอ่านคิด คุณลักษณะ สมรรถนะ น.ร ครูประจำชั้น\"/>
    </mc:Choice>
  </mc:AlternateContent>
  <xr:revisionPtr revIDLastSave="0" documentId="13_ncr:1_{200F2B0F-6510-4964-997E-5EDC4B60B495}" xr6:coauthVersionLast="45" xr6:coauthVersionMax="47" xr10:uidLastSave="{00000000-0000-0000-0000-000000000000}"/>
  <bookViews>
    <workbookView xWindow="-120" yWindow="-120" windowWidth="20730" windowHeight="11160" tabRatio="849" firstSheet="9" activeTab="14" xr2:uid="{00000000-000D-0000-FFFF-FFFF00000000}"/>
  </bookViews>
  <sheets>
    <sheet name="ข้อแนะนำ" sheetId="12" r:id="rId1"/>
    <sheet name="ข้อมูลพื้นฐาน" sheetId="10" r:id="rId2"/>
    <sheet name="ข้อมูลนักเรียน" sheetId="11" r:id="rId3"/>
    <sheet name="บันทึกข้อความ (ภาคเรียน1)" sheetId="16" r:id="rId4"/>
    <sheet name="สรุปรวม 1 (เทอม1)" sheetId="1" r:id="rId5"/>
    <sheet name="สรุปรวม 2 (เทอม1)" sheetId="13" r:id="rId6"/>
    <sheet name="บันทึกข้อความ (ภาคเรียน2)" sheetId="18" r:id="rId7"/>
    <sheet name="สรุปรวม 1 (เทอม2)" sheetId="27" r:id="rId8"/>
    <sheet name="สรุปรวม 2 (เทอม2)" sheetId="26" r:id="rId9"/>
    <sheet name="บันทึกข้อความ (สรุปทั้งปี)" sheetId="23" r:id="rId10"/>
    <sheet name="สรุปรวมรายปี 1" sheetId="28" r:id="rId11"/>
    <sheet name="สรุปรวมรายปี 2" sheetId="29" r:id="rId12"/>
    <sheet name="แบบประเมินการอ่าน" sheetId="2" r:id="rId13"/>
    <sheet name="แบบประเมินการคิดวิเคราะห์" sheetId="3" r:id="rId14"/>
    <sheet name="แบบประเมินการเขียน" sheetId="4" r:id="rId15"/>
  </sheets>
  <definedNames>
    <definedName name="_xlnm.Print_Area" localSheetId="3">'บันทึกข้อความ (ภาคเรียน1)'!$A$1:$L$32</definedName>
    <definedName name="_xlnm.Print_Area" localSheetId="6">'บันทึกข้อความ (ภาคเรียน2)'!$A$1:$L$32</definedName>
    <definedName name="_xlnm.Print_Area" localSheetId="9">'บันทึกข้อความ (สรุปทั้งปี)'!$A$1:$L$32</definedName>
    <definedName name="_xlnm.Print_Area" localSheetId="13">แบบประเมินการคิดวิเคราะห์!$A$1:$T$38</definedName>
    <definedName name="_xlnm.Print_Area" localSheetId="12">แบบประเมินการอ่าน!$A$1:$T$37</definedName>
    <definedName name="_xlnm.Print_Area" localSheetId="4">'สรุปรวม 1 (เทอม1)'!$A$1:$K$46</definedName>
    <definedName name="_xlnm.Print_Area" localSheetId="7">'สรุปรวม 1 (เทอม2)'!$A$1:$K$46</definedName>
    <definedName name="_xlnm.Print_Area" localSheetId="5">'สรุปรวม 2 (เทอม1)'!$A$1:$O$32</definedName>
    <definedName name="_xlnm.Print_Area" localSheetId="8">'สรุปรวม 2 (เทอม2)'!$A$1:$O$32</definedName>
    <definedName name="_xlnm.Print_Area" localSheetId="10">'สรุปรวมรายปี 1'!$A$1:$K$46</definedName>
    <definedName name="_xlnm.Print_Area" localSheetId="11">'สรุปรวมรายปี 2'!$A$1:$O$32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R30" i="4" l="1"/>
  <c r="S30" i="4"/>
  <c r="T30" i="4"/>
  <c r="R31" i="4"/>
  <c r="S31" i="4"/>
  <c r="T31" i="4"/>
  <c r="T29" i="4"/>
  <c r="L30" i="4"/>
  <c r="L31" i="4"/>
  <c r="H30" i="4"/>
  <c r="I30" i="4"/>
  <c r="J30" i="4"/>
  <c r="H31" i="4"/>
  <c r="I31" i="4"/>
  <c r="J31" i="4"/>
  <c r="B30" i="4"/>
  <c r="B31" i="4"/>
  <c r="R31" i="3"/>
  <c r="S31" i="3"/>
  <c r="T31" i="3"/>
  <c r="L31" i="3"/>
  <c r="H31" i="3"/>
  <c r="I31" i="3"/>
  <c r="J31" i="3"/>
  <c r="B31" i="3"/>
  <c r="R30" i="2"/>
  <c r="S30" i="2"/>
  <c r="T30" i="2"/>
  <c r="R31" i="2"/>
  <c r="S31" i="2"/>
  <c r="T31" i="2" s="1"/>
  <c r="L30" i="2"/>
  <c r="L31" i="2"/>
  <c r="H30" i="2"/>
  <c r="I30" i="2"/>
  <c r="J30" i="2"/>
  <c r="H31" i="2"/>
  <c r="I31" i="2"/>
  <c r="J31" i="2"/>
  <c r="B30" i="2"/>
  <c r="B31" i="2"/>
  <c r="C31" i="28"/>
  <c r="D31" i="28" s="1"/>
  <c r="E31" i="28"/>
  <c r="F31" i="28"/>
  <c r="G31" i="28"/>
  <c r="H31" i="28" s="1"/>
  <c r="B31" i="28"/>
  <c r="C31" i="27"/>
  <c r="D31" i="27"/>
  <c r="E31" i="27"/>
  <c r="F31" i="27"/>
  <c r="G31" i="27"/>
  <c r="H31" i="27" s="1"/>
  <c r="B31" i="27"/>
  <c r="C31" i="1"/>
  <c r="D31" i="1"/>
  <c r="E31" i="1"/>
  <c r="F31" i="1"/>
  <c r="G31" i="1"/>
  <c r="H31" i="1" s="1"/>
  <c r="J31" i="27" l="1"/>
  <c r="K31" i="27" s="1"/>
  <c r="I31" i="1"/>
  <c r="J31" i="1"/>
  <c r="K31" i="1" s="1"/>
  <c r="I31" i="27"/>
  <c r="I31" i="28"/>
  <c r="J31" i="28"/>
  <c r="K31" i="28" s="1"/>
  <c r="R26" i="4" l="1"/>
  <c r="S26" i="4"/>
  <c r="T26" i="4"/>
  <c r="R27" i="4"/>
  <c r="S27" i="4"/>
  <c r="T27" i="4"/>
  <c r="R28" i="4"/>
  <c r="S28" i="4"/>
  <c r="T28" i="4" s="1"/>
  <c r="R29" i="4"/>
  <c r="S29" i="4"/>
  <c r="L26" i="4"/>
  <c r="L27" i="4"/>
  <c r="L28" i="4"/>
  <c r="L29" i="4"/>
  <c r="H26" i="4"/>
  <c r="I26" i="4"/>
  <c r="J26" i="4"/>
  <c r="H27" i="4"/>
  <c r="I27" i="4"/>
  <c r="J27" i="4" s="1"/>
  <c r="H28" i="4"/>
  <c r="I28" i="4"/>
  <c r="J28" i="4"/>
  <c r="H29" i="4"/>
  <c r="I29" i="4"/>
  <c r="J29" i="4"/>
  <c r="B26" i="4"/>
  <c r="B27" i="4"/>
  <c r="B28" i="4"/>
  <c r="B29" i="4"/>
  <c r="R26" i="3"/>
  <c r="S26" i="3"/>
  <c r="T26" i="3"/>
  <c r="R27" i="3"/>
  <c r="S27" i="3"/>
  <c r="T27" i="3"/>
  <c r="R28" i="3"/>
  <c r="S28" i="3"/>
  <c r="T28" i="3" s="1"/>
  <c r="R29" i="3"/>
  <c r="S29" i="3"/>
  <c r="T29" i="3"/>
  <c r="R30" i="3"/>
  <c r="S30" i="3"/>
  <c r="T30" i="3"/>
  <c r="L26" i="3"/>
  <c r="L27" i="3"/>
  <c r="L28" i="3"/>
  <c r="L29" i="3"/>
  <c r="L30" i="3"/>
  <c r="H26" i="3"/>
  <c r="I26" i="3"/>
  <c r="J26" i="3" s="1"/>
  <c r="H27" i="3"/>
  <c r="I27" i="3"/>
  <c r="J27" i="3" s="1"/>
  <c r="H28" i="3"/>
  <c r="I28" i="3"/>
  <c r="J28" i="3" s="1"/>
  <c r="H29" i="3"/>
  <c r="I29" i="3"/>
  <c r="J29" i="3" s="1"/>
  <c r="H30" i="3"/>
  <c r="I30" i="3"/>
  <c r="J30" i="3"/>
  <c r="B26" i="3"/>
  <c r="B27" i="3"/>
  <c r="B28" i="3"/>
  <c r="B29" i="3"/>
  <c r="B30" i="3"/>
  <c r="R27" i="2"/>
  <c r="S27" i="2"/>
  <c r="T27" i="2"/>
  <c r="R28" i="2"/>
  <c r="S28" i="2"/>
  <c r="T28" i="2"/>
  <c r="R29" i="2"/>
  <c r="S29" i="2"/>
  <c r="T29" i="2" s="1"/>
  <c r="L27" i="2"/>
  <c r="L28" i="2"/>
  <c r="L29" i="2"/>
  <c r="H27" i="2"/>
  <c r="I27" i="2"/>
  <c r="J27" i="2"/>
  <c r="H28" i="2"/>
  <c r="I28" i="2"/>
  <c r="J28" i="2"/>
  <c r="H29" i="2"/>
  <c r="I29" i="2"/>
  <c r="J29" i="2" s="1"/>
  <c r="B27" i="2"/>
  <c r="B28" i="2"/>
  <c r="B29" i="2"/>
  <c r="C29" i="28"/>
  <c r="D29" i="28"/>
  <c r="E29" i="28"/>
  <c r="F29" i="28" s="1"/>
  <c r="G29" i="28"/>
  <c r="H29" i="28"/>
  <c r="C30" i="28"/>
  <c r="D30" i="28" s="1"/>
  <c r="E30" i="28"/>
  <c r="F30" i="28" s="1"/>
  <c r="G30" i="28"/>
  <c r="H30" i="28"/>
  <c r="B29" i="28"/>
  <c r="B30" i="28"/>
  <c r="C29" i="27"/>
  <c r="D29" i="27"/>
  <c r="E29" i="27"/>
  <c r="F29" i="27"/>
  <c r="G29" i="27"/>
  <c r="H29" i="27"/>
  <c r="C30" i="27"/>
  <c r="D30" i="27" s="1"/>
  <c r="E30" i="27"/>
  <c r="F30" i="27" s="1"/>
  <c r="G30" i="27"/>
  <c r="H30" i="27"/>
  <c r="B29" i="27"/>
  <c r="B30" i="27"/>
  <c r="C29" i="1"/>
  <c r="D29" i="1"/>
  <c r="E29" i="1"/>
  <c r="F29" i="1" s="1"/>
  <c r="G29" i="1"/>
  <c r="H29" i="1"/>
  <c r="C30" i="1"/>
  <c r="E30" i="1"/>
  <c r="F30" i="1" s="1"/>
  <c r="G30" i="1"/>
  <c r="H30" i="1"/>
  <c r="B29" i="1"/>
  <c r="B30" i="1"/>
  <c r="B31" i="1"/>
  <c r="I30" i="27" l="1"/>
  <c r="I29" i="1"/>
  <c r="J29" i="1"/>
  <c r="K29" i="1" s="1"/>
  <c r="I29" i="28"/>
  <c r="J29" i="28"/>
  <c r="K29" i="28" s="1"/>
  <c r="J29" i="27"/>
  <c r="K29" i="27" s="1"/>
  <c r="J30" i="27"/>
  <c r="K30" i="27" s="1"/>
  <c r="I29" i="27"/>
  <c r="I30" i="28"/>
  <c r="D30" i="1"/>
  <c r="I30" i="1" s="1"/>
  <c r="J30" i="28"/>
  <c r="K30" i="28" s="1"/>
  <c r="B15" i="27"/>
  <c r="B16" i="27"/>
  <c r="B17" i="27"/>
  <c r="B18" i="27"/>
  <c r="B19" i="27"/>
  <c r="B20" i="27"/>
  <c r="B21" i="27"/>
  <c r="B22" i="27"/>
  <c r="B23" i="27"/>
  <c r="B24" i="27"/>
  <c r="B25" i="27"/>
  <c r="B26" i="27"/>
  <c r="B27" i="27"/>
  <c r="B28" i="27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O36" i="4"/>
  <c r="L36" i="4"/>
  <c r="K3" i="4"/>
  <c r="L12" i="4"/>
  <c r="L13" i="4"/>
  <c r="L14" i="4"/>
  <c r="L15" i="4"/>
  <c r="L16" i="4"/>
  <c r="L17" i="4"/>
  <c r="L18" i="4"/>
  <c r="L19" i="4"/>
  <c r="L20" i="4"/>
  <c r="L21" i="4"/>
  <c r="L22" i="4"/>
  <c r="L23" i="4"/>
  <c r="L24" i="4"/>
  <c r="L25" i="4"/>
  <c r="L11" i="4"/>
  <c r="L12" i="3"/>
  <c r="L13" i="3"/>
  <c r="L14" i="3"/>
  <c r="L15" i="3"/>
  <c r="L16" i="3"/>
  <c r="L17" i="3"/>
  <c r="L18" i="3"/>
  <c r="L19" i="3"/>
  <c r="L20" i="3"/>
  <c r="L21" i="3"/>
  <c r="L22" i="3"/>
  <c r="L23" i="3"/>
  <c r="L24" i="3"/>
  <c r="L25" i="3"/>
  <c r="L11" i="3"/>
  <c r="P2" i="4"/>
  <c r="K2" i="4"/>
  <c r="P36" i="3"/>
  <c r="L36" i="3"/>
  <c r="K3" i="3"/>
  <c r="Q2" i="3"/>
  <c r="K2" i="3"/>
  <c r="I11" i="2"/>
  <c r="C11" i="1" s="1"/>
  <c r="H11" i="2"/>
  <c r="K3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11" i="2"/>
  <c r="P36" i="2"/>
  <c r="L36" i="2"/>
  <c r="Q2" i="2"/>
  <c r="K2" i="2"/>
  <c r="S25" i="4"/>
  <c r="R25" i="4"/>
  <c r="S24" i="4"/>
  <c r="R24" i="4"/>
  <c r="S23" i="4"/>
  <c r="R23" i="4"/>
  <c r="S22" i="4"/>
  <c r="T22" i="4" s="1"/>
  <c r="R22" i="4"/>
  <c r="S21" i="4"/>
  <c r="R21" i="4"/>
  <c r="S20" i="4"/>
  <c r="R20" i="4"/>
  <c r="S19" i="4"/>
  <c r="R19" i="4"/>
  <c r="S18" i="4"/>
  <c r="R18" i="4"/>
  <c r="S17" i="4"/>
  <c r="T17" i="4" s="1"/>
  <c r="R17" i="4"/>
  <c r="S16" i="4"/>
  <c r="R16" i="4"/>
  <c r="S15" i="4"/>
  <c r="R15" i="4"/>
  <c r="S14" i="4"/>
  <c r="T14" i="4" s="1"/>
  <c r="R14" i="4"/>
  <c r="S13" i="4"/>
  <c r="T13" i="4" s="1"/>
  <c r="R13" i="4"/>
  <c r="S12" i="4"/>
  <c r="R12" i="4"/>
  <c r="S11" i="4"/>
  <c r="R11" i="4"/>
  <c r="I12" i="4"/>
  <c r="G12" i="28" s="1"/>
  <c r="I13" i="4"/>
  <c r="I14" i="4"/>
  <c r="I15" i="4"/>
  <c r="I16" i="4"/>
  <c r="I17" i="4"/>
  <c r="I18" i="4"/>
  <c r="G18" i="1" s="1"/>
  <c r="H18" i="1" s="1"/>
  <c r="I19" i="4"/>
  <c r="G19" i="1" s="1"/>
  <c r="H19" i="1" s="1"/>
  <c r="I20" i="4"/>
  <c r="I21" i="4"/>
  <c r="I22" i="4"/>
  <c r="G22" i="1" s="1"/>
  <c r="H22" i="1" s="1"/>
  <c r="I23" i="4"/>
  <c r="G23" i="1" s="1"/>
  <c r="H23" i="1" s="1"/>
  <c r="I24" i="4"/>
  <c r="G24" i="28" s="1"/>
  <c r="I25" i="4"/>
  <c r="G27" i="1"/>
  <c r="H27" i="1" s="1"/>
  <c r="G28" i="28"/>
  <c r="I11" i="4"/>
  <c r="H12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11" i="4"/>
  <c r="S25" i="3"/>
  <c r="R25" i="3"/>
  <c r="S24" i="3"/>
  <c r="R24" i="3"/>
  <c r="S23" i="3"/>
  <c r="T23" i="3" s="1"/>
  <c r="R23" i="3"/>
  <c r="S22" i="3"/>
  <c r="R22" i="3"/>
  <c r="S21" i="3"/>
  <c r="R21" i="3"/>
  <c r="S20" i="3"/>
  <c r="R20" i="3"/>
  <c r="S19" i="3"/>
  <c r="R19" i="3"/>
  <c r="S18" i="3"/>
  <c r="T18" i="3" s="1"/>
  <c r="R18" i="3"/>
  <c r="S17" i="3"/>
  <c r="R17" i="3"/>
  <c r="S16" i="3"/>
  <c r="R16" i="3"/>
  <c r="S15" i="3"/>
  <c r="T15" i="3" s="1"/>
  <c r="R15" i="3"/>
  <c r="S14" i="3"/>
  <c r="T14" i="3" s="1"/>
  <c r="R14" i="3"/>
  <c r="S13" i="3"/>
  <c r="T13" i="3" s="1"/>
  <c r="R13" i="3"/>
  <c r="S12" i="3"/>
  <c r="R12" i="3"/>
  <c r="S11" i="3"/>
  <c r="R11" i="3"/>
  <c r="G2" i="3"/>
  <c r="I12" i="3"/>
  <c r="I13" i="3"/>
  <c r="E13" i="28" s="1"/>
  <c r="I14" i="3"/>
  <c r="I15" i="3"/>
  <c r="I16" i="3"/>
  <c r="E16" i="1" s="1"/>
  <c r="F16" i="1" s="1"/>
  <c r="I17" i="3"/>
  <c r="I18" i="3"/>
  <c r="E18" i="1" s="1"/>
  <c r="F18" i="1" s="1"/>
  <c r="I19" i="3"/>
  <c r="I20" i="3"/>
  <c r="I21" i="3"/>
  <c r="I22" i="3"/>
  <c r="I23" i="3"/>
  <c r="I24" i="3"/>
  <c r="E24" i="28" s="1"/>
  <c r="I25" i="3"/>
  <c r="E28" i="1"/>
  <c r="F28" i="1" s="1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11" i="3"/>
  <c r="I11" i="3"/>
  <c r="S26" i="2"/>
  <c r="R26" i="2"/>
  <c r="S25" i="2"/>
  <c r="R25" i="2"/>
  <c r="S24" i="2"/>
  <c r="R24" i="2"/>
  <c r="S23" i="2"/>
  <c r="R23" i="2"/>
  <c r="S22" i="2"/>
  <c r="T22" i="2" s="1"/>
  <c r="R22" i="2"/>
  <c r="S21" i="2"/>
  <c r="T21" i="2" s="1"/>
  <c r="R21" i="2"/>
  <c r="S20" i="2"/>
  <c r="R20" i="2"/>
  <c r="S19" i="2"/>
  <c r="R19" i="2"/>
  <c r="S18" i="2"/>
  <c r="R18" i="2"/>
  <c r="S17" i="2"/>
  <c r="R17" i="2"/>
  <c r="S16" i="2"/>
  <c r="R16" i="2"/>
  <c r="S15" i="2"/>
  <c r="R15" i="2"/>
  <c r="S14" i="2"/>
  <c r="T14" i="2" s="1"/>
  <c r="R14" i="2"/>
  <c r="S13" i="2"/>
  <c r="T13" i="2" s="1"/>
  <c r="R13" i="2"/>
  <c r="S12" i="2"/>
  <c r="R12" i="2"/>
  <c r="S11" i="2"/>
  <c r="R11" i="2"/>
  <c r="G2" i="28"/>
  <c r="J3" i="29"/>
  <c r="A2" i="28"/>
  <c r="A2" i="27"/>
  <c r="J30" i="1" l="1"/>
  <c r="K30" i="1" s="1"/>
  <c r="E27" i="28"/>
  <c r="F27" i="28" s="1"/>
  <c r="E20" i="28"/>
  <c r="F20" i="28" s="1"/>
  <c r="E25" i="28"/>
  <c r="F25" i="28" s="1"/>
  <c r="G21" i="28"/>
  <c r="H21" i="28" s="1"/>
  <c r="G13" i="28"/>
  <c r="G25" i="28"/>
  <c r="H25" i="28" s="1"/>
  <c r="G17" i="28"/>
  <c r="H17" i="28" s="1"/>
  <c r="C27" i="27"/>
  <c r="D27" i="27" s="1"/>
  <c r="E11" i="28"/>
  <c r="E12" i="28"/>
  <c r="F12" i="28" s="1"/>
  <c r="G26" i="28"/>
  <c r="H26" i="28" s="1"/>
  <c r="R32" i="4"/>
  <c r="R33" i="4" s="1"/>
  <c r="G17" i="27"/>
  <c r="H17" i="27" s="1"/>
  <c r="E23" i="28"/>
  <c r="F23" i="28" s="1"/>
  <c r="G14" i="28"/>
  <c r="H14" i="28" s="1"/>
  <c r="C21" i="27"/>
  <c r="D21" i="27" s="1"/>
  <c r="T16" i="2"/>
  <c r="C16" i="27"/>
  <c r="D16" i="27" s="1"/>
  <c r="T18" i="2"/>
  <c r="C18" i="27"/>
  <c r="D18" i="27" s="1"/>
  <c r="T20" i="2"/>
  <c r="C20" i="27"/>
  <c r="D20" i="27" s="1"/>
  <c r="T24" i="2"/>
  <c r="C24" i="27"/>
  <c r="D24" i="27" s="1"/>
  <c r="T26" i="2"/>
  <c r="C26" i="27"/>
  <c r="D26" i="27" s="1"/>
  <c r="G11" i="28"/>
  <c r="E13" i="1"/>
  <c r="E25" i="1"/>
  <c r="F25" i="1" s="1"/>
  <c r="E24" i="1"/>
  <c r="F24" i="1" s="1"/>
  <c r="E20" i="1"/>
  <c r="F20" i="1" s="1"/>
  <c r="E13" i="27"/>
  <c r="F13" i="27" s="1"/>
  <c r="E23" i="27"/>
  <c r="F23" i="27" s="1"/>
  <c r="G22" i="28"/>
  <c r="H22" i="28" s="1"/>
  <c r="T16" i="4"/>
  <c r="G16" i="27"/>
  <c r="H16" i="27" s="1"/>
  <c r="T18" i="4"/>
  <c r="G18" i="27"/>
  <c r="H18" i="27" s="1"/>
  <c r="T20" i="4"/>
  <c r="G20" i="27"/>
  <c r="H20" i="27" s="1"/>
  <c r="T24" i="4"/>
  <c r="G24" i="27"/>
  <c r="H24" i="27" s="1"/>
  <c r="G26" i="27"/>
  <c r="H26" i="27" s="1"/>
  <c r="E12" i="1"/>
  <c r="E27" i="1"/>
  <c r="F27" i="1" s="1"/>
  <c r="G26" i="1"/>
  <c r="H26" i="1" s="1"/>
  <c r="C14" i="27"/>
  <c r="G14" i="27"/>
  <c r="H14" i="27" s="1"/>
  <c r="E15" i="27"/>
  <c r="F15" i="27" s="1"/>
  <c r="G18" i="28"/>
  <c r="H18" i="28" s="1"/>
  <c r="E19" i="28"/>
  <c r="F19" i="28" s="1"/>
  <c r="E19" i="1"/>
  <c r="F19" i="1" s="1"/>
  <c r="E15" i="1"/>
  <c r="F15" i="1" s="1"/>
  <c r="E15" i="28"/>
  <c r="F15" i="28" s="1"/>
  <c r="T12" i="3"/>
  <c r="E12" i="27"/>
  <c r="F12" i="27" s="1"/>
  <c r="T16" i="3"/>
  <c r="E16" i="27"/>
  <c r="F16" i="27" s="1"/>
  <c r="T20" i="3"/>
  <c r="E20" i="27"/>
  <c r="F20" i="27" s="1"/>
  <c r="T22" i="3"/>
  <c r="E22" i="27"/>
  <c r="F22" i="27" s="1"/>
  <c r="T24" i="3"/>
  <c r="E24" i="27"/>
  <c r="F24" i="27" s="1"/>
  <c r="E26" i="27"/>
  <c r="F26" i="27" s="1"/>
  <c r="E28" i="27"/>
  <c r="F28" i="27" s="1"/>
  <c r="G20" i="28"/>
  <c r="H20" i="28" s="1"/>
  <c r="G20" i="1"/>
  <c r="H20" i="1" s="1"/>
  <c r="G16" i="28"/>
  <c r="H16" i="28" s="1"/>
  <c r="G16" i="1"/>
  <c r="H16" i="1" s="1"/>
  <c r="T12" i="4"/>
  <c r="G12" i="27"/>
  <c r="T11" i="2"/>
  <c r="C11" i="27"/>
  <c r="T15" i="2"/>
  <c r="C15" i="27"/>
  <c r="D15" i="27" s="1"/>
  <c r="T17" i="2"/>
  <c r="C17" i="27"/>
  <c r="D17" i="27" s="1"/>
  <c r="T19" i="2"/>
  <c r="C19" i="27"/>
  <c r="D19" i="27" s="1"/>
  <c r="T23" i="2"/>
  <c r="C23" i="27"/>
  <c r="D23" i="27" s="1"/>
  <c r="T25" i="2"/>
  <c r="C25" i="27"/>
  <c r="D25" i="27" s="1"/>
  <c r="E26" i="28"/>
  <c r="F26" i="28" s="1"/>
  <c r="E22" i="28"/>
  <c r="F22" i="28" s="1"/>
  <c r="E18" i="28"/>
  <c r="F18" i="28" s="1"/>
  <c r="E14" i="28"/>
  <c r="G27" i="28"/>
  <c r="H27" i="28" s="1"/>
  <c r="G23" i="28"/>
  <c r="H23" i="28" s="1"/>
  <c r="G19" i="28"/>
  <c r="H19" i="28" s="1"/>
  <c r="G15" i="28"/>
  <c r="H15" i="28" s="1"/>
  <c r="G15" i="1"/>
  <c r="H15" i="1" s="1"/>
  <c r="E11" i="1"/>
  <c r="E26" i="1"/>
  <c r="F26" i="1" s="1"/>
  <c r="G25" i="1"/>
  <c r="H25" i="1" s="1"/>
  <c r="E23" i="1"/>
  <c r="F23" i="1" s="1"/>
  <c r="G21" i="1"/>
  <c r="H21" i="1" s="1"/>
  <c r="C13" i="27"/>
  <c r="G13" i="27"/>
  <c r="G28" i="27"/>
  <c r="H28" i="27" s="1"/>
  <c r="G22" i="27"/>
  <c r="H22" i="27" s="1"/>
  <c r="E18" i="27"/>
  <c r="F18" i="27" s="1"/>
  <c r="E16" i="28"/>
  <c r="F16" i="28" s="1"/>
  <c r="T12" i="2"/>
  <c r="C12" i="27"/>
  <c r="E21" i="28"/>
  <c r="F21" i="28" s="1"/>
  <c r="E21" i="1"/>
  <c r="F21" i="1" s="1"/>
  <c r="E17" i="28"/>
  <c r="E17" i="1"/>
  <c r="F17" i="1" s="1"/>
  <c r="T11" i="3"/>
  <c r="E11" i="27"/>
  <c r="T17" i="3"/>
  <c r="E17" i="27"/>
  <c r="F17" i="27" s="1"/>
  <c r="T19" i="3"/>
  <c r="E19" i="27"/>
  <c r="F19" i="27" s="1"/>
  <c r="T21" i="3"/>
  <c r="E21" i="27"/>
  <c r="F21" i="27" s="1"/>
  <c r="T25" i="3"/>
  <c r="E25" i="27"/>
  <c r="F25" i="27" s="1"/>
  <c r="E27" i="27"/>
  <c r="F27" i="27" s="1"/>
  <c r="T11" i="4"/>
  <c r="G11" i="27"/>
  <c r="T15" i="4"/>
  <c r="G15" i="27"/>
  <c r="H15" i="27" s="1"/>
  <c r="T19" i="4"/>
  <c r="G19" i="27"/>
  <c r="H19" i="27" s="1"/>
  <c r="T21" i="4"/>
  <c r="G21" i="27"/>
  <c r="H21" i="27" s="1"/>
  <c r="T23" i="4"/>
  <c r="G23" i="27"/>
  <c r="H23" i="27" s="1"/>
  <c r="T25" i="4"/>
  <c r="G25" i="27"/>
  <c r="H25" i="27" s="1"/>
  <c r="G27" i="27"/>
  <c r="H27" i="27" s="1"/>
  <c r="C11" i="28"/>
  <c r="E14" i="1"/>
  <c r="G28" i="1"/>
  <c r="H28" i="1" s="1"/>
  <c r="G24" i="1"/>
  <c r="H24" i="1" s="1"/>
  <c r="E22" i="1"/>
  <c r="F22" i="1" s="1"/>
  <c r="G17" i="1"/>
  <c r="H17" i="1" s="1"/>
  <c r="E14" i="27"/>
  <c r="C28" i="27"/>
  <c r="C22" i="27"/>
  <c r="D22" i="27" s="1"/>
  <c r="E28" i="28"/>
  <c r="F28" i="28" s="1"/>
  <c r="R32" i="3"/>
  <c r="R33" i="3" s="1"/>
  <c r="R32" i="2"/>
  <c r="R33" i="2" s="1"/>
  <c r="B5" i="29"/>
  <c r="D4" i="29"/>
  <c r="B4" i="29"/>
  <c r="L3" i="29"/>
  <c r="H28" i="28"/>
  <c r="B28" i="28"/>
  <c r="B27" i="28"/>
  <c r="B26" i="28"/>
  <c r="B25" i="28"/>
  <c r="H24" i="28"/>
  <c r="F24" i="28"/>
  <c r="B24" i="28"/>
  <c r="B23" i="28"/>
  <c r="B22" i="28"/>
  <c r="B21" i="28"/>
  <c r="B20" i="28"/>
  <c r="B19" i="28"/>
  <c r="B18" i="28"/>
  <c r="B17" i="28"/>
  <c r="B16" i="28"/>
  <c r="B15" i="28"/>
  <c r="B14" i="28"/>
  <c r="B13" i="28"/>
  <c r="B12" i="28"/>
  <c r="B11" i="28"/>
  <c r="A3" i="28"/>
  <c r="B14" i="27"/>
  <c r="B13" i="27"/>
  <c r="B12" i="27"/>
  <c r="B11" i="27"/>
  <c r="A3" i="27"/>
  <c r="D28" i="27" l="1"/>
  <c r="H11" i="27"/>
  <c r="G42" i="27"/>
  <c r="E42" i="27"/>
  <c r="G42" i="28"/>
  <c r="E42" i="1"/>
  <c r="C42" i="27"/>
  <c r="F11" i="28"/>
  <c r="E42" i="28"/>
  <c r="C9" i="13"/>
  <c r="F11" i="27"/>
  <c r="H11" i="28"/>
  <c r="F13" i="28"/>
  <c r="F17" i="28"/>
  <c r="B5" i="26"/>
  <c r="E4" i="26"/>
  <c r="B4" i="26"/>
  <c r="M3" i="26"/>
  <c r="I3" i="26"/>
  <c r="C8" i="26" l="1"/>
  <c r="A2" i="4"/>
  <c r="G2" i="2"/>
  <c r="G14" i="1"/>
  <c r="G11" i="1"/>
  <c r="E31" i="23" l="1"/>
  <c r="E30" i="23"/>
  <c r="E23" i="23"/>
  <c r="E22" i="23"/>
  <c r="M3" i="13"/>
  <c r="I3" i="13"/>
  <c r="E4" i="13"/>
  <c r="B4" i="13"/>
  <c r="E31" i="18" l="1"/>
  <c r="E30" i="18"/>
  <c r="E23" i="18"/>
  <c r="E22" i="18"/>
  <c r="E31" i="16" l="1"/>
  <c r="E30" i="16"/>
  <c r="E23" i="16"/>
  <c r="E22" i="16"/>
  <c r="E36" i="4" l="1"/>
  <c r="B36" i="4"/>
  <c r="J21" i="4"/>
  <c r="A3" i="4"/>
  <c r="F2" i="4"/>
  <c r="F36" i="3"/>
  <c r="B36" i="3"/>
  <c r="J12" i="3"/>
  <c r="J13" i="3"/>
  <c r="J16" i="3"/>
  <c r="J22" i="3"/>
  <c r="J23" i="3"/>
  <c r="J24" i="3"/>
  <c r="J11" i="3"/>
  <c r="J20" i="3"/>
  <c r="A3" i="3"/>
  <c r="A2" i="3"/>
  <c r="F36" i="2"/>
  <c r="B36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C25" i="28" l="1"/>
  <c r="C25" i="1"/>
  <c r="D25" i="1" s="1"/>
  <c r="C17" i="28"/>
  <c r="C17" i="1"/>
  <c r="D17" i="1" s="1"/>
  <c r="C13" i="28"/>
  <c r="C13" i="1"/>
  <c r="D13" i="1" s="1"/>
  <c r="C28" i="28"/>
  <c r="C28" i="1"/>
  <c r="D28" i="1" s="1"/>
  <c r="C20" i="28"/>
  <c r="C20" i="1"/>
  <c r="D20" i="1" s="1"/>
  <c r="C12" i="28"/>
  <c r="C12" i="1"/>
  <c r="C27" i="28"/>
  <c r="C27" i="1"/>
  <c r="D27" i="1" s="1"/>
  <c r="C21" i="28"/>
  <c r="C21" i="1"/>
  <c r="D21" i="1" s="1"/>
  <c r="C24" i="28"/>
  <c r="C24" i="1"/>
  <c r="D24" i="1" s="1"/>
  <c r="C16" i="28"/>
  <c r="C16" i="1"/>
  <c r="D16" i="1" s="1"/>
  <c r="C23" i="28"/>
  <c r="C23" i="1"/>
  <c r="D23" i="1" s="1"/>
  <c r="C19" i="28"/>
  <c r="C19" i="1"/>
  <c r="D19" i="1" s="1"/>
  <c r="C15" i="28"/>
  <c r="C15" i="1"/>
  <c r="D15" i="1" s="1"/>
  <c r="C26" i="28"/>
  <c r="C26" i="1"/>
  <c r="D26" i="1" s="1"/>
  <c r="C22" i="1"/>
  <c r="D22" i="1" s="1"/>
  <c r="C22" i="28"/>
  <c r="C18" i="1"/>
  <c r="D18" i="1" s="1"/>
  <c r="C18" i="28"/>
  <c r="C14" i="28"/>
  <c r="C14" i="1"/>
  <c r="D14" i="1" s="1"/>
  <c r="H13" i="28"/>
  <c r="H13" i="27"/>
  <c r="G13" i="1"/>
  <c r="H13" i="1" s="1"/>
  <c r="G12" i="1"/>
  <c r="J14" i="3"/>
  <c r="F14" i="1"/>
  <c r="J11" i="2"/>
  <c r="D11" i="1"/>
  <c r="J17" i="2"/>
  <c r="F12" i="1"/>
  <c r="J12" i="4"/>
  <c r="J13" i="4"/>
  <c r="J11" i="4"/>
  <c r="H11" i="1"/>
  <c r="J14" i="4"/>
  <c r="H14" i="1"/>
  <c r="F11" i="1"/>
  <c r="F13" i="1"/>
  <c r="J13" i="2"/>
  <c r="J25" i="4"/>
  <c r="J24" i="4"/>
  <c r="J23" i="4"/>
  <c r="J22" i="4"/>
  <c r="J18" i="4"/>
  <c r="J17" i="4"/>
  <c r="J20" i="4"/>
  <c r="J16" i="4"/>
  <c r="J19" i="4"/>
  <c r="J15" i="4"/>
  <c r="J15" i="3"/>
  <c r="J21" i="3"/>
  <c r="J19" i="3"/>
  <c r="J18" i="3"/>
  <c r="J25" i="3"/>
  <c r="J17" i="3"/>
  <c r="J14" i="2"/>
  <c r="J16" i="2"/>
  <c r="H32" i="2"/>
  <c r="H33" i="2" s="1"/>
  <c r="J26" i="2"/>
  <c r="J23" i="2"/>
  <c r="J25" i="2"/>
  <c r="J24" i="2"/>
  <c r="J22" i="2"/>
  <c r="J21" i="2"/>
  <c r="J20" i="2"/>
  <c r="J19" i="2"/>
  <c r="J18" i="2"/>
  <c r="H32" i="4"/>
  <c r="H33" i="4" s="1"/>
  <c r="H32" i="3"/>
  <c r="H33" i="3" s="1"/>
  <c r="J15" i="2"/>
  <c r="J12" i="2"/>
  <c r="C42" i="1" l="1"/>
  <c r="C42" i="28"/>
  <c r="H12" i="1"/>
  <c r="G42" i="1"/>
  <c r="H12" i="27"/>
  <c r="G41" i="27"/>
  <c r="H12" i="28"/>
  <c r="G41" i="28"/>
  <c r="F14" i="27"/>
  <c r="E41" i="27"/>
  <c r="F14" i="28"/>
  <c r="E41" i="28"/>
  <c r="D17" i="28"/>
  <c r="I17" i="28" s="1"/>
  <c r="D21" i="28"/>
  <c r="I21" i="28" s="1"/>
  <c r="D25" i="28"/>
  <c r="J25" i="28" s="1"/>
  <c r="K25" i="28" s="1"/>
  <c r="C41" i="28"/>
  <c r="D11" i="28"/>
  <c r="D12" i="28"/>
  <c r="D14" i="28"/>
  <c r="D18" i="28"/>
  <c r="I18" i="28" s="1"/>
  <c r="D19" i="28"/>
  <c r="J19" i="28" s="1"/>
  <c r="K19" i="28" s="1"/>
  <c r="D23" i="28"/>
  <c r="J23" i="28" s="1"/>
  <c r="K23" i="28" s="1"/>
  <c r="D20" i="28"/>
  <c r="I20" i="28" s="1"/>
  <c r="D13" i="27"/>
  <c r="I13" i="27" s="1"/>
  <c r="J17" i="27"/>
  <c r="K17" i="27" s="1"/>
  <c r="J21" i="27"/>
  <c r="K21" i="27" s="1"/>
  <c r="D14" i="27"/>
  <c r="J26" i="27"/>
  <c r="K26" i="27" s="1"/>
  <c r="I15" i="27"/>
  <c r="I19" i="27"/>
  <c r="D13" i="28"/>
  <c r="J13" i="28" s="1"/>
  <c r="K13" i="28" s="1"/>
  <c r="I11" i="1"/>
  <c r="D28" i="28"/>
  <c r="J28" i="28" s="1"/>
  <c r="K28" i="28" s="1"/>
  <c r="D22" i="28"/>
  <c r="I22" i="28" s="1"/>
  <c r="D26" i="28"/>
  <c r="I26" i="28" s="1"/>
  <c r="D15" i="28"/>
  <c r="J15" i="28" s="1"/>
  <c r="K15" i="28" s="1"/>
  <c r="D27" i="28"/>
  <c r="I27" i="28" s="1"/>
  <c r="J16" i="27"/>
  <c r="K16" i="27" s="1"/>
  <c r="J24" i="27"/>
  <c r="K24" i="27" s="1"/>
  <c r="J25" i="27"/>
  <c r="K25" i="27" s="1"/>
  <c r="D11" i="27"/>
  <c r="D44" i="27" s="1"/>
  <c r="C41" i="27"/>
  <c r="D12" i="27"/>
  <c r="J28" i="27"/>
  <c r="K28" i="27" s="1"/>
  <c r="J18" i="27"/>
  <c r="K18" i="27" s="1"/>
  <c r="J22" i="27"/>
  <c r="K22" i="27" s="1"/>
  <c r="I23" i="27"/>
  <c r="I27" i="27"/>
  <c r="D16" i="28"/>
  <c r="I16" i="28" s="1"/>
  <c r="J20" i="27"/>
  <c r="K20" i="27" s="1"/>
  <c r="D24" i="28"/>
  <c r="J24" i="28" s="1"/>
  <c r="K24" i="28" s="1"/>
  <c r="H46" i="1"/>
  <c r="D12" i="1"/>
  <c r="D43" i="1" s="1"/>
  <c r="J13" i="1"/>
  <c r="K13" i="1" s="1"/>
  <c r="I13" i="1"/>
  <c r="J11" i="1"/>
  <c r="J16" i="1"/>
  <c r="K16" i="1" s="1"/>
  <c r="J24" i="1"/>
  <c r="K24" i="1" s="1"/>
  <c r="I25" i="1"/>
  <c r="J17" i="1"/>
  <c r="K17" i="1" s="1"/>
  <c r="I21" i="1"/>
  <c r="I24" i="1"/>
  <c r="J25" i="1"/>
  <c r="K25" i="1" s="1"/>
  <c r="C10" i="13"/>
  <c r="G41" i="1"/>
  <c r="I16" i="1"/>
  <c r="E41" i="1"/>
  <c r="J21" i="1"/>
  <c r="K21" i="1" s="1"/>
  <c r="I17" i="1"/>
  <c r="J15" i="1"/>
  <c r="I15" i="1"/>
  <c r="C41" i="1"/>
  <c r="I14" i="1"/>
  <c r="J14" i="1"/>
  <c r="K14" i="1" s="1"/>
  <c r="J26" i="1"/>
  <c r="K26" i="1" s="1"/>
  <c r="I26" i="1"/>
  <c r="J27" i="1"/>
  <c r="K27" i="1" s="1"/>
  <c r="I27" i="1"/>
  <c r="I28" i="1"/>
  <c r="J28" i="1"/>
  <c r="K28" i="1" s="1"/>
  <c r="J23" i="1"/>
  <c r="K23" i="1" s="1"/>
  <c r="I23" i="1"/>
  <c r="J22" i="1"/>
  <c r="K22" i="1" s="1"/>
  <c r="I22" i="1"/>
  <c r="I18" i="1"/>
  <c r="J18" i="1"/>
  <c r="K18" i="1" s="1"/>
  <c r="I19" i="1"/>
  <c r="J19" i="1"/>
  <c r="K19" i="1" s="1"/>
  <c r="I20" i="1"/>
  <c r="J20" i="1"/>
  <c r="K20" i="1" s="1"/>
  <c r="A3" i="2"/>
  <c r="A2" i="2"/>
  <c r="B5" i="13"/>
  <c r="A2" i="1"/>
  <c r="J11" i="28" l="1"/>
  <c r="K11" i="28" s="1"/>
  <c r="D44" i="28"/>
  <c r="I13" i="23" s="1"/>
  <c r="J13" i="23" s="1"/>
  <c r="D44" i="1"/>
  <c r="J14" i="27"/>
  <c r="K14" i="27" s="1"/>
  <c r="I11" i="27"/>
  <c r="D41" i="27"/>
  <c r="I41" i="27" s="1"/>
  <c r="K11" i="1"/>
  <c r="F42" i="27"/>
  <c r="C9" i="26"/>
  <c r="E9" i="26" s="1"/>
  <c r="F42" i="28"/>
  <c r="C9" i="29"/>
  <c r="E9" i="29" s="1"/>
  <c r="I12" i="1"/>
  <c r="I42" i="1" s="1"/>
  <c r="C8" i="29"/>
  <c r="E8" i="29" s="1"/>
  <c r="H42" i="28"/>
  <c r="C10" i="29"/>
  <c r="E10" i="29" s="1"/>
  <c r="H42" i="27"/>
  <c r="C10" i="26"/>
  <c r="E10" i="26" s="1"/>
  <c r="C8" i="13"/>
  <c r="E8" i="13" s="1"/>
  <c r="J12" i="1"/>
  <c r="K12" i="1" s="1"/>
  <c r="K15" i="1"/>
  <c r="J12" i="27"/>
  <c r="K12" i="27" s="1"/>
  <c r="J12" i="28"/>
  <c r="K12" i="28" s="1"/>
  <c r="H44" i="28"/>
  <c r="I15" i="23" s="1"/>
  <c r="J15" i="23" s="1"/>
  <c r="H45" i="28"/>
  <c r="G15" i="23" s="1"/>
  <c r="H15" i="23" s="1"/>
  <c r="H43" i="28"/>
  <c r="K15" i="23" s="1"/>
  <c r="L15" i="23" s="1"/>
  <c r="H46" i="28"/>
  <c r="E15" i="23" s="1"/>
  <c r="F15" i="23" s="1"/>
  <c r="H45" i="27"/>
  <c r="G15" i="18" s="1"/>
  <c r="H15" i="18" s="1"/>
  <c r="H46" i="27"/>
  <c r="E15" i="18" s="1"/>
  <c r="F15" i="18" s="1"/>
  <c r="H44" i="27"/>
  <c r="I15" i="18" s="1"/>
  <c r="J15" i="18" s="1"/>
  <c r="H43" i="27"/>
  <c r="K15" i="18" s="1"/>
  <c r="L15" i="18" s="1"/>
  <c r="F46" i="1"/>
  <c r="E14" i="16" s="1"/>
  <c r="F14" i="16" s="1"/>
  <c r="F44" i="28"/>
  <c r="I14" i="23" s="1"/>
  <c r="J14" i="23" s="1"/>
  <c r="F46" i="28"/>
  <c r="E14" i="23" s="1"/>
  <c r="F14" i="23" s="1"/>
  <c r="F45" i="28"/>
  <c r="G14" i="23" s="1"/>
  <c r="H14" i="23" s="1"/>
  <c r="F43" i="28"/>
  <c r="K14" i="23" s="1"/>
  <c r="L14" i="23" s="1"/>
  <c r="J14" i="28"/>
  <c r="K14" i="28" s="1"/>
  <c r="F44" i="27"/>
  <c r="I14" i="18" s="1"/>
  <c r="J14" i="18" s="1"/>
  <c r="F45" i="27"/>
  <c r="G14" i="18" s="1"/>
  <c r="H14" i="18" s="1"/>
  <c r="F46" i="27"/>
  <c r="E14" i="18" s="1"/>
  <c r="F14" i="18" s="1"/>
  <c r="F43" i="27"/>
  <c r="K14" i="18" s="1"/>
  <c r="L14" i="18" s="1"/>
  <c r="J16" i="28"/>
  <c r="K16" i="28" s="1"/>
  <c r="J27" i="28"/>
  <c r="K27" i="28" s="1"/>
  <c r="I25" i="27"/>
  <c r="I17" i="27"/>
  <c r="I25" i="28"/>
  <c r="I20" i="27"/>
  <c r="I22" i="27"/>
  <c r="J19" i="27"/>
  <c r="K19" i="27" s="1"/>
  <c r="I21" i="27"/>
  <c r="J13" i="27"/>
  <c r="K13" i="27" s="1"/>
  <c r="I23" i="28"/>
  <c r="I24" i="28"/>
  <c r="I28" i="27"/>
  <c r="I12" i="27"/>
  <c r="I13" i="28"/>
  <c r="J20" i="28"/>
  <c r="K20" i="28" s="1"/>
  <c r="J18" i="28"/>
  <c r="K18" i="28" s="1"/>
  <c r="I24" i="27"/>
  <c r="I26" i="27"/>
  <c r="I13" i="18"/>
  <c r="J13" i="18" s="1"/>
  <c r="J11" i="27"/>
  <c r="K11" i="27" s="1"/>
  <c r="D45" i="27"/>
  <c r="G13" i="18" s="1"/>
  <c r="H13" i="18" s="1"/>
  <c r="D43" i="27"/>
  <c r="K13" i="18" s="1"/>
  <c r="L13" i="18" s="1"/>
  <c r="D46" i="27"/>
  <c r="E13" i="18" s="1"/>
  <c r="F13" i="18" s="1"/>
  <c r="I16" i="27"/>
  <c r="I15" i="28"/>
  <c r="J26" i="28"/>
  <c r="K26" i="28" s="1"/>
  <c r="J15" i="27"/>
  <c r="K15" i="27" s="1"/>
  <c r="I14" i="28"/>
  <c r="D42" i="27"/>
  <c r="D45" i="28"/>
  <c r="G13" i="23" s="1"/>
  <c r="H13" i="23" s="1"/>
  <c r="J41" i="28"/>
  <c r="K41" i="28" s="1"/>
  <c r="I41" i="28"/>
  <c r="J17" i="28"/>
  <c r="K17" i="28" s="1"/>
  <c r="D43" i="28"/>
  <c r="K13" i="23" s="1"/>
  <c r="L13" i="23" s="1"/>
  <c r="J27" i="27"/>
  <c r="K27" i="27" s="1"/>
  <c r="J22" i="28"/>
  <c r="K22" i="28" s="1"/>
  <c r="I28" i="28"/>
  <c r="I14" i="27"/>
  <c r="I12" i="28"/>
  <c r="I11" i="28"/>
  <c r="J21" i="28"/>
  <c r="K21" i="28" s="1"/>
  <c r="J23" i="27"/>
  <c r="K23" i="27" s="1"/>
  <c r="I18" i="27"/>
  <c r="D46" i="28"/>
  <c r="E13" i="23" s="1"/>
  <c r="F13" i="23" s="1"/>
  <c r="I19" i="28"/>
  <c r="D42" i="28"/>
  <c r="J42" i="28" s="1"/>
  <c r="D42" i="1"/>
  <c r="E8" i="26"/>
  <c r="H43" i="1"/>
  <c r="K15" i="16" s="1"/>
  <c r="L15" i="16" s="1"/>
  <c r="H44" i="1"/>
  <c r="I15" i="16" s="1"/>
  <c r="J15" i="16" s="1"/>
  <c r="H45" i="1"/>
  <c r="G15" i="16" s="1"/>
  <c r="H15" i="16" s="1"/>
  <c r="E15" i="16"/>
  <c r="F15" i="16" s="1"/>
  <c r="E10" i="13"/>
  <c r="H42" i="1"/>
  <c r="F43" i="1"/>
  <c r="F44" i="1"/>
  <c r="I14" i="16" s="1"/>
  <c r="J14" i="16" s="1"/>
  <c r="F45" i="1"/>
  <c r="G14" i="16" s="1"/>
  <c r="H14" i="16" s="1"/>
  <c r="D46" i="1"/>
  <c r="D45" i="1"/>
  <c r="G13" i="16" s="1"/>
  <c r="H13" i="16" s="1"/>
  <c r="K13" i="16"/>
  <c r="L13" i="16" s="1"/>
  <c r="E9" i="13"/>
  <c r="F42" i="1"/>
  <c r="J41" i="1"/>
  <c r="K41" i="1" s="1"/>
  <c r="I41" i="1"/>
  <c r="A3" i="1"/>
  <c r="J42" i="1" l="1"/>
  <c r="J41" i="27"/>
  <c r="K41" i="27" s="1"/>
  <c r="I42" i="27"/>
  <c r="J42" i="27"/>
  <c r="K42" i="27" s="1"/>
  <c r="I42" i="28"/>
  <c r="K42" i="28"/>
  <c r="K46" i="1"/>
  <c r="K46" i="27"/>
  <c r="K45" i="28"/>
  <c r="K44" i="1"/>
  <c r="K45" i="1"/>
  <c r="K46" i="28"/>
  <c r="K43" i="28"/>
  <c r="K44" i="27"/>
  <c r="K45" i="27"/>
  <c r="K43" i="27"/>
  <c r="K44" i="28"/>
  <c r="K43" i="1"/>
  <c r="K14" i="16"/>
  <c r="L14" i="16" s="1"/>
  <c r="E13" i="16"/>
  <c r="F13" i="16" s="1"/>
  <c r="I13" i="16"/>
  <c r="J13" i="16" s="1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11" i="4"/>
  <c r="B11" i="3"/>
  <c r="C11" i="29" l="1"/>
  <c r="E11" i="29" s="1"/>
  <c r="I16" i="23"/>
  <c r="I17" i="23" s="1"/>
  <c r="C11" i="13"/>
  <c r="E11" i="13" s="1"/>
  <c r="K42" i="1"/>
  <c r="C11" i="26"/>
  <c r="E11" i="26" s="1"/>
  <c r="I16" i="18"/>
  <c r="I17" i="18" s="1"/>
  <c r="I16" i="16"/>
  <c r="I17" i="16" s="1"/>
  <c r="B12" i="1"/>
  <c r="B13" i="1"/>
  <c r="B14" i="1"/>
  <c r="B11" i="1"/>
</calcChain>
</file>

<file path=xl/sharedStrings.xml><?xml version="1.0" encoding="utf-8"?>
<sst xmlns="http://schemas.openxmlformats.org/spreadsheetml/2006/main" count="386" uniqueCount="134">
  <si>
    <t>ที่</t>
  </si>
  <si>
    <t>ชื่อ-สกุล</t>
  </si>
  <si>
    <t>รวม</t>
  </si>
  <si>
    <t>เฉลี่ย</t>
  </si>
  <si>
    <t>ระดับคุณภาพ</t>
  </si>
  <si>
    <t>A205210201210199212183194210</t>
  </si>
  <si>
    <t>ข้อมูลพื้นฐานสถานศึกษา</t>
  </si>
  <si>
    <t>โรงเรียน :</t>
  </si>
  <si>
    <t>จัดทำและพัฒนาโดย</t>
  </si>
  <si>
    <t>ครูประจำชั้น :</t>
  </si>
  <si>
    <t>ตำแหน่ง :</t>
  </si>
  <si>
    <t>ครูประจำชั้น</t>
  </si>
  <si>
    <t>ผู้อำนวยการ :</t>
  </si>
  <si>
    <t>ผู้อำนวยการโรงเรียน</t>
  </si>
  <si>
    <t>สอบถามปัญหาในการใช้หรือข้อเสนอแนะได้ตลอดเวลานะคะ</t>
  </si>
  <si>
    <t>ขอบคุณค่ะ</t>
  </si>
  <si>
    <t>เลขที่</t>
  </si>
  <si>
    <r>
      <t xml:space="preserve">3. </t>
    </r>
    <r>
      <rPr>
        <b/>
        <u/>
        <sz val="20"/>
        <color rgb="FFFF0000"/>
        <rFont val="TH SarabunPSK"/>
        <family val="2"/>
      </rPr>
      <t>ห้าม</t>
    </r>
    <r>
      <rPr>
        <sz val="16"/>
        <color theme="1"/>
        <rFont val="TH SarabunPSK"/>
        <family val="2"/>
      </rPr>
      <t xml:space="preserve"> ลบข้อมูลในช่องรวมคะแนน ร้อยละ และระดับคุณภาพ โดยเด็ดขาด (สูตรการคำนวณจะหายไป)</t>
    </r>
  </si>
  <si>
    <r>
      <t xml:space="preserve">7. </t>
    </r>
    <r>
      <rPr>
        <b/>
        <u/>
        <sz val="20"/>
        <color rgb="FFFF0000"/>
        <rFont val="TH SarabunPSK"/>
        <family val="2"/>
      </rPr>
      <t>ห้าม</t>
    </r>
    <r>
      <rPr>
        <sz val="16"/>
        <color theme="1"/>
        <rFont val="TH SarabunPSK"/>
        <family val="2"/>
      </rPr>
      <t xml:space="preserve"> ลบข้อมูล รวมคะแนน และเฉลี่ย (ร้อยละ) ตรงท้ายตารางออกโดยเด็ดขาด (สูตรการคำนวณจะหายไป)</t>
    </r>
  </si>
  <si>
    <r>
      <t xml:space="preserve">8. เมื่อกดสั่ง Print </t>
    </r>
    <r>
      <rPr>
        <b/>
        <u/>
        <sz val="20"/>
        <color theme="1"/>
        <rFont val="TH SarabunPSK"/>
        <family val="2"/>
      </rPr>
      <t>อย่าลืม</t>
    </r>
    <r>
      <rPr>
        <b/>
        <sz val="20"/>
        <color theme="1"/>
        <rFont val="TH SarabunPSK"/>
        <family val="2"/>
      </rPr>
      <t xml:space="preserve"> </t>
    </r>
    <r>
      <rPr>
        <sz val="16"/>
        <color theme="1"/>
        <rFont val="TH SarabunPSK"/>
        <family val="2"/>
      </rPr>
      <t>เลือกหน้า 1 ถึง 1 นะคะ</t>
    </r>
  </si>
  <si>
    <t>ข้อมูลนักเรียน</t>
  </si>
  <si>
    <t>ระดับชั้น :</t>
  </si>
  <si>
    <t>ภาคเรียน :</t>
  </si>
  <si>
    <t>ภาคเรียนที่ 1</t>
  </si>
  <si>
    <t>ปีการศึกษา :</t>
  </si>
  <si>
    <t>1. ให้คุณครูกรอกระดับชั้น ภาคเรียน ปีการศึกษา ชื่อโรงเรียน ครูประจำชั้น และชื่อผู้อำนวยการสถานศึกษาในหน้าข้อมูลพื้นฐาน เมื่อกรอกแล้วข้อมูลในหน้านี้แล้ว จะลิ้งค์ไปสู่หน้าอื่น ๆ</t>
  </si>
  <si>
    <t>2. ให้คุณครูกรอกชื่อ - นามสกุลนักเรียนในหน้าข้อมูลนักเรียน เมื่อกรอกแล้วข้อมูลนักเรียนจะลิ้งค์ไปสู่หน้าอื่น ๆ</t>
  </si>
  <si>
    <t>6. การกรอกคะแนนแต่ละช่อง มีเกณฑ์การให้คะแนน 4 ระดับ คือ</t>
  </si>
  <si>
    <t>รวมทั้งหมด</t>
  </si>
  <si>
    <t>ค่าเฉลี่ยรวมทั้งหมด</t>
  </si>
  <si>
    <t>คะแนนเฉลี่ย</t>
  </si>
  <si>
    <t>คุณลักษณะอันพึงประสงค์</t>
  </si>
  <si>
    <t>ดีเยี่ยม</t>
  </si>
  <si>
    <t>ดี</t>
  </si>
  <si>
    <t>ผ่านเกณฑ์</t>
  </si>
  <si>
    <t>ไม่ผ่านเกณฑ์</t>
  </si>
  <si>
    <t xml:space="preserve">               3 (ดีเยี่ยม)  แทนพฤติกรรมที่ปฏิบัติชัดเจนและสม่ำเสมอ</t>
  </si>
  <si>
    <t xml:space="preserve">               2 (ดี)        แทนพฤติกรรมที่ปฏิบัติชัดเจนและบ่อยครั้ง</t>
  </si>
  <si>
    <t xml:space="preserve">               0 (ไม่ผ่านเกณฑ์)   แทนพฤติกรรมที่ไม่ได้ปฏิบัติ</t>
  </si>
  <si>
    <t xml:space="preserve">               1 (ผ่านเกณฑ์)      แทนพฤติกรรมที่ปฏิบัติบางครั้ง</t>
  </si>
  <si>
    <t>ค่าเฉลี่ย</t>
  </si>
  <si>
    <t>ลงชื่อ……………………………………………</t>
  </si>
  <si>
    <t>ภาคเรียนที่ 2</t>
  </si>
  <si>
    <t>จำนวนเด็กนักเรียนที่ได้ ดี</t>
  </si>
  <si>
    <t>จำนวนเด็กนักเรียนที่ได้ ดีเยี่ยม</t>
  </si>
  <si>
    <t>จำนวนเด็กนักเรียนที่ได้ ผ่านเกณฑ์</t>
  </si>
  <si>
    <t>จำนวนเด็กนักเรียนที่ได้ ไม่ผ่านเกณฑ์</t>
  </si>
  <si>
    <t>บันทึกข้อความ</t>
  </si>
  <si>
    <t>จำนวนนักเรียน (คน)</t>
  </si>
  <si>
    <t>จำนวนนักเรียนที่ได้ระดับผลการประเมิน</t>
  </si>
  <si>
    <t>ผ่านเกณฑ์ (1)</t>
  </si>
  <si>
    <t>ไม่ผ่านเกณฑ์ (0)</t>
  </si>
  <si>
    <t>ดี (2)</t>
  </si>
  <si>
    <t>ดีเยี่ยม (3)</t>
  </si>
  <si>
    <t>คน</t>
  </si>
  <si>
    <t>ร้อยละ</t>
  </si>
  <si>
    <t>ร้อยละของนักเรียนที่ได้ผลการประเมินระดับดีขึ้นไป</t>
  </si>
  <si>
    <t>จำนวนนักเรียนที่ได้ผลการประเมินระดับดีขึ้นไป</t>
  </si>
  <si>
    <t xml:space="preserve">          จึงเรียนมาเพื่อทราบ</t>
  </si>
  <si>
    <t>ลงชื่อ ………………………………………..</t>
  </si>
  <si>
    <t>ความคิดเห็นของผู้บริหาร</t>
  </si>
  <si>
    <t>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</t>
  </si>
  <si>
    <r>
      <rPr>
        <b/>
        <sz val="20"/>
        <color theme="1"/>
        <rFont val="TH SarabunPSK"/>
        <family val="2"/>
      </rPr>
      <t xml:space="preserve">                 วันที่</t>
    </r>
    <r>
      <rPr>
        <sz val="20"/>
        <color theme="1"/>
        <rFont val="TH SarabunPSK"/>
        <family val="2"/>
      </rPr>
      <t xml:space="preserve">   ………………………………………….</t>
    </r>
  </si>
  <si>
    <r>
      <t xml:space="preserve">4. หากจำนวนนักเรียนไม่ถึงตามจำนวนที่กำหนดไว้ ให้คลุมตารางส่วนเกินและกดลบข้อมูลออก ด้วยปุ่ม Delete </t>
    </r>
    <r>
      <rPr>
        <b/>
        <sz val="18"/>
        <color rgb="FFFF0000"/>
        <rFont val="TH SarabunPSK"/>
        <family val="2"/>
      </rPr>
      <t>*** ถ้าไม่ลบตาราง คะแนนจะไม่ตรง</t>
    </r>
  </si>
  <si>
    <t>5. หากจำนวนนักเรียนมากกว่าที่กำหนดไว้ กดแทรกเพิ่มตารางและลากสูตรต่อจากช่องด้านบน (ขอดูคลิปเพิ่มเติมได้)</t>
  </si>
  <si>
    <t>ข้อแนะนำสำหรับการใช้งานแบบบันทึกการประเมินการอ่าน คิดวิเคราะห์ และเขียน</t>
  </si>
  <si>
    <t>1. การอ่าน</t>
  </si>
  <si>
    <t>2. การคิดวิเคราะห์</t>
  </si>
  <si>
    <t>3. การเขียน</t>
  </si>
  <si>
    <t>โปรแกรมแบบบันทึกการประเมินการอ่าน คิดวิเคราะห์ และเขียน ตามหลักสูตรแกนกลางการศึกษาขั้นพื้นฐาน พุทธศักราช 2551</t>
  </si>
  <si>
    <t>แบบสรุปการประเมินการอ่าน คิดวิเคราะห์และเขียน ตามหลักสูตรแกนกลางการศึกษาขั้นพื้นฐาน พุทธศักราช 2551</t>
  </si>
  <si>
    <t>ตามหลักสูตรแกนกลางการศึกษาขั้นพื้นฐาน พุทธศักราช 2551</t>
  </si>
  <si>
    <t>แบบสรุปการประเมินการอ่าน คิดวิเคราะห์และเขียน</t>
  </si>
  <si>
    <t>แผนภูมิสรุปการประเมินการอ่าน คิดวิเคราะห์และเขียน ตามหลักสูตรแกนกลางการศึกษาขั้นพื้นฐาน พุทธศักราช 2551</t>
  </si>
  <si>
    <t>การประเมิน</t>
  </si>
  <si>
    <t>การอ่าน</t>
  </si>
  <si>
    <t>การคิดวิเคราะห์</t>
  </si>
  <si>
    <t>การเขียน</t>
  </si>
  <si>
    <t>สรุปการประเมิน</t>
  </si>
  <si>
    <t xml:space="preserve"> การเขียน</t>
  </si>
  <si>
    <t xml:space="preserve">1. อ่านออกเสียงได้ชัดเจน อ่านได้ถูกต้องตามอักขระ อ่านถูกต้องตามวรรคตอน
</t>
  </si>
  <si>
    <t>2. เห็นคุณค่าของการอ่าน และอ่านหนังสือสม่ำเสมอ</t>
  </si>
  <si>
    <t>4. สามารถตอบคำถามจากเรื่องที่อ่าน</t>
  </si>
  <si>
    <t xml:space="preserve">5. สามารถสรุปสาระสำคัญและข้อคิดจากเรื่องที่อ่าน  </t>
  </si>
  <si>
    <t>3. เข้าใจในเรื่องที่อ่านและถ่ายทอดให้ผู้อื่นรับรู้ได้</t>
  </si>
  <si>
    <t>2. วินิจฉัยตัดสินใจด้วยตนเอง  ในสิ่งที่ดีและถูกต้อง</t>
  </si>
  <si>
    <t>1.คิดอย่างมีระบบและสรุปประเด็นสำคัญได้</t>
  </si>
  <si>
    <t>3. แสดงความคิดเห็นต่อเรื่องต่าง ๆ โดยมีเหตุผลประกอบ</t>
  </si>
  <si>
    <t>4. แยกแยะข้อเท็จจริงจากการฟังและการดูได้ถูกต้อง ชัดเจน มีเหตุผล</t>
  </si>
  <si>
    <t>5. สามารถนำเสนอสาระความคิดในการนำไปใช้ในชีวิตประจำวันได้เหมาะสม</t>
  </si>
  <si>
    <t>แบบประเมินการอ่าน คิดวิเคราะห์และเขียน ตามหลักสูตรแกนกลางการศึกษาขั้นพื้นฐาน พุทธศักราช 2551</t>
  </si>
  <si>
    <t xml:space="preserve">แบบประเมินการอ่าน คิดวิเคราะห์และเขียน ตามหลักสูตรแกนกลางการศึกษาขั้นพื้นฐาน พุทธศักราช 2551    </t>
  </si>
  <si>
    <t>2. เขียนสื่อความหมายได้ชัดเจนถูกต้อง</t>
  </si>
  <si>
    <t>3. การเขียนเรียงลำดับเหตุการณ์และ ขั้นตอนต่อเนื่องและเหมาะสม</t>
  </si>
  <si>
    <t>1. เขียนลายมืออ่านง่าย สวยงามถูกต้องตามแบบมาตรฐานภาษาที่เขียน</t>
  </si>
  <si>
    <t>4. วางสระ วรรณยุกต์ถูกที่ ใช้ตัวสะกดและการันต์ถูกต้อง</t>
  </si>
  <si>
    <t>5. ใช้ภาษาในการเขียนอย่างเหมาะสมและสร้างสรรค์</t>
  </si>
  <si>
    <t>(นายสุนันท์  จงใจกลาง)</t>
  </si>
  <si>
    <t>ปีการศึกษา 2565</t>
  </si>
  <si>
    <t>โรงเรียนบ้านกุดโบสถ์</t>
  </si>
  <si>
    <r>
      <rPr>
        <b/>
        <sz val="20"/>
        <color theme="1"/>
        <rFont val="TH SarabunPSK"/>
        <family val="2"/>
      </rPr>
      <t xml:space="preserve">ส่วนราชการ  </t>
    </r>
    <r>
      <rPr>
        <sz val="20"/>
        <color theme="1"/>
        <rFont val="TH SarabunPSK"/>
        <family val="2"/>
      </rPr>
      <t xml:space="preserve">   </t>
    </r>
    <r>
      <rPr>
        <sz val="16"/>
        <color theme="1"/>
        <rFont val="TH SarabunPSK"/>
        <family val="2"/>
      </rPr>
      <t>โรงเรียนบ้านกุดโบสถ์</t>
    </r>
  </si>
  <si>
    <t>เรียน    ผู้อำนวยการโรงเรียนบ้านกุดโบสถ์</t>
  </si>
  <si>
    <r>
      <rPr>
        <b/>
        <sz val="20"/>
        <color theme="1"/>
        <rFont val="TH SarabunPSK"/>
        <family val="2"/>
      </rPr>
      <t>ที่</t>
    </r>
    <r>
      <rPr>
        <sz val="20"/>
        <color theme="1"/>
        <rFont val="TH SarabunPSK"/>
        <family val="2"/>
      </rPr>
      <t xml:space="preserve">     ……………../2566</t>
    </r>
  </si>
  <si>
    <r>
      <rPr>
        <b/>
        <sz val="20"/>
        <color theme="1"/>
        <rFont val="TH SarabunPSK"/>
        <family val="2"/>
      </rPr>
      <t xml:space="preserve"> วันที่ </t>
    </r>
    <r>
      <rPr>
        <sz val="20"/>
        <color theme="1"/>
        <rFont val="TH SarabunPSK"/>
        <family val="2"/>
      </rPr>
      <t xml:space="preserve">  27 มีนาคม 2566</t>
    </r>
  </si>
  <si>
    <t xml:space="preserve">          ด้วย ข้าพเจ้า นางสธัญธิกา  รรงค์ ตำแหน่ง ครู โรงเรียนบ้านกุดโบสถ์ ได้ดำเนินการประเมินการอ่าน คิดวิเคราะห์และเขียน ตามหลักสูตรแกนกลางการศึกษาขั้นพื้นฐาน พุทธศักราช 2551 ของนักเรียนชั้นประถมศึกษาปีที่ 6 ประจำปีการศึกษา 2565 เสร็จสิ้นแล้ว จึงขอรายงานผลการประเมินตามรายละเอียด ดังเอกสารที่แนบมาพร้อมนี้ </t>
  </si>
  <si>
    <r>
      <t xml:space="preserve">เรื่อง    </t>
    </r>
    <r>
      <rPr>
        <sz val="16"/>
        <color theme="1"/>
        <rFont val="TH SarabunPSK"/>
        <family val="2"/>
      </rPr>
      <t>รายงานผลการประเมินคุณลักษณะอันพึงประสงค์ นักเรียนชั้นประถมศึกษาปีที่ 6 ปีการศึกษา 2565</t>
    </r>
  </si>
  <si>
    <r>
      <rPr>
        <b/>
        <sz val="20"/>
        <color theme="1"/>
        <rFont val="TH SarabunPSK"/>
        <family val="2"/>
      </rPr>
      <t xml:space="preserve"> วันที่ </t>
    </r>
    <r>
      <rPr>
        <sz val="20"/>
        <color theme="1"/>
        <rFont val="TH SarabunPSK"/>
        <family val="2"/>
      </rPr>
      <t xml:space="preserve">  </t>
    </r>
    <r>
      <rPr>
        <sz val="16"/>
        <color theme="1"/>
        <rFont val="TH SarabunPSK"/>
        <family val="2"/>
      </rPr>
      <t>27  มีนาคม 2566</t>
    </r>
  </si>
  <si>
    <r>
      <t xml:space="preserve">เรื่อง  </t>
    </r>
    <r>
      <rPr>
        <sz val="16"/>
        <color theme="1"/>
        <rFont val="TH SarabunPSK"/>
        <family val="2"/>
      </rPr>
      <t>ร</t>
    </r>
    <r>
      <rPr>
        <sz val="14"/>
        <color theme="1"/>
        <rFont val="TH SarabunPSK"/>
        <family val="2"/>
      </rPr>
      <t>ายงานผลการประเมินการอ่าน คิดวิเคราะห์และเขียน นักเรียนชั้นประถมศึกษาปีที่ 6  ภาคเรียนที่ 2 ปีการศึกษา 2565</t>
    </r>
  </si>
  <si>
    <t xml:space="preserve">          ด้วย ข้าพเจ้า นางธัญธิกา  ณงค์ ตำแหน่ง ครู โรงเรียนบ้านกุดโบสถ์  ได้ดำเนินการประเมินการอ่าน คิดวิเคราะห์และเขียน ตามหลักสูตรแกนกลางการศึกษาขั้นพื้นฐาน พุทธศักราช 2551 ของนักเรียนชั้นประถมศึกษาปีที่ 6 ภาคเรียนที่ 2 ปีการศึกษา 2565 เสร็จสิ้นแล้ว จึงขอรายงานผลการประเมินตามรายละเอียด ดังเอกสารที่แนบมาพร้อมนี้ </t>
  </si>
  <si>
    <r>
      <t xml:space="preserve">เรื่อง  </t>
    </r>
    <r>
      <rPr>
        <sz val="16"/>
        <color theme="1"/>
        <rFont val="TH SarabunPSK"/>
        <family val="2"/>
      </rPr>
      <t>ร</t>
    </r>
    <r>
      <rPr>
        <sz val="14"/>
        <color theme="1"/>
        <rFont val="TH SarabunPSK"/>
        <family val="2"/>
      </rPr>
      <t>ายงานผลการประเมินการอ่าน คิดวิเคราะห์และเขียน นักเรียนชั้นประถมศึกษาปีที่ 6  ภาคเรียนที่ 1 ปีการศึกษา 2565</t>
    </r>
  </si>
  <si>
    <t xml:space="preserve">          ด้วย ข้าพเจ้า นางธัญธิกา  ณงค์ ตำแหน่ง ครู โรงเรียนบ้านกุดโบสถ์  ได้ดำเนินการประเมินการอ่าน คิดวิเคราะห์และเขียน ตามหลักสูตรแกนกลางการศึกษาขั้นพื้นฐาน พุทธศักราช 2551 ของนักเรียนชั้นประถมศึกษาปีที่ 6 ภาคเรียนที่ 1 ปีการศึกษา 2565 เสร็จสิ้นแล้ว จึงขอรายงานผลการประเมินตามรายละเอียด ดังเอกสารที่แนบมาพร้อมนี้ </t>
  </si>
  <si>
    <t>ชั้นประถมศึกษาปีที่ 2</t>
  </si>
  <si>
    <t>นางสำรอง  ต้นกระโทก</t>
  </si>
  <si>
    <t>เด็กชายทิวัตถ์  คล้ายกระโทก</t>
  </si>
  <si>
    <t>เด็กชายเมธาพัศ  แผ้วครบุรี</t>
  </si>
  <si>
    <t>เด็กชายโชคชัย  เรือนเพชร</t>
  </si>
  <si>
    <t>เด็กชายกฤตพจน์  เพชรท้าว</t>
  </si>
  <si>
    <t>เด็กชายภัทนนท์  เตาตะขบ</t>
  </si>
  <si>
    <t>เด็กหญิงเสาวภาคย์  สิงห์บัญชา</t>
  </si>
  <si>
    <t>เด็กหญิงพิชญาพร  ชินรัมย์</t>
  </si>
  <si>
    <t>เด็กหญิงเพชรรัตน์  ฉันกระโทก</t>
  </si>
  <si>
    <t>เด็กหญิงกานต์ธิดา  แสนกระโทก</t>
  </si>
  <si>
    <t>เด็กชายอนุวัฒน์  เนื้อกระโทก</t>
  </si>
  <si>
    <t>เด็กหญิงกิตญาดา  หมั่นกุดเวียน</t>
  </si>
  <si>
    <t>เด็กชายจิรณัฐ หมั่นกุดเวียน</t>
  </si>
  <si>
    <t>เด็กชายกฤตษฎา รัตนะมาลา</t>
  </si>
  <si>
    <t>เด็กหญิงกัญญารัตน์ วรรณุรักษ์</t>
  </si>
  <si>
    <t>เด็กหญิงนิชาพร  เรือนเพชร</t>
  </si>
  <si>
    <t>เด็กหญิงธัญชนก ลีกระโทก</t>
  </si>
  <si>
    <t>เด็กหญิงอารยา ชื่นกระโทก</t>
  </si>
  <si>
    <t>เด็กชายศุภากร  พงษ์กระโทก</t>
  </si>
  <si>
    <t>เด็กชายอนุชา รวบกระโทก</t>
  </si>
  <si>
    <t>เด็กหญิงวรรณวิศา  อุบลบาน</t>
  </si>
  <si>
    <t>เด็กชายธชย  นนสุรัตน์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</si>
</sst>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0.0"/>
  </numFmts>
  <fonts count="25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8"/>
      <color indexed="8"/>
      <name val="TH SarabunPSK"/>
      <family val="2"/>
    </font>
    <font>
      <b/>
      <sz val="30"/>
      <color indexed="9"/>
      <name val="TH SarabunPSK"/>
      <family val="2"/>
    </font>
    <font>
      <b/>
      <sz val="22"/>
      <color indexed="9"/>
      <name val="TH SarabunPSK"/>
      <family val="2"/>
    </font>
    <font>
      <b/>
      <sz val="20"/>
      <color indexed="8"/>
      <name val="TH SarabunPSK"/>
      <family val="2"/>
    </font>
    <font>
      <sz val="16"/>
      <name val="TH SarabunPSK"/>
      <family val="2"/>
    </font>
    <font>
      <b/>
      <sz val="18"/>
      <name val="TH SarabunPSK"/>
      <family val="2"/>
    </font>
    <font>
      <sz val="16"/>
      <color rgb="FFFF0000"/>
      <name val="TH SarabunPSK"/>
      <family val="2"/>
    </font>
    <font>
      <sz val="14"/>
      <color rgb="FFFF0000"/>
      <name val="TH SarabunPSK"/>
      <family val="2"/>
    </font>
    <font>
      <b/>
      <sz val="15"/>
      <color theme="1"/>
      <name val="TH SarabunPSK"/>
      <family val="2"/>
    </font>
    <font>
      <sz val="15"/>
      <color theme="1"/>
      <name val="TH SarabunPSK"/>
      <family val="2"/>
    </font>
    <font>
      <b/>
      <sz val="20"/>
      <color theme="1"/>
      <name val="TH SarabunPSK"/>
      <family val="2"/>
    </font>
    <font>
      <b/>
      <u/>
      <sz val="20"/>
      <color rgb="FFFF0000"/>
      <name val="TH SarabunPSK"/>
      <family val="2"/>
    </font>
    <font>
      <b/>
      <sz val="18"/>
      <color rgb="FFFF0000"/>
      <name val="TH SarabunPSK"/>
      <family val="2"/>
    </font>
    <font>
      <b/>
      <u/>
      <sz val="20"/>
      <color theme="1"/>
      <name val="TH SarabunPSK"/>
      <family val="2"/>
    </font>
    <font>
      <b/>
      <sz val="22"/>
      <color theme="1"/>
      <name val="TH SarabunPSK"/>
      <family val="2"/>
    </font>
    <font>
      <b/>
      <sz val="18"/>
      <color theme="1"/>
      <name val="TH SarabunPSK"/>
      <family val="2"/>
    </font>
    <font>
      <sz val="18"/>
      <color theme="1"/>
      <name val="TH SarabunPSK"/>
      <family val="2"/>
    </font>
    <font>
      <sz val="11"/>
      <color theme="1"/>
      <name val="TH SarabunPSK"/>
      <family val="2"/>
    </font>
    <font>
      <sz val="20"/>
      <color theme="1"/>
      <name val="TH SarabunPSK"/>
      <family val="2"/>
    </font>
    <font>
      <b/>
      <sz val="29"/>
      <color theme="1"/>
      <name val="TH SarabunPSK"/>
      <family val="2"/>
    </font>
    <font>
      <b/>
      <sz val="20"/>
      <name val="TH SarabunPSK"/>
      <family val="2"/>
    </font>
    <font>
      <sz val="14"/>
      <color theme="1"/>
      <name val="TH SarabunPSK"/>
      <family val="2"/>
    </font>
  </fonts>
  <fills count="17">
    <fill>
      <patternFill patternType="none"/>
    </fill>
    <fill>
      <patternFill patternType="gray125"/>
    </fill>
    <fill>
      <patternFill patternType="solid">
        <fgColor rgb="FFE4F0DC"/>
        <bgColor indexed="64"/>
      </patternFill>
    </fill>
    <fill>
      <patternFill patternType="solid">
        <fgColor rgb="FFB5F1E4"/>
        <bgColor indexed="64"/>
      </patternFill>
    </fill>
    <fill>
      <patternFill patternType="solid">
        <fgColor rgb="FFE65094"/>
        <bgColor indexed="64"/>
      </patternFill>
    </fill>
    <fill>
      <patternFill patternType="solid">
        <fgColor rgb="FFF5B1DD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BDD8"/>
        <bgColor indexed="64"/>
      </patternFill>
    </fill>
    <fill>
      <patternFill patternType="solid">
        <fgColor rgb="FFEBA7D8"/>
        <bgColor indexed="64"/>
      </patternFill>
    </fill>
    <fill>
      <patternFill patternType="solid">
        <fgColor rgb="FFDCD1F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DE78B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7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0" xfId="0" applyFont="1"/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/>
    </xf>
    <xf numFmtId="0" fontId="3" fillId="0" borderId="0" xfId="0" applyFont="1"/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12" fillId="0" borderId="1" xfId="0" applyFont="1" applyBorder="1" applyAlignment="1">
      <alignment horizontal="center"/>
    </xf>
    <xf numFmtId="0" fontId="12" fillId="0" borderId="1" xfId="0" applyFont="1" applyBorder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19" fillId="0" borderId="0" xfId="0" applyFont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2" fontId="1" fillId="0" borderId="0" xfId="0" applyNumberFormat="1" applyFont="1" applyAlignment="1">
      <alignment horizontal="center" vertical="center" wrapText="1"/>
    </xf>
    <xf numFmtId="0" fontId="2" fillId="13" borderId="1" xfId="0" applyFont="1" applyFill="1" applyBorder="1" applyAlignment="1">
      <alignment horizontal="center" vertical="center"/>
    </xf>
    <xf numFmtId="0" fontId="1" fillId="0" borderId="31" xfId="0" applyFont="1" applyBorder="1"/>
    <xf numFmtId="0" fontId="2" fillId="6" borderId="31" xfId="0" applyFont="1" applyFill="1" applyBorder="1" applyAlignment="1">
      <alignment horizontal="center"/>
    </xf>
    <xf numFmtId="187" fontId="12" fillId="12" borderId="1" xfId="0" applyNumberFormat="1" applyFont="1" applyFill="1" applyBorder="1" applyAlignment="1">
      <alignment horizontal="center" vertical="center"/>
    </xf>
    <xf numFmtId="0" fontId="1" fillId="10" borderId="1" xfId="0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/>
    </xf>
    <xf numFmtId="187" fontId="1" fillId="7" borderId="1" xfId="0" applyNumberFormat="1" applyFont="1" applyFill="1" applyBorder="1" applyAlignment="1">
      <alignment horizontal="center" vertical="center" wrapText="1"/>
    </xf>
    <xf numFmtId="187" fontId="1" fillId="9" borderId="1" xfId="0" applyNumberFormat="1" applyFont="1" applyFill="1" applyBorder="1" applyAlignment="1">
      <alignment horizontal="center" vertical="center"/>
    </xf>
    <xf numFmtId="187" fontId="12" fillId="9" borderId="1" xfId="0" applyNumberFormat="1" applyFont="1" applyFill="1" applyBorder="1" applyAlignment="1">
      <alignment horizontal="center" vertical="center"/>
    </xf>
    <xf numFmtId="187" fontId="12" fillId="7" borderId="1" xfId="0" applyNumberFormat="1" applyFont="1" applyFill="1" applyBorder="1" applyAlignment="1">
      <alignment horizontal="center" vertical="center"/>
    </xf>
    <xf numFmtId="2" fontId="1" fillId="9" borderId="1" xfId="0" applyNumberFormat="1" applyFont="1" applyFill="1" applyBorder="1" applyAlignment="1">
      <alignment horizontal="center" vertical="center"/>
    </xf>
    <xf numFmtId="2" fontId="1" fillId="7" borderId="1" xfId="0" applyNumberFormat="1" applyFont="1" applyFill="1" applyBorder="1" applyAlignment="1">
      <alignment horizontal="center" vertical="center" wrapText="1"/>
    </xf>
    <xf numFmtId="0" fontId="20" fillId="0" borderId="0" xfId="0" applyFont="1"/>
    <xf numFmtId="0" fontId="2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13" fillId="0" borderId="0" xfId="0" applyFont="1"/>
    <xf numFmtId="187" fontId="12" fillId="7" borderId="3" xfId="0" applyNumberFormat="1" applyFont="1" applyFill="1" applyBorder="1" applyAlignment="1">
      <alignment horizontal="center" vertical="center"/>
    </xf>
    <xf numFmtId="0" fontId="1" fillId="12" borderId="1" xfId="0" applyFont="1" applyFill="1" applyBorder="1" applyAlignment="1">
      <alignment horizontal="center" vertical="center"/>
    </xf>
    <xf numFmtId="0" fontId="1" fillId="10" borderId="1" xfId="0" applyFont="1" applyFill="1" applyBorder="1" applyAlignment="1">
      <alignment horizontal="center" vertical="center"/>
    </xf>
    <xf numFmtId="0" fontId="1" fillId="12" borderId="1" xfId="0" applyFont="1" applyFill="1" applyBorder="1"/>
    <xf numFmtId="0" fontId="1" fillId="14" borderId="1" xfId="0" applyFont="1" applyFill="1" applyBorder="1"/>
    <xf numFmtId="0" fontId="1" fillId="14" borderId="1" xfId="0" applyFont="1" applyFill="1" applyBorder="1" applyAlignment="1">
      <alignment horizontal="center" vertical="center"/>
    </xf>
    <xf numFmtId="0" fontId="1" fillId="15" borderId="1" xfId="0" applyFont="1" applyFill="1" applyBorder="1"/>
    <xf numFmtId="0" fontId="1" fillId="15" borderId="1" xfId="0" applyFont="1" applyFill="1" applyBorder="1" applyAlignment="1">
      <alignment horizontal="center" vertical="center"/>
    </xf>
    <xf numFmtId="0" fontId="1" fillId="10" borderId="1" xfId="0" applyFont="1" applyFill="1" applyBorder="1"/>
    <xf numFmtId="2" fontId="12" fillId="11" borderId="1" xfId="0" applyNumberFormat="1" applyFont="1" applyFill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3" fillId="14" borderId="0" xfId="0" applyFont="1" applyFill="1"/>
    <xf numFmtId="0" fontId="3" fillId="14" borderId="6" xfId="0" applyFont="1" applyFill="1" applyBorder="1"/>
    <xf numFmtId="0" fontId="3" fillId="14" borderId="7" xfId="0" applyFont="1" applyFill="1" applyBorder="1"/>
    <xf numFmtId="0" fontId="3" fillId="14" borderId="8" xfId="0" applyFont="1" applyFill="1" applyBorder="1"/>
    <xf numFmtId="0" fontId="3" fillId="14" borderId="9" xfId="0" applyFont="1" applyFill="1" applyBorder="1"/>
    <xf numFmtId="0" fontId="3" fillId="14" borderId="0" xfId="0" applyFont="1" applyFill="1" applyAlignment="1">
      <alignment vertical="center"/>
    </xf>
    <xf numFmtId="0" fontId="3" fillId="14" borderId="9" xfId="0" applyFont="1" applyFill="1" applyBorder="1" applyAlignment="1">
      <alignment vertical="center"/>
    </xf>
    <xf numFmtId="0" fontId="3" fillId="14" borderId="21" xfId="0" applyFont="1" applyFill="1" applyBorder="1"/>
    <xf numFmtId="0" fontId="3" fillId="14" borderId="23" xfId="0" applyFont="1" applyFill="1" applyBorder="1"/>
    <xf numFmtId="0" fontId="3" fillId="14" borderId="24" xfId="0" applyFont="1" applyFill="1" applyBorder="1"/>
    <xf numFmtId="0" fontId="9" fillId="14" borderId="0" xfId="0" applyFont="1" applyFill="1"/>
    <xf numFmtId="0" fontId="8" fillId="14" borderId="0" xfId="0" applyFont="1" applyFill="1" applyAlignment="1">
      <alignment horizontal="center"/>
    </xf>
    <xf numFmtId="0" fontId="10" fillId="14" borderId="0" xfId="0" applyFont="1" applyFill="1"/>
    <xf numFmtId="0" fontId="3" fillId="14" borderId="12" xfId="0" applyFont="1" applyFill="1" applyBorder="1"/>
    <xf numFmtId="0" fontId="3" fillId="14" borderId="12" xfId="0" applyFont="1" applyFill="1" applyBorder="1" applyAlignment="1">
      <alignment vertical="center"/>
    </xf>
    <xf numFmtId="0" fontId="3" fillId="9" borderId="16" xfId="0" applyFont="1" applyFill="1" applyBorder="1" applyAlignment="1">
      <alignment horizontal="right" vertical="center"/>
    </xf>
    <xf numFmtId="0" fontId="3" fillId="9" borderId="17" xfId="0" applyFont="1" applyFill="1" applyBorder="1" applyAlignment="1" applyProtection="1">
      <alignment vertical="center"/>
      <protection locked="0"/>
    </xf>
    <xf numFmtId="0" fontId="3" fillId="9" borderId="19" xfId="0" applyFont="1" applyFill="1" applyBorder="1" applyAlignment="1">
      <alignment horizontal="right" vertical="center"/>
    </xf>
    <xf numFmtId="0" fontId="3" fillId="9" borderId="30" xfId="0" applyFont="1" applyFill="1" applyBorder="1" applyAlignment="1">
      <alignment horizontal="right" vertical="center"/>
    </xf>
    <xf numFmtId="0" fontId="3" fillId="9" borderId="29" xfId="0" applyFont="1" applyFill="1" applyBorder="1" applyAlignment="1" applyProtection="1">
      <alignment vertical="center"/>
      <protection locked="0"/>
    </xf>
    <xf numFmtId="0" fontId="3" fillId="9" borderId="20" xfId="0" applyFont="1" applyFill="1" applyBorder="1" applyAlignment="1" applyProtection="1">
      <alignment vertical="center"/>
      <protection locked="0"/>
    </xf>
    <xf numFmtId="0" fontId="6" fillId="7" borderId="9" xfId="0" applyFont="1" applyFill="1" applyBorder="1" applyAlignment="1">
      <alignment horizontal="center" vertical="center"/>
    </xf>
    <xf numFmtId="0" fontId="6" fillId="7" borderId="0" xfId="0" applyFont="1" applyFill="1" applyAlignment="1">
      <alignment horizontal="center" vertical="center"/>
    </xf>
    <xf numFmtId="0" fontId="6" fillId="7" borderId="12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right" vertical="center"/>
    </xf>
    <xf numFmtId="0" fontId="3" fillId="2" borderId="28" xfId="0" applyFont="1" applyFill="1" applyBorder="1" applyAlignment="1" applyProtection="1">
      <alignment vertical="center"/>
      <protection locked="0"/>
    </xf>
    <xf numFmtId="0" fontId="3" fillId="2" borderId="20" xfId="0" applyFont="1" applyFill="1" applyBorder="1" applyAlignment="1" applyProtection="1">
      <alignment vertical="center"/>
      <protection locked="0"/>
    </xf>
    <xf numFmtId="0" fontId="3" fillId="2" borderId="21" xfId="0" applyFont="1" applyFill="1" applyBorder="1" applyAlignment="1">
      <alignment horizontal="right" vertical="center"/>
    </xf>
    <xf numFmtId="0" fontId="3" fillId="2" borderId="22" xfId="0" applyFont="1" applyFill="1" applyBorder="1" applyAlignment="1" applyProtection="1">
      <alignment vertical="center"/>
      <protection locked="0"/>
    </xf>
    <xf numFmtId="2" fontId="1" fillId="0" borderId="1" xfId="0" applyNumberFormat="1" applyFont="1" applyBorder="1" applyAlignment="1">
      <alignment horizontal="center" wrapText="1"/>
    </xf>
    <xf numFmtId="187" fontId="12" fillId="0" borderId="1" xfId="0" applyNumberFormat="1" applyFont="1" applyBorder="1" applyAlignment="1">
      <alignment horizontal="center"/>
    </xf>
    <xf numFmtId="2" fontId="1" fillId="10" borderId="1" xfId="0" applyNumberFormat="1" applyFont="1" applyFill="1" applyBorder="1" applyAlignment="1">
      <alignment horizontal="center" wrapText="1"/>
    </xf>
    <xf numFmtId="187" fontId="1" fillId="11" borderId="1" xfId="0" applyNumberFormat="1" applyFont="1" applyFill="1" applyBorder="1" applyAlignment="1">
      <alignment horizontal="center" wrapText="1"/>
    </xf>
    <xf numFmtId="187" fontId="12" fillId="12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/>
    <xf numFmtId="0" fontId="1" fillId="6" borderId="0" xfId="0" applyFont="1" applyFill="1" applyAlignment="1">
      <alignment horizontal="left" vertical="center"/>
    </xf>
    <xf numFmtId="0" fontId="17" fillId="3" borderId="0" xfId="0" applyFont="1" applyFill="1" applyAlignment="1">
      <alignment horizontal="center" vertical="center" wrapText="1"/>
    </xf>
    <xf numFmtId="0" fontId="1" fillId="6" borderId="0" xfId="0" applyFont="1" applyFill="1" applyAlignment="1">
      <alignment horizontal="left" vertical="center" wrapText="1"/>
    </xf>
    <xf numFmtId="0" fontId="8" fillId="14" borderId="14" xfId="0" applyFont="1" applyFill="1" applyBorder="1" applyAlignment="1">
      <alignment horizontal="center" vertical="center"/>
    </xf>
    <xf numFmtId="0" fontId="4" fillId="16" borderId="10" xfId="0" applyFont="1" applyFill="1" applyBorder="1" applyAlignment="1">
      <alignment horizontal="center" vertical="center"/>
    </xf>
    <xf numFmtId="0" fontId="5" fillId="16" borderId="11" xfId="0" applyFont="1" applyFill="1" applyBorder="1" applyAlignment="1">
      <alignment horizontal="center" vertical="center"/>
    </xf>
    <xf numFmtId="0" fontId="23" fillId="9" borderId="13" xfId="0" applyFont="1" applyFill="1" applyBorder="1" applyAlignment="1">
      <alignment horizontal="center" vertical="center" wrapText="1"/>
    </xf>
    <xf numFmtId="0" fontId="23" fillId="9" borderId="14" xfId="0" applyFont="1" applyFill="1" applyBorder="1" applyAlignment="1">
      <alignment horizontal="center" vertical="center" wrapText="1"/>
    </xf>
    <xf numFmtId="0" fontId="23" fillId="9" borderId="15" xfId="0" applyFont="1" applyFill="1" applyBorder="1" applyAlignment="1">
      <alignment horizontal="center" vertical="center" wrapText="1"/>
    </xf>
    <xf numFmtId="0" fontId="6" fillId="15" borderId="10" xfId="0" applyFont="1" applyFill="1" applyBorder="1" applyAlignment="1">
      <alignment horizontal="center" vertical="center"/>
    </xf>
    <xf numFmtId="0" fontId="6" fillId="15" borderId="18" xfId="0" applyFont="1" applyFill="1" applyBorder="1" applyAlignment="1">
      <alignment horizontal="center" vertical="center"/>
    </xf>
    <xf numFmtId="0" fontId="6" fillId="15" borderId="11" xfId="0" applyFont="1" applyFill="1" applyBorder="1" applyAlignment="1">
      <alignment horizontal="center" vertical="center"/>
    </xf>
    <xf numFmtId="0" fontId="7" fillId="7" borderId="9" xfId="0" applyFont="1" applyFill="1" applyBorder="1" applyAlignment="1">
      <alignment horizontal="center" vertical="center"/>
    </xf>
    <xf numFmtId="0" fontId="7" fillId="7" borderId="0" xfId="0" applyFont="1" applyFill="1" applyAlignment="1">
      <alignment horizontal="center" vertical="center"/>
    </xf>
    <xf numFmtId="0" fontId="7" fillId="7" borderId="12" xfId="0" applyFont="1" applyFill="1" applyBorder="1" applyAlignment="1">
      <alignment horizontal="center" vertical="center"/>
    </xf>
    <xf numFmtId="0" fontId="8" fillId="7" borderId="9" xfId="0" applyFont="1" applyFill="1" applyBorder="1" applyAlignment="1">
      <alignment horizontal="center" vertical="center"/>
    </xf>
    <xf numFmtId="0" fontId="8" fillId="7" borderId="0" xfId="0" applyFont="1" applyFill="1" applyAlignment="1">
      <alignment horizontal="center" vertical="center"/>
    </xf>
    <xf numFmtId="0" fontId="8" fillId="7" borderId="12" xfId="0" applyFont="1" applyFill="1" applyBorder="1" applyAlignment="1">
      <alignment horizontal="center" vertical="center"/>
    </xf>
    <xf numFmtId="0" fontId="8" fillId="7" borderId="25" xfId="0" applyFont="1" applyFill="1" applyBorder="1" applyAlignment="1">
      <alignment horizontal="center"/>
    </xf>
    <xf numFmtId="0" fontId="8" fillId="7" borderId="26" xfId="0" applyFont="1" applyFill="1" applyBorder="1" applyAlignment="1">
      <alignment horizontal="center"/>
    </xf>
    <xf numFmtId="0" fontId="8" fillId="7" borderId="27" xfId="0" applyFont="1" applyFill="1" applyBorder="1" applyAlignment="1">
      <alignment horizontal="center"/>
    </xf>
    <xf numFmtId="0" fontId="2" fillId="4" borderId="0" xfId="0" applyFont="1" applyFill="1" applyAlignment="1">
      <alignment horizontal="center" vertical="center"/>
    </xf>
    <xf numFmtId="0" fontId="11" fillId="5" borderId="3" xfId="0" applyFont="1" applyFill="1" applyBorder="1" applyAlignment="1">
      <alignment horizontal="center" vertical="center"/>
    </xf>
    <xf numFmtId="0" fontId="11" fillId="5" borderId="5" xfId="0" applyFont="1" applyFill="1" applyBorder="1" applyAlignment="1">
      <alignment horizontal="center" vertical="center"/>
    </xf>
    <xf numFmtId="0" fontId="22" fillId="0" borderId="0" xfId="0" applyFont="1" applyAlignment="1">
      <alignment horizontal="center"/>
    </xf>
    <xf numFmtId="0" fontId="21" fillId="0" borderId="0" xfId="0" applyFont="1" applyAlignment="1">
      <alignment vertic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0" xfId="0" applyFont="1" applyAlignment="1">
      <alignment horizontal="left" vertical="top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1" fillId="0" borderId="0" xfId="0" applyFont="1" applyAlignment="1">
      <alignment horizontal="left" wrapText="1"/>
    </xf>
    <xf numFmtId="0" fontId="1" fillId="0" borderId="1" xfId="0" applyFont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2" fillId="11" borderId="1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2" fillId="12" borderId="1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textRotation="90" wrapText="1"/>
    </xf>
    <xf numFmtId="0" fontId="2" fillId="10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right" vertical="center"/>
    </xf>
    <xf numFmtId="0" fontId="18" fillId="0" borderId="0" xfId="0" applyFont="1" applyAlignment="1">
      <alignment horizontal="left" vertical="center"/>
    </xf>
    <xf numFmtId="0" fontId="2" fillId="10" borderId="1" xfId="0" applyFont="1" applyFill="1" applyBorder="1" applyAlignment="1">
      <alignment horizontal="center"/>
    </xf>
    <xf numFmtId="0" fontId="2" fillId="12" borderId="1" xfId="0" applyFont="1" applyFill="1" applyBorder="1" applyAlignment="1">
      <alignment horizontal="center"/>
    </xf>
    <xf numFmtId="0" fontId="2" fillId="14" borderId="1" xfId="0" applyFont="1" applyFill="1" applyBorder="1" applyAlignment="1">
      <alignment horizontal="center"/>
    </xf>
    <xf numFmtId="0" fontId="2" fillId="15" borderId="1" xfId="0" applyFont="1" applyFill="1" applyBorder="1" applyAlignment="1">
      <alignment horizontal="center"/>
    </xf>
    <xf numFmtId="0" fontId="2" fillId="9" borderId="31" xfId="0" applyFont="1" applyFill="1" applyBorder="1" applyAlignment="1">
      <alignment horizontal="center" vertical="center" wrapText="1"/>
    </xf>
    <xf numFmtId="0" fontId="2" fillId="9" borderId="32" xfId="0" applyFont="1" applyFill="1" applyBorder="1" applyAlignment="1">
      <alignment horizontal="center" vertical="center" wrapText="1"/>
    </xf>
    <xf numFmtId="0" fontId="2" fillId="7" borderId="31" xfId="0" applyFont="1" applyFill="1" applyBorder="1" applyAlignment="1">
      <alignment horizontal="center" vertical="center" wrapText="1"/>
    </xf>
    <xf numFmtId="0" fontId="2" fillId="7" borderId="32" xfId="0" applyFont="1" applyFill="1" applyBorder="1" applyAlignment="1">
      <alignment horizontal="center" vertical="center" wrapText="1"/>
    </xf>
    <xf numFmtId="187" fontId="1" fillId="0" borderId="1" xfId="0" applyNumberFormat="1" applyFont="1" applyBorder="1" applyAlignment="1">
      <alignment horizontal="center"/>
    </xf>
    <xf numFmtId="0" fontId="2" fillId="13" borderId="3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6" borderId="1" xfId="0" applyFont="1" applyFill="1" applyBorder="1" applyAlignment="1">
      <alignment horizontal="center"/>
    </xf>
    <xf numFmtId="187" fontId="2" fillId="6" borderId="1" xfId="0" applyNumberFormat="1" applyFont="1" applyFill="1" applyBorder="1" applyAlignment="1">
      <alignment horizont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2" fillId="9" borderId="1" xfId="0" applyFont="1" applyFill="1" applyBorder="1" applyAlignment="1">
      <alignment horizontal="center"/>
    </xf>
    <xf numFmtId="2" fontId="2" fillId="9" borderId="1" xfId="0" applyNumberFormat="1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/>
    </xf>
    <xf numFmtId="0" fontId="2" fillId="9" borderId="1" xfId="0" applyFont="1" applyFill="1" applyBorder="1" applyAlignment="1">
      <alignment horizontal="left" textRotation="90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2" xfId="0" applyFont="1" applyBorder="1" applyAlignment="1">
      <alignment horizontal="center" vertical="center"/>
    </xf>
    <xf numFmtId="0" fontId="2" fillId="9" borderId="3" xfId="0" applyFont="1" applyFill="1" applyBorder="1" applyAlignment="1">
      <alignment horizontal="center" textRotation="90" wrapText="1"/>
    </xf>
    <xf numFmtId="0" fontId="2" fillId="9" borderId="4" xfId="0" applyFont="1" applyFill="1" applyBorder="1" applyAlignment="1">
      <alignment horizontal="center" textRotation="90" wrapText="1"/>
    </xf>
    <xf numFmtId="0" fontId="2" fillId="9" borderId="5" xfId="0" applyFont="1" applyFill="1" applyBorder="1" applyAlignment="1">
      <alignment horizontal="center" textRotation="90" wrapText="1"/>
    </xf>
    <xf numFmtId="0" fontId="2" fillId="9" borderId="33" xfId="0" applyFont="1" applyFill="1" applyBorder="1" applyAlignment="1">
      <alignment horizontal="center" vertical="center" wrapText="1"/>
    </xf>
    <xf numFmtId="0" fontId="2" fillId="7" borderId="33" xfId="0" applyFont="1" applyFill="1" applyBorder="1" applyAlignment="1">
      <alignment horizontal="center" vertical="center" wrapText="1"/>
    </xf>
  </cellXfs>
  <cellStyles count="1">
    <cellStyle name="ปกติ" xfId="0" builtinId="0"/>
  </cellStyles>
  <dxfs count="0"/>
  <tableStyles count="0" defaultTableStyle="TableStyleMedium2" defaultPivotStyle="PivotStyleLight16"/>
  <colors>
    <mruColors>
      <color rgb="FFCCECFF"/>
      <color rgb="FFE4F0DC"/>
      <color rgb="FFFFFFCC"/>
      <color rgb="FFDE78B0"/>
      <color rgb="FFFFCCFF"/>
      <color rgb="FFDCD1F3"/>
      <color rgb="FFFFCC99"/>
      <color rgb="FFCCFF99"/>
      <color rgb="FFC3B0EA"/>
      <color rgb="FFFFBDD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bg1">
            <a:lumMod val="7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cat>
            <c:strRef>
              <c:f>'สรุปรวม 1 (เทอม1)'!$I$43:$I$46</c:f>
              <c:strCache>
                <c:ptCount val="4"/>
                <c:pt idx="0">
                  <c:v>ดีเยี่ยม</c:v>
                </c:pt>
                <c:pt idx="1">
                  <c:v>ดี</c:v>
                </c:pt>
                <c:pt idx="2">
                  <c:v>ผ่านเกณฑ์</c:v>
                </c:pt>
                <c:pt idx="3">
                  <c:v>ไม่ผ่านเกณฑ์</c:v>
                </c:pt>
              </c:strCache>
            </c:strRef>
          </c:cat>
          <c:val>
            <c:numRef>
              <c:f>'สรุปรวม 1 (เทอม1)'!$J$43:$J$46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0-DF4D-49A8-B7F1-76F5F84D5C10}"/>
            </c:ext>
          </c:extLst>
        </c:ser>
        <c:ser>
          <c:idx val="1"/>
          <c:order val="1"/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cat>
            <c:strRef>
              <c:f>'สรุปรวม 1 (เทอม1)'!$I$43:$I$46</c:f>
              <c:strCache>
                <c:ptCount val="4"/>
                <c:pt idx="0">
                  <c:v>ดีเยี่ยม</c:v>
                </c:pt>
                <c:pt idx="1">
                  <c:v>ดี</c:v>
                </c:pt>
                <c:pt idx="2">
                  <c:v>ผ่านเกณฑ์</c:v>
                </c:pt>
                <c:pt idx="3">
                  <c:v>ไม่ผ่านเกณฑ์</c:v>
                </c:pt>
              </c:strCache>
            </c:strRef>
          </c:cat>
          <c:val>
            <c:numRef>
              <c:f>'สรุปรวม 1 (เทอม1)'!$K$43:$K$46</c:f>
              <c:numCache>
                <c:formatCode>General</c:formatCode>
                <c:ptCount val="4"/>
                <c:pt idx="0">
                  <c:v>6</c:v>
                </c:pt>
                <c:pt idx="1">
                  <c:v>12</c:v>
                </c:pt>
                <c:pt idx="2">
                  <c:v>0</c:v>
                </c:pt>
                <c:pt idx="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F4D-49A8-B7F1-76F5F84D5C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shape val="box"/>
        <c:axId val="830751024"/>
        <c:axId val="677001776"/>
        <c:axId val="0"/>
      </c:bar3DChart>
      <c:catAx>
        <c:axId val="830751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defRPr>
            </a:pPr>
            <a:endParaRPr lang="th-TH"/>
          </a:p>
        </c:txPr>
        <c:crossAx val="677001776"/>
        <c:crosses val="autoZero"/>
        <c:auto val="1"/>
        <c:lblAlgn val="ctr"/>
        <c:lblOffset val="100"/>
        <c:noMultiLvlLbl val="0"/>
      </c:catAx>
      <c:valAx>
        <c:axId val="677001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defRPr>
            </a:pPr>
            <a:endParaRPr lang="th-TH"/>
          </a:p>
        </c:txPr>
        <c:crossAx val="8307510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accent5">
            <a:lumMod val="5000"/>
            <a:lumOff val="95000"/>
          </a:schemeClr>
        </a:gs>
        <a:gs pos="84000">
          <a:schemeClr val="bg1">
            <a:lumMod val="75000"/>
          </a:schemeClr>
        </a:gs>
        <a:gs pos="100000">
          <a:schemeClr val="bg1">
            <a:lumMod val="85000"/>
          </a:schemeClr>
        </a:gs>
      </a:gsLst>
      <a:lin ang="5400000" scaled="1"/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 sz="1600">
          <a:latin typeface="TH SarabunPSK" panose="020B0500040200020003" pitchFamily="34" charset="-34"/>
          <a:cs typeface="TH SarabunPSK" panose="020B0500040200020003" pitchFamily="34" charset="-34"/>
        </a:defRPr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bg1">
            <a:lumMod val="7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cat>
            <c:strRef>
              <c:f>'สรุปรวม 1 (เทอม2)'!$I$43:$I$46</c:f>
              <c:strCache>
                <c:ptCount val="4"/>
                <c:pt idx="0">
                  <c:v>ดีเยี่ยม</c:v>
                </c:pt>
                <c:pt idx="1">
                  <c:v>ดี</c:v>
                </c:pt>
                <c:pt idx="2">
                  <c:v>ผ่านเกณฑ์</c:v>
                </c:pt>
                <c:pt idx="3">
                  <c:v>ไม่ผ่านเกณฑ์</c:v>
                </c:pt>
              </c:strCache>
            </c:strRef>
          </c:cat>
          <c:val>
            <c:numRef>
              <c:f>'สรุปรวม 1 (เทอม2)'!$J$43:$J$46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0-234B-48DC-A071-5696A75B6592}"/>
            </c:ext>
          </c:extLst>
        </c:ser>
        <c:ser>
          <c:idx val="1"/>
          <c:order val="1"/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cat>
            <c:strRef>
              <c:f>'สรุปรวม 1 (เทอม2)'!$I$43:$I$46</c:f>
              <c:strCache>
                <c:ptCount val="4"/>
                <c:pt idx="0">
                  <c:v>ดีเยี่ยม</c:v>
                </c:pt>
                <c:pt idx="1">
                  <c:v>ดี</c:v>
                </c:pt>
                <c:pt idx="2">
                  <c:v>ผ่านเกณฑ์</c:v>
                </c:pt>
                <c:pt idx="3">
                  <c:v>ไม่ผ่านเกณฑ์</c:v>
                </c:pt>
              </c:strCache>
            </c:strRef>
          </c:cat>
          <c:val>
            <c:numRef>
              <c:f>'สรุปรวม 1 (เทอม2)'!$K$43:$K$46</c:f>
              <c:numCache>
                <c:formatCode>General</c:formatCode>
                <c:ptCount val="4"/>
                <c:pt idx="0">
                  <c:v>6</c:v>
                </c:pt>
                <c:pt idx="1">
                  <c:v>12</c:v>
                </c:pt>
                <c:pt idx="2">
                  <c:v>0</c:v>
                </c:pt>
                <c:pt idx="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34B-48DC-A071-5696A75B65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shape val="box"/>
        <c:axId val="830751024"/>
        <c:axId val="677001776"/>
        <c:axId val="0"/>
      </c:bar3DChart>
      <c:catAx>
        <c:axId val="830751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defRPr>
            </a:pPr>
            <a:endParaRPr lang="th-TH"/>
          </a:p>
        </c:txPr>
        <c:crossAx val="677001776"/>
        <c:crosses val="autoZero"/>
        <c:auto val="1"/>
        <c:lblAlgn val="ctr"/>
        <c:lblOffset val="100"/>
        <c:noMultiLvlLbl val="0"/>
      </c:catAx>
      <c:valAx>
        <c:axId val="677001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defRPr>
            </a:pPr>
            <a:endParaRPr lang="th-TH"/>
          </a:p>
        </c:txPr>
        <c:crossAx val="8307510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accent5">
            <a:lumMod val="5000"/>
            <a:lumOff val="95000"/>
          </a:schemeClr>
        </a:gs>
        <a:gs pos="84000">
          <a:schemeClr val="bg1">
            <a:lumMod val="75000"/>
          </a:schemeClr>
        </a:gs>
        <a:gs pos="100000">
          <a:schemeClr val="bg1">
            <a:lumMod val="85000"/>
          </a:schemeClr>
        </a:gs>
      </a:gsLst>
      <a:lin ang="5400000" scaled="1"/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 sz="1600">
          <a:latin typeface="TH SarabunPSK" panose="020B0500040200020003" pitchFamily="34" charset="-34"/>
          <a:cs typeface="TH SarabunPSK" panose="020B0500040200020003" pitchFamily="34" charset="-34"/>
        </a:defRPr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bg1">
            <a:lumMod val="7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cat>
            <c:strRef>
              <c:f>'สรุปรวมรายปี 1'!$I$43:$I$46</c:f>
              <c:strCache>
                <c:ptCount val="4"/>
                <c:pt idx="0">
                  <c:v>ดีเยี่ยม</c:v>
                </c:pt>
                <c:pt idx="1">
                  <c:v>ดี</c:v>
                </c:pt>
                <c:pt idx="2">
                  <c:v>ผ่านเกณฑ์</c:v>
                </c:pt>
                <c:pt idx="3">
                  <c:v>ไม่ผ่านเกณฑ์</c:v>
                </c:pt>
              </c:strCache>
            </c:strRef>
          </c:cat>
          <c:val>
            <c:numRef>
              <c:f>'สรุปรวมรายปี 1'!$J$43:$J$46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0-D408-4799-8538-C506FBB8B000}"/>
            </c:ext>
          </c:extLst>
        </c:ser>
        <c:ser>
          <c:idx val="1"/>
          <c:order val="1"/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cat>
            <c:strRef>
              <c:f>'สรุปรวมรายปี 1'!$I$43:$I$46</c:f>
              <c:strCache>
                <c:ptCount val="4"/>
                <c:pt idx="0">
                  <c:v>ดีเยี่ยม</c:v>
                </c:pt>
                <c:pt idx="1">
                  <c:v>ดี</c:v>
                </c:pt>
                <c:pt idx="2">
                  <c:v>ผ่านเกณฑ์</c:v>
                </c:pt>
                <c:pt idx="3">
                  <c:v>ไม่ผ่านเกณฑ์</c:v>
                </c:pt>
              </c:strCache>
            </c:strRef>
          </c:cat>
          <c:val>
            <c:numRef>
              <c:f>'สรุปรวมรายปี 1'!$K$43:$K$46</c:f>
              <c:numCache>
                <c:formatCode>General</c:formatCode>
                <c:ptCount val="4"/>
                <c:pt idx="0">
                  <c:v>6</c:v>
                </c:pt>
                <c:pt idx="1">
                  <c:v>12</c:v>
                </c:pt>
                <c:pt idx="2">
                  <c:v>0</c:v>
                </c:pt>
                <c:pt idx="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408-4799-8538-C506FBB8B0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shape val="box"/>
        <c:axId val="830751024"/>
        <c:axId val="677001776"/>
        <c:axId val="0"/>
      </c:bar3DChart>
      <c:catAx>
        <c:axId val="830751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defRPr>
            </a:pPr>
            <a:endParaRPr lang="th-TH"/>
          </a:p>
        </c:txPr>
        <c:crossAx val="677001776"/>
        <c:crosses val="autoZero"/>
        <c:auto val="1"/>
        <c:lblAlgn val="ctr"/>
        <c:lblOffset val="100"/>
        <c:noMultiLvlLbl val="0"/>
      </c:catAx>
      <c:valAx>
        <c:axId val="677001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defRPr>
            </a:pPr>
            <a:endParaRPr lang="th-TH"/>
          </a:p>
        </c:txPr>
        <c:crossAx val="8307510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accent5">
            <a:lumMod val="5000"/>
            <a:lumOff val="95000"/>
          </a:schemeClr>
        </a:gs>
        <a:gs pos="84000">
          <a:schemeClr val="bg1">
            <a:lumMod val="75000"/>
          </a:schemeClr>
        </a:gs>
        <a:gs pos="100000">
          <a:schemeClr val="bg1">
            <a:lumMod val="85000"/>
          </a:schemeClr>
        </a:gs>
      </a:gsLst>
      <a:lin ang="5400000" scaled="1"/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 sz="1600">
          <a:latin typeface="TH SarabunPSK" panose="020B0500040200020003" pitchFamily="34" charset="-34"/>
          <a:cs typeface="TH SarabunPSK" panose="020B0500040200020003" pitchFamily="34" charset="-34"/>
        </a:defRPr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358588</xdr:colOff>
      <xdr:row>4</xdr:row>
      <xdr:rowOff>100855</xdr:rowOff>
    </xdr:from>
    <xdr:to>
      <xdr:col>18</xdr:col>
      <xdr:colOff>217714</xdr:colOff>
      <xdr:row>9</xdr:row>
      <xdr:rowOff>336177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0F78E43E-ABC2-4EB3-8591-429C8267F0D7}"/>
            </a:ext>
          </a:extLst>
        </xdr:cNvPr>
        <xdr:cNvSpPr txBox="1"/>
      </xdr:nvSpPr>
      <xdr:spPr>
        <a:xfrm>
          <a:off x="7461517" y="1774534"/>
          <a:ext cx="5982340" cy="2235572"/>
        </a:xfrm>
        <a:prstGeom prst="rect">
          <a:avLst/>
        </a:prstGeom>
        <a:solidFill>
          <a:srgbClr val="FFCCFF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h-TH" sz="2400" b="1" u="sng">
              <a:latin typeface="TH SarabunPSK" panose="020B0500040200020003" pitchFamily="34" charset="-34"/>
              <a:cs typeface="TH SarabunPSK" panose="020B0500040200020003" pitchFamily="34" charset="-34"/>
            </a:rPr>
            <a:t>เกณฑ์พิจาณาสรุปผลการประเมินการอ่าน คิดวิเคราะห์ และเขียน</a:t>
          </a:r>
          <a:endParaRPr lang="en-US" sz="2400" b="1" u="sng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pPr algn="ctr"/>
          <a:endParaRPr lang="th-TH" sz="1000" b="1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th-TH" sz="2000" b="1" u="sng">
              <a:solidFill>
                <a:schemeClr val="tx2">
                  <a:lumMod val="60000"/>
                  <a:lumOff val="40000"/>
                </a:schemeClr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คะแนน</a:t>
          </a:r>
          <a:r>
            <a:rPr lang="th-TH" sz="2000" b="1">
              <a:latin typeface="TH SarabunPSK" panose="020B0500040200020003" pitchFamily="34" charset="-34"/>
              <a:cs typeface="TH SarabunPSK" panose="020B0500040200020003" pitchFamily="34" charset="-34"/>
            </a:rPr>
            <a:t>	</a:t>
          </a:r>
          <a:r>
            <a:rPr lang="en-US" sz="2000" b="1">
              <a:latin typeface="TH SarabunPSK" panose="020B0500040200020003" pitchFamily="34" charset="-34"/>
              <a:cs typeface="TH SarabunPSK" panose="020B0500040200020003" pitchFamily="34" charset="-34"/>
            </a:rPr>
            <a:t>2.5</a:t>
          </a:r>
          <a:r>
            <a:rPr lang="en-US" sz="20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 - 3.0	</a:t>
          </a:r>
          <a:r>
            <a:rPr lang="th-TH" sz="20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หมายถึง	ระดับคุณภาพ ดีเยี่ยม (</a:t>
          </a:r>
          <a:r>
            <a:rPr lang="en-US" sz="20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3)</a:t>
          </a:r>
        </a:p>
        <a:p>
          <a:endParaRPr lang="th-TH" sz="8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th-TH" sz="20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	</a:t>
          </a:r>
          <a:r>
            <a:rPr lang="en-US" sz="20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1.5 - 2.4	</a:t>
          </a:r>
          <a:r>
            <a:rPr lang="th-TH" sz="20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หมายถึง	ระดับคุณภาพ ดี</a:t>
          </a:r>
          <a:r>
            <a:rPr lang="en-US" sz="20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20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(</a:t>
          </a:r>
          <a:r>
            <a:rPr lang="en-US" sz="20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2)</a:t>
          </a:r>
        </a:p>
        <a:p>
          <a:endParaRPr lang="th-TH" sz="8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th-TH" sz="20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	</a:t>
          </a:r>
          <a:r>
            <a:rPr lang="en-US" sz="20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1.0 - 1.4	</a:t>
          </a:r>
          <a:r>
            <a:rPr lang="th-TH" sz="20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หมายถึง	ระดับคุณภาพ ผ่านเกณฑ์ (</a:t>
          </a:r>
          <a:r>
            <a:rPr lang="en-US" sz="20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1)</a:t>
          </a:r>
        </a:p>
        <a:p>
          <a:endParaRPr lang="en-US" sz="8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20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	0 - 0.9	</a:t>
          </a:r>
          <a:r>
            <a:rPr lang="th-TH" sz="20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หมายถึง	ระดับคุณภาพ ไม่ผ่านเกณฑ์ (</a:t>
          </a:r>
          <a:r>
            <a:rPr lang="en-US" sz="20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0)</a:t>
          </a:r>
          <a:endParaRPr lang="th-TH" sz="2000" b="1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endParaRPr lang="th-TH" sz="2000" b="1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34926</xdr:colOff>
      <xdr:row>1</xdr:row>
      <xdr:rowOff>62108</xdr:rowOff>
    </xdr:from>
    <xdr:to>
      <xdr:col>0</xdr:col>
      <xdr:colOff>574926</xdr:colOff>
      <xdr:row>2</xdr:row>
      <xdr:rowOff>438150</xdr:rowOff>
    </xdr:to>
    <xdr:pic>
      <xdr:nvPicPr>
        <xdr:cNvPr id="2" name="รูปภาพ 1">
          <a:extLst>
            <a:ext uri="{FF2B5EF4-FFF2-40B4-BE49-F238E27FC236}">
              <a16:creationId xmlns:a16="http://schemas.microsoft.com/office/drawing/2014/main" id="{476F3DA6-DA51-4892-BF8C-6FAB654AC7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26" y="252608"/>
          <a:ext cx="540000" cy="557017"/>
        </a:xfrm>
        <a:prstGeom prst="rect">
          <a:avLst/>
        </a:prstGeom>
      </xdr:spPr>
    </xdr:pic>
    <xdr:clientData/>
  </xdr:twoCellAnchor>
  <xdr:twoCellAnchor>
    <xdr:from>
      <xdr:col>12</xdr:col>
      <xdr:colOff>585390</xdr:colOff>
      <xdr:row>4</xdr:row>
      <xdr:rowOff>19844</xdr:rowOff>
    </xdr:from>
    <xdr:to>
      <xdr:col>17</xdr:col>
      <xdr:colOff>653302</xdr:colOff>
      <xdr:row>10</xdr:row>
      <xdr:rowOff>138907</xdr:rowOff>
    </xdr:to>
    <xdr:sp macro="" textlink="">
      <xdr:nvSpPr>
        <xdr:cNvPr id="3" name="กล่องข้อความ 2">
          <a:extLst>
            <a:ext uri="{FF2B5EF4-FFF2-40B4-BE49-F238E27FC236}">
              <a16:creationId xmlns:a16="http://schemas.microsoft.com/office/drawing/2014/main" id="{34511F8A-2D6A-4B6A-AE58-6BDCA4661D35}"/>
            </a:ext>
          </a:extLst>
        </xdr:cNvPr>
        <xdr:cNvSpPr txBox="1"/>
      </xdr:nvSpPr>
      <xdr:spPr>
        <a:xfrm>
          <a:off x="7405290" y="1200944"/>
          <a:ext cx="4230337" cy="2309813"/>
        </a:xfrm>
        <a:prstGeom prst="rect">
          <a:avLst/>
        </a:prstGeom>
        <a:solidFill>
          <a:srgbClr val="EAB0CA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2400" b="1" u="sng">
              <a:latin typeface="TH SarabunPSK" panose="020B0500040200020003" pitchFamily="34" charset="-34"/>
              <a:cs typeface="TH SarabunPSK" panose="020B0500040200020003" pitchFamily="34" charset="-34"/>
            </a:rPr>
            <a:t>คำแนะนำ</a:t>
          </a:r>
        </a:p>
        <a:p>
          <a:r>
            <a:rPr lang="en-US" sz="1800">
              <a:latin typeface="TH SarabunPSK" panose="020B0500040200020003" pitchFamily="34" charset="-34"/>
              <a:cs typeface="TH SarabunPSK" panose="020B0500040200020003" pitchFamily="34" charset="-34"/>
            </a:rPr>
            <a:t>1.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คุณครูกรอกรายละเอียดของโรงเรียนตนเองตามช่องว่าง</a:t>
          </a:r>
        </a:p>
        <a:p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2.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สามารถเปลี่ยนจำนวนนักเรียนในห้องได้</a:t>
          </a:r>
        </a:p>
        <a:p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3.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ข้อมูลในตารางจำนวนนักเรียนที่ได้ระดับผลการประเมินจะลิ้งค์มาให้จากหน้า สรุปรวมรายปี 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1</a:t>
          </a:r>
          <a:endParaRPr lang="th-TH" sz="180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4. </a:t>
          </a:r>
          <a:r>
            <a:rPr lang="th-TH" sz="2800" b="1" u="sng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ห้ามลบ</a:t>
          </a:r>
          <a:r>
            <a:rPr lang="th-TH" sz="2800" b="1" u="none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จำนวนคนและร้อยละในตาราง จำนวนนักเรียนที่ได้ระดับผลการประเมิน ทั้งหมด สูตรคำนวณจะหาย</a:t>
          </a:r>
          <a:endParaRPr lang="th-TH" sz="18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462643</xdr:colOff>
      <xdr:row>9</xdr:row>
      <xdr:rowOff>326571</xdr:rowOff>
    </xdr:from>
    <xdr:to>
      <xdr:col>18</xdr:col>
      <xdr:colOff>571376</xdr:colOff>
      <xdr:row>16</xdr:row>
      <xdr:rowOff>45355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76B58AC1-C984-4F79-931D-CD0F2E8CDA64}"/>
            </a:ext>
          </a:extLst>
        </xdr:cNvPr>
        <xdr:cNvSpPr txBox="1"/>
      </xdr:nvSpPr>
      <xdr:spPr>
        <a:xfrm>
          <a:off x="12341679" y="2558142"/>
          <a:ext cx="4204483" cy="1841499"/>
        </a:xfrm>
        <a:prstGeom prst="rect">
          <a:avLst/>
        </a:prstGeom>
        <a:solidFill>
          <a:srgbClr val="EAB0CA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2400" b="1" u="sng">
              <a:latin typeface="TH SarabunPSK" panose="020B0500040200020003" pitchFamily="34" charset="-34"/>
              <a:cs typeface="TH SarabunPSK" panose="020B0500040200020003" pitchFamily="34" charset="-34"/>
            </a:rPr>
            <a:t>คำแนะนำ</a:t>
          </a:r>
        </a:p>
        <a:p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ข้อมูลในหน้านี้จะลิ้งค์มาให้จากหน้าแบบประเมินการอ่าน การคิดวิเคราะห์และการเขียน</a:t>
          </a:r>
        </a:p>
        <a:p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2.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สามารถเปลี่ยนจำนวนนักเรียนในห้องได้</a:t>
          </a:r>
        </a:p>
        <a:p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3. </a:t>
          </a:r>
          <a:r>
            <a:rPr lang="th-TH" sz="2800" b="1" u="sng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ห้ามลบ</a:t>
          </a:r>
          <a:r>
            <a:rPr lang="th-TH" sz="2800" b="1" u="none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จำนวนคนและร้อยละในตาราง จำนวนนักเรียนที่ได้ระดับผลการประเมิน ทั้งหมด สูตรคำนวณจะหาย</a:t>
          </a:r>
          <a:endParaRPr lang="th-TH" sz="18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449036</xdr:colOff>
      <xdr:row>5</xdr:row>
      <xdr:rowOff>40822</xdr:rowOff>
    </xdr:from>
    <xdr:to>
      <xdr:col>21</xdr:col>
      <xdr:colOff>592071</xdr:colOff>
      <xdr:row>14</xdr:row>
      <xdr:rowOff>0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9B416DB0-CA3F-4A46-9AF9-EF12FDEB1CEC}"/>
            </a:ext>
          </a:extLst>
        </xdr:cNvPr>
        <xdr:cNvSpPr txBox="1"/>
      </xdr:nvSpPr>
      <xdr:spPr>
        <a:xfrm>
          <a:off x="15641411" y="1374322"/>
          <a:ext cx="4257835" cy="2045153"/>
        </a:xfrm>
        <a:prstGeom prst="rect">
          <a:avLst/>
        </a:prstGeom>
        <a:solidFill>
          <a:srgbClr val="EAB0CA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2400" b="1" u="sng">
              <a:latin typeface="TH SarabunPSK" panose="020B0500040200020003" pitchFamily="34" charset="-34"/>
              <a:cs typeface="TH SarabunPSK" panose="020B0500040200020003" pitchFamily="34" charset="-34"/>
            </a:rPr>
            <a:t>คำแนะนำ</a:t>
          </a:r>
        </a:p>
        <a:p>
          <a:r>
            <a:rPr lang="en-US" sz="1800">
              <a:latin typeface="TH SarabunPSK" panose="020B0500040200020003" pitchFamily="34" charset="-34"/>
              <a:cs typeface="TH SarabunPSK" panose="020B0500040200020003" pitchFamily="34" charset="-34"/>
            </a:rPr>
            <a:t>1.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ข้อมูลในตารางแบบสรุปการประเมินการอ่านฯ จะลิ้งค์มาจากหน้า สรุปรวมรายปี 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1</a:t>
          </a:r>
        </a:p>
        <a:p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2.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ข้อมูลแผนภูมิสรุปการประเมินจะแปลผลให้อัตโนมัติ</a:t>
          </a:r>
        </a:p>
        <a:p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3. </a:t>
          </a:r>
          <a:r>
            <a:rPr lang="th-TH" sz="2800" b="1" u="sng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ห้ามลบ</a:t>
          </a:r>
          <a:r>
            <a:rPr lang="th-TH" sz="2800" b="1" u="none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หรือแก้ไขข้อมูลในหน้านี้ </a:t>
          </a:r>
          <a:r>
            <a:rPr lang="th-TH" sz="1800" b="0" u="none" baseline="0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ข้อมูลจะลิ้งค์มาจากหน้าก่อนหน้า</a:t>
          </a:r>
        </a:p>
      </xdr:txBody>
    </xdr:sp>
    <xdr:clientData/>
  </xdr:twoCellAnchor>
  <xdr:twoCellAnchor>
    <xdr:from>
      <xdr:col>7</xdr:col>
      <xdr:colOff>301624</xdr:colOff>
      <xdr:row>6</xdr:row>
      <xdr:rowOff>17461</xdr:rowOff>
    </xdr:from>
    <xdr:to>
      <xdr:col>14</xdr:col>
      <xdr:colOff>396875</xdr:colOff>
      <xdr:row>24</xdr:row>
      <xdr:rowOff>95250</xdr:rowOff>
    </xdr:to>
    <xdr:graphicFrame macro="">
      <xdr:nvGraphicFramePr>
        <xdr:cNvPr id="3" name="แผนภูมิ 2">
          <a:extLst>
            <a:ext uri="{FF2B5EF4-FFF2-40B4-BE49-F238E27FC236}">
              <a16:creationId xmlns:a16="http://schemas.microsoft.com/office/drawing/2014/main" id="{82454BC4-75AD-414A-B26B-ACADF61C387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107323</xdr:colOff>
      <xdr:row>11</xdr:row>
      <xdr:rowOff>59169</xdr:rowOff>
    </xdr:from>
    <xdr:to>
      <xdr:col>30</xdr:col>
      <xdr:colOff>457245</xdr:colOff>
      <xdr:row>16</xdr:row>
      <xdr:rowOff>312449</xdr:rowOff>
    </xdr:to>
    <xdr:sp macro="" textlink="">
      <xdr:nvSpPr>
        <xdr:cNvPr id="2" name="กล่องข้อความ 3">
          <a:extLst>
            <a:ext uri="{FF2B5EF4-FFF2-40B4-BE49-F238E27FC236}">
              <a16:creationId xmlns:a16="http://schemas.microsoft.com/office/drawing/2014/main" id="{00DAD3AC-3CA5-4E02-9DA6-08CC9471C9CF}"/>
            </a:ext>
          </a:extLst>
        </xdr:cNvPr>
        <xdr:cNvSpPr txBox="1"/>
      </xdr:nvSpPr>
      <xdr:spPr>
        <a:xfrm>
          <a:off x="20308261" y="3511982"/>
          <a:ext cx="6422109" cy="2039217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2400" b="1" u="sng">
              <a:latin typeface="TH SarabunPSK" panose="020B0500040200020003" pitchFamily="34" charset="-34"/>
              <a:cs typeface="TH SarabunPSK" panose="020B0500040200020003" pitchFamily="34" charset="-34"/>
            </a:rPr>
            <a:t>เกณฑ์พิจาณาสรุปผลการประเมินคุณลักษณะอันพึงประสงค์</a:t>
          </a:r>
        </a:p>
        <a:p>
          <a:endParaRPr lang="th-TH" sz="180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3 (ดีเยี่ยม)	แทนพฤติกรรมที่ปฏิบัติชัดเจนและสม่ำเสมอ</a:t>
          </a:r>
        </a:p>
        <a:p>
          <a:endParaRPr lang="th-TH" sz="40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2 (ดี)	แทนพฤติกรรมที่ปฏิบัติชัดเจนและบ่อยครั้ง</a:t>
          </a:r>
        </a:p>
        <a:p>
          <a:endParaRPr lang="th-TH" sz="40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1 (ผ่านเกณฑ์)	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    </a:t>
          </a:r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แทนพฤติกรรมที่ปฏิบัติบางครั้ง</a:t>
          </a:r>
        </a:p>
        <a:p>
          <a:endParaRPr lang="th-TH" sz="40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0 (ไม่ผ่านเกณฑ์)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   </a:t>
          </a:r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แทนพฤติกรรมที่ไม่ได้ปฏิบัติ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107096</xdr:colOff>
      <xdr:row>2</xdr:row>
      <xdr:rowOff>81493</xdr:rowOff>
    </xdr:from>
    <xdr:to>
      <xdr:col>2</xdr:col>
      <xdr:colOff>107096</xdr:colOff>
      <xdr:row>4</xdr:row>
      <xdr:rowOff>129647</xdr:rowOff>
    </xdr:to>
    <xdr:pic>
      <xdr:nvPicPr>
        <xdr:cNvPr id="2" name="xxxx">
          <a:extLst>
            <a:ext uri="{FF2B5EF4-FFF2-40B4-BE49-F238E27FC236}">
              <a16:creationId xmlns:a16="http://schemas.microsoft.com/office/drawing/2014/main" id="{2719D25C-8966-4E61-B150-5FC8232FA6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95716" y="645373"/>
          <a:ext cx="0" cy="115305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58644</xdr:colOff>
      <xdr:row>4</xdr:row>
      <xdr:rowOff>231962</xdr:rowOff>
    </xdr:from>
    <xdr:to>
      <xdr:col>10</xdr:col>
      <xdr:colOff>571500</xdr:colOff>
      <xdr:row>8</xdr:row>
      <xdr:rowOff>203177</xdr:rowOff>
    </xdr:to>
    <xdr:pic>
      <xdr:nvPicPr>
        <xdr:cNvPr id="3" name="รูปภาพ 3">
          <a:extLst>
            <a:ext uri="{FF2B5EF4-FFF2-40B4-BE49-F238E27FC236}">
              <a16:creationId xmlns:a16="http://schemas.microsoft.com/office/drawing/2014/main" id="{0781D070-AAF2-4021-9887-96DA65D48F0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16639" t="16148" r="43987" b="14442"/>
        <a:stretch/>
      </xdr:blipFill>
      <xdr:spPr>
        <a:xfrm>
          <a:off x="7043644" y="1819462"/>
          <a:ext cx="1195481" cy="1288840"/>
        </a:xfrm>
        <a:prstGeom prst="rect">
          <a:avLst/>
        </a:prstGeom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</xdr:pic>
    <xdr:clientData/>
  </xdr:twoCellAnchor>
  <xdr:oneCellAnchor>
    <xdr:from>
      <xdr:col>2</xdr:col>
      <xdr:colOff>107096</xdr:colOff>
      <xdr:row>5</xdr:row>
      <xdr:rowOff>81493</xdr:rowOff>
    </xdr:from>
    <xdr:ext cx="0" cy="1114954"/>
    <xdr:pic>
      <xdr:nvPicPr>
        <xdr:cNvPr id="4" name="xxxx">
          <a:extLst>
            <a:ext uri="{FF2B5EF4-FFF2-40B4-BE49-F238E27FC236}">
              <a16:creationId xmlns:a16="http://schemas.microsoft.com/office/drawing/2014/main" id="{0C34875B-DADD-4248-8DF7-0C7A9E7220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97621" y="605368"/>
          <a:ext cx="0" cy="111495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107096</xdr:colOff>
      <xdr:row>3</xdr:row>
      <xdr:rowOff>81493</xdr:rowOff>
    </xdr:from>
    <xdr:ext cx="0" cy="1114954"/>
    <xdr:pic>
      <xdr:nvPicPr>
        <xdr:cNvPr id="5" name="xxxx">
          <a:extLst>
            <a:ext uri="{FF2B5EF4-FFF2-40B4-BE49-F238E27FC236}">
              <a16:creationId xmlns:a16="http://schemas.microsoft.com/office/drawing/2014/main" id="{6CB27A81-2777-468D-B8A7-F693A438DA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97621" y="605368"/>
          <a:ext cx="0" cy="111495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123824</xdr:colOff>
      <xdr:row>2</xdr:row>
      <xdr:rowOff>209550</xdr:rowOff>
    </xdr:from>
    <xdr:to>
      <xdr:col>9</xdr:col>
      <xdr:colOff>247649</xdr:colOff>
      <xdr:row>8</xdr:row>
      <xdr:rowOff>62753</xdr:rowOff>
    </xdr:to>
    <xdr:sp macro="" textlink="">
      <xdr:nvSpPr>
        <xdr:cNvPr id="2" name="กล่องข้อความ 3">
          <a:extLst>
            <a:ext uri="{FF2B5EF4-FFF2-40B4-BE49-F238E27FC236}">
              <a16:creationId xmlns:a16="http://schemas.microsoft.com/office/drawing/2014/main" id="{C3CFE3CF-CA71-4C74-AC03-E29DC8AF09E0}"/>
            </a:ext>
          </a:extLst>
        </xdr:cNvPr>
        <xdr:cNvSpPr txBox="1"/>
      </xdr:nvSpPr>
      <xdr:spPr>
        <a:xfrm>
          <a:off x="3735704" y="643890"/>
          <a:ext cx="4238625" cy="1369583"/>
        </a:xfrm>
        <a:prstGeom prst="rect">
          <a:avLst/>
        </a:prstGeom>
        <a:solidFill>
          <a:srgbClr val="EAB0CA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2400" b="1" u="sng">
              <a:latin typeface="TH SarabunPSK" panose="020B0500040200020003" pitchFamily="34" charset="-34"/>
              <a:cs typeface="TH SarabunPSK" panose="020B0500040200020003" pitchFamily="34" charset="-34"/>
            </a:rPr>
            <a:t>คำแนะนำ</a:t>
          </a:r>
        </a:p>
        <a:p>
          <a:r>
            <a:rPr lang="en-US" sz="1800">
              <a:latin typeface="TH SarabunPSK" panose="020B0500040200020003" pitchFamily="34" charset="-34"/>
              <a:cs typeface="TH SarabunPSK" panose="020B0500040200020003" pitchFamily="34" charset="-34"/>
            </a:rPr>
            <a:t>1.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กรอกชื่อ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-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นามสกุลของนักเรียนให้ถูกต้อง ข้อมูลหน้านี้จะลิ้งไปสู่หน้าอื่น ๆ </a:t>
          </a:r>
          <a:endParaRPr lang="th-TH" sz="18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34926</xdr:colOff>
      <xdr:row>1</xdr:row>
      <xdr:rowOff>62108</xdr:rowOff>
    </xdr:from>
    <xdr:to>
      <xdr:col>0</xdr:col>
      <xdr:colOff>574926</xdr:colOff>
      <xdr:row>2</xdr:row>
      <xdr:rowOff>438150</xdr:rowOff>
    </xdr:to>
    <xdr:pic>
      <xdr:nvPicPr>
        <xdr:cNvPr id="3" name="รูปภาพ 2">
          <a:extLst>
            <a:ext uri="{FF2B5EF4-FFF2-40B4-BE49-F238E27FC236}">
              <a16:creationId xmlns:a16="http://schemas.microsoft.com/office/drawing/2014/main" id="{ABA49AA3-F827-4ACE-A16D-CE2C90681D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26" y="252608"/>
          <a:ext cx="540000" cy="550667"/>
        </a:xfrm>
        <a:prstGeom prst="rect">
          <a:avLst/>
        </a:prstGeom>
      </xdr:spPr>
    </xdr:pic>
    <xdr:clientData/>
  </xdr:twoCellAnchor>
  <xdr:twoCellAnchor>
    <xdr:from>
      <xdr:col>13</xdr:col>
      <xdr:colOff>0</xdr:colOff>
      <xdr:row>7</xdr:row>
      <xdr:rowOff>79374</xdr:rowOff>
    </xdr:from>
    <xdr:to>
      <xdr:col>18</xdr:col>
      <xdr:colOff>67912</xdr:colOff>
      <xdr:row>13</xdr:row>
      <xdr:rowOff>297656</xdr:rowOff>
    </xdr:to>
    <xdr:sp macro="" textlink="">
      <xdr:nvSpPr>
        <xdr:cNvPr id="4" name="กล่องข้อความ 3">
          <a:extLst>
            <a:ext uri="{FF2B5EF4-FFF2-40B4-BE49-F238E27FC236}">
              <a16:creationId xmlns:a16="http://schemas.microsoft.com/office/drawing/2014/main" id="{14352BC5-4744-4961-9C4F-43AB15181B8A}"/>
            </a:ext>
          </a:extLst>
        </xdr:cNvPr>
        <xdr:cNvSpPr txBox="1"/>
      </xdr:nvSpPr>
      <xdr:spPr>
        <a:xfrm>
          <a:off x="7510859" y="2232421"/>
          <a:ext cx="4225178" cy="2321719"/>
        </a:xfrm>
        <a:prstGeom prst="rect">
          <a:avLst/>
        </a:prstGeom>
        <a:solidFill>
          <a:srgbClr val="EAB0CA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2400" b="1" u="sng">
              <a:latin typeface="TH SarabunPSK" panose="020B0500040200020003" pitchFamily="34" charset="-34"/>
              <a:cs typeface="TH SarabunPSK" panose="020B0500040200020003" pitchFamily="34" charset="-34"/>
            </a:rPr>
            <a:t>คำแนะนำ</a:t>
          </a:r>
        </a:p>
        <a:p>
          <a:r>
            <a:rPr lang="en-US" sz="1800">
              <a:latin typeface="TH SarabunPSK" panose="020B0500040200020003" pitchFamily="34" charset="-34"/>
              <a:cs typeface="TH SarabunPSK" panose="020B0500040200020003" pitchFamily="34" charset="-34"/>
            </a:rPr>
            <a:t>1.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คุณครูกรอกรายละเอียดของโรงเรียนตนเองตามช่องว่าง</a:t>
          </a:r>
        </a:p>
        <a:p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2.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สามารถเปลี่ยนจำนวนนักเรียนในห้องได้</a:t>
          </a:r>
        </a:p>
        <a:p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3.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ข้อมูลในตารางจำนวนนักเรียนที่ได้ระดับผลการประเมินจะลิ้งค์มาให้จากหน้า สรุปรวม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1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(เทอม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1)</a:t>
          </a:r>
          <a:endParaRPr lang="th-TH" sz="180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4. </a:t>
          </a:r>
          <a:r>
            <a:rPr lang="th-TH" sz="2800" b="1" u="sng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ห้ามลบ</a:t>
          </a:r>
          <a:r>
            <a:rPr lang="th-TH" sz="2800" b="1" u="none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จำนวนคนและร้อยละในตาราง จำนวนนักเรียนที่ได้ระดับผลการประเมิน ทั้งหมด สูตรคำนวณจะหาย</a:t>
          </a:r>
          <a:endParaRPr lang="th-TH" sz="18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571500</xdr:colOff>
      <xdr:row>9</xdr:row>
      <xdr:rowOff>333376</xdr:rowOff>
    </xdr:from>
    <xdr:to>
      <xdr:col>19</xdr:col>
      <xdr:colOff>76983</xdr:colOff>
      <xdr:row>16</xdr:row>
      <xdr:rowOff>63500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F838BA2A-4A54-4F7D-B502-9A98E39FCF5F}"/>
            </a:ext>
          </a:extLst>
        </xdr:cNvPr>
        <xdr:cNvSpPr txBox="1"/>
      </xdr:nvSpPr>
      <xdr:spPr>
        <a:xfrm>
          <a:off x="12493625" y="2619376"/>
          <a:ext cx="4204483" cy="1841499"/>
        </a:xfrm>
        <a:prstGeom prst="rect">
          <a:avLst/>
        </a:prstGeom>
        <a:solidFill>
          <a:srgbClr val="EAB0CA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2400" b="1" u="sng">
              <a:latin typeface="TH SarabunPSK" panose="020B0500040200020003" pitchFamily="34" charset="-34"/>
              <a:cs typeface="TH SarabunPSK" panose="020B0500040200020003" pitchFamily="34" charset="-34"/>
            </a:rPr>
            <a:t>คำแนะนำ</a:t>
          </a:r>
        </a:p>
        <a:p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ข้อมูลในหน้านี้จะลิ้งค์มาให้จากหน้าแบบประเมินการอ่าน การคิดวิเคราะห์และการเขียน</a:t>
          </a:r>
        </a:p>
        <a:p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2.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สามารถเปลี่ยนจำนวนนักเรียนในห้องได้</a:t>
          </a:r>
        </a:p>
        <a:p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3. </a:t>
          </a:r>
          <a:r>
            <a:rPr lang="th-TH" sz="2800" b="1" u="sng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ห้ามลบ</a:t>
          </a:r>
          <a:r>
            <a:rPr lang="th-TH" sz="2800" b="1" u="none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จำนวนคนและร้อยละในตาราง จำนวนนักเรียนที่ได้ระดับผลการประเมิน ทั้งหมด สูตรคำนวณจะหาย</a:t>
          </a:r>
          <a:endParaRPr lang="th-TH" sz="18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449036</xdr:colOff>
      <xdr:row>5</xdr:row>
      <xdr:rowOff>40822</xdr:rowOff>
    </xdr:from>
    <xdr:to>
      <xdr:col>21</xdr:col>
      <xdr:colOff>592071</xdr:colOff>
      <xdr:row>10</xdr:row>
      <xdr:rowOff>0</xdr:rowOff>
    </xdr:to>
    <xdr:sp macro="" textlink="">
      <xdr:nvSpPr>
        <xdr:cNvPr id="3" name="กล่องข้อความ 2">
          <a:extLst>
            <a:ext uri="{FF2B5EF4-FFF2-40B4-BE49-F238E27FC236}">
              <a16:creationId xmlns:a16="http://schemas.microsoft.com/office/drawing/2014/main" id="{A1812BF1-D4ED-41FD-BB45-2358E6058A95}"/>
            </a:ext>
          </a:extLst>
        </xdr:cNvPr>
        <xdr:cNvSpPr txBox="1"/>
      </xdr:nvSpPr>
      <xdr:spPr>
        <a:xfrm>
          <a:off x="15641411" y="1120322"/>
          <a:ext cx="4238785" cy="1975303"/>
        </a:xfrm>
        <a:prstGeom prst="rect">
          <a:avLst/>
        </a:prstGeom>
        <a:solidFill>
          <a:srgbClr val="EAB0CA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2400" b="1" u="sng">
              <a:latin typeface="TH SarabunPSK" panose="020B0500040200020003" pitchFamily="34" charset="-34"/>
              <a:cs typeface="TH SarabunPSK" panose="020B0500040200020003" pitchFamily="34" charset="-34"/>
            </a:rPr>
            <a:t>คำแนะนำ</a:t>
          </a:r>
        </a:p>
        <a:p>
          <a:r>
            <a:rPr lang="en-US" sz="1800">
              <a:latin typeface="TH SarabunPSK" panose="020B0500040200020003" pitchFamily="34" charset="-34"/>
              <a:cs typeface="TH SarabunPSK" panose="020B0500040200020003" pitchFamily="34" charset="-34"/>
            </a:rPr>
            <a:t>1.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ข้อมูลในตารางแบบสรุปการประเมินการอ่านฯ จะลิ้งค์มาจากหน้า สรุปรวม 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(เทอม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1)</a:t>
          </a:r>
        </a:p>
        <a:p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2.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ข้อมูลแผนภูมิสรุปการประเมินจะแปลผลให้อัตโนมัติ</a:t>
          </a:r>
        </a:p>
        <a:p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3. </a:t>
          </a:r>
          <a:r>
            <a:rPr lang="th-TH" sz="2800" b="1" u="sng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ห้ามลบ</a:t>
          </a:r>
          <a:r>
            <a:rPr lang="th-TH" sz="2800" b="1" u="none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หรือแก้ไขข้อมูลในหน้านี้ </a:t>
          </a:r>
          <a:r>
            <a:rPr lang="th-TH" sz="1800" b="0" u="none" baseline="0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ข้อมูลจะลิ้งค์มาจากหน้าก่อนหน้า</a:t>
          </a:r>
        </a:p>
      </xdr:txBody>
    </xdr:sp>
    <xdr:clientData/>
  </xdr:twoCellAnchor>
  <xdr:twoCellAnchor>
    <xdr:from>
      <xdr:col>7</xdr:col>
      <xdr:colOff>301624</xdr:colOff>
      <xdr:row>6</xdr:row>
      <xdr:rowOff>17461</xdr:rowOff>
    </xdr:from>
    <xdr:to>
      <xdr:col>14</xdr:col>
      <xdr:colOff>396875</xdr:colOff>
      <xdr:row>24</xdr:row>
      <xdr:rowOff>95250</xdr:rowOff>
    </xdr:to>
    <xdr:graphicFrame macro="">
      <xdr:nvGraphicFramePr>
        <xdr:cNvPr id="5" name="แผนภูมิ 4">
          <a:extLst>
            <a:ext uri="{FF2B5EF4-FFF2-40B4-BE49-F238E27FC236}">
              <a16:creationId xmlns:a16="http://schemas.microsoft.com/office/drawing/2014/main" id="{71947FDF-0076-4A59-9EFB-035F6DA08C2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34926</xdr:colOff>
      <xdr:row>1</xdr:row>
      <xdr:rowOff>62108</xdr:rowOff>
    </xdr:from>
    <xdr:to>
      <xdr:col>0</xdr:col>
      <xdr:colOff>574926</xdr:colOff>
      <xdr:row>2</xdr:row>
      <xdr:rowOff>438150</xdr:rowOff>
    </xdr:to>
    <xdr:pic>
      <xdr:nvPicPr>
        <xdr:cNvPr id="2" name="รูปภาพ 1">
          <a:extLst>
            <a:ext uri="{FF2B5EF4-FFF2-40B4-BE49-F238E27FC236}">
              <a16:creationId xmlns:a16="http://schemas.microsoft.com/office/drawing/2014/main" id="{9C5A5880-72F3-4505-8C9D-B984BF85E5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26" y="252608"/>
          <a:ext cx="540000" cy="557017"/>
        </a:xfrm>
        <a:prstGeom prst="rect">
          <a:avLst/>
        </a:prstGeom>
      </xdr:spPr>
    </xdr:pic>
    <xdr:clientData/>
  </xdr:twoCellAnchor>
  <xdr:twoCellAnchor>
    <xdr:from>
      <xdr:col>12</xdr:col>
      <xdr:colOff>585390</xdr:colOff>
      <xdr:row>4</xdr:row>
      <xdr:rowOff>19844</xdr:rowOff>
    </xdr:from>
    <xdr:to>
      <xdr:col>17</xdr:col>
      <xdr:colOff>653302</xdr:colOff>
      <xdr:row>10</xdr:row>
      <xdr:rowOff>138907</xdr:rowOff>
    </xdr:to>
    <xdr:sp macro="" textlink="">
      <xdr:nvSpPr>
        <xdr:cNvPr id="3" name="กล่องข้อความ 2">
          <a:extLst>
            <a:ext uri="{FF2B5EF4-FFF2-40B4-BE49-F238E27FC236}">
              <a16:creationId xmlns:a16="http://schemas.microsoft.com/office/drawing/2014/main" id="{DEE5D2AE-90FC-4491-B3A5-14ABA825AE81}"/>
            </a:ext>
          </a:extLst>
        </xdr:cNvPr>
        <xdr:cNvSpPr txBox="1"/>
      </xdr:nvSpPr>
      <xdr:spPr>
        <a:xfrm>
          <a:off x="7411640" y="1200547"/>
          <a:ext cx="4225178" cy="2321719"/>
        </a:xfrm>
        <a:prstGeom prst="rect">
          <a:avLst/>
        </a:prstGeom>
        <a:solidFill>
          <a:srgbClr val="EAB0CA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2400" b="1" u="sng">
              <a:latin typeface="TH SarabunPSK" panose="020B0500040200020003" pitchFamily="34" charset="-34"/>
              <a:cs typeface="TH SarabunPSK" panose="020B0500040200020003" pitchFamily="34" charset="-34"/>
            </a:rPr>
            <a:t>คำแนะนำ</a:t>
          </a:r>
        </a:p>
        <a:p>
          <a:r>
            <a:rPr lang="en-US" sz="1800">
              <a:latin typeface="TH SarabunPSK" panose="020B0500040200020003" pitchFamily="34" charset="-34"/>
              <a:cs typeface="TH SarabunPSK" panose="020B0500040200020003" pitchFamily="34" charset="-34"/>
            </a:rPr>
            <a:t>1.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คุณครูกรอกรายละเอียดของโรงเรียนตนเองตามช่องว่าง</a:t>
          </a:r>
        </a:p>
        <a:p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2.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สามารถเปลี่ยนจำนวนนักเรียนในห้องได้</a:t>
          </a:r>
        </a:p>
        <a:p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3.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ข้อมูลในตารางจำนวนนักเรียนที่ได้ระดับผลการประเมินจะลิ้งค์มาให้จากหน้า สรุปรวม 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(เทอม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2)</a:t>
          </a:r>
          <a:endParaRPr lang="th-TH" sz="180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4. </a:t>
          </a:r>
          <a:r>
            <a:rPr lang="th-TH" sz="2800" b="1" u="sng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ห้ามลบ</a:t>
          </a:r>
          <a:r>
            <a:rPr lang="th-TH" sz="2800" b="1" u="none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จำนวนคนและร้อยละในตาราง จำนวนนักเรียนที่ได้ระดับผลการประเมิน ทั้งหมด สูตรคำนวณจะหาย</a:t>
          </a:r>
          <a:endParaRPr lang="th-TH" sz="18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7</xdr:row>
      <xdr:rowOff>0</xdr:rowOff>
    </xdr:from>
    <xdr:to>
      <xdr:col>19</xdr:col>
      <xdr:colOff>108733</xdr:colOff>
      <xdr:row>13</xdr:row>
      <xdr:rowOff>45356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979B20EF-C50D-4845-BC79-E749113A7526}"/>
            </a:ext>
          </a:extLst>
        </xdr:cNvPr>
        <xdr:cNvSpPr txBox="1"/>
      </xdr:nvSpPr>
      <xdr:spPr>
        <a:xfrm>
          <a:off x="12464143" y="1741714"/>
          <a:ext cx="4204483" cy="1841499"/>
        </a:xfrm>
        <a:prstGeom prst="rect">
          <a:avLst/>
        </a:prstGeom>
        <a:solidFill>
          <a:srgbClr val="EAB0CA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2400" b="1" u="sng">
              <a:latin typeface="TH SarabunPSK" panose="020B0500040200020003" pitchFamily="34" charset="-34"/>
              <a:cs typeface="TH SarabunPSK" panose="020B0500040200020003" pitchFamily="34" charset="-34"/>
            </a:rPr>
            <a:t>คำแนะนำ</a:t>
          </a:r>
        </a:p>
        <a:p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ข้อมูลในหน้านี้จะลิ้งค์มาให้จากหน้าแบบประเมินการอ่าน การคิดวิเคราะห์และการเขียน</a:t>
          </a:r>
        </a:p>
        <a:p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2.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สามารถเปลี่ยนจำนวนนักเรียนในห้องได้</a:t>
          </a:r>
        </a:p>
        <a:p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3. </a:t>
          </a:r>
          <a:r>
            <a:rPr lang="th-TH" sz="2800" b="1" u="sng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ห้ามลบ</a:t>
          </a:r>
          <a:r>
            <a:rPr lang="th-TH" sz="2800" b="1" u="none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จำนวนคนและร้อยละในตาราง จำนวนนักเรียนที่ได้ระดับผลการประเมิน ทั้งหมด สูตรคำนวณจะหาย</a:t>
          </a:r>
          <a:endParaRPr lang="th-TH" sz="18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449036</xdr:colOff>
      <xdr:row>5</xdr:row>
      <xdr:rowOff>40822</xdr:rowOff>
    </xdr:from>
    <xdr:to>
      <xdr:col>21</xdr:col>
      <xdr:colOff>592071</xdr:colOff>
      <xdr:row>14</xdr:row>
      <xdr:rowOff>0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E2F951B0-6D5E-4B68-A0A2-2FC774F558D3}"/>
            </a:ext>
          </a:extLst>
        </xdr:cNvPr>
        <xdr:cNvSpPr txBox="1"/>
      </xdr:nvSpPr>
      <xdr:spPr>
        <a:xfrm>
          <a:off x="15641411" y="1390197"/>
          <a:ext cx="4238785" cy="2038803"/>
        </a:xfrm>
        <a:prstGeom prst="rect">
          <a:avLst/>
        </a:prstGeom>
        <a:solidFill>
          <a:srgbClr val="EAB0CA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2400" b="1" u="sng">
              <a:latin typeface="TH SarabunPSK" panose="020B0500040200020003" pitchFamily="34" charset="-34"/>
              <a:cs typeface="TH SarabunPSK" panose="020B0500040200020003" pitchFamily="34" charset="-34"/>
            </a:rPr>
            <a:t>คำแนะนำ</a:t>
          </a:r>
        </a:p>
        <a:p>
          <a:r>
            <a:rPr lang="en-US" sz="1800">
              <a:latin typeface="TH SarabunPSK" panose="020B0500040200020003" pitchFamily="34" charset="-34"/>
              <a:cs typeface="TH SarabunPSK" panose="020B0500040200020003" pitchFamily="34" charset="-34"/>
            </a:rPr>
            <a:t>1.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ข้อมูลในตารางแบบสรุปการประเมินการอ่านฯ จะลิ้งค์มาจากหน้า สรุปรวม 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(เทอม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2)</a:t>
          </a:r>
        </a:p>
        <a:p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2.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ข้อมูลแผนภูมิสรุปการประเมินจะแปลผลให้อัตโนมัติ</a:t>
          </a:r>
        </a:p>
        <a:p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3. </a:t>
          </a:r>
          <a:r>
            <a:rPr lang="th-TH" sz="2800" b="1" u="sng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ห้ามลบ</a:t>
          </a:r>
          <a:r>
            <a:rPr lang="th-TH" sz="2800" b="1" u="none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หรือแก้ไขข้อมูลในหน้านี้ </a:t>
          </a:r>
          <a:r>
            <a:rPr lang="th-TH" sz="1800" b="0" u="none" baseline="0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ข้อมูลจะลิ้งค์มาจากหน้าก่อนหน้า</a:t>
          </a:r>
        </a:p>
      </xdr:txBody>
    </xdr:sp>
    <xdr:clientData/>
  </xdr:twoCellAnchor>
  <xdr:twoCellAnchor>
    <xdr:from>
      <xdr:col>7</xdr:col>
      <xdr:colOff>301624</xdr:colOff>
      <xdr:row>6</xdr:row>
      <xdr:rowOff>17461</xdr:rowOff>
    </xdr:from>
    <xdr:to>
      <xdr:col>14</xdr:col>
      <xdr:colOff>396875</xdr:colOff>
      <xdr:row>24</xdr:row>
      <xdr:rowOff>95250</xdr:rowOff>
    </xdr:to>
    <xdr:graphicFrame macro="">
      <xdr:nvGraphicFramePr>
        <xdr:cNvPr id="3" name="แผนภูมิ 2">
          <a:extLst>
            <a:ext uri="{FF2B5EF4-FFF2-40B4-BE49-F238E27FC236}">
              <a16:creationId xmlns:a16="http://schemas.microsoft.com/office/drawing/2014/main" id="{E676B543-3F14-4A81-8C51-A546EBCC34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1"/>
  <sheetViews>
    <sheetView zoomScale="70" zoomScaleNormal="70" workbookViewId="0">
      <selection activeCell="L12" sqref="L12"/>
    </sheetView>
  </sheetViews>
  <sheetFormatPr defaultColWidth="9" defaultRowHeight="24" x14ac:dyDescent="0.55000000000000004"/>
  <cols>
    <col min="1" max="8" width="9" style="3"/>
    <col min="9" max="9" width="21.625" style="3" customWidth="1"/>
    <col min="10" max="16384" width="9" style="3"/>
  </cols>
  <sheetData>
    <row r="1" spans="1:9" ht="35.25" customHeight="1" x14ac:dyDescent="0.55000000000000004">
      <c r="A1" s="86" t="s">
        <v>65</v>
      </c>
      <c r="B1" s="86"/>
      <c r="C1" s="86"/>
      <c r="D1" s="86"/>
      <c r="E1" s="86"/>
      <c r="F1" s="86"/>
      <c r="G1" s="86"/>
      <c r="H1" s="86"/>
      <c r="I1" s="86"/>
    </row>
    <row r="2" spans="1:9" ht="46.9" customHeight="1" x14ac:dyDescent="0.55000000000000004">
      <c r="A2" s="87" t="s">
        <v>25</v>
      </c>
      <c r="B2" s="87"/>
      <c r="C2" s="87"/>
      <c r="D2" s="87"/>
      <c r="E2" s="87"/>
      <c r="F2" s="87"/>
      <c r="G2" s="87"/>
      <c r="H2" s="87"/>
      <c r="I2" s="87"/>
    </row>
    <row r="3" spans="1:9" x14ac:dyDescent="0.55000000000000004">
      <c r="A3" s="85" t="s">
        <v>26</v>
      </c>
      <c r="B3" s="85"/>
      <c r="C3" s="85"/>
      <c r="D3" s="85"/>
      <c r="E3" s="85"/>
      <c r="F3" s="85"/>
      <c r="G3" s="85"/>
      <c r="H3" s="85"/>
      <c r="I3" s="85"/>
    </row>
    <row r="4" spans="1:9" ht="28.5" customHeight="1" x14ac:dyDescent="0.55000000000000004">
      <c r="A4" s="85" t="s">
        <v>17</v>
      </c>
      <c r="B4" s="85"/>
      <c r="C4" s="85"/>
      <c r="D4" s="85"/>
      <c r="E4" s="85"/>
      <c r="F4" s="85"/>
      <c r="G4" s="85"/>
      <c r="H4" s="85"/>
      <c r="I4" s="85"/>
    </row>
    <row r="5" spans="1:9" ht="49.9" customHeight="1" x14ac:dyDescent="0.55000000000000004">
      <c r="A5" s="87" t="s">
        <v>63</v>
      </c>
      <c r="B5" s="87"/>
      <c r="C5" s="87"/>
      <c r="D5" s="87"/>
      <c r="E5" s="87"/>
      <c r="F5" s="87"/>
      <c r="G5" s="87"/>
      <c r="H5" s="87"/>
      <c r="I5" s="87"/>
    </row>
    <row r="6" spans="1:9" x14ac:dyDescent="0.55000000000000004">
      <c r="A6" s="87" t="s">
        <v>64</v>
      </c>
      <c r="B6" s="87"/>
      <c r="C6" s="87"/>
      <c r="D6" s="87"/>
      <c r="E6" s="87"/>
      <c r="F6" s="87"/>
      <c r="G6" s="87"/>
      <c r="H6" s="87"/>
      <c r="I6" s="87"/>
    </row>
    <row r="7" spans="1:9" ht="28.5" customHeight="1" x14ac:dyDescent="0.55000000000000004">
      <c r="A7" s="87" t="s">
        <v>27</v>
      </c>
      <c r="B7" s="87"/>
      <c r="C7" s="87"/>
      <c r="D7" s="87"/>
      <c r="E7" s="87"/>
      <c r="F7" s="87"/>
      <c r="G7" s="87"/>
      <c r="H7" s="87"/>
      <c r="I7" s="87"/>
    </row>
    <row r="8" spans="1:9" ht="28.5" customHeight="1" x14ac:dyDescent="0.55000000000000004">
      <c r="A8" s="85" t="s">
        <v>36</v>
      </c>
      <c r="B8" s="85"/>
      <c r="C8" s="85"/>
      <c r="D8" s="85"/>
      <c r="E8" s="85"/>
      <c r="F8" s="85"/>
      <c r="G8" s="85"/>
      <c r="H8" s="85"/>
      <c r="I8" s="85"/>
    </row>
    <row r="9" spans="1:9" ht="28.5" customHeight="1" x14ac:dyDescent="0.55000000000000004">
      <c r="A9" s="85" t="s">
        <v>37</v>
      </c>
      <c r="B9" s="85"/>
      <c r="C9" s="85"/>
      <c r="D9" s="85"/>
      <c r="E9" s="85"/>
      <c r="F9" s="85"/>
      <c r="G9" s="85"/>
      <c r="H9" s="85"/>
      <c r="I9" s="85"/>
    </row>
    <row r="10" spans="1:9" ht="28.5" customHeight="1" x14ac:dyDescent="0.55000000000000004">
      <c r="A10" s="85" t="s">
        <v>39</v>
      </c>
      <c r="B10" s="85"/>
      <c r="C10" s="85"/>
      <c r="D10" s="85"/>
      <c r="E10" s="85"/>
      <c r="F10" s="85"/>
      <c r="G10" s="85"/>
      <c r="H10" s="85"/>
      <c r="I10" s="85"/>
    </row>
    <row r="11" spans="1:9" ht="28.5" customHeight="1" x14ac:dyDescent="0.55000000000000004">
      <c r="A11" s="85" t="s">
        <v>38</v>
      </c>
      <c r="B11" s="85"/>
      <c r="C11" s="85"/>
      <c r="D11" s="85"/>
      <c r="E11" s="85"/>
      <c r="F11" s="85"/>
      <c r="G11" s="85"/>
      <c r="H11" s="85"/>
      <c r="I11" s="85"/>
    </row>
    <row r="12" spans="1:9" ht="28.5" customHeight="1" x14ac:dyDescent="0.55000000000000004">
      <c r="A12" s="85" t="s">
        <v>18</v>
      </c>
      <c r="B12" s="85"/>
      <c r="C12" s="85"/>
      <c r="D12" s="85"/>
      <c r="E12" s="85"/>
      <c r="F12" s="85"/>
      <c r="G12" s="85"/>
      <c r="H12" s="85"/>
      <c r="I12" s="85"/>
    </row>
    <row r="13" spans="1:9" ht="28.5" customHeight="1" x14ac:dyDescent="0.55000000000000004">
      <c r="A13" s="85" t="s">
        <v>19</v>
      </c>
      <c r="B13" s="85"/>
      <c r="C13" s="85"/>
      <c r="D13" s="85"/>
      <c r="E13" s="85"/>
      <c r="F13" s="85"/>
      <c r="G13" s="85"/>
      <c r="H13" s="85"/>
      <c r="I13" s="85"/>
    </row>
    <row r="14" spans="1:9" ht="28.5" customHeight="1" x14ac:dyDescent="0.55000000000000004">
      <c r="A14" s="2"/>
      <c r="B14" s="2"/>
      <c r="C14" s="2"/>
      <c r="D14" s="2"/>
      <c r="E14" s="2"/>
      <c r="F14" s="2"/>
      <c r="G14" s="2"/>
    </row>
    <row r="15" spans="1:9" ht="28.5" customHeight="1" x14ac:dyDescent="0.55000000000000004">
      <c r="A15" s="2"/>
      <c r="B15" s="2"/>
      <c r="C15" s="2"/>
      <c r="D15" s="2"/>
      <c r="E15" s="2"/>
      <c r="F15" s="2"/>
      <c r="G15" s="2"/>
    </row>
    <row r="16" spans="1:9" ht="28.5" customHeight="1" x14ac:dyDescent="0.55000000000000004">
      <c r="A16" s="2"/>
      <c r="B16" s="2"/>
      <c r="C16" s="2"/>
      <c r="D16" s="2"/>
      <c r="E16" s="2"/>
      <c r="F16" s="2"/>
      <c r="G16" s="2"/>
    </row>
    <row r="17" spans="1:7" ht="28.5" customHeight="1" x14ac:dyDescent="0.55000000000000004">
      <c r="A17" s="2"/>
      <c r="B17" s="2"/>
      <c r="C17" s="2"/>
      <c r="D17" s="2"/>
      <c r="E17" s="2"/>
      <c r="F17" s="2"/>
      <c r="G17" s="2"/>
    </row>
    <row r="18" spans="1:7" x14ac:dyDescent="0.55000000000000004">
      <c r="A18" s="2"/>
      <c r="B18" s="2"/>
      <c r="C18" s="2"/>
      <c r="D18" s="2"/>
      <c r="E18" s="2"/>
      <c r="F18" s="2"/>
      <c r="G18" s="2"/>
    </row>
    <row r="19" spans="1:7" x14ac:dyDescent="0.55000000000000004">
      <c r="A19" s="2"/>
      <c r="B19" s="2"/>
      <c r="C19" s="2"/>
      <c r="D19" s="2"/>
      <c r="E19" s="2"/>
      <c r="F19" s="2"/>
      <c r="G19" s="2"/>
    </row>
    <row r="20" spans="1:7" x14ac:dyDescent="0.55000000000000004">
      <c r="A20" s="2"/>
      <c r="B20" s="2"/>
      <c r="C20" s="2"/>
      <c r="D20" s="2"/>
      <c r="E20" s="2"/>
      <c r="F20" s="2"/>
      <c r="G20" s="2"/>
    </row>
    <row r="21" spans="1:7" x14ac:dyDescent="0.55000000000000004">
      <c r="A21" s="2"/>
      <c r="B21" s="2"/>
      <c r="C21" s="2"/>
      <c r="D21" s="2"/>
      <c r="E21" s="2"/>
      <c r="F21" s="2"/>
      <c r="G21" s="2"/>
    </row>
  </sheetData>
  <mergeCells count="13">
    <mergeCell ref="A13:I13"/>
    <mergeCell ref="A1:I1"/>
    <mergeCell ref="A2:I2"/>
    <mergeCell ref="A3:I3"/>
    <mergeCell ref="A4:I4"/>
    <mergeCell ref="A5:I5"/>
    <mergeCell ref="A6:I6"/>
    <mergeCell ref="A11:I11"/>
    <mergeCell ref="A7:I7"/>
    <mergeCell ref="A8:I8"/>
    <mergeCell ref="A9:I9"/>
    <mergeCell ref="A10:I10"/>
    <mergeCell ref="A12:I12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70F362-0800-44BA-9BC2-0B227009CF2E}">
  <sheetPr>
    <tabColor theme="5"/>
  </sheetPr>
  <dimension ref="A2:M35"/>
  <sheetViews>
    <sheetView view="pageBreakPreview" topLeftCell="A7" zoomScale="96" zoomScaleNormal="69" zoomScaleSheetLayoutView="96" workbookViewId="0">
      <selection activeCell="D13" sqref="D13:D15"/>
    </sheetView>
  </sheetViews>
  <sheetFormatPr defaultColWidth="9" defaultRowHeight="17.25" x14ac:dyDescent="0.4"/>
  <cols>
    <col min="1" max="3" width="9" style="31"/>
    <col min="4" max="4" width="9" style="31" customWidth="1"/>
    <col min="5" max="10" width="6.875" style="31" customWidth="1"/>
    <col min="11" max="11" width="5.875" style="31" customWidth="1"/>
    <col min="12" max="12" width="6.5" style="31" customWidth="1"/>
    <col min="13" max="13" width="9" style="31"/>
    <col min="14" max="14" width="18.5" style="31" customWidth="1"/>
    <col min="15" max="16384" width="9" style="31"/>
  </cols>
  <sheetData>
    <row r="2" spans="1:13" ht="14.25" customHeight="1" x14ac:dyDescent="0.4">
      <c r="A2" s="109" t="s">
        <v>47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</row>
    <row r="3" spans="1:13" ht="37.5" customHeight="1" x14ac:dyDescent="0.4">
      <c r="A3" s="109"/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</row>
    <row r="4" spans="1:13" ht="30.75" x14ac:dyDescent="0.7">
      <c r="A4" s="32" t="s">
        <v>100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</row>
    <row r="5" spans="1:13" ht="30.75" x14ac:dyDescent="0.7">
      <c r="A5" s="32" t="s">
        <v>102</v>
      </c>
      <c r="B5" s="32"/>
      <c r="C5" s="32"/>
      <c r="D5" s="32"/>
      <c r="E5" s="32" t="s">
        <v>62</v>
      </c>
      <c r="F5" s="110" t="s">
        <v>103</v>
      </c>
      <c r="G5" s="110"/>
      <c r="H5" s="110"/>
      <c r="I5" s="110"/>
      <c r="J5" s="110"/>
      <c r="K5" s="110"/>
      <c r="L5" s="110"/>
    </row>
    <row r="6" spans="1:13" ht="24.75" customHeight="1" x14ac:dyDescent="0.7">
      <c r="A6" s="37" t="s">
        <v>105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</row>
    <row r="7" spans="1:13" ht="24.75" customHeight="1" x14ac:dyDescent="0.7">
      <c r="A7" s="3" t="s">
        <v>101</v>
      </c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</row>
    <row r="8" spans="1:13" ht="6" customHeight="1" x14ac:dyDescent="0.55000000000000004">
      <c r="A8" s="3"/>
      <c r="B8" s="3"/>
      <c r="C8" s="3"/>
      <c r="D8" s="3"/>
      <c r="E8" s="3"/>
      <c r="F8" s="3"/>
      <c r="G8" s="3"/>
      <c r="H8" s="3"/>
    </row>
    <row r="9" spans="1:13" ht="70.5" customHeight="1" x14ac:dyDescent="0.4">
      <c r="A9" s="113" t="s">
        <v>104</v>
      </c>
      <c r="B9" s="113"/>
      <c r="C9" s="113"/>
      <c r="D9" s="113"/>
      <c r="E9" s="113"/>
      <c r="F9" s="113"/>
      <c r="G9" s="113"/>
      <c r="H9" s="113"/>
      <c r="I9" s="113"/>
      <c r="J9" s="113"/>
      <c r="K9" s="113"/>
      <c r="L9" s="113"/>
    </row>
    <row r="10" spans="1:13" ht="20.25" customHeight="1" x14ac:dyDescent="0.55000000000000004">
      <c r="A10" s="115" t="s">
        <v>31</v>
      </c>
      <c r="B10" s="115"/>
      <c r="C10" s="115"/>
      <c r="D10" s="116" t="s">
        <v>48</v>
      </c>
      <c r="E10" s="114" t="s">
        <v>49</v>
      </c>
      <c r="F10" s="114"/>
      <c r="G10" s="114"/>
      <c r="H10" s="114"/>
      <c r="I10" s="114"/>
      <c r="J10" s="114"/>
      <c r="K10" s="114"/>
      <c r="L10" s="114"/>
    </row>
    <row r="11" spans="1:13" ht="22.5" customHeight="1" x14ac:dyDescent="0.55000000000000004">
      <c r="A11" s="115"/>
      <c r="B11" s="115"/>
      <c r="C11" s="115"/>
      <c r="D11" s="116"/>
      <c r="E11" s="114" t="s">
        <v>51</v>
      </c>
      <c r="F11" s="114"/>
      <c r="G11" s="114" t="s">
        <v>50</v>
      </c>
      <c r="H11" s="114"/>
      <c r="I11" s="114" t="s">
        <v>52</v>
      </c>
      <c r="J11" s="114"/>
      <c r="K11" s="114" t="s">
        <v>53</v>
      </c>
      <c r="L11" s="114"/>
    </row>
    <row r="12" spans="1:13" ht="24" x14ac:dyDescent="0.55000000000000004">
      <c r="A12" s="115"/>
      <c r="B12" s="115"/>
      <c r="C12" s="115"/>
      <c r="D12" s="116"/>
      <c r="E12" s="33" t="s">
        <v>54</v>
      </c>
      <c r="F12" s="33" t="s">
        <v>55</v>
      </c>
      <c r="G12" s="33" t="s">
        <v>54</v>
      </c>
      <c r="H12" s="33" t="s">
        <v>55</v>
      </c>
      <c r="I12" s="33" t="s">
        <v>54</v>
      </c>
      <c r="J12" s="33" t="s">
        <v>55</v>
      </c>
      <c r="K12" s="33" t="s">
        <v>54</v>
      </c>
      <c r="L12" s="33" t="s">
        <v>55</v>
      </c>
    </row>
    <row r="13" spans="1:13" ht="24.75" customHeight="1" x14ac:dyDescent="0.55000000000000004">
      <c r="A13" s="112" t="s">
        <v>66</v>
      </c>
      <c r="B13" s="112"/>
      <c r="C13" s="112"/>
      <c r="D13" s="34">
        <v>21</v>
      </c>
      <c r="E13" s="35">
        <f>'สรุปรวมรายปี 1'!D46</f>
        <v>3</v>
      </c>
      <c r="F13" s="36">
        <f>SUM(E13*100)/D13</f>
        <v>14.285714285714286</v>
      </c>
      <c r="G13" s="35">
        <f>'สรุปรวมรายปี 1'!D45</f>
        <v>0</v>
      </c>
      <c r="H13" s="36">
        <f>SUM(G13*100)/D13</f>
        <v>0</v>
      </c>
      <c r="I13" s="35">
        <f>'สรุปรวมรายปี 1'!D44</f>
        <v>12</v>
      </c>
      <c r="J13" s="36">
        <f>SUM(I13*100)/D13</f>
        <v>57.142857142857146</v>
      </c>
      <c r="K13" s="35">
        <f>'สรุปรวมรายปี 1'!D43</f>
        <v>6</v>
      </c>
      <c r="L13" s="36">
        <f>SUM(K13*100)/D13</f>
        <v>28.571428571428573</v>
      </c>
    </row>
    <row r="14" spans="1:13" ht="24.75" customHeight="1" x14ac:dyDescent="0.55000000000000004">
      <c r="A14" s="112" t="s">
        <v>67</v>
      </c>
      <c r="B14" s="112"/>
      <c r="C14" s="112"/>
      <c r="D14" s="34">
        <v>21</v>
      </c>
      <c r="E14" s="35">
        <f>'สรุปรวมรายปี 1'!F46</f>
        <v>3</v>
      </c>
      <c r="F14" s="36">
        <f t="shared" ref="F14:F15" si="0">SUM(E14*100)/D14</f>
        <v>14.285714285714286</v>
      </c>
      <c r="G14" s="35">
        <f>'สรุปรวมรายปี 1'!F45</f>
        <v>0</v>
      </c>
      <c r="H14" s="36">
        <f t="shared" ref="H14:H15" si="1">SUM(G14*100)/D14</f>
        <v>0</v>
      </c>
      <c r="I14" s="35">
        <f>'สรุปรวมรายปี 1'!F44</f>
        <v>9</v>
      </c>
      <c r="J14" s="36">
        <f t="shared" ref="J14:J15" si="2">SUM(I14*100)/D14</f>
        <v>42.857142857142854</v>
      </c>
      <c r="K14" s="35">
        <f>'สรุปรวมรายปี 1'!F43</f>
        <v>9</v>
      </c>
      <c r="L14" s="36">
        <f t="shared" ref="L14:L15" si="3">SUM(K14*100)/D14</f>
        <v>42.857142857142854</v>
      </c>
    </row>
    <row r="15" spans="1:13" ht="24.75" customHeight="1" x14ac:dyDescent="0.55000000000000004">
      <c r="A15" s="112" t="s">
        <v>68</v>
      </c>
      <c r="B15" s="112"/>
      <c r="C15" s="112"/>
      <c r="D15" s="34">
        <v>21</v>
      </c>
      <c r="E15" s="35">
        <f>'สรุปรวมรายปี 1'!H46</f>
        <v>3</v>
      </c>
      <c r="F15" s="36">
        <f t="shared" si="0"/>
        <v>14.285714285714286</v>
      </c>
      <c r="G15" s="35">
        <f>'สรุปรวมรายปี 1'!H45</f>
        <v>0</v>
      </c>
      <c r="H15" s="36">
        <f t="shared" si="1"/>
        <v>0</v>
      </c>
      <c r="I15" s="35">
        <f>'สรุปรวมรายปี 1'!H44</f>
        <v>9</v>
      </c>
      <c r="J15" s="36">
        <f t="shared" si="2"/>
        <v>42.857142857142854</v>
      </c>
      <c r="K15" s="35">
        <f>'สรุปรวมรายปี 1'!H43</f>
        <v>9</v>
      </c>
      <c r="L15" s="36">
        <f t="shared" si="3"/>
        <v>42.857142857142854</v>
      </c>
    </row>
    <row r="16" spans="1:13" ht="24.75" customHeight="1" x14ac:dyDescent="0.55000000000000004">
      <c r="A16" s="118" t="s">
        <v>57</v>
      </c>
      <c r="B16" s="118"/>
      <c r="C16" s="118"/>
      <c r="D16" s="118"/>
      <c r="E16" s="118"/>
      <c r="F16" s="118"/>
      <c r="G16" s="118"/>
      <c r="H16" s="118"/>
      <c r="I16" s="119">
        <f>'สรุปรวมรายปี 1'!K44+'สรุปรวมรายปี 1'!K43</f>
        <v>18</v>
      </c>
      <c r="J16" s="119"/>
      <c r="K16" s="119"/>
      <c r="L16" s="119"/>
      <c r="M16" s="3"/>
    </row>
    <row r="17" spans="1:13" ht="24.75" customHeight="1" x14ac:dyDescent="0.55000000000000004">
      <c r="A17" s="118" t="s">
        <v>56</v>
      </c>
      <c r="B17" s="118"/>
      <c r="C17" s="118"/>
      <c r="D17" s="118"/>
      <c r="E17" s="118"/>
      <c r="F17" s="118"/>
      <c r="G17" s="118"/>
      <c r="H17" s="118"/>
      <c r="I17" s="120">
        <f>SUM(I16*100)/D13</f>
        <v>85.714285714285708</v>
      </c>
      <c r="J17" s="120"/>
      <c r="K17" s="120"/>
      <c r="L17" s="120"/>
      <c r="M17" s="3"/>
    </row>
    <row r="18" spans="1:13" ht="12.75" customHeight="1" x14ac:dyDescent="0.55000000000000004">
      <c r="A18" s="3"/>
      <c r="B18" s="3"/>
      <c r="C18" s="3"/>
      <c r="D18" s="3"/>
      <c r="E18" s="3"/>
      <c r="F18" s="3"/>
      <c r="G18" s="3"/>
      <c r="H18" s="3"/>
      <c r="M18" s="3"/>
    </row>
    <row r="19" spans="1:13" ht="22.5" customHeight="1" x14ac:dyDescent="0.55000000000000004">
      <c r="A19" s="3" t="s">
        <v>58</v>
      </c>
      <c r="B19" s="3"/>
      <c r="C19" s="3"/>
      <c r="D19" s="3"/>
      <c r="E19" s="3"/>
      <c r="F19" s="3"/>
      <c r="G19" s="3"/>
      <c r="H19" s="3"/>
      <c r="M19" s="3"/>
    </row>
    <row r="20" spans="1:13" ht="7.5" customHeight="1" x14ac:dyDescent="0.55000000000000004">
      <c r="A20" s="3"/>
      <c r="B20" s="3"/>
      <c r="C20" s="3"/>
      <c r="D20" s="3"/>
      <c r="E20" s="3"/>
      <c r="F20" s="3"/>
      <c r="G20" s="3"/>
      <c r="H20" s="3"/>
    </row>
    <row r="21" spans="1:13" ht="22.5" customHeight="1" x14ac:dyDescent="0.55000000000000004">
      <c r="A21" s="3"/>
      <c r="B21" s="3"/>
      <c r="C21" s="3"/>
      <c r="D21" s="3"/>
      <c r="E21" s="111" t="s">
        <v>59</v>
      </c>
      <c r="F21" s="111"/>
      <c r="G21" s="111"/>
      <c r="H21" s="111"/>
      <c r="I21" s="111"/>
      <c r="J21" s="111"/>
      <c r="K21" s="3"/>
      <c r="L21" s="3"/>
    </row>
    <row r="22" spans="1:13" ht="24" customHeight="1" x14ac:dyDescent="0.55000000000000004">
      <c r="A22" s="3"/>
      <c r="B22" s="3"/>
      <c r="C22" s="3"/>
      <c r="D22" s="3"/>
      <c r="E22" s="111" t="str">
        <f>ข้อมูลพื้นฐาน!D8</f>
        <v>นางสำรอง  ต้นกระโทก</v>
      </c>
      <c r="F22" s="111"/>
      <c r="G22" s="111"/>
      <c r="H22" s="111"/>
      <c r="I22" s="111"/>
      <c r="J22" s="111"/>
      <c r="K22" s="3"/>
      <c r="L22" s="3"/>
    </row>
    <row r="23" spans="1:13" ht="24" customHeight="1" x14ac:dyDescent="0.55000000000000004">
      <c r="E23" s="111" t="str">
        <f>ข้อมูลพื้นฐาน!D9</f>
        <v>ครูประจำชั้น</v>
      </c>
      <c r="F23" s="111"/>
      <c r="G23" s="111"/>
      <c r="H23" s="111"/>
      <c r="I23" s="111"/>
      <c r="J23" s="111"/>
    </row>
    <row r="24" spans="1:13" ht="8.25" customHeight="1" x14ac:dyDescent="0.55000000000000004">
      <c r="G24" s="3"/>
      <c r="H24" s="3"/>
      <c r="I24" s="3"/>
      <c r="J24" s="3"/>
    </row>
    <row r="25" spans="1:13" ht="24" customHeight="1" x14ac:dyDescent="0.55000000000000004">
      <c r="A25" s="10" t="s">
        <v>60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</row>
    <row r="26" spans="1:13" ht="3.75" customHeight="1" x14ac:dyDescent="0.55000000000000004">
      <c r="A26" s="10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</row>
    <row r="27" spans="1:13" ht="62.25" customHeight="1" x14ac:dyDescent="0.55000000000000004">
      <c r="A27" s="117" t="s">
        <v>61</v>
      </c>
      <c r="B27" s="117"/>
      <c r="C27" s="117"/>
      <c r="D27" s="117"/>
      <c r="E27" s="117"/>
      <c r="F27" s="117"/>
      <c r="G27" s="117"/>
      <c r="H27" s="117"/>
      <c r="I27" s="117"/>
      <c r="J27" s="117"/>
      <c r="K27" s="117"/>
      <c r="L27" s="117"/>
    </row>
    <row r="28" spans="1:13" ht="12.75" customHeight="1" x14ac:dyDescent="0.55000000000000004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</row>
    <row r="29" spans="1:13" ht="22.5" customHeight="1" x14ac:dyDescent="0.55000000000000004">
      <c r="A29" s="3"/>
      <c r="B29" s="3"/>
      <c r="C29" s="3"/>
      <c r="D29" s="3"/>
      <c r="E29" s="111" t="s">
        <v>59</v>
      </c>
      <c r="F29" s="111"/>
      <c r="G29" s="111"/>
      <c r="H29" s="111"/>
      <c r="I29" s="111"/>
      <c r="J29" s="111"/>
      <c r="K29" s="3"/>
      <c r="L29" s="3"/>
    </row>
    <row r="30" spans="1:13" ht="22.5" customHeight="1" x14ac:dyDescent="0.55000000000000004">
      <c r="A30" s="3"/>
      <c r="B30" s="3"/>
      <c r="C30" s="3"/>
      <c r="D30" s="3"/>
      <c r="E30" s="111" t="str">
        <f>ข้อมูลพื้นฐาน!D10</f>
        <v>(นายสุนันท์  จงใจกลาง)</v>
      </c>
      <c r="F30" s="111"/>
      <c r="G30" s="111"/>
      <c r="H30" s="111"/>
      <c r="I30" s="111"/>
      <c r="J30" s="111"/>
      <c r="K30" s="3"/>
      <c r="L30" s="3"/>
    </row>
    <row r="31" spans="1:13" ht="22.5" customHeight="1" x14ac:dyDescent="0.55000000000000004">
      <c r="A31" s="3"/>
      <c r="B31" s="3"/>
      <c r="C31" s="3"/>
      <c r="D31" s="3"/>
      <c r="E31" s="111" t="str">
        <f>ข้อมูลพื้นฐาน!D11</f>
        <v>ผู้อำนวยการโรงเรียน</v>
      </c>
      <c r="F31" s="111"/>
      <c r="G31" s="111"/>
      <c r="H31" s="111"/>
      <c r="I31" s="111"/>
      <c r="J31" s="111"/>
      <c r="K31" s="3"/>
      <c r="L31" s="3"/>
    </row>
    <row r="32" spans="1:13" ht="24" x14ac:dyDescent="0.55000000000000004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</row>
    <row r="33" spans="1:12" ht="24" x14ac:dyDescent="0.55000000000000004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</row>
    <row r="34" spans="1:12" ht="24" x14ac:dyDescent="0.55000000000000004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</row>
    <row r="35" spans="1:12" ht="24" x14ac:dyDescent="0.55000000000000004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</row>
  </sheetData>
  <mergeCells count="24">
    <mergeCell ref="A15:C15"/>
    <mergeCell ref="E31:J31"/>
    <mergeCell ref="E21:J21"/>
    <mergeCell ref="E22:J22"/>
    <mergeCell ref="E23:J23"/>
    <mergeCell ref="A27:L27"/>
    <mergeCell ref="E29:J29"/>
    <mergeCell ref="E30:J30"/>
    <mergeCell ref="A16:H16"/>
    <mergeCell ref="I16:L16"/>
    <mergeCell ref="A17:H17"/>
    <mergeCell ref="I17:L17"/>
    <mergeCell ref="A13:C13"/>
    <mergeCell ref="A14:C14"/>
    <mergeCell ref="A2:L3"/>
    <mergeCell ref="F5:L5"/>
    <mergeCell ref="A9:L9"/>
    <mergeCell ref="A10:C12"/>
    <mergeCell ref="D10:D12"/>
    <mergeCell ref="E10:L10"/>
    <mergeCell ref="E11:F11"/>
    <mergeCell ref="G11:H11"/>
    <mergeCell ref="I11:J11"/>
    <mergeCell ref="K11:L11"/>
  </mergeCells>
  <pageMargins left="1.1811023622047245" right="0.78740157480314965" top="0.74803149606299213" bottom="0.74803149606299213" header="0.31496062992125984" footer="0.31496062992125984"/>
  <pageSetup paperSize="9" scale="83" orientation="portrait" horizontalDpi="4294967293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59960C-BFD9-40E8-BB60-CC62D3FD7793}">
  <sheetPr>
    <tabColor theme="5"/>
    <pageSetUpPr fitToPage="1"/>
  </sheetPr>
  <dimension ref="A1:L46"/>
  <sheetViews>
    <sheetView view="pageBreakPreview" topLeftCell="A22" zoomScale="70" zoomScaleNormal="85" zoomScaleSheetLayoutView="70" workbookViewId="0">
      <selection activeCell="C30" sqref="C30:K31"/>
    </sheetView>
  </sheetViews>
  <sheetFormatPr defaultColWidth="7.625" defaultRowHeight="24" x14ac:dyDescent="0.55000000000000004"/>
  <cols>
    <col min="1" max="1" width="6.875" style="3" customWidth="1"/>
    <col min="2" max="2" width="37.875" style="3" bestFit="1" customWidth="1"/>
    <col min="3" max="8" width="10.625" style="3" customWidth="1"/>
    <col min="9" max="10" width="14.625" style="3" customWidth="1"/>
    <col min="11" max="11" width="17.125" style="3" customWidth="1"/>
    <col min="12" max="16384" width="7.625" style="3"/>
  </cols>
  <sheetData>
    <row r="1" spans="1:11" ht="27.75" x14ac:dyDescent="0.55000000000000004">
      <c r="A1" s="122" t="s">
        <v>70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</row>
    <row r="2" spans="1:11" s="15" customFormat="1" ht="27.75" x14ac:dyDescent="0.65">
      <c r="A2" s="128" t="str">
        <f>ข้อมูลพื้นฐาน!D4</f>
        <v>ชั้นประถมศึกษาปีที่ 2</v>
      </c>
      <c r="B2" s="128"/>
      <c r="C2" s="128"/>
      <c r="D2" s="128"/>
      <c r="E2" s="128"/>
      <c r="F2" s="48"/>
      <c r="G2" s="48" t="str">
        <f>ข้อมูลพื้นฐาน!D6</f>
        <v>ปีการศึกษา 2565</v>
      </c>
      <c r="H2" s="48"/>
      <c r="I2" s="48"/>
      <c r="J2" s="48"/>
      <c r="K2" s="48"/>
    </row>
    <row r="3" spans="1:11" s="15" customFormat="1" ht="27.75" x14ac:dyDescent="0.65">
      <c r="A3" s="122" t="str">
        <f>ข้อมูลพื้นฐาน!D7</f>
        <v>โรงเรียนบ้านกุดโบสถ์</v>
      </c>
      <c r="B3" s="122"/>
      <c r="C3" s="122"/>
      <c r="D3" s="122"/>
      <c r="E3" s="122"/>
      <c r="F3" s="122"/>
      <c r="G3" s="122"/>
      <c r="H3" s="122"/>
      <c r="I3" s="122"/>
      <c r="J3" s="122"/>
      <c r="K3" s="122"/>
    </row>
    <row r="4" spans="1:11" ht="9" customHeight="1" x14ac:dyDescent="0.55000000000000004">
      <c r="A4" s="14"/>
      <c r="B4" s="14"/>
      <c r="C4" s="14"/>
      <c r="D4" s="14"/>
      <c r="E4" s="14"/>
      <c r="F4" s="14"/>
      <c r="G4" s="14"/>
      <c r="H4" s="14"/>
      <c r="I4" s="14"/>
      <c r="J4" s="14"/>
      <c r="K4" s="14"/>
    </row>
    <row r="5" spans="1:11" ht="19.899999999999999" customHeight="1" x14ac:dyDescent="0.55000000000000004">
      <c r="A5" s="126" t="s">
        <v>16</v>
      </c>
      <c r="B5" s="127" t="s">
        <v>1</v>
      </c>
      <c r="C5" s="124" t="s">
        <v>75</v>
      </c>
      <c r="D5" s="123" t="s">
        <v>4</v>
      </c>
      <c r="E5" s="124" t="s">
        <v>76</v>
      </c>
      <c r="F5" s="123" t="s">
        <v>4</v>
      </c>
      <c r="G5" s="124" t="s">
        <v>79</v>
      </c>
      <c r="H5" s="123" t="s">
        <v>4</v>
      </c>
      <c r="I5" s="125" t="s">
        <v>2</v>
      </c>
      <c r="J5" s="121" t="s">
        <v>3</v>
      </c>
      <c r="K5" s="123" t="s">
        <v>4</v>
      </c>
    </row>
    <row r="6" spans="1:11" ht="19.899999999999999" customHeight="1" x14ac:dyDescent="0.55000000000000004">
      <c r="A6" s="126"/>
      <c r="B6" s="127"/>
      <c r="C6" s="124"/>
      <c r="D6" s="123"/>
      <c r="E6" s="124"/>
      <c r="F6" s="123"/>
      <c r="G6" s="124"/>
      <c r="H6" s="123"/>
      <c r="I6" s="125"/>
      <c r="J6" s="121"/>
      <c r="K6" s="123"/>
    </row>
    <row r="7" spans="1:11" ht="19.899999999999999" customHeight="1" x14ac:dyDescent="0.55000000000000004">
      <c r="A7" s="126"/>
      <c r="B7" s="127"/>
      <c r="C7" s="124"/>
      <c r="D7" s="123"/>
      <c r="E7" s="124"/>
      <c r="F7" s="123"/>
      <c r="G7" s="124"/>
      <c r="H7" s="123"/>
      <c r="I7" s="125"/>
      <c r="J7" s="121"/>
      <c r="K7" s="123"/>
    </row>
    <row r="8" spans="1:11" ht="19.899999999999999" customHeight="1" x14ac:dyDescent="0.55000000000000004">
      <c r="A8" s="126"/>
      <c r="B8" s="127"/>
      <c r="C8" s="124"/>
      <c r="D8" s="123"/>
      <c r="E8" s="124"/>
      <c r="F8" s="123"/>
      <c r="G8" s="124"/>
      <c r="H8" s="123"/>
      <c r="I8" s="125"/>
      <c r="J8" s="121"/>
      <c r="K8" s="123"/>
    </row>
    <row r="9" spans="1:11" ht="19.899999999999999" customHeight="1" x14ac:dyDescent="0.55000000000000004">
      <c r="A9" s="126"/>
      <c r="B9" s="127"/>
      <c r="C9" s="124"/>
      <c r="D9" s="123"/>
      <c r="E9" s="124"/>
      <c r="F9" s="123"/>
      <c r="G9" s="124"/>
      <c r="H9" s="123"/>
      <c r="I9" s="125"/>
      <c r="J9" s="121"/>
      <c r="K9" s="123"/>
    </row>
    <row r="10" spans="1:11" ht="39" customHeight="1" x14ac:dyDescent="0.55000000000000004">
      <c r="A10" s="126"/>
      <c r="B10" s="127"/>
      <c r="C10" s="124"/>
      <c r="D10" s="123"/>
      <c r="E10" s="124"/>
      <c r="F10" s="123"/>
      <c r="G10" s="124"/>
      <c r="H10" s="123"/>
      <c r="I10" s="125"/>
      <c r="J10" s="121"/>
      <c r="K10" s="123"/>
    </row>
    <row r="11" spans="1:11" x14ac:dyDescent="0.55000000000000004">
      <c r="A11" s="1">
        <v>1</v>
      </c>
      <c r="B11" s="4" t="str">
        <f>ข้อมูลนักเรียน!B5</f>
        <v>เด็กชายทิวัตถ์  คล้ายกระโทก</v>
      </c>
      <c r="C11" s="78">
        <f>(แบบประเมินการอ่าน!I11+แบบประเมินการอ่าน!S11)/2</f>
        <v>2</v>
      </c>
      <c r="D11" s="79" t="str">
        <f>IF(C11&gt;=2.5,"ดีเยี่ยม",IF(C11&gt;=1.5,"ดี",IF(C11&gt;=1,"ผ่านเกณฑ์",IF(C11&gt;=0,"ไม่ผ่านเกณฑ์"))))</f>
        <v>ดี</v>
      </c>
      <c r="E11" s="78">
        <f>(แบบประเมินการคิดวิเคราะห์!I11+แบบประเมินการคิดวิเคราะห์!S11)/2</f>
        <v>2</v>
      </c>
      <c r="F11" s="79" t="str">
        <f>IF(E11&gt;=2.5,"ดีเยี่ยม",IF(E11&gt;=1.5,"ดี",IF(E11&gt;=1,"ผ่านเกณฑ์",IF(E11&gt;=0,"ไม่ผ่านเกณฑ์"))))</f>
        <v>ดี</v>
      </c>
      <c r="G11" s="78">
        <f>(แบบประเมินการเขียน!I11+แบบประเมินการเขียน!S11)/2</f>
        <v>2</v>
      </c>
      <c r="H11" s="79" t="str">
        <f>IF(G11&gt;=2.5,"ดีเยี่ยม",IF(G11&gt;=1.5,"ดี",IF(G11&gt;=1,"ผ่านเกณฑ์",IF(G11&gt;=0,"ไม่ผ่านเกณฑ์"))))</f>
        <v>ดี</v>
      </c>
      <c r="I11" s="80">
        <f>SUM(C11:H11)</f>
        <v>6</v>
      </c>
      <c r="J11" s="81">
        <f t="shared" ref="J11:J41" si="0">AVERAGE(C11:H11)</f>
        <v>2</v>
      </c>
      <c r="K11" s="82" t="str">
        <f>IF(J11&gt;=2.5,"ดีเยี่ยม",IF(J11&gt;=1.5,"ดี",IF(J11&gt;=1,"ผ่านเกณฑ์",IF(J11&gt;=0,"ไม่ผ่านเกณฑ์"))))</f>
        <v>ดี</v>
      </c>
    </row>
    <row r="12" spans="1:11" x14ac:dyDescent="0.55000000000000004">
      <c r="A12" s="1">
        <v>2</v>
      </c>
      <c r="B12" s="4" t="str">
        <f>ข้อมูลนักเรียน!B6</f>
        <v>เด็กชายเมธาพัศ  แผ้วครบุรี</v>
      </c>
      <c r="C12" s="78">
        <f>(แบบประเมินการอ่าน!I12+แบบประเมินการอ่าน!S12)/2</f>
        <v>1.6</v>
      </c>
      <c r="D12" s="79" t="str">
        <f t="shared" ref="D12:H42" si="1">IF(C12&gt;=2.5,"ดีเยี่ยม",IF(C12&gt;=1.5,"ดี",IF(C12&gt;=1,"ผ่านเกณฑ์",IF(C12&gt;=0,"ไม่ผ่านเกณฑ์"))))</f>
        <v>ดี</v>
      </c>
      <c r="E12" s="78">
        <f>(แบบประเมินการคิดวิเคราะห์!I12+แบบประเมินการคิดวิเคราะห์!S12)/2</f>
        <v>1.6</v>
      </c>
      <c r="F12" s="79" t="str">
        <f t="shared" si="1"/>
        <v>ดี</v>
      </c>
      <c r="G12" s="78">
        <f>(แบบประเมินการเขียน!I12+แบบประเมินการเขียน!S12)/2</f>
        <v>1.6</v>
      </c>
      <c r="H12" s="79" t="str">
        <f t="shared" si="1"/>
        <v>ดี</v>
      </c>
      <c r="I12" s="80">
        <f t="shared" ref="I12:I41" si="2">SUM(C12:H12)</f>
        <v>4.8000000000000007</v>
      </c>
      <c r="J12" s="81">
        <f t="shared" si="0"/>
        <v>1.6000000000000003</v>
      </c>
      <c r="K12" s="82" t="str">
        <f t="shared" ref="K12:K41" si="3">IF(J12&gt;=2.5,"ดีเยี่ยม",IF(J12&gt;=1.5,"ดี",IF(J12&gt;=1,"ผ่านเกณฑ์",IF(J12&gt;=0,"ไม่ผ่านเกณฑ์"))))</f>
        <v>ดี</v>
      </c>
    </row>
    <row r="13" spans="1:11" x14ac:dyDescent="0.55000000000000004">
      <c r="A13" s="1">
        <v>3</v>
      </c>
      <c r="B13" s="4" t="str">
        <f>ข้อมูลนักเรียน!B7</f>
        <v>เด็กชายโชคชัย  เรือนเพชร</v>
      </c>
      <c r="C13" s="78">
        <f>(แบบประเมินการอ่าน!I13+แบบประเมินการอ่าน!S13)/2</f>
        <v>2.4</v>
      </c>
      <c r="D13" s="79" t="str">
        <f t="shared" si="1"/>
        <v>ดี</v>
      </c>
      <c r="E13" s="78">
        <f>(แบบประเมินการคิดวิเคราะห์!I13+แบบประเมินการคิดวิเคราะห์!S13)/2</f>
        <v>2.4</v>
      </c>
      <c r="F13" s="79" t="str">
        <f t="shared" si="1"/>
        <v>ดี</v>
      </c>
      <c r="G13" s="78">
        <f>(แบบประเมินการเขียน!I13+แบบประเมินการเขียน!S13)/2</f>
        <v>2.4</v>
      </c>
      <c r="H13" s="79" t="str">
        <f t="shared" si="1"/>
        <v>ดี</v>
      </c>
      <c r="I13" s="80">
        <f t="shared" si="2"/>
        <v>7.1999999999999993</v>
      </c>
      <c r="J13" s="81">
        <f t="shared" si="0"/>
        <v>2.4</v>
      </c>
      <c r="K13" s="82" t="str">
        <f t="shared" si="3"/>
        <v>ดี</v>
      </c>
    </row>
    <row r="14" spans="1:11" x14ac:dyDescent="0.55000000000000004">
      <c r="A14" s="1">
        <v>4</v>
      </c>
      <c r="B14" s="4" t="str">
        <f>ข้อมูลนักเรียน!B8</f>
        <v>เด็กชายกฤตพจน์  เพชรท้าว</v>
      </c>
      <c r="C14" s="78">
        <f>(แบบประเมินการอ่าน!I14+แบบประเมินการอ่าน!S14)/2</f>
        <v>3</v>
      </c>
      <c r="D14" s="79" t="str">
        <f t="shared" si="1"/>
        <v>ดีเยี่ยม</v>
      </c>
      <c r="E14" s="78">
        <f>(แบบประเมินการคิดวิเคราะห์!I14+แบบประเมินการคิดวิเคราะห์!S14)/2</f>
        <v>3</v>
      </c>
      <c r="F14" s="79" t="str">
        <f t="shared" si="1"/>
        <v>ดีเยี่ยม</v>
      </c>
      <c r="G14" s="78">
        <f>(แบบประเมินการเขียน!I14+แบบประเมินการเขียน!S14)/2</f>
        <v>3</v>
      </c>
      <c r="H14" s="79" t="str">
        <f t="shared" si="1"/>
        <v>ดีเยี่ยม</v>
      </c>
      <c r="I14" s="80">
        <f t="shared" si="2"/>
        <v>9</v>
      </c>
      <c r="J14" s="81">
        <f t="shared" si="0"/>
        <v>3</v>
      </c>
      <c r="K14" s="82" t="str">
        <f t="shared" si="3"/>
        <v>ดีเยี่ยม</v>
      </c>
    </row>
    <row r="15" spans="1:11" x14ac:dyDescent="0.55000000000000004">
      <c r="A15" s="1">
        <v>5</v>
      </c>
      <c r="B15" s="4" t="str">
        <f>ข้อมูลนักเรียน!B9</f>
        <v>เด็กชายภัทนนท์  เตาตะขบ</v>
      </c>
      <c r="C15" s="78">
        <f>(แบบประเมินการอ่าน!I15+แบบประเมินการอ่าน!S15)/2</f>
        <v>2</v>
      </c>
      <c r="D15" s="79" t="str">
        <f t="shared" si="1"/>
        <v>ดี</v>
      </c>
      <c r="E15" s="78">
        <f>(แบบประเมินการคิดวิเคราะห์!I15+แบบประเมินการคิดวิเคราะห์!S15)/2</f>
        <v>2</v>
      </c>
      <c r="F15" s="79" t="str">
        <f t="shared" si="1"/>
        <v>ดี</v>
      </c>
      <c r="G15" s="78">
        <f>(แบบประเมินการเขียน!I15+แบบประเมินการเขียน!S15)/2</f>
        <v>2</v>
      </c>
      <c r="H15" s="79" t="str">
        <f t="shared" si="1"/>
        <v>ดี</v>
      </c>
      <c r="I15" s="80">
        <f t="shared" si="2"/>
        <v>6</v>
      </c>
      <c r="J15" s="81">
        <f t="shared" si="0"/>
        <v>2</v>
      </c>
      <c r="K15" s="82" t="str">
        <f t="shared" si="3"/>
        <v>ดี</v>
      </c>
    </row>
    <row r="16" spans="1:11" x14ac:dyDescent="0.55000000000000004">
      <c r="A16" s="1">
        <v>6</v>
      </c>
      <c r="B16" s="4" t="str">
        <f>ข้อมูลนักเรียน!B10</f>
        <v>เด็กหญิงเสาวภาคย์  สิงห์บัญชา</v>
      </c>
      <c r="C16" s="78">
        <f>(แบบประเมินการอ่าน!I16+แบบประเมินการอ่าน!S16)/2</f>
        <v>3</v>
      </c>
      <c r="D16" s="79" t="str">
        <f t="shared" si="1"/>
        <v>ดีเยี่ยม</v>
      </c>
      <c r="E16" s="78">
        <f>(แบบประเมินการคิดวิเคราะห์!I16+แบบประเมินการคิดวิเคราะห์!S16)/2</f>
        <v>3</v>
      </c>
      <c r="F16" s="79" t="str">
        <f t="shared" si="1"/>
        <v>ดีเยี่ยม</v>
      </c>
      <c r="G16" s="78">
        <f>(แบบประเมินการเขียน!I16+แบบประเมินการเขียน!S16)/2</f>
        <v>3</v>
      </c>
      <c r="H16" s="79" t="str">
        <f t="shared" si="1"/>
        <v>ดีเยี่ยม</v>
      </c>
      <c r="I16" s="80">
        <f t="shared" si="2"/>
        <v>9</v>
      </c>
      <c r="J16" s="81">
        <f t="shared" si="0"/>
        <v>3</v>
      </c>
      <c r="K16" s="82" t="str">
        <f t="shared" si="3"/>
        <v>ดีเยี่ยม</v>
      </c>
    </row>
    <row r="17" spans="1:11" x14ac:dyDescent="0.55000000000000004">
      <c r="A17" s="1">
        <v>7</v>
      </c>
      <c r="B17" s="4" t="str">
        <f>ข้อมูลนักเรียน!B11</f>
        <v>เด็กหญิงพิชญาพร  ชินรัมย์</v>
      </c>
      <c r="C17" s="78">
        <f>(แบบประเมินการอ่าน!I17+แบบประเมินการอ่าน!S17)/2</f>
        <v>3</v>
      </c>
      <c r="D17" s="79" t="str">
        <f t="shared" si="1"/>
        <v>ดีเยี่ยม</v>
      </c>
      <c r="E17" s="78">
        <f>(แบบประเมินการคิดวิเคราะห์!I17+แบบประเมินการคิดวิเคราะห์!S17)/2</f>
        <v>3</v>
      </c>
      <c r="F17" s="79" t="str">
        <f t="shared" si="1"/>
        <v>ดีเยี่ยม</v>
      </c>
      <c r="G17" s="78">
        <f>(แบบประเมินการเขียน!I17+แบบประเมินการเขียน!S17)/2</f>
        <v>3</v>
      </c>
      <c r="H17" s="79" t="str">
        <f t="shared" si="1"/>
        <v>ดีเยี่ยม</v>
      </c>
      <c r="I17" s="80">
        <f t="shared" si="2"/>
        <v>9</v>
      </c>
      <c r="J17" s="81">
        <f t="shared" si="0"/>
        <v>3</v>
      </c>
      <c r="K17" s="82" t="str">
        <f t="shared" si="3"/>
        <v>ดีเยี่ยม</v>
      </c>
    </row>
    <row r="18" spans="1:11" x14ac:dyDescent="0.55000000000000004">
      <c r="A18" s="1">
        <v>8</v>
      </c>
      <c r="B18" s="4" t="str">
        <f>ข้อมูลนักเรียน!B12</f>
        <v>เด็กหญิงเพชรรัตน์  ฉันกระโทก</v>
      </c>
      <c r="C18" s="78">
        <f>(แบบประเมินการอ่าน!I18+แบบประเมินการอ่าน!S18)/2</f>
        <v>3</v>
      </c>
      <c r="D18" s="79" t="str">
        <f t="shared" si="1"/>
        <v>ดีเยี่ยม</v>
      </c>
      <c r="E18" s="78">
        <f>(แบบประเมินการคิดวิเคราะห์!I18+แบบประเมินการคิดวิเคราะห์!S18)/2</f>
        <v>3</v>
      </c>
      <c r="F18" s="79" t="str">
        <f t="shared" si="1"/>
        <v>ดีเยี่ยม</v>
      </c>
      <c r="G18" s="78">
        <f>(แบบประเมินการเขียน!I18+แบบประเมินการเขียน!S18)/2</f>
        <v>3</v>
      </c>
      <c r="H18" s="79" t="str">
        <f t="shared" si="1"/>
        <v>ดีเยี่ยม</v>
      </c>
      <c r="I18" s="80">
        <f t="shared" si="2"/>
        <v>9</v>
      </c>
      <c r="J18" s="81">
        <f t="shared" si="0"/>
        <v>3</v>
      </c>
      <c r="K18" s="82" t="str">
        <f t="shared" si="3"/>
        <v>ดีเยี่ยม</v>
      </c>
    </row>
    <row r="19" spans="1:11" x14ac:dyDescent="0.55000000000000004">
      <c r="A19" s="1">
        <v>9</v>
      </c>
      <c r="B19" s="4" t="str">
        <f>ข้อมูลนักเรียน!B13</f>
        <v>เด็กหญิงกานต์ธิดา  แสนกระโทก</v>
      </c>
      <c r="C19" s="78">
        <f>(แบบประเมินการอ่าน!I19+แบบประเมินการอ่าน!S19)/2</f>
        <v>1.6</v>
      </c>
      <c r="D19" s="79" t="str">
        <f t="shared" si="1"/>
        <v>ดี</v>
      </c>
      <c r="E19" s="78">
        <f>(แบบประเมินการคิดวิเคราะห์!I19+แบบประเมินการคิดวิเคราะห์!S19)/2</f>
        <v>1.6</v>
      </c>
      <c r="F19" s="79" t="str">
        <f t="shared" si="1"/>
        <v>ดี</v>
      </c>
      <c r="G19" s="78">
        <f>(แบบประเมินการเขียน!I19+แบบประเมินการเขียน!S19)/2</f>
        <v>1.6</v>
      </c>
      <c r="H19" s="79" t="str">
        <f t="shared" si="1"/>
        <v>ดี</v>
      </c>
      <c r="I19" s="80">
        <f t="shared" si="2"/>
        <v>4.8000000000000007</v>
      </c>
      <c r="J19" s="81">
        <f t="shared" si="0"/>
        <v>1.6000000000000003</v>
      </c>
      <c r="K19" s="82" t="str">
        <f t="shared" si="3"/>
        <v>ดี</v>
      </c>
    </row>
    <row r="20" spans="1:11" x14ac:dyDescent="0.55000000000000004">
      <c r="A20" s="1">
        <v>10</v>
      </c>
      <c r="B20" s="4" t="str">
        <f>ข้อมูลนักเรียน!B14</f>
        <v>เด็กชายอนุวัฒน์  เนื้อกระโทก</v>
      </c>
      <c r="C20" s="78">
        <f>(แบบประเมินการอ่าน!I20+แบบประเมินการอ่าน!S20)/2</f>
        <v>2</v>
      </c>
      <c r="D20" s="79" t="str">
        <f t="shared" si="1"/>
        <v>ดี</v>
      </c>
      <c r="E20" s="78">
        <f>(แบบประเมินการคิดวิเคราะห์!I20+แบบประเมินการคิดวิเคราะห์!S20)/2</f>
        <v>2</v>
      </c>
      <c r="F20" s="79" t="str">
        <f t="shared" si="1"/>
        <v>ดี</v>
      </c>
      <c r="G20" s="78">
        <f>(แบบประเมินการเขียน!I20+แบบประเมินการเขียน!S20)/2</f>
        <v>2</v>
      </c>
      <c r="H20" s="79" t="str">
        <f t="shared" si="1"/>
        <v>ดี</v>
      </c>
      <c r="I20" s="80">
        <f t="shared" si="2"/>
        <v>6</v>
      </c>
      <c r="J20" s="81">
        <f t="shared" si="0"/>
        <v>2</v>
      </c>
      <c r="K20" s="82" t="str">
        <f t="shared" si="3"/>
        <v>ดี</v>
      </c>
    </row>
    <row r="21" spans="1:11" x14ac:dyDescent="0.55000000000000004">
      <c r="A21" s="1">
        <v>11</v>
      </c>
      <c r="B21" s="4" t="str">
        <f>ข้อมูลนักเรียน!B15</f>
        <v>เด็กหญิงกิตญาดา  หมั่นกุดเวียน</v>
      </c>
      <c r="C21" s="78">
        <f>(แบบประเมินการอ่าน!I21+แบบประเมินการอ่าน!S21)/2</f>
        <v>2</v>
      </c>
      <c r="D21" s="79" t="str">
        <f t="shared" si="1"/>
        <v>ดี</v>
      </c>
      <c r="E21" s="78">
        <f>(แบบประเมินการคิดวิเคราะห์!I21+แบบประเมินการคิดวิเคราะห์!S21)/2</f>
        <v>2</v>
      </c>
      <c r="F21" s="79" t="str">
        <f t="shared" si="1"/>
        <v>ดี</v>
      </c>
      <c r="G21" s="78">
        <f>(แบบประเมินการเขียน!I21+แบบประเมินการเขียน!S21)/2</f>
        <v>2</v>
      </c>
      <c r="H21" s="79" t="str">
        <f t="shared" si="1"/>
        <v>ดี</v>
      </c>
      <c r="I21" s="80">
        <f t="shared" si="2"/>
        <v>6</v>
      </c>
      <c r="J21" s="81">
        <f t="shared" si="0"/>
        <v>2</v>
      </c>
      <c r="K21" s="82" t="str">
        <f t="shared" si="3"/>
        <v>ดี</v>
      </c>
    </row>
    <row r="22" spans="1:11" x14ac:dyDescent="0.55000000000000004">
      <c r="A22" s="1">
        <v>12</v>
      </c>
      <c r="B22" s="4" t="str">
        <f>ข้อมูลนักเรียน!B16</f>
        <v>เด็กชายจิรณัฐ หมั่นกุดเวียน</v>
      </c>
      <c r="C22" s="78">
        <f>(แบบประเมินการอ่าน!I22+แบบประเมินการอ่าน!S22)/2</f>
        <v>2</v>
      </c>
      <c r="D22" s="79" t="str">
        <f t="shared" si="1"/>
        <v>ดี</v>
      </c>
      <c r="E22" s="78">
        <f>(แบบประเมินการคิดวิเคราะห์!I22+แบบประเมินการคิดวิเคราะห์!S22)/2</f>
        <v>2</v>
      </c>
      <c r="F22" s="79" t="str">
        <f t="shared" si="1"/>
        <v>ดี</v>
      </c>
      <c r="G22" s="78">
        <f>(แบบประเมินการเขียน!I22+แบบประเมินการเขียน!S22)/2</f>
        <v>2</v>
      </c>
      <c r="H22" s="79" t="str">
        <f t="shared" si="1"/>
        <v>ดี</v>
      </c>
      <c r="I22" s="80">
        <f t="shared" si="2"/>
        <v>6</v>
      </c>
      <c r="J22" s="81">
        <f t="shared" si="0"/>
        <v>2</v>
      </c>
      <c r="K22" s="82" t="str">
        <f t="shared" si="3"/>
        <v>ดี</v>
      </c>
    </row>
    <row r="23" spans="1:11" x14ac:dyDescent="0.55000000000000004">
      <c r="A23" s="1">
        <v>13</v>
      </c>
      <c r="B23" s="4" t="str">
        <f>ข้อมูลนักเรียน!B17</f>
        <v>เด็กชายกฤตษฎา รัตนะมาลา</v>
      </c>
      <c r="C23" s="78">
        <f>(แบบประเมินการอ่าน!I23+แบบประเมินการอ่าน!S23)/2</f>
        <v>2</v>
      </c>
      <c r="D23" s="79" t="str">
        <f t="shared" si="1"/>
        <v>ดี</v>
      </c>
      <c r="E23" s="78">
        <f>(แบบประเมินการคิดวิเคราะห์!I23+แบบประเมินการคิดวิเคราะห์!S23)/2</f>
        <v>2</v>
      </c>
      <c r="F23" s="79" t="str">
        <f t="shared" si="1"/>
        <v>ดี</v>
      </c>
      <c r="G23" s="78">
        <f>(แบบประเมินการเขียน!I23+แบบประเมินการเขียน!S23)/2</f>
        <v>2</v>
      </c>
      <c r="H23" s="79" t="str">
        <f t="shared" si="1"/>
        <v>ดี</v>
      </c>
      <c r="I23" s="80">
        <f t="shared" si="2"/>
        <v>6</v>
      </c>
      <c r="J23" s="81">
        <f t="shared" si="0"/>
        <v>2</v>
      </c>
      <c r="K23" s="82" t="str">
        <f t="shared" si="3"/>
        <v>ดี</v>
      </c>
    </row>
    <row r="24" spans="1:11" x14ac:dyDescent="0.55000000000000004">
      <c r="A24" s="1">
        <v>14</v>
      </c>
      <c r="B24" s="4" t="str">
        <f>ข้อมูลนักเรียน!B18</f>
        <v>เด็กหญิงกัญญารัตน์ วรรณุรักษ์</v>
      </c>
      <c r="C24" s="78">
        <f>(แบบประเมินการอ่าน!I24+แบบประเมินการอ่าน!S24)/2</f>
        <v>3</v>
      </c>
      <c r="D24" s="79" t="str">
        <f t="shared" si="1"/>
        <v>ดีเยี่ยม</v>
      </c>
      <c r="E24" s="78">
        <f>(แบบประเมินการคิดวิเคราะห์!I24+แบบประเมินการคิดวิเคราะห์!S24)/2</f>
        <v>3</v>
      </c>
      <c r="F24" s="79" t="str">
        <f t="shared" si="1"/>
        <v>ดีเยี่ยม</v>
      </c>
      <c r="G24" s="78">
        <f>(แบบประเมินการเขียน!I24+แบบประเมินการเขียน!S24)/2</f>
        <v>3</v>
      </c>
      <c r="H24" s="79" t="str">
        <f t="shared" si="1"/>
        <v>ดีเยี่ยม</v>
      </c>
      <c r="I24" s="80">
        <f t="shared" si="2"/>
        <v>9</v>
      </c>
      <c r="J24" s="81">
        <f t="shared" si="0"/>
        <v>3</v>
      </c>
      <c r="K24" s="82" t="str">
        <f t="shared" si="3"/>
        <v>ดีเยี่ยม</v>
      </c>
    </row>
    <row r="25" spans="1:11" x14ac:dyDescent="0.55000000000000004">
      <c r="A25" s="1">
        <v>15</v>
      </c>
      <c r="B25" s="4" t="str">
        <f>ข้อมูลนักเรียน!B19</f>
        <v>เด็กหญิงนิชาพร  เรือนเพชร</v>
      </c>
      <c r="C25" s="78">
        <f>(แบบประเมินการอ่าน!I25+แบบประเมินการอ่าน!S25)/2</f>
        <v>2.6</v>
      </c>
      <c r="D25" s="79" t="str">
        <f t="shared" si="1"/>
        <v>ดีเยี่ยม</v>
      </c>
      <c r="E25" s="78">
        <f>(แบบประเมินการคิดวิเคราะห์!I25+แบบประเมินการคิดวิเคราะห์!S25)/2</f>
        <v>2.6</v>
      </c>
      <c r="F25" s="79" t="str">
        <f t="shared" si="1"/>
        <v>ดีเยี่ยม</v>
      </c>
      <c r="G25" s="78">
        <f>(แบบประเมินการเขียน!I25+แบบประเมินการเขียน!S25)/2</f>
        <v>2.6</v>
      </c>
      <c r="H25" s="79" t="str">
        <f t="shared" si="1"/>
        <v>ดีเยี่ยม</v>
      </c>
      <c r="I25" s="80">
        <f t="shared" si="2"/>
        <v>7.8000000000000007</v>
      </c>
      <c r="J25" s="81">
        <f t="shared" si="0"/>
        <v>2.6</v>
      </c>
      <c r="K25" s="82" t="str">
        <f t="shared" si="3"/>
        <v>ดีเยี่ยม</v>
      </c>
    </row>
    <row r="26" spans="1:11" x14ac:dyDescent="0.55000000000000004">
      <c r="A26" s="1">
        <v>16</v>
      </c>
      <c r="B26" s="4" t="str">
        <f>ข้อมูลนักเรียน!B20</f>
        <v>เด็กหญิงธัญชนก ลีกระโทก</v>
      </c>
      <c r="C26" s="78">
        <f>(แบบประเมินการอ่าน!I26+แบบประเมินการอ่าน!S26)/2</f>
        <v>2</v>
      </c>
      <c r="D26" s="79" t="str">
        <f t="shared" si="1"/>
        <v>ดี</v>
      </c>
      <c r="E26" s="78">
        <f>(แบบประเมินการคิดวิเคราะห์!I29+แบบประเมินการคิดวิเคราะห์!S29)/2</f>
        <v>2.6</v>
      </c>
      <c r="F26" s="79" t="str">
        <f t="shared" si="1"/>
        <v>ดีเยี่ยม</v>
      </c>
      <c r="G26" s="78">
        <f>(แบบประเมินการเขียน!I28+แบบประเมินการเขียน!S28)/2</f>
        <v>2.6</v>
      </c>
      <c r="H26" s="79" t="str">
        <f t="shared" si="1"/>
        <v>ดีเยี่ยม</v>
      </c>
      <c r="I26" s="80">
        <f t="shared" si="2"/>
        <v>7.1999999999999993</v>
      </c>
      <c r="J26" s="81">
        <f t="shared" si="0"/>
        <v>2.4</v>
      </c>
      <c r="K26" s="82" t="str">
        <f t="shared" si="3"/>
        <v>ดี</v>
      </c>
    </row>
    <row r="27" spans="1:11" x14ac:dyDescent="0.55000000000000004">
      <c r="A27" s="1">
        <v>17</v>
      </c>
      <c r="B27" s="4" t="str">
        <f>ข้อมูลนักเรียน!B21</f>
        <v>เด็กหญิงอารยา ชื่นกระโทก</v>
      </c>
      <c r="C27" s="78">
        <f>(แบบประเมินการอ่าน!I29+แบบประเมินการอ่าน!S29)/2</f>
        <v>2</v>
      </c>
      <c r="D27" s="79" t="str">
        <f t="shared" si="1"/>
        <v>ดี</v>
      </c>
      <c r="E27" s="78">
        <f>(แบบประเมินการคิดวิเคราะห์!I30+แบบประเมินการคิดวิเคราะห์!S30)/2</f>
        <v>2.6</v>
      </c>
      <c r="F27" s="79" t="str">
        <f t="shared" si="1"/>
        <v>ดีเยี่ยม</v>
      </c>
      <c r="G27" s="78">
        <f>(แบบประเมินการเขียน!I29+แบบประเมินการเขียน!S29)/2</f>
        <v>2.6</v>
      </c>
      <c r="H27" s="79" t="str">
        <f t="shared" si="1"/>
        <v>ดีเยี่ยม</v>
      </c>
      <c r="I27" s="80">
        <f t="shared" si="2"/>
        <v>7.1999999999999993</v>
      </c>
      <c r="J27" s="81">
        <f t="shared" si="0"/>
        <v>2.4</v>
      </c>
      <c r="K27" s="82" t="str">
        <f t="shared" si="3"/>
        <v>ดี</v>
      </c>
    </row>
    <row r="28" spans="1:11" x14ac:dyDescent="0.55000000000000004">
      <c r="A28" s="1">
        <v>18</v>
      </c>
      <c r="B28" s="4" t="str">
        <f>ข้อมูลนักเรียน!B22</f>
        <v>เด็กชายศุภากร  พงษ์กระโทก</v>
      </c>
      <c r="C28" s="78">
        <f>(แบบประเมินการอ่าน!I31+แบบประเมินการอ่าน!S31)/2</f>
        <v>2</v>
      </c>
      <c r="D28" s="79" t="str">
        <f t="shared" si="1"/>
        <v>ดี</v>
      </c>
      <c r="E28" s="78">
        <f>(แบบประเมินการคิดวิเคราะห์!I31+แบบประเมินการคิดวิเคราะห์!S31)/2</f>
        <v>2.6</v>
      </c>
      <c r="F28" s="79" t="str">
        <f t="shared" si="1"/>
        <v>ดีเยี่ยม</v>
      </c>
      <c r="G28" s="78">
        <f>(แบบประเมินการเขียน!I31+แบบประเมินการเขียน!S31)/2</f>
        <v>2.6</v>
      </c>
      <c r="H28" s="79" t="str">
        <f t="shared" si="1"/>
        <v>ดีเยี่ยม</v>
      </c>
      <c r="I28" s="80">
        <f t="shared" si="2"/>
        <v>7.1999999999999993</v>
      </c>
      <c r="J28" s="81">
        <f t="shared" si="0"/>
        <v>2.4</v>
      </c>
      <c r="K28" s="82" t="str">
        <f t="shared" si="3"/>
        <v>ดี</v>
      </c>
    </row>
    <row r="29" spans="1:11" x14ac:dyDescent="0.55000000000000004">
      <c r="A29" s="1">
        <v>19</v>
      </c>
      <c r="B29" s="4" t="str">
        <f>ข้อมูลนักเรียน!B23</f>
        <v>เด็กชายอนุชา รวบกระโทก</v>
      </c>
      <c r="C29" s="78">
        <f>(แบบประเมินการอ่าน!I32+แบบประเมินการอ่าน!S32)/2</f>
        <v>0</v>
      </c>
      <c r="D29" s="79" t="str">
        <f t="shared" ref="D29:D30" si="4">IF(C29&gt;=2.5,"ดีเยี่ยม",IF(C29&gt;=1.5,"ดี",IF(C29&gt;=1,"ผ่านเกณฑ์",IF(C29&gt;=0,"ไม่ผ่านเกณฑ์"))))</f>
        <v>ไม่ผ่านเกณฑ์</v>
      </c>
      <c r="E29" s="78">
        <f>(แบบประเมินการคิดวิเคราะห์!I32+แบบประเมินการคิดวิเคราะห์!S32)/2</f>
        <v>0</v>
      </c>
      <c r="F29" s="79" t="str">
        <f t="shared" ref="F29:F30" si="5">IF(E29&gt;=2.5,"ดีเยี่ยม",IF(E29&gt;=1.5,"ดี",IF(E29&gt;=1,"ผ่านเกณฑ์",IF(E29&gt;=0,"ไม่ผ่านเกณฑ์"))))</f>
        <v>ไม่ผ่านเกณฑ์</v>
      </c>
      <c r="G29" s="78">
        <f>(แบบประเมินการเขียน!I32+แบบประเมินการเขียน!S32)/2</f>
        <v>0</v>
      </c>
      <c r="H29" s="79" t="str">
        <f t="shared" ref="H29:H30" si="6">IF(G29&gt;=2.5,"ดีเยี่ยม",IF(G29&gt;=1.5,"ดี",IF(G29&gt;=1,"ผ่านเกณฑ์",IF(G29&gt;=0,"ไม่ผ่านเกณฑ์"))))</f>
        <v>ไม่ผ่านเกณฑ์</v>
      </c>
      <c r="I29" s="80">
        <f t="shared" ref="I29:I30" si="7">SUM(C29:H29)</f>
        <v>0</v>
      </c>
      <c r="J29" s="81">
        <f t="shared" ref="J29:J30" si="8">AVERAGE(C29:H29)</f>
        <v>0</v>
      </c>
      <c r="K29" s="82" t="str">
        <f t="shared" ref="K29:K30" si="9">IF(J29&gt;=2.5,"ดีเยี่ยม",IF(J29&gt;=1.5,"ดี",IF(J29&gt;=1,"ผ่านเกณฑ์",IF(J29&gt;=0,"ไม่ผ่านเกณฑ์"))))</f>
        <v>ไม่ผ่านเกณฑ์</v>
      </c>
    </row>
    <row r="30" spans="1:11" x14ac:dyDescent="0.55000000000000004">
      <c r="A30" s="1">
        <v>20</v>
      </c>
      <c r="B30" s="4" t="str">
        <f>ข้อมูลนักเรียน!B24</f>
        <v>เด็กหญิงวรรณวิศา  อุบลบาน</v>
      </c>
      <c r="C30" s="78">
        <f>(แบบประเมินการอ่าน!I33+แบบประเมินการอ่าน!S33)/2</f>
        <v>0</v>
      </c>
      <c r="D30" s="79" t="str">
        <f t="shared" si="4"/>
        <v>ไม่ผ่านเกณฑ์</v>
      </c>
      <c r="E30" s="78">
        <f>(แบบประเมินการคิดวิเคราะห์!I33+แบบประเมินการคิดวิเคราะห์!S33)/2</f>
        <v>0</v>
      </c>
      <c r="F30" s="79" t="str">
        <f t="shared" si="5"/>
        <v>ไม่ผ่านเกณฑ์</v>
      </c>
      <c r="G30" s="78">
        <f>(แบบประเมินการเขียน!I33+แบบประเมินการเขียน!S33)/2</f>
        <v>0</v>
      </c>
      <c r="H30" s="79" t="str">
        <f t="shared" si="6"/>
        <v>ไม่ผ่านเกณฑ์</v>
      </c>
      <c r="I30" s="80">
        <f t="shared" si="7"/>
        <v>0</v>
      </c>
      <c r="J30" s="81">
        <f t="shared" si="8"/>
        <v>0</v>
      </c>
      <c r="K30" s="82" t="str">
        <f t="shared" si="9"/>
        <v>ไม่ผ่านเกณฑ์</v>
      </c>
    </row>
    <row r="31" spans="1:11" x14ac:dyDescent="0.55000000000000004">
      <c r="A31" s="1">
        <v>21</v>
      </c>
      <c r="B31" s="4" t="str">
        <f>ข้อมูลนักเรียน!B25</f>
        <v>เด็กชายธชย  นนสุรัตน์</v>
      </c>
      <c r="C31" s="78">
        <f>(แบบประเมินการอ่าน!I34+แบบประเมินการอ่าน!S34)/2</f>
        <v>0</v>
      </c>
      <c r="D31" s="79" t="str">
        <f t="shared" ref="D31" si="10">IF(C31&gt;=2.5,"ดีเยี่ยม",IF(C31&gt;=1.5,"ดี",IF(C31&gt;=1,"ผ่านเกณฑ์",IF(C31&gt;=0,"ไม่ผ่านเกณฑ์"))))</f>
        <v>ไม่ผ่านเกณฑ์</v>
      </c>
      <c r="E31" s="78">
        <f>(แบบประเมินการคิดวิเคราะห์!I34+แบบประเมินการคิดวิเคราะห์!S34)/2</f>
        <v>0</v>
      </c>
      <c r="F31" s="79" t="str">
        <f t="shared" ref="F31" si="11">IF(E31&gt;=2.5,"ดีเยี่ยม",IF(E31&gt;=1.5,"ดี",IF(E31&gt;=1,"ผ่านเกณฑ์",IF(E31&gt;=0,"ไม่ผ่านเกณฑ์"))))</f>
        <v>ไม่ผ่านเกณฑ์</v>
      </c>
      <c r="G31" s="78">
        <f>(แบบประเมินการเขียน!I34+แบบประเมินการเขียน!S34)/2</f>
        <v>0</v>
      </c>
      <c r="H31" s="79" t="str">
        <f t="shared" ref="H31" si="12">IF(G31&gt;=2.5,"ดีเยี่ยม",IF(G31&gt;=1.5,"ดี",IF(G31&gt;=1,"ผ่านเกณฑ์",IF(G31&gt;=0,"ไม่ผ่านเกณฑ์"))))</f>
        <v>ไม่ผ่านเกณฑ์</v>
      </c>
      <c r="I31" s="80">
        <f t="shared" ref="I31" si="13">SUM(C31:H31)</f>
        <v>0</v>
      </c>
      <c r="J31" s="81">
        <f t="shared" ref="J31" si="14">AVERAGE(C31:H31)</f>
        <v>0</v>
      </c>
      <c r="K31" s="82" t="str">
        <f t="shared" ref="K31" si="15">IF(J31&gt;=2.5,"ดีเยี่ยม",IF(J31&gt;=1.5,"ดี",IF(J31&gt;=1,"ผ่านเกณฑ์",IF(J31&gt;=0,"ไม่ผ่านเกณฑ์"))))</f>
        <v>ไม่ผ่านเกณฑ์</v>
      </c>
    </row>
    <row r="32" spans="1:11" x14ac:dyDescent="0.55000000000000004">
      <c r="A32" s="1"/>
      <c r="B32" s="4"/>
      <c r="C32" s="78"/>
      <c r="D32" s="79"/>
      <c r="E32" s="78"/>
      <c r="F32" s="79"/>
      <c r="G32" s="78"/>
      <c r="H32" s="79"/>
      <c r="I32" s="80"/>
      <c r="J32" s="81"/>
      <c r="K32" s="82"/>
    </row>
    <row r="33" spans="1:12" x14ac:dyDescent="0.55000000000000004">
      <c r="A33" s="1"/>
      <c r="B33" s="4"/>
      <c r="C33" s="78"/>
      <c r="D33" s="79"/>
      <c r="E33" s="78"/>
      <c r="F33" s="79"/>
      <c r="G33" s="78"/>
      <c r="H33" s="79"/>
      <c r="I33" s="80"/>
      <c r="J33" s="81"/>
      <c r="K33" s="82"/>
    </row>
    <row r="34" spans="1:12" x14ac:dyDescent="0.55000000000000004">
      <c r="A34" s="1"/>
      <c r="B34" s="4"/>
      <c r="C34" s="78"/>
      <c r="D34" s="79"/>
      <c r="E34" s="78"/>
      <c r="F34" s="79"/>
      <c r="G34" s="78"/>
      <c r="H34" s="79"/>
      <c r="I34" s="80"/>
      <c r="J34" s="81"/>
      <c r="K34" s="82"/>
    </row>
    <row r="35" spans="1:12" x14ac:dyDescent="0.55000000000000004">
      <c r="A35" s="1"/>
      <c r="B35" s="4"/>
      <c r="C35" s="78"/>
      <c r="D35" s="79"/>
      <c r="E35" s="78"/>
      <c r="F35" s="79"/>
      <c r="G35" s="78"/>
      <c r="H35" s="79"/>
      <c r="I35" s="80"/>
      <c r="J35" s="81"/>
      <c r="K35" s="82"/>
    </row>
    <row r="36" spans="1:12" x14ac:dyDescent="0.55000000000000004">
      <c r="A36" s="1"/>
      <c r="B36" s="4"/>
      <c r="C36" s="78"/>
      <c r="D36" s="79"/>
      <c r="E36" s="78"/>
      <c r="F36" s="79"/>
      <c r="G36" s="78"/>
      <c r="H36" s="79"/>
      <c r="I36" s="80"/>
      <c r="J36" s="81"/>
      <c r="K36" s="82"/>
    </row>
    <row r="37" spans="1:12" x14ac:dyDescent="0.55000000000000004">
      <c r="A37" s="1"/>
      <c r="B37" s="4"/>
      <c r="C37" s="78"/>
      <c r="D37" s="79"/>
      <c r="E37" s="78"/>
      <c r="F37" s="79"/>
      <c r="G37" s="78"/>
      <c r="H37" s="79"/>
      <c r="I37" s="80"/>
      <c r="J37" s="81"/>
      <c r="K37" s="82"/>
    </row>
    <row r="38" spans="1:12" x14ac:dyDescent="0.55000000000000004">
      <c r="A38" s="1"/>
      <c r="B38" s="4"/>
      <c r="C38" s="78"/>
      <c r="D38" s="79"/>
      <c r="E38" s="78"/>
      <c r="F38" s="79"/>
      <c r="G38" s="78"/>
      <c r="H38" s="79"/>
      <c r="I38" s="80"/>
      <c r="J38" s="81"/>
      <c r="K38" s="82"/>
    </row>
    <row r="39" spans="1:12" x14ac:dyDescent="0.55000000000000004">
      <c r="A39" s="1"/>
      <c r="B39" s="4"/>
      <c r="C39" s="78"/>
      <c r="D39" s="79"/>
      <c r="E39" s="78"/>
      <c r="F39" s="79"/>
      <c r="G39" s="78"/>
      <c r="H39" s="79"/>
      <c r="I39" s="80"/>
      <c r="J39" s="81"/>
      <c r="K39" s="82"/>
    </row>
    <row r="40" spans="1:12" x14ac:dyDescent="0.55000000000000004">
      <c r="A40" s="1"/>
      <c r="B40" s="4"/>
      <c r="C40" s="78"/>
      <c r="D40" s="79"/>
      <c r="E40" s="78"/>
      <c r="F40" s="79"/>
      <c r="G40" s="78"/>
      <c r="H40" s="79"/>
      <c r="I40" s="80"/>
      <c r="J40" s="81"/>
      <c r="K40" s="82"/>
    </row>
    <row r="41" spans="1:12" ht="24.6" customHeight="1" x14ac:dyDescent="0.55000000000000004">
      <c r="A41" s="134" t="s">
        <v>28</v>
      </c>
      <c r="B41" s="135"/>
      <c r="C41" s="26">
        <f>SUM(C11:C40)</f>
        <v>41.2</v>
      </c>
      <c r="D41" s="26"/>
      <c r="E41" s="26">
        <f t="shared" ref="E41:G41" si="16">SUM(E11:E40)</f>
        <v>43.000000000000007</v>
      </c>
      <c r="F41" s="26"/>
      <c r="G41" s="26">
        <f t="shared" si="16"/>
        <v>43.000000000000007</v>
      </c>
      <c r="H41" s="26"/>
      <c r="I41" s="29">
        <f t="shared" si="2"/>
        <v>127.20000000000002</v>
      </c>
      <c r="J41" s="26">
        <f t="shared" si="0"/>
        <v>42.400000000000006</v>
      </c>
      <c r="K41" s="27" t="str">
        <f t="shared" si="3"/>
        <v>ดีเยี่ยม</v>
      </c>
    </row>
    <row r="42" spans="1:12" ht="24.6" customHeight="1" x14ac:dyDescent="0.55000000000000004">
      <c r="A42" s="136" t="s">
        <v>29</v>
      </c>
      <c r="B42" s="137"/>
      <c r="C42" s="25">
        <f>AVERAGE(C11:C28)</f>
        <v>2.2888888888888892</v>
      </c>
      <c r="D42" s="28" t="str">
        <f t="shared" si="1"/>
        <v>ดี</v>
      </c>
      <c r="E42" s="25">
        <f>AVERAGE(E11:E28)</f>
        <v>2.3888888888888893</v>
      </c>
      <c r="F42" s="38" t="str">
        <f t="shared" si="1"/>
        <v>ดี</v>
      </c>
      <c r="G42" s="25">
        <f>AVERAGE(G11:G28)</f>
        <v>2.3888888888888893</v>
      </c>
      <c r="H42" s="38" t="str">
        <f t="shared" si="1"/>
        <v>ดี</v>
      </c>
      <c r="I42" s="30">
        <f>SUM(C28:H42)</f>
        <v>141.46666666666667</v>
      </c>
      <c r="J42" s="25">
        <f>AVERAGE(C28:H42)</f>
        <v>7.8592592592592592</v>
      </c>
      <c r="K42" s="28" t="str">
        <f>IF(J42&gt;=2.5,"ดีเยี่ยม",IF(J42&gt;=1.5,"ดี",IF(J42&gt;=1,"ผ่านเกณฑ์",IF(J42&gt;=0,"ไม่ผ่านเกณฑ์"))))</f>
        <v>ดีเยี่ยม</v>
      </c>
    </row>
    <row r="43" spans="1:12" ht="23.25" customHeight="1" x14ac:dyDescent="0.65">
      <c r="A43" s="131" t="s">
        <v>44</v>
      </c>
      <c r="B43" s="131"/>
      <c r="C43" s="41"/>
      <c r="D43" s="39">
        <f>COUNTIF(D11:D40,L43)</f>
        <v>6</v>
      </c>
      <c r="E43" s="41"/>
      <c r="F43" s="39">
        <f>COUNTIF(F11:F40,L43)</f>
        <v>9</v>
      </c>
      <c r="G43" s="41"/>
      <c r="H43" s="39">
        <f>COUNTIF(H11:H40,L43)</f>
        <v>9</v>
      </c>
      <c r="I43" s="131" t="s">
        <v>32</v>
      </c>
      <c r="J43" s="131"/>
      <c r="K43" s="24">
        <f>COUNTIF(K11:K40,L43)</f>
        <v>6</v>
      </c>
      <c r="L43" s="3" t="s">
        <v>32</v>
      </c>
    </row>
    <row r="44" spans="1:12" ht="27.75" x14ac:dyDescent="0.65">
      <c r="A44" s="132" t="s">
        <v>43</v>
      </c>
      <c r="B44" s="132"/>
      <c r="C44" s="42"/>
      <c r="D44" s="43">
        <f>COUNTIF(D11:D40,L44)</f>
        <v>12</v>
      </c>
      <c r="E44" s="42"/>
      <c r="F44" s="43">
        <f>COUNTIF(F11:F40,L44)</f>
        <v>9</v>
      </c>
      <c r="G44" s="42"/>
      <c r="H44" s="43">
        <f>COUNTIF(H11:H40,L44)</f>
        <v>9</v>
      </c>
      <c r="I44" s="132" t="s">
        <v>33</v>
      </c>
      <c r="J44" s="132"/>
      <c r="K44" s="24">
        <f>COUNTIF(K11:K40,L44)</f>
        <v>12</v>
      </c>
      <c r="L44" s="3" t="s">
        <v>33</v>
      </c>
    </row>
    <row r="45" spans="1:12" ht="27.75" x14ac:dyDescent="0.65">
      <c r="A45" s="133" t="s">
        <v>45</v>
      </c>
      <c r="B45" s="133"/>
      <c r="C45" s="44"/>
      <c r="D45" s="45">
        <f>COUNTIF(D11:D40,L45)</f>
        <v>0</v>
      </c>
      <c r="E45" s="44"/>
      <c r="F45" s="45">
        <f>COUNTIF(F11:F40,L45)</f>
        <v>0</v>
      </c>
      <c r="G45" s="44"/>
      <c r="H45" s="45">
        <f>COUNTIF(H11:H40,L45)</f>
        <v>0</v>
      </c>
      <c r="I45" s="133" t="s">
        <v>34</v>
      </c>
      <c r="J45" s="133"/>
      <c r="K45" s="24">
        <f>COUNTIF(K11:K40,L45)</f>
        <v>0</v>
      </c>
      <c r="L45" s="3" t="s">
        <v>34</v>
      </c>
    </row>
    <row r="46" spans="1:12" ht="27.75" x14ac:dyDescent="0.65">
      <c r="A46" s="130" t="s">
        <v>46</v>
      </c>
      <c r="B46" s="130"/>
      <c r="C46" s="46"/>
      <c r="D46" s="40">
        <f>COUNTIF(D11:D40,L46)</f>
        <v>3</v>
      </c>
      <c r="E46" s="46"/>
      <c r="F46" s="40">
        <f>COUNTIF(F11:F40,L46)</f>
        <v>3</v>
      </c>
      <c r="G46" s="46"/>
      <c r="H46" s="40">
        <f>COUNTIF(H11:H40,L46)</f>
        <v>3</v>
      </c>
      <c r="I46" s="130" t="s">
        <v>35</v>
      </c>
      <c r="J46" s="130"/>
      <c r="K46" s="24">
        <f>COUNTIF(K11:K40,L46)</f>
        <v>3</v>
      </c>
      <c r="L46" s="3" t="s">
        <v>35</v>
      </c>
    </row>
  </sheetData>
  <mergeCells count="24">
    <mergeCell ref="A46:B46"/>
    <mergeCell ref="I46:J46"/>
    <mergeCell ref="A43:B43"/>
    <mergeCell ref="I43:J43"/>
    <mergeCell ref="A44:B44"/>
    <mergeCell ref="I44:J44"/>
    <mergeCell ref="A45:B45"/>
    <mergeCell ref="I45:J45"/>
    <mergeCell ref="A42:B42"/>
    <mergeCell ref="A1:K1"/>
    <mergeCell ref="A3:K3"/>
    <mergeCell ref="A5:A10"/>
    <mergeCell ref="B5:B10"/>
    <mergeCell ref="C5:C10"/>
    <mergeCell ref="D5:D10"/>
    <mergeCell ref="E5:E10"/>
    <mergeCell ref="F5:F10"/>
    <mergeCell ref="G5:G10"/>
    <mergeCell ref="A2:E2"/>
    <mergeCell ref="H5:H10"/>
    <mergeCell ref="I5:I10"/>
    <mergeCell ref="J5:J10"/>
    <mergeCell ref="K5:K10"/>
    <mergeCell ref="A41:B41"/>
  </mergeCells>
  <pageMargins left="0.54" right="0.56999999999999995" top="0.75" bottom="0.75" header="0.3" footer="0.3"/>
  <pageSetup paperSize="9" scale="55" fitToHeight="0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D85B31-AA9D-4EE8-B768-9ED22260BA18}">
  <sheetPr>
    <tabColor theme="5"/>
  </sheetPr>
  <dimension ref="A1:P11"/>
  <sheetViews>
    <sheetView zoomScale="60" zoomScaleNormal="60" zoomScaleSheetLayoutView="70" workbookViewId="0">
      <selection activeCell="K39" sqref="K39"/>
    </sheetView>
  </sheetViews>
  <sheetFormatPr defaultRowHeight="14.25" x14ac:dyDescent="0.2"/>
  <cols>
    <col min="1" max="1" width="11" customWidth="1"/>
    <col min="2" max="2" width="23.5" customWidth="1"/>
    <col min="3" max="4" width="7.5" customWidth="1"/>
    <col min="5" max="5" width="9.125" customWidth="1"/>
    <col min="6" max="6" width="10.625" customWidth="1"/>
    <col min="7" max="7" width="11" customWidth="1"/>
    <col min="8" max="14" width="15.25" customWidth="1"/>
  </cols>
  <sheetData>
    <row r="1" spans="1:16" s="3" customFormat="1" ht="24" x14ac:dyDescent="0.55000000000000004">
      <c r="A1" s="16"/>
      <c r="B1" s="2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6"/>
      <c r="P1" s="18"/>
    </row>
    <row r="2" spans="1:16" s="3" customFormat="1" ht="24" x14ac:dyDescent="0.55000000000000004">
      <c r="A2" s="140" t="s">
        <v>72</v>
      </c>
      <c r="B2" s="140"/>
      <c r="C2" s="140"/>
      <c r="D2" s="140"/>
      <c r="E2" s="140"/>
      <c r="F2" s="140"/>
      <c r="G2" s="140"/>
      <c r="H2" s="140" t="s">
        <v>73</v>
      </c>
      <c r="I2" s="140"/>
      <c r="J2" s="140"/>
      <c r="K2" s="140"/>
      <c r="L2" s="140"/>
      <c r="M2" s="140"/>
      <c r="N2" s="140"/>
      <c r="O2" s="140"/>
    </row>
    <row r="3" spans="1:16" s="3" customFormat="1" ht="24" x14ac:dyDescent="0.55000000000000004">
      <c r="A3" s="140" t="s">
        <v>71</v>
      </c>
      <c r="B3" s="140"/>
      <c r="C3" s="140"/>
      <c r="D3" s="140"/>
      <c r="E3" s="140"/>
      <c r="F3" s="140"/>
      <c r="G3" s="140"/>
      <c r="H3" s="9"/>
      <c r="I3" s="10"/>
      <c r="J3" s="140" t="str">
        <f>ข้อมูลพื้นฐาน!D4</f>
        <v>ชั้นประถมศึกษาปีที่ 2</v>
      </c>
      <c r="K3" s="140"/>
      <c r="L3" s="144" t="str">
        <f>ข้อมูลพื้นฐาน!D6</f>
        <v>ปีการศึกษา 2565</v>
      </c>
      <c r="M3" s="144"/>
      <c r="N3" s="144"/>
      <c r="O3" s="9"/>
    </row>
    <row r="4" spans="1:16" s="3" customFormat="1" ht="24" x14ac:dyDescent="0.55000000000000004">
      <c r="A4" s="10"/>
      <c r="B4" s="140" t="str">
        <f>ข้อมูลพื้นฐาน!D4</f>
        <v>ชั้นประถมศึกษาปีที่ 2</v>
      </c>
      <c r="C4" s="140"/>
      <c r="D4" s="140" t="str">
        <f>ข้อมูลพื้นฐาน!D6</f>
        <v>ปีการศึกษา 2565</v>
      </c>
      <c r="E4" s="140"/>
      <c r="F4" s="140"/>
      <c r="G4" s="10"/>
      <c r="H4" s="10"/>
      <c r="O4" s="10"/>
    </row>
    <row r="5" spans="1:16" s="3" customFormat="1" ht="24" x14ac:dyDescent="0.55000000000000004">
      <c r="B5" s="140" t="str">
        <f>ข้อมูลพื้นฐาน!D7</f>
        <v>โรงเรียนบ้านกุดโบสถ์</v>
      </c>
      <c r="C5" s="140"/>
      <c r="D5" s="140"/>
      <c r="E5" s="140"/>
      <c r="F5" s="140"/>
      <c r="G5" s="10"/>
      <c r="H5" s="140"/>
      <c r="I5" s="140"/>
      <c r="J5" s="140"/>
      <c r="K5" s="140"/>
      <c r="L5" s="140"/>
      <c r="M5" s="140"/>
      <c r="N5" s="140"/>
      <c r="O5" s="140"/>
    </row>
    <row r="6" spans="1:16" s="3" customFormat="1" ht="16.5" customHeight="1" x14ac:dyDescent="0.55000000000000004">
      <c r="B6" s="9"/>
      <c r="C6" s="9"/>
      <c r="D6" s="9"/>
      <c r="E6" s="9"/>
      <c r="F6" s="9"/>
      <c r="G6" s="10"/>
      <c r="H6" s="140"/>
      <c r="I6" s="140"/>
      <c r="J6" s="140"/>
      <c r="K6" s="140"/>
      <c r="L6" s="140"/>
      <c r="M6" s="140"/>
      <c r="N6" s="140"/>
      <c r="O6" s="140"/>
    </row>
    <row r="7" spans="1:16" s="3" customFormat="1" ht="24" x14ac:dyDescent="0.55000000000000004">
      <c r="B7" s="19" t="s">
        <v>74</v>
      </c>
      <c r="C7" s="139" t="s">
        <v>30</v>
      </c>
      <c r="D7" s="139"/>
      <c r="E7" s="139" t="s">
        <v>4</v>
      </c>
      <c r="F7" s="139"/>
      <c r="G7" s="13"/>
      <c r="H7" s="13"/>
      <c r="I7" s="13"/>
      <c r="J7" s="13"/>
      <c r="K7" s="13"/>
      <c r="L7" s="13"/>
    </row>
    <row r="8" spans="1:16" s="3" customFormat="1" ht="24" x14ac:dyDescent="0.55000000000000004">
      <c r="B8" s="20" t="s">
        <v>75</v>
      </c>
      <c r="C8" s="138">
        <f>'สรุปรวมรายปี 1'!C42</f>
        <v>2.2888888888888892</v>
      </c>
      <c r="D8" s="138"/>
      <c r="E8" s="118" t="str">
        <f>IF(C8&gt;=2.5,"ดีเยี่ยม",IF(C8&gt;=1.5,"ดี",IF(C8&gt;=1,"ผ่านเกณฑ์",IF(C8&gt;=0,"ไม่ผ่านเกณฑ์"))))</f>
        <v>ดี</v>
      </c>
      <c r="F8" s="118"/>
    </row>
    <row r="9" spans="1:16" s="3" customFormat="1" ht="24" x14ac:dyDescent="0.55000000000000004">
      <c r="B9" s="20" t="s">
        <v>76</v>
      </c>
      <c r="C9" s="138">
        <f>'สรุปรวมรายปี 1'!E42</f>
        <v>2.3888888888888893</v>
      </c>
      <c r="D9" s="138"/>
      <c r="E9" s="118" t="str">
        <f t="shared" ref="E9:E11" si="0">IF(C9&gt;=2.5,"ดีเยี่ยม",IF(C9&gt;=1.5,"ดี",IF(C9&gt;=1,"ผ่านเกณฑ์",IF(C9&gt;=0,"ไม่ผ่านเกณฑ์"))))</f>
        <v>ดี</v>
      </c>
      <c r="F9" s="118"/>
    </row>
    <row r="10" spans="1:16" s="3" customFormat="1" ht="24" x14ac:dyDescent="0.55000000000000004">
      <c r="B10" s="20" t="s">
        <v>77</v>
      </c>
      <c r="C10" s="138">
        <f>'สรุปรวมรายปี 1'!G42</f>
        <v>2.3888888888888893</v>
      </c>
      <c r="D10" s="138"/>
      <c r="E10" s="118" t="str">
        <f t="shared" si="0"/>
        <v>ดี</v>
      </c>
      <c r="F10" s="118"/>
    </row>
    <row r="11" spans="1:16" s="3" customFormat="1" ht="24" x14ac:dyDescent="0.55000000000000004">
      <c r="B11" s="21" t="s">
        <v>78</v>
      </c>
      <c r="C11" s="142">
        <f>'สรุปรวมรายปี 1'!J42</f>
        <v>7.8592592592592592</v>
      </c>
      <c r="D11" s="142"/>
      <c r="E11" s="141" t="str">
        <f t="shared" si="0"/>
        <v>ดีเยี่ยม</v>
      </c>
      <c r="F11" s="141"/>
    </row>
  </sheetData>
  <mergeCells count="20">
    <mergeCell ref="C11:D11"/>
    <mergeCell ref="E11:F11"/>
    <mergeCell ref="C8:D8"/>
    <mergeCell ref="E8:F8"/>
    <mergeCell ref="C9:D9"/>
    <mergeCell ref="E9:F9"/>
    <mergeCell ref="C10:D10"/>
    <mergeCell ref="E10:F10"/>
    <mergeCell ref="C7:D7"/>
    <mergeCell ref="E7:F7"/>
    <mergeCell ref="A2:G2"/>
    <mergeCell ref="H2:O2"/>
    <mergeCell ref="A3:G3"/>
    <mergeCell ref="B4:C4"/>
    <mergeCell ref="D4:F4"/>
    <mergeCell ref="L3:N3"/>
    <mergeCell ref="J3:K3"/>
    <mergeCell ref="B5:F5"/>
    <mergeCell ref="H5:O5"/>
    <mergeCell ref="H6:O6"/>
  </mergeCells>
  <pageMargins left="0.7" right="0.7" top="0.75" bottom="0.75" header="0.3" footer="0.3"/>
  <pageSetup paperSize="9" scale="71" orientation="portrait" horizontalDpi="0" verticalDpi="0" r:id="rId1"/>
  <colBreaks count="1" manualBreakCount="1">
    <brk id="7" max="1048575" man="1"/>
  </col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T37"/>
  <sheetViews>
    <sheetView view="pageBreakPreview" topLeftCell="C18" zoomScale="60" zoomScaleNormal="55" workbookViewId="0">
      <selection activeCell="M29" sqref="M29:T31"/>
    </sheetView>
  </sheetViews>
  <sheetFormatPr defaultColWidth="9" defaultRowHeight="24" x14ac:dyDescent="0.55000000000000004"/>
  <cols>
    <col min="1" max="1" width="6.25" style="3" customWidth="1"/>
    <col min="2" max="2" width="35" style="3" customWidth="1"/>
    <col min="3" max="3" width="12.25" style="3" customWidth="1"/>
    <col min="4" max="5" width="10.5" style="3" customWidth="1"/>
    <col min="6" max="6" width="9.125" style="3" customWidth="1"/>
    <col min="7" max="7" width="12" style="3" customWidth="1"/>
    <col min="8" max="9" width="12.875" style="3" customWidth="1"/>
    <col min="10" max="10" width="17.5" style="3" customWidth="1"/>
    <col min="11" max="11" width="6.25" style="3" customWidth="1"/>
    <col min="12" max="12" width="35" style="3" customWidth="1"/>
    <col min="13" max="13" width="12.25" style="3" customWidth="1"/>
    <col min="14" max="15" width="10.5" style="3" customWidth="1"/>
    <col min="16" max="16" width="9.125" style="3" customWidth="1"/>
    <col min="17" max="17" width="12" style="3" customWidth="1"/>
    <col min="18" max="19" width="12.875" style="3" customWidth="1"/>
    <col min="20" max="20" width="15.5" style="3" customWidth="1"/>
    <col min="21" max="16384" width="9" style="3"/>
  </cols>
  <sheetData>
    <row r="1" spans="1:20" ht="27" customHeight="1" x14ac:dyDescent="0.55000000000000004">
      <c r="A1" s="149" t="s">
        <v>90</v>
      </c>
      <c r="B1" s="149"/>
      <c r="C1" s="149"/>
      <c r="D1" s="149"/>
      <c r="E1" s="149"/>
      <c r="F1" s="149"/>
      <c r="G1" s="149"/>
      <c r="H1" s="149"/>
      <c r="I1" s="149"/>
      <c r="J1" s="149"/>
      <c r="K1" s="149" t="s">
        <v>90</v>
      </c>
      <c r="L1" s="149"/>
      <c r="M1" s="149"/>
      <c r="N1" s="149"/>
      <c r="O1" s="149"/>
      <c r="P1" s="149"/>
      <c r="Q1" s="149"/>
      <c r="R1" s="149"/>
      <c r="S1" s="149"/>
      <c r="T1" s="149"/>
    </row>
    <row r="2" spans="1:20" ht="27" customHeight="1" x14ac:dyDescent="0.55000000000000004">
      <c r="A2" s="150" t="str">
        <f>ข้อมูลพื้นฐาน!D4</f>
        <v>ชั้นประถมศึกษาปีที่ 2</v>
      </c>
      <c r="B2" s="150"/>
      <c r="C2" s="150"/>
      <c r="D2" s="149" t="s">
        <v>23</v>
      </c>
      <c r="E2" s="149"/>
      <c r="F2" s="149"/>
      <c r="G2" s="8" t="str">
        <f>ข้อมูลพื้นฐาน!D6</f>
        <v>ปีการศึกษา 2565</v>
      </c>
      <c r="H2" s="8"/>
      <c r="I2" s="8"/>
      <c r="J2" s="8"/>
      <c r="K2" s="150" t="str">
        <f>ข้อมูลพื้นฐาน!D4</f>
        <v>ชั้นประถมศึกษาปีที่ 2</v>
      </c>
      <c r="L2" s="150"/>
      <c r="M2" s="150"/>
      <c r="N2" s="149" t="s">
        <v>42</v>
      </c>
      <c r="O2" s="149"/>
      <c r="P2" s="149"/>
      <c r="Q2" s="8" t="str">
        <f>ข้อมูลพื้นฐาน!D6</f>
        <v>ปีการศึกษา 2565</v>
      </c>
      <c r="R2" s="8"/>
      <c r="S2" s="8"/>
      <c r="T2" s="8"/>
    </row>
    <row r="3" spans="1:20" ht="27" customHeight="1" x14ac:dyDescent="0.55000000000000004">
      <c r="A3" s="149" t="str">
        <f>ข้อมูลพื้นฐาน!D7</f>
        <v>โรงเรียนบ้านกุดโบสถ์</v>
      </c>
      <c r="B3" s="149"/>
      <c r="C3" s="149"/>
      <c r="D3" s="149"/>
      <c r="E3" s="149"/>
      <c r="F3" s="149"/>
      <c r="G3" s="149"/>
      <c r="H3" s="149"/>
      <c r="I3" s="149"/>
      <c r="J3" s="149"/>
      <c r="K3" s="149" t="str">
        <f>ข้อมูลพื้นฐาน!D7</f>
        <v>โรงเรียนบ้านกุดโบสถ์</v>
      </c>
      <c r="L3" s="149"/>
      <c r="M3" s="149"/>
      <c r="N3" s="149"/>
      <c r="O3" s="149"/>
      <c r="P3" s="149"/>
      <c r="Q3" s="149"/>
      <c r="R3" s="149"/>
      <c r="S3" s="149"/>
      <c r="T3" s="149"/>
    </row>
    <row r="4" spans="1:20" ht="27" customHeight="1" x14ac:dyDescent="0.55000000000000004">
      <c r="A4" s="151" t="s">
        <v>75</v>
      </c>
      <c r="B4" s="151"/>
      <c r="C4" s="151"/>
      <c r="D4" s="151"/>
      <c r="E4" s="151"/>
      <c r="F4" s="151"/>
      <c r="G4" s="151"/>
      <c r="H4" s="151"/>
      <c r="I4" s="151"/>
      <c r="J4" s="151"/>
      <c r="K4" s="151" t="s">
        <v>75</v>
      </c>
      <c r="L4" s="151"/>
      <c r="M4" s="151"/>
      <c r="N4" s="151"/>
      <c r="O4" s="151"/>
      <c r="P4" s="151"/>
      <c r="Q4" s="151"/>
      <c r="R4" s="151"/>
      <c r="S4" s="151"/>
      <c r="T4" s="151"/>
    </row>
    <row r="5" spans="1:20" ht="21.6" customHeight="1" x14ac:dyDescent="0.55000000000000004">
      <c r="A5" s="126" t="s">
        <v>16</v>
      </c>
      <c r="B5" s="127" t="s">
        <v>1</v>
      </c>
      <c r="C5" s="148" t="s">
        <v>80</v>
      </c>
      <c r="D5" s="124" t="s">
        <v>81</v>
      </c>
      <c r="E5" s="124" t="s">
        <v>84</v>
      </c>
      <c r="F5" s="124" t="s">
        <v>82</v>
      </c>
      <c r="G5" s="124" t="s">
        <v>83</v>
      </c>
      <c r="H5" s="125" t="s">
        <v>2</v>
      </c>
      <c r="I5" s="121" t="s">
        <v>3</v>
      </c>
      <c r="J5" s="123" t="s">
        <v>4</v>
      </c>
      <c r="K5" s="126" t="s">
        <v>16</v>
      </c>
      <c r="L5" s="127" t="s">
        <v>1</v>
      </c>
      <c r="M5" s="148" t="s">
        <v>80</v>
      </c>
      <c r="N5" s="124" t="s">
        <v>81</v>
      </c>
      <c r="O5" s="124" t="s">
        <v>84</v>
      </c>
      <c r="P5" s="124" t="s">
        <v>82</v>
      </c>
      <c r="Q5" s="124" t="s">
        <v>83</v>
      </c>
      <c r="R5" s="125" t="s">
        <v>2</v>
      </c>
      <c r="S5" s="121" t="s">
        <v>3</v>
      </c>
      <c r="T5" s="123" t="s">
        <v>4</v>
      </c>
    </row>
    <row r="6" spans="1:20" ht="21.6" customHeight="1" x14ac:dyDescent="0.55000000000000004">
      <c r="A6" s="126"/>
      <c r="B6" s="127"/>
      <c r="C6" s="148"/>
      <c r="D6" s="124"/>
      <c r="E6" s="124"/>
      <c r="F6" s="124"/>
      <c r="G6" s="124"/>
      <c r="H6" s="125"/>
      <c r="I6" s="121"/>
      <c r="J6" s="123"/>
      <c r="K6" s="126"/>
      <c r="L6" s="127"/>
      <c r="M6" s="148"/>
      <c r="N6" s="124"/>
      <c r="O6" s="124"/>
      <c r="P6" s="124"/>
      <c r="Q6" s="124"/>
      <c r="R6" s="125"/>
      <c r="S6" s="121"/>
      <c r="T6" s="123"/>
    </row>
    <row r="7" spans="1:20" ht="21.6" customHeight="1" x14ac:dyDescent="0.55000000000000004">
      <c r="A7" s="126"/>
      <c r="B7" s="127"/>
      <c r="C7" s="148"/>
      <c r="D7" s="124"/>
      <c r="E7" s="124"/>
      <c r="F7" s="124"/>
      <c r="G7" s="124"/>
      <c r="H7" s="125"/>
      <c r="I7" s="121"/>
      <c r="J7" s="123"/>
      <c r="K7" s="126"/>
      <c r="L7" s="127"/>
      <c r="M7" s="148"/>
      <c r="N7" s="124"/>
      <c r="O7" s="124"/>
      <c r="P7" s="124"/>
      <c r="Q7" s="124"/>
      <c r="R7" s="125"/>
      <c r="S7" s="121"/>
      <c r="T7" s="123"/>
    </row>
    <row r="8" spans="1:20" ht="21.6" customHeight="1" x14ac:dyDescent="0.55000000000000004">
      <c r="A8" s="126"/>
      <c r="B8" s="127"/>
      <c r="C8" s="148"/>
      <c r="D8" s="124"/>
      <c r="E8" s="124"/>
      <c r="F8" s="124"/>
      <c r="G8" s="124"/>
      <c r="H8" s="125"/>
      <c r="I8" s="121"/>
      <c r="J8" s="123"/>
      <c r="K8" s="126"/>
      <c r="L8" s="127"/>
      <c r="M8" s="148"/>
      <c r="N8" s="124"/>
      <c r="O8" s="124"/>
      <c r="P8" s="124"/>
      <c r="Q8" s="124"/>
      <c r="R8" s="125"/>
      <c r="S8" s="121"/>
      <c r="T8" s="123"/>
    </row>
    <row r="9" spans="1:20" ht="21.6" customHeight="1" x14ac:dyDescent="0.55000000000000004">
      <c r="A9" s="126"/>
      <c r="B9" s="127"/>
      <c r="C9" s="148"/>
      <c r="D9" s="124"/>
      <c r="E9" s="124"/>
      <c r="F9" s="124"/>
      <c r="G9" s="124"/>
      <c r="H9" s="125"/>
      <c r="I9" s="121"/>
      <c r="J9" s="123"/>
      <c r="K9" s="126"/>
      <c r="L9" s="127"/>
      <c r="M9" s="148"/>
      <c r="N9" s="124"/>
      <c r="O9" s="124"/>
      <c r="P9" s="124"/>
      <c r="Q9" s="124"/>
      <c r="R9" s="125"/>
      <c r="S9" s="121"/>
      <c r="T9" s="123"/>
    </row>
    <row r="10" spans="1:20" ht="21.6" customHeight="1" x14ac:dyDescent="0.55000000000000004">
      <c r="A10" s="126"/>
      <c r="B10" s="127"/>
      <c r="C10" s="148"/>
      <c r="D10" s="124"/>
      <c r="E10" s="124"/>
      <c r="F10" s="124"/>
      <c r="G10" s="124"/>
      <c r="H10" s="125"/>
      <c r="I10" s="121"/>
      <c r="J10" s="123"/>
      <c r="K10" s="126"/>
      <c r="L10" s="127"/>
      <c r="M10" s="148"/>
      <c r="N10" s="124"/>
      <c r="O10" s="124"/>
      <c r="P10" s="124"/>
      <c r="Q10" s="124"/>
      <c r="R10" s="125"/>
      <c r="S10" s="121"/>
      <c r="T10" s="123"/>
    </row>
    <row r="11" spans="1:20" ht="27.75" customHeight="1" x14ac:dyDescent="0.55000000000000004">
      <c r="A11" s="1">
        <v>1</v>
      </c>
      <c r="B11" s="5" t="str">
        <f>ข้อมูลนักเรียน!B5</f>
        <v>เด็กชายทิวัตถ์  คล้ายกระโทก</v>
      </c>
      <c r="C11" s="1">
        <v>2</v>
      </c>
      <c r="D11" s="1">
        <v>2</v>
      </c>
      <c r="E11" s="1">
        <v>2</v>
      </c>
      <c r="F11" s="1">
        <v>2</v>
      </c>
      <c r="G11" s="1">
        <v>2</v>
      </c>
      <c r="H11" s="23">
        <f t="shared" ref="H11:H26" si="0">SUM(C11:G11)</f>
        <v>10</v>
      </c>
      <c r="I11" s="47">
        <f t="shared" ref="I11:I26" si="1">AVERAGE(C11:G11)</f>
        <v>2</v>
      </c>
      <c r="J11" s="22" t="str">
        <f>IF(I11&gt;=2.5,"ดีเยี่ยม",IF(I11&gt;=1.5,"ดี",IF(I11&gt;=1,"ผ่านเกณฑ์",IF(I11&gt;=0,"ไม่ผ่านเกณฑ์"))))</f>
        <v>ดี</v>
      </c>
      <c r="K11" s="1">
        <v>1</v>
      </c>
      <c r="L11" s="5" t="str">
        <f>ข้อมูลนักเรียน!B5</f>
        <v>เด็กชายทิวัตถ์  คล้ายกระโทก</v>
      </c>
      <c r="M11" s="1">
        <v>2</v>
      </c>
      <c r="N11" s="1">
        <v>2</v>
      </c>
      <c r="O11" s="1">
        <v>2</v>
      </c>
      <c r="P11" s="1">
        <v>2</v>
      </c>
      <c r="Q11" s="1">
        <v>2</v>
      </c>
      <c r="R11" s="23">
        <f t="shared" ref="R11:R26" si="2">SUM(M11:Q11)</f>
        <v>10</v>
      </c>
      <c r="S11" s="47">
        <f t="shared" ref="S11:S26" si="3">AVERAGE(M11:Q11)</f>
        <v>2</v>
      </c>
      <c r="T11" s="22" t="str">
        <f>IF(S11&gt;=2.5,"ดีเยี่ยม",IF(S11&gt;=1.5,"ดี",IF(S11&gt;=1,"ผ่านเกณฑ์",IF(S11&gt;=0,"ไม่ผ่านเกณฑ์"))))</f>
        <v>ดี</v>
      </c>
    </row>
    <row r="12" spans="1:20" ht="27.75" customHeight="1" x14ac:dyDescent="0.55000000000000004">
      <c r="A12" s="1">
        <v>2</v>
      </c>
      <c r="B12" s="5" t="str">
        <f>ข้อมูลนักเรียน!B6</f>
        <v>เด็กชายเมธาพัศ  แผ้วครบุรี</v>
      </c>
      <c r="C12" s="1">
        <v>2</v>
      </c>
      <c r="D12" s="1">
        <v>2</v>
      </c>
      <c r="E12" s="1">
        <v>1</v>
      </c>
      <c r="F12" s="1">
        <v>2</v>
      </c>
      <c r="G12" s="1">
        <v>1</v>
      </c>
      <c r="H12" s="23">
        <f t="shared" si="0"/>
        <v>8</v>
      </c>
      <c r="I12" s="47">
        <f t="shared" si="1"/>
        <v>1.6</v>
      </c>
      <c r="J12" s="22" t="str">
        <f>IF(I12&gt;=2.5,"ดีเยี่ยม",IF(I12&gt;=1.5,"ดี",IF(I12&gt;=1,"ผ่านเกณฑ์",IF(I12&gt;=0,"ไม่ผ่านเกณฑ์"))))</f>
        <v>ดี</v>
      </c>
      <c r="K12" s="1">
        <v>2</v>
      </c>
      <c r="L12" s="5" t="str">
        <f>ข้อมูลนักเรียน!B6</f>
        <v>เด็กชายเมธาพัศ  แผ้วครบุรี</v>
      </c>
      <c r="M12" s="1">
        <v>2</v>
      </c>
      <c r="N12" s="1">
        <v>2</v>
      </c>
      <c r="O12" s="1">
        <v>1</v>
      </c>
      <c r="P12" s="1">
        <v>2</v>
      </c>
      <c r="Q12" s="1">
        <v>1</v>
      </c>
      <c r="R12" s="23">
        <f t="shared" si="2"/>
        <v>8</v>
      </c>
      <c r="S12" s="47">
        <f t="shared" si="3"/>
        <v>1.6</v>
      </c>
      <c r="T12" s="22" t="str">
        <f>IF(S12&gt;=2.5,"ดีเยี่ยม",IF(S12&gt;=1.5,"ดี",IF(S12&gt;=1,"ผ่านเกณฑ์",IF(S12&gt;=0,"ไม่ผ่านเกณฑ์"))))</f>
        <v>ดี</v>
      </c>
    </row>
    <row r="13" spans="1:20" ht="27.75" customHeight="1" x14ac:dyDescent="0.55000000000000004">
      <c r="A13" s="1">
        <v>3</v>
      </c>
      <c r="B13" s="5" t="str">
        <f>ข้อมูลนักเรียน!B7</f>
        <v>เด็กชายโชคชัย  เรือนเพชร</v>
      </c>
      <c r="C13" s="1">
        <v>3</v>
      </c>
      <c r="D13" s="1">
        <v>3</v>
      </c>
      <c r="E13" s="1">
        <v>2</v>
      </c>
      <c r="F13" s="1">
        <v>2</v>
      </c>
      <c r="G13" s="1">
        <v>2</v>
      </c>
      <c r="H13" s="23">
        <f t="shared" si="0"/>
        <v>12</v>
      </c>
      <c r="I13" s="47">
        <f t="shared" si="1"/>
        <v>2.4</v>
      </c>
      <c r="J13" s="22" t="str">
        <f t="shared" ref="J13:J26" si="4">IF(I13&gt;=2.5,"ดีเยี่ยม",IF(I13&gt;=1.5,"ดี",IF(I13&gt;=1,"ผ่านเกณฑ์",IF(I13&gt;=0,"ไม่ผ่านเกณฑ์"))))</f>
        <v>ดี</v>
      </c>
      <c r="K13" s="1">
        <v>3</v>
      </c>
      <c r="L13" s="5" t="str">
        <f>ข้อมูลนักเรียน!B7</f>
        <v>เด็กชายโชคชัย  เรือนเพชร</v>
      </c>
      <c r="M13" s="1">
        <v>3</v>
      </c>
      <c r="N13" s="1">
        <v>3</v>
      </c>
      <c r="O13" s="1">
        <v>2</v>
      </c>
      <c r="P13" s="1">
        <v>2</v>
      </c>
      <c r="Q13" s="1">
        <v>2</v>
      </c>
      <c r="R13" s="23">
        <f t="shared" si="2"/>
        <v>12</v>
      </c>
      <c r="S13" s="47">
        <f t="shared" si="3"/>
        <v>2.4</v>
      </c>
      <c r="T13" s="22" t="str">
        <f t="shared" ref="T13:T26" si="5">IF(S13&gt;=2.5,"ดีเยี่ยม",IF(S13&gt;=1.5,"ดี",IF(S13&gt;=1,"ผ่านเกณฑ์",IF(S13&gt;=0,"ไม่ผ่านเกณฑ์"))))</f>
        <v>ดี</v>
      </c>
    </row>
    <row r="14" spans="1:20" ht="27.75" customHeight="1" x14ac:dyDescent="0.55000000000000004">
      <c r="A14" s="1">
        <v>4</v>
      </c>
      <c r="B14" s="5" t="str">
        <f>ข้อมูลนักเรียน!B8</f>
        <v>เด็กชายกฤตพจน์  เพชรท้าว</v>
      </c>
      <c r="C14" s="1">
        <v>3</v>
      </c>
      <c r="D14" s="1">
        <v>3</v>
      </c>
      <c r="E14" s="1">
        <v>3</v>
      </c>
      <c r="F14" s="1">
        <v>3</v>
      </c>
      <c r="G14" s="1">
        <v>3</v>
      </c>
      <c r="H14" s="23">
        <f t="shared" si="0"/>
        <v>15</v>
      </c>
      <c r="I14" s="47">
        <f t="shared" si="1"/>
        <v>3</v>
      </c>
      <c r="J14" s="22" t="str">
        <f t="shared" si="4"/>
        <v>ดีเยี่ยม</v>
      </c>
      <c r="K14" s="1">
        <v>4</v>
      </c>
      <c r="L14" s="5" t="str">
        <f>ข้อมูลนักเรียน!B8</f>
        <v>เด็กชายกฤตพจน์  เพชรท้าว</v>
      </c>
      <c r="M14" s="1">
        <v>3</v>
      </c>
      <c r="N14" s="1">
        <v>3</v>
      </c>
      <c r="O14" s="1">
        <v>3</v>
      </c>
      <c r="P14" s="1">
        <v>3</v>
      </c>
      <c r="Q14" s="1">
        <v>3</v>
      </c>
      <c r="R14" s="23">
        <f t="shared" si="2"/>
        <v>15</v>
      </c>
      <c r="S14" s="47">
        <f t="shared" si="3"/>
        <v>3</v>
      </c>
      <c r="T14" s="22" t="str">
        <f t="shared" si="5"/>
        <v>ดีเยี่ยม</v>
      </c>
    </row>
    <row r="15" spans="1:20" ht="27.75" customHeight="1" x14ac:dyDescent="0.55000000000000004">
      <c r="A15" s="1">
        <v>5</v>
      </c>
      <c r="B15" s="5" t="str">
        <f>ข้อมูลนักเรียน!B9</f>
        <v>เด็กชายภัทนนท์  เตาตะขบ</v>
      </c>
      <c r="C15" s="1">
        <v>2</v>
      </c>
      <c r="D15" s="1">
        <v>2</v>
      </c>
      <c r="E15" s="1">
        <v>2</v>
      </c>
      <c r="F15" s="1">
        <v>2</v>
      </c>
      <c r="G15" s="1">
        <v>2</v>
      </c>
      <c r="H15" s="23">
        <f t="shared" si="0"/>
        <v>10</v>
      </c>
      <c r="I15" s="47">
        <f t="shared" si="1"/>
        <v>2</v>
      </c>
      <c r="J15" s="22" t="str">
        <f t="shared" si="4"/>
        <v>ดี</v>
      </c>
      <c r="K15" s="1">
        <v>5</v>
      </c>
      <c r="L15" s="5" t="str">
        <f>ข้อมูลนักเรียน!B9</f>
        <v>เด็กชายภัทนนท์  เตาตะขบ</v>
      </c>
      <c r="M15" s="1">
        <v>2</v>
      </c>
      <c r="N15" s="1">
        <v>2</v>
      </c>
      <c r="O15" s="1">
        <v>2</v>
      </c>
      <c r="P15" s="1">
        <v>2</v>
      </c>
      <c r="Q15" s="1">
        <v>2</v>
      </c>
      <c r="R15" s="23">
        <f t="shared" si="2"/>
        <v>10</v>
      </c>
      <c r="S15" s="47">
        <f t="shared" si="3"/>
        <v>2</v>
      </c>
      <c r="T15" s="22" t="str">
        <f t="shared" si="5"/>
        <v>ดี</v>
      </c>
    </row>
    <row r="16" spans="1:20" ht="27.75" customHeight="1" x14ac:dyDescent="0.55000000000000004">
      <c r="A16" s="1">
        <v>6</v>
      </c>
      <c r="B16" s="5" t="str">
        <f>ข้อมูลนักเรียน!B10</f>
        <v>เด็กหญิงเสาวภาคย์  สิงห์บัญชา</v>
      </c>
      <c r="C16" s="1">
        <v>3</v>
      </c>
      <c r="D16" s="1">
        <v>3</v>
      </c>
      <c r="E16" s="1">
        <v>3</v>
      </c>
      <c r="F16" s="1">
        <v>3</v>
      </c>
      <c r="G16" s="1">
        <v>3</v>
      </c>
      <c r="H16" s="23">
        <f t="shared" si="0"/>
        <v>15</v>
      </c>
      <c r="I16" s="47">
        <f t="shared" si="1"/>
        <v>3</v>
      </c>
      <c r="J16" s="22" t="str">
        <f t="shared" si="4"/>
        <v>ดีเยี่ยม</v>
      </c>
      <c r="K16" s="1">
        <v>6</v>
      </c>
      <c r="L16" s="5" t="str">
        <f>ข้อมูลนักเรียน!B10</f>
        <v>เด็กหญิงเสาวภาคย์  สิงห์บัญชา</v>
      </c>
      <c r="M16" s="1">
        <v>3</v>
      </c>
      <c r="N16" s="1">
        <v>3</v>
      </c>
      <c r="O16" s="1">
        <v>3</v>
      </c>
      <c r="P16" s="1">
        <v>3</v>
      </c>
      <c r="Q16" s="1">
        <v>3</v>
      </c>
      <c r="R16" s="23">
        <f t="shared" si="2"/>
        <v>15</v>
      </c>
      <c r="S16" s="47">
        <f t="shared" si="3"/>
        <v>3</v>
      </c>
      <c r="T16" s="22" t="str">
        <f t="shared" si="5"/>
        <v>ดีเยี่ยม</v>
      </c>
    </row>
    <row r="17" spans="1:20" ht="27.75" customHeight="1" x14ac:dyDescent="0.55000000000000004">
      <c r="A17" s="1">
        <v>7</v>
      </c>
      <c r="B17" s="5" t="str">
        <f>ข้อมูลนักเรียน!B11</f>
        <v>เด็กหญิงพิชญาพร  ชินรัมย์</v>
      </c>
      <c r="C17" s="1">
        <v>3</v>
      </c>
      <c r="D17" s="1">
        <v>3</v>
      </c>
      <c r="E17" s="1">
        <v>3</v>
      </c>
      <c r="F17" s="1">
        <v>3</v>
      </c>
      <c r="G17" s="1">
        <v>3</v>
      </c>
      <c r="H17" s="23">
        <f t="shared" si="0"/>
        <v>15</v>
      </c>
      <c r="I17" s="47">
        <f t="shared" si="1"/>
        <v>3</v>
      </c>
      <c r="J17" s="22" t="str">
        <f t="shared" si="4"/>
        <v>ดีเยี่ยม</v>
      </c>
      <c r="K17" s="1">
        <v>7</v>
      </c>
      <c r="L17" s="5" t="str">
        <f>ข้อมูลนักเรียน!B11</f>
        <v>เด็กหญิงพิชญาพร  ชินรัมย์</v>
      </c>
      <c r="M17" s="1">
        <v>3</v>
      </c>
      <c r="N17" s="1">
        <v>3</v>
      </c>
      <c r="O17" s="1">
        <v>3</v>
      </c>
      <c r="P17" s="1">
        <v>3</v>
      </c>
      <c r="Q17" s="1">
        <v>3</v>
      </c>
      <c r="R17" s="23">
        <f t="shared" si="2"/>
        <v>15</v>
      </c>
      <c r="S17" s="47">
        <f t="shared" si="3"/>
        <v>3</v>
      </c>
      <c r="T17" s="22" t="str">
        <f t="shared" si="5"/>
        <v>ดีเยี่ยม</v>
      </c>
    </row>
    <row r="18" spans="1:20" ht="27.75" customHeight="1" x14ac:dyDescent="0.55000000000000004">
      <c r="A18" s="1">
        <v>8</v>
      </c>
      <c r="B18" s="5" t="str">
        <f>ข้อมูลนักเรียน!B12</f>
        <v>เด็กหญิงเพชรรัตน์  ฉันกระโทก</v>
      </c>
      <c r="C18" s="1">
        <v>3</v>
      </c>
      <c r="D18" s="1">
        <v>3</v>
      </c>
      <c r="E18" s="1">
        <v>3</v>
      </c>
      <c r="F18" s="1">
        <v>3</v>
      </c>
      <c r="G18" s="1">
        <v>3</v>
      </c>
      <c r="H18" s="23">
        <f t="shared" si="0"/>
        <v>15</v>
      </c>
      <c r="I18" s="47">
        <f t="shared" si="1"/>
        <v>3</v>
      </c>
      <c r="J18" s="22" t="str">
        <f t="shared" si="4"/>
        <v>ดีเยี่ยม</v>
      </c>
      <c r="K18" s="1">
        <v>8</v>
      </c>
      <c r="L18" s="5" t="str">
        <f>ข้อมูลนักเรียน!B12</f>
        <v>เด็กหญิงเพชรรัตน์  ฉันกระโทก</v>
      </c>
      <c r="M18" s="1">
        <v>3</v>
      </c>
      <c r="N18" s="1">
        <v>3</v>
      </c>
      <c r="O18" s="1">
        <v>3</v>
      </c>
      <c r="P18" s="1">
        <v>3</v>
      </c>
      <c r="Q18" s="1">
        <v>3</v>
      </c>
      <c r="R18" s="23">
        <f t="shared" si="2"/>
        <v>15</v>
      </c>
      <c r="S18" s="47">
        <f t="shared" si="3"/>
        <v>3</v>
      </c>
      <c r="T18" s="22" t="str">
        <f t="shared" si="5"/>
        <v>ดีเยี่ยม</v>
      </c>
    </row>
    <row r="19" spans="1:20" ht="27.75" customHeight="1" x14ac:dyDescent="0.55000000000000004">
      <c r="A19" s="1">
        <v>9</v>
      </c>
      <c r="B19" s="5" t="str">
        <f>ข้อมูลนักเรียน!B13</f>
        <v>เด็กหญิงกานต์ธิดา  แสนกระโทก</v>
      </c>
      <c r="C19" s="1">
        <v>2</v>
      </c>
      <c r="D19" s="1">
        <v>2</v>
      </c>
      <c r="E19" s="1">
        <v>1</v>
      </c>
      <c r="F19" s="1">
        <v>2</v>
      </c>
      <c r="G19" s="1">
        <v>1</v>
      </c>
      <c r="H19" s="23">
        <f t="shared" si="0"/>
        <v>8</v>
      </c>
      <c r="I19" s="47">
        <f t="shared" si="1"/>
        <v>1.6</v>
      </c>
      <c r="J19" s="22" t="str">
        <f t="shared" si="4"/>
        <v>ดี</v>
      </c>
      <c r="K19" s="1">
        <v>9</v>
      </c>
      <c r="L19" s="5" t="str">
        <f>ข้อมูลนักเรียน!B13</f>
        <v>เด็กหญิงกานต์ธิดา  แสนกระโทก</v>
      </c>
      <c r="M19" s="1">
        <v>2</v>
      </c>
      <c r="N19" s="1">
        <v>2</v>
      </c>
      <c r="O19" s="1">
        <v>1</v>
      </c>
      <c r="P19" s="1">
        <v>2</v>
      </c>
      <c r="Q19" s="1">
        <v>1</v>
      </c>
      <c r="R19" s="23">
        <f t="shared" si="2"/>
        <v>8</v>
      </c>
      <c r="S19" s="47">
        <f t="shared" si="3"/>
        <v>1.6</v>
      </c>
      <c r="T19" s="22" t="str">
        <f t="shared" si="5"/>
        <v>ดี</v>
      </c>
    </row>
    <row r="20" spans="1:20" ht="27.75" customHeight="1" x14ac:dyDescent="0.55000000000000004">
      <c r="A20" s="1">
        <v>10</v>
      </c>
      <c r="B20" s="5" t="str">
        <f>ข้อมูลนักเรียน!B14</f>
        <v>เด็กชายอนุวัฒน์  เนื้อกระโทก</v>
      </c>
      <c r="C20" s="1">
        <v>2</v>
      </c>
      <c r="D20" s="1">
        <v>2</v>
      </c>
      <c r="E20" s="1">
        <v>2</v>
      </c>
      <c r="F20" s="1">
        <v>2</v>
      </c>
      <c r="G20" s="1">
        <v>2</v>
      </c>
      <c r="H20" s="23">
        <f t="shared" si="0"/>
        <v>10</v>
      </c>
      <c r="I20" s="47">
        <f t="shared" si="1"/>
        <v>2</v>
      </c>
      <c r="J20" s="22" t="str">
        <f t="shared" si="4"/>
        <v>ดี</v>
      </c>
      <c r="K20" s="1">
        <v>10</v>
      </c>
      <c r="L20" s="5" t="str">
        <f>ข้อมูลนักเรียน!B14</f>
        <v>เด็กชายอนุวัฒน์  เนื้อกระโทก</v>
      </c>
      <c r="M20" s="1">
        <v>2</v>
      </c>
      <c r="N20" s="1">
        <v>2</v>
      </c>
      <c r="O20" s="1">
        <v>2</v>
      </c>
      <c r="P20" s="1">
        <v>2</v>
      </c>
      <c r="Q20" s="1">
        <v>2</v>
      </c>
      <c r="R20" s="23">
        <f t="shared" si="2"/>
        <v>10</v>
      </c>
      <c r="S20" s="47">
        <f t="shared" si="3"/>
        <v>2</v>
      </c>
      <c r="T20" s="22" t="str">
        <f t="shared" si="5"/>
        <v>ดี</v>
      </c>
    </row>
    <row r="21" spans="1:20" ht="27.75" customHeight="1" x14ac:dyDescent="0.55000000000000004">
      <c r="A21" s="1">
        <v>11</v>
      </c>
      <c r="B21" s="5" t="str">
        <f>ข้อมูลนักเรียน!B15</f>
        <v>เด็กหญิงกิตญาดา  หมั่นกุดเวียน</v>
      </c>
      <c r="C21" s="1">
        <v>2</v>
      </c>
      <c r="D21" s="1">
        <v>2</v>
      </c>
      <c r="E21" s="1">
        <v>2</v>
      </c>
      <c r="F21" s="1">
        <v>2</v>
      </c>
      <c r="G21" s="1">
        <v>2</v>
      </c>
      <c r="H21" s="23">
        <f t="shared" si="0"/>
        <v>10</v>
      </c>
      <c r="I21" s="47">
        <f t="shared" si="1"/>
        <v>2</v>
      </c>
      <c r="J21" s="22" t="str">
        <f t="shared" si="4"/>
        <v>ดี</v>
      </c>
      <c r="K21" s="1">
        <v>11</v>
      </c>
      <c r="L21" s="5" t="str">
        <f>ข้อมูลนักเรียน!B15</f>
        <v>เด็กหญิงกิตญาดา  หมั่นกุดเวียน</v>
      </c>
      <c r="M21" s="1">
        <v>2</v>
      </c>
      <c r="N21" s="1">
        <v>2</v>
      </c>
      <c r="O21" s="1">
        <v>2</v>
      </c>
      <c r="P21" s="1">
        <v>2</v>
      </c>
      <c r="Q21" s="1">
        <v>2</v>
      </c>
      <c r="R21" s="23">
        <f t="shared" si="2"/>
        <v>10</v>
      </c>
      <c r="S21" s="47">
        <f t="shared" si="3"/>
        <v>2</v>
      </c>
      <c r="T21" s="22" t="str">
        <f t="shared" si="5"/>
        <v>ดี</v>
      </c>
    </row>
    <row r="22" spans="1:20" ht="27.75" customHeight="1" x14ac:dyDescent="0.55000000000000004">
      <c r="A22" s="1">
        <v>12</v>
      </c>
      <c r="B22" s="5" t="str">
        <f>ข้อมูลนักเรียน!B16</f>
        <v>เด็กชายจิรณัฐ หมั่นกุดเวียน</v>
      </c>
      <c r="C22" s="1">
        <v>2</v>
      </c>
      <c r="D22" s="1">
        <v>2</v>
      </c>
      <c r="E22" s="1">
        <v>2</v>
      </c>
      <c r="F22" s="1">
        <v>2</v>
      </c>
      <c r="G22" s="1">
        <v>2</v>
      </c>
      <c r="H22" s="23">
        <f t="shared" si="0"/>
        <v>10</v>
      </c>
      <c r="I22" s="47">
        <f t="shared" si="1"/>
        <v>2</v>
      </c>
      <c r="J22" s="22" t="str">
        <f t="shared" si="4"/>
        <v>ดี</v>
      </c>
      <c r="K22" s="1">
        <v>12</v>
      </c>
      <c r="L22" s="5" t="str">
        <f>ข้อมูลนักเรียน!B16</f>
        <v>เด็กชายจิรณัฐ หมั่นกุดเวียน</v>
      </c>
      <c r="M22" s="1">
        <v>2</v>
      </c>
      <c r="N22" s="1">
        <v>2</v>
      </c>
      <c r="O22" s="1">
        <v>2</v>
      </c>
      <c r="P22" s="1">
        <v>2</v>
      </c>
      <c r="Q22" s="1">
        <v>2</v>
      </c>
      <c r="R22" s="23">
        <f t="shared" si="2"/>
        <v>10</v>
      </c>
      <c r="S22" s="47">
        <f t="shared" si="3"/>
        <v>2</v>
      </c>
      <c r="T22" s="22" t="str">
        <f t="shared" si="5"/>
        <v>ดี</v>
      </c>
    </row>
    <row r="23" spans="1:20" ht="27.75" customHeight="1" x14ac:dyDescent="0.55000000000000004">
      <c r="A23" s="1">
        <v>13</v>
      </c>
      <c r="B23" s="5" t="str">
        <f>ข้อมูลนักเรียน!B17</f>
        <v>เด็กชายกฤตษฎา รัตนะมาลา</v>
      </c>
      <c r="C23" s="1">
        <v>2</v>
      </c>
      <c r="D23" s="1">
        <v>2</v>
      </c>
      <c r="E23" s="1">
        <v>2</v>
      </c>
      <c r="F23" s="1">
        <v>2</v>
      </c>
      <c r="G23" s="1">
        <v>2</v>
      </c>
      <c r="H23" s="23">
        <f t="shared" si="0"/>
        <v>10</v>
      </c>
      <c r="I23" s="47">
        <f t="shared" si="1"/>
        <v>2</v>
      </c>
      <c r="J23" s="22" t="str">
        <f t="shared" si="4"/>
        <v>ดี</v>
      </c>
      <c r="K23" s="1">
        <v>13</v>
      </c>
      <c r="L23" s="5" t="str">
        <f>ข้อมูลนักเรียน!B17</f>
        <v>เด็กชายกฤตษฎา รัตนะมาลา</v>
      </c>
      <c r="M23" s="1">
        <v>2</v>
      </c>
      <c r="N23" s="1">
        <v>2</v>
      </c>
      <c r="O23" s="1">
        <v>2</v>
      </c>
      <c r="P23" s="1">
        <v>2</v>
      </c>
      <c r="Q23" s="1">
        <v>2</v>
      </c>
      <c r="R23" s="23">
        <f t="shared" si="2"/>
        <v>10</v>
      </c>
      <c r="S23" s="47">
        <f t="shared" si="3"/>
        <v>2</v>
      </c>
      <c r="T23" s="22" t="str">
        <f t="shared" si="5"/>
        <v>ดี</v>
      </c>
    </row>
    <row r="24" spans="1:20" ht="27.75" customHeight="1" x14ac:dyDescent="0.55000000000000004">
      <c r="A24" s="1">
        <v>14</v>
      </c>
      <c r="B24" s="5" t="str">
        <f>ข้อมูลนักเรียน!B18</f>
        <v>เด็กหญิงกัญญารัตน์ วรรณุรักษ์</v>
      </c>
      <c r="C24" s="1">
        <v>3</v>
      </c>
      <c r="D24" s="1">
        <v>3</v>
      </c>
      <c r="E24" s="1">
        <v>3</v>
      </c>
      <c r="F24" s="1">
        <v>3</v>
      </c>
      <c r="G24" s="1">
        <v>3</v>
      </c>
      <c r="H24" s="23">
        <f t="shared" si="0"/>
        <v>15</v>
      </c>
      <c r="I24" s="47">
        <f t="shared" si="1"/>
        <v>3</v>
      </c>
      <c r="J24" s="22" t="str">
        <f t="shared" si="4"/>
        <v>ดีเยี่ยม</v>
      </c>
      <c r="K24" s="1">
        <v>14</v>
      </c>
      <c r="L24" s="5" t="str">
        <f>ข้อมูลนักเรียน!B18</f>
        <v>เด็กหญิงกัญญารัตน์ วรรณุรักษ์</v>
      </c>
      <c r="M24" s="1">
        <v>3</v>
      </c>
      <c r="N24" s="1">
        <v>3</v>
      </c>
      <c r="O24" s="1">
        <v>3</v>
      </c>
      <c r="P24" s="1">
        <v>3</v>
      </c>
      <c r="Q24" s="1">
        <v>3</v>
      </c>
      <c r="R24" s="23">
        <f t="shared" si="2"/>
        <v>15</v>
      </c>
      <c r="S24" s="47">
        <f t="shared" si="3"/>
        <v>3</v>
      </c>
      <c r="T24" s="22" t="str">
        <f t="shared" si="5"/>
        <v>ดีเยี่ยม</v>
      </c>
    </row>
    <row r="25" spans="1:20" ht="27.75" customHeight="1" x14ac:dyDescent="0.55000000000000004">
      <c r="A25" s="1">
        <v>15</v>
      </c>
      <c r="B25" s="5" t="str">
        <f>ข้อมูลนักเรียน!B19</f>
        <v>เด็กหญิงนิชาพร  เรือนเพชร</v>
      </c>
      <c r="C25" s="1">
        <v>3</v>
      </c>
      <c r="D25" s="1">
        <v>3</v>
      </c>
      <c r="E25" s="1">
        <v>2</v>
      </c>
      <c r="F25" s="1">
        <v>3</v>
      </c>
      <c r="G25" s="1">
        <v>2</v>
      </c>
      <c r="H25" s="23">
        <f t="shared" si="0"/>
        <v>13</v>
      </c>
      <c r="I25" s="47">
        <f t="shared" si="1"/>
        <v>2.6</v>
      </c>
      <c r="J25" s="22" t="str">
        <f t="shared" si="4"/>
        <v>ดีเยี่ยม</v>
      </c>
      <c r="K25" s="1">
        <v>15</v>
      </c>
      <c r="L25" s="5" t="str">
        <f>ข้อมูลนักเรียน!B19</f>
        <v>เด็กหญิงนิชาพร  เรือนเพชร</v>
      </c>
      <c r="M25" s="1">
        <v>3</v>
      </c>
      <c r="N25" s="1">
        <v>3</v>
      </c>
      <c r="O25" s="1">
        <v>2</v>
      </c>
      <c r="P25" s="1">
        <v>3</v>
      </c>
      <c r="Q25" s="1">
        <v>2</v>
      </c>
      <c r="R25" s="23">
        <f t="shared" si="2"/>
        <v>13</v>
      </c>
      <c r="S25" s="47">
        <f t="shared" si="3"/>
        <v>2.6</v>
      </c>
      <c r="T25" s="22" t="str">
        <f t="shared" si="5"/>
        <v>ดีเยี่ยม</v>
      </c>
    </row>
    <row r="26" spans="1:20" ht="27.75" customHeight="1" x14ac:dyDescent="0.55000000000000004">
      <c r="A26" s="1">
        <v>16</v>
      </c>
      <c r="B26" s="5" t="str">
        <f>ข้อมูลนักเรียน!B20</f>
        <v>เด็กหญิงธัญชนก ลีกระโทก</v>
      </c>
      <c r="C26" s="1">
        <v>2</v>
      </c>
      <c r="D26" s="1">
        <v>2</v>
      </c>
      <c r="E26" s="1">
        <v>2</v>
      </c>
      <c r="F26" s="1">
        <v>2</v>
      </c>
      <c r="G26" s="1">
        <v>2</v>
      </c>
      <c r="H26" s="23">
        <f t="shared" si="0"/>
        <v>10</v>
      </c>
      <c r="I26" s="47">
        <f t="shared" si="1"/>
        <v>2</v>
      </c>
      <c r="J26" s="22" t="str">
        <f t="shared" si="4"/>
        <v>ดี</v>
      </c>
      <c r="K26" s="1">
        <v>16</v>
      </c>
      <c r="L26" s="5" t="str">
        <f>ข้อมูลนักเรียน!B20</f>
        <v>เด็กหญิงธัญชนก ลีกระโทก</v>
      </c>
      <c r="M26" s="1">
        <v>2</v>
      </c>
      <c r="N26" s="1">
        <v>2</v>
      </c>
      <c r="O26" s="1">
        <v>2</v>
      </c>
      <c r="P26" s="1">
        <v>2</v>
      </c>
      <c r="Q26" s="1">
        <v>2</v>
      </c>
      <c r="R26" s="23">
        <f t="shared" si="2"/>
        <v>10</v>
      </c>
      <c r="S26" s="47">
        <f t="shared" si="3"/>
        <v>2</v>
      </c>
      <c r="T26" s="22" t="str">
        <f t="shared" si="5"/>
        <v>ดี</v>
      </c>
    </row>
    <row r="27" spans="1:20" ht="27.75" customHeight="1" x14ac:dyDescent="0.55000000000000004">
      <c r="A27" s="1">
        <v>17</v>
      </c>
      <c r="B27" s="5" t="str">
        <f>ข้อมูลนักเรียน!B21</f>
        <v>เด็กหญิงอารยา ชื่นกระโทก</v>
      </c>
      <c r="C27" s="1">
        <v>2</v>
      </c>
      <c r="D27" s="1">
        <v>2</v>
      </c>
      <c r="E27" s="1">
        <v>2</v>
      </c>
      <c r="F27" s="1">
        <v>2</v>
      </c>
      <c r="G27" s="1">
        <v>2</v>
      </c>
      <c r="H27" s="23">
        <f t="shared" ref="H27:H31" si="6">SUM(C27:G27)</f>
        <v>10</v>
      </c>
      <c r="I27" s="47">
        <f t="shared" ref="I27:I31" si="7">AVERAGE(C27:G27)</f>
        <v>2</v>
      </c>
      <c r="J27" s="22" t="str">
        <f t="shared" ref="J27:J31" si="8">IF(I27&gt;=2.5,"ดีเยี่ยม",IF(I27&gt;=1.5,"ดี",IF(I27&gt;=1,"ผ่านเกณฑ์",IF(I27&gt;=0,"ไม่ผ่านเกณฑ์"))))</f>
        <v>ดี</v>
      </c>
      <c r="K27" s="1">
        <v>17</v>
      </c>
      <c r="L27" s="5" t="str">
        <f>ข้อมูลนักเรียน!B21</f>
        <v>เด็กหญิงอารยา ชื่นกระโทก</v>
      </c>
      <c r="M27" s="1">
        <v>2</v>
      </c>
      <c r="N27" s="1">
        <v>2</v>
      </c>
      <c r="O27" s="1">
        <v>2</v>
      </c>
      <c r="P27" s="1">
        <v>2</v>
      </c>
      <c r="Q27" s="1">
        <v>2</v>
      </c>
      <c r="R27" s="23">
        <f t="shared" ref="R27:R31" si="9">SUM(M27:Q27)</f>
        <v>10</v>
      </c>
      <c r="S27" s="47">
        <f t="shared" ref="S27:S31" si="10">AVERAGE(M27:Q27)</f>
        <v>2</v>
      </c>
      <c r="T27" s="22" t="str">
        <f t="shared" ref="T27:T31" si="11">IF(S27&gt;=2.5,"ดีเยี่ยม",IF(S27&gt;=1.5,"ดี",IF(S27&gt;=1,"ผ่านเกณฑ์",IF(S27&gt;=0,"ไม่ผ่านเกณฑ์"))))</f>
        <v>ดี</v>
      </c>
    </row>
    <row r="28" spans="1:20" ht="27.75" customHeight="1" x14ac:dyDescent="0.55000000000000004">
      <c r="A28" s="1">
        <v>18</v>
      </c>
      <c r="B28" s="5" t="str">
        <f>ข้อมูลนักเรียน!B22</f>
        <v>เด็กชายศุภากร  พงษ์กระโทก</v>
      </c>
      <c r="C28" s="1">
        <v>2</v>
      </c>
      <c r="D28" s="1">
        <v>2</v>
      </c>
      <c r="E28" s="1">
        <v>2</v>
      </c>
      <c r="F28" s="1">
        <v>2</v>
      </c>
      <c r="G28" s="1">
        <v>2</v>
      </c>
      <c r="H28" s="23">
        <f t="shared" si="6"/>
        <v>10</v>
      </c>
      <c r="I28" s="47">
        <f t="shared" si="7"/>
        <v>2</v>
      </c>
      <c r="J28" s="22" t="str">
        <f t="shared" si="8"/>
        <v>ดี</v>
      </c>
      <c r="K28" s="1">
        <v>18</v>
      </c>
      <c r="L28" s="5" t="str">
        <f>ข้อมูลนักเรียน!B22</f>
        <v>เด็กชายศุภากร  พงษ์กระโทก</v>
      </c>
      <c r="M28" s="1">
        <v>2</v>
      </c>
      <c r="N28" s="1">
        <v>2</v>
      </c>
      <c r="O28" s="1">
        <v>2</v>
      </c>
      <c r="P28" s="1">
        <v>2</v>
      </c>
      <c r="Q28" s="1">
        <v>2</v>
      </c>
      <c r="R28" s="23">
        <f t="shared" si="9"/>
        <v>10</v>
      </c>
      <c r="S28" s="47">
        <f t="shared" si="10"/>
        <v>2</v>
      </c>
      <c r="T28" s="22" t="str">
        <f t="shared" si="11"/>
        <v>ดี</v>
      </c>
    </row>
    <row r="29" spans="1:20" ht="27.75" customHeight="1" x14ac:dyDescent="0.55000000000000004">
      <c r="A29" s="1">
        <v>19</v>
      </c>
      <c r="B29" s="5" t="str">
        <f>ข้อมูลนักเรียน!B23</f>
        <v>เด็กชายอนุชา รวบกระโทก</v>
      </c>
      <c r="C29" s="1">
        <v>2</v>
      </c>
      <c r="D29" s="1">
        <v>2</v>
      </c>
      <c r="E29" s="1">
        <v>2</v>
      </c>
      <c r="F29" s="1">
        <v>2</v>
      </c>
      <c r="G29" s="1">
        <v>2</v>
      </c>
      <c r="H29" s="23">
        <f t="shared" si="6"/>
        <v>10</v>
      </c>
      <c r="I29" s="47">
        <f t="shared" si="7"/>
        <v>2</v>
      </c>
      <c r="J29" s="22" t="str">
        <f t="shared" si="8"/>
        <v>ดี</v>
      </c>
      <c r="K29" s="1">
        <v>19</v>
      </c>
      <c r="L29" s="5" t="str">
        <f>ข้อมูลนักเรียน!B23</f>
        <v>เด็กชายอนุชา รวบกระโทก</v>
      </c>
      <c r="M29" s="1">
        <v>2</v>
      </c>
      <c r="N29" s="1">
        <v>2</v>
      </c>
      <c r="O29" s="1">
        <v>2</v>
      </c>
      <c r="P29" s="1">
        <v>2</v>
      </c>
      <c r="Q29" s="1">
        <v>2</v>
      </c>
      <c r="R29" s="23">
        <f t="shared" si="9"/>
        <v>10</v>
      </c>
      <c r="S29" s="47">
        <f t="shared" si="10"/>
        <v>2</v>
      </c>
      <c r="T29" s="22" t="str">
        <f t="shared" si="11"/>
        <v>ดี</v>
      </c>
    </row>
    <row r="30" spans="1:20" ht="27.75" customHeight="1" x14ac:dyDescent="0.55000000000000004">
      <c r="A30" s="1">
        <v>20</v>
      </c>
      <c r="B30" s="5" t="str">
        <f>ข้อมูลนักเรียน!B24</f>
        <v>เด็กหญิงวรรณวิศา  อุบลบาน</v>
      </c>
      <c r="C30" s="1">
        <v>2</v>
      </c>
      <c r="D30" s="1">
        <v>2</v>
      </c>
      <c r="E30" s="1">
        <v>2</v>
      </c>
      <c r="F30" s="1">
        <v>2</v>
      </c>
      <c r="G30" s="1">
        <v>2</v>
      </c>
      <c r="H30" s="23">
        <f t="shared" ref="H30:H31" si="12">SUM(C30:G30)</f>
        <v>10</v>
      </c>
      <c r="I30" s="47">
        <f t="shared" ref="I30:I31" si="13">AVERAGE(C30:G30)</f>
        <v>2</v>
      </c>
      <c r="J30" s="22" t="str">
        <f t="shared" ref="J30:J31" si="14">IF(I30&gt;=2.5,"ดีเยี่ยม",IF(I30&gt;=1.5,"ดี",IF(I30&gt;=1,"ผ่านเกณฑ์",IF(I30&gt;=0,"ไม่ผ่านเกณฑ์"))))</f>
        <v>ดี</v>
      </c>
      <c r="K30" s="1">
        <v>20</v>
      </c>
      <c r="L30" s="5" t="str">
        <f>ข้อมูลนักเรียน!B24</f>
        <v>เด็กหญิงวรรณวิศา  อุบลบาน</v>
      </c>
      <c r="M30" s="1">
        <v>2</v>
      </c>
      <c r="N30" s="1">
        <v>2</v>
      </c>
      <c r="O30" s="1">
        <v>2</v>
      </c>
      <c r="P30" s="1">
        <v>2</v>
      </c>
      <c r="Q30" s="1">
        <v>2</v>
      </c>
      <c r="R30" s="23">
        <f t="shared" ref="R30:R31" si="15">SUM(M30:Q30)</f>
        <v>10</v>
      </c>
      <c r="S30" s="47">
        <f t="shared" ref="S30:S31" si="16">AVERAGE(M30:Q30)</f>
        <v>2</v>
      </c>
      <c r="T30" s="22" t="str">
        <f t="shared" ref="T30:T31" si="17">IF(S30&gt;=2.5,"ดีเยี่ยม",IF(S30&gt;=1.5,"ดี",IF(S30&gt;=1,"ผ่านเกณฑ์",IF(S30&gt;=0,"ไม่ผ่านเกณฑ์"))))</f>
        <v>ดี</v>
      </c>
    </row>
    <row r="31" spans="1:20" ht="27.75" customHeight="1" x14ac:dyDescent="0.55000000000000004">
      <c r="A31" s="1">
        <v>21</v>
      </c>
      <c r="B31" s="5" t="str">
        <f>ข้อมูลนักเรียน!B25</f>
        <v>เด็กชายธชย  นนสุรัตน์</v>
      </c>
      <c r="C31" s="1">
        <v>2</v>
      </c>
      <c r="D31" s="1">
        <v>2</v>
      </c>
      <c r="E31" s="1">
        <v>2</v>
      </c>
      <c r="F31" s="1">
        <v>2</v>
      </c>
      <c r="G31" s="1">
        <v>2</v>
      </c>
      <c r="H31" s="23">
        <f t="shared" si="12"/>
        <v>10</v>
      </c>
      <c r="I31" s="47">
        <f t="shared" si="13"/>
        <v>2</v>
      </c>
      <c r="J31" s="22" t="str">
        <f t="shared" si="14"/>
        <v>ดี</v>
      </c>
      <c r="K31" s="1">
        <v>21</v>
      </c>
      <c r="L31" s="5" t="str">
        <f>ข้อมูลนักเรียน!B25</f>
        <v>เด็กชายธชย  นนสุรัตน์</v>
      </c>
      <c r="M31" s="1">
        <v>2</v>
      </c>
      <c r="N31" s="1">
        <v>2</v>
      </c>
      <c r="O31" s="1">
        <v>2</v>
      </c>
      <c r="P31" s="1">
        <v>2</v>
      </c>
      <c r="Q31" s="1">
        <v>2</v>
      </c>
      <c r="R31" s="23">
        <f t="shared" si="15"/>
        <v>10</v>
      </c>
      <c r="S31" s="47">
        <f t="shared" si="16"/>
        <v>2</v>
      </c>
      <c r="T31" s="22" t="str">
        <f t="shared" si="17"/>
        <v>ดี</v>
      </c>
    </row>
    <row r="32" spans="1:20" x14ac:dyDescent="0.55000000000000004">
      <c r="A32" s="145" t="s">
        <v>40</v>
      </c>
      <c r="B32" s="145"/>
      <c r="C32" s="145"/>
      <c r="D32" s="145"/>
      <c r="E32" s="145"/>
      <c r="F32" s="145"/>
      <c r="G32" s="145"/>
      <c r="H32" s="146">
        <f>AVERAGE(I11:I31)</f>
        <v>2.2476190476190476</v>
      </c>
      <c r="I32" s="145"/>
      <c r="J32" s="145"/>
      <c r="K32" s="145" t="s">
        <v>40</v>
      </c>
      <c r="L32" s="145"/>
      <c r="M32" s="145"/>
      <c r="N32" s="145"/>
      <c r="O32" s="145"/>
      <c r="P32" s="145"/>
      <c r="Q32" s="145"/>
      <c r="R32" s="146">
        <f>AVERAGE(S11:S31)</f>
        <v>2.2476190476190476</v>
      </c>
      <c r="S32" s="145"/>
      <c r="T32" s="145"/>
    </row>
    <row r="33" spans="1:20" x14ac:dyDescent="0.55000000000000004">
      <c r="A33" s="147" t="s">
        <v>4</v>
      </c>
      <c r="B33" s="147"/>
      <c r="C33" s="147"/>
      <c r="D33" s="147"/>
      <c r="E33" s="147"/>
      <c r="F33" s="147"/>
      <c r="G33" s="147"/>
      <c r="H33" s="147" t="str">
        <f>IF(H32&gt;=2.5,"ดีเยี่ยม",IF(H32&gt;=1.5,"ดี",IF(H32&gt;=1,"ผ่านเกณฑ์",IF(H32&gt;=0,"ไม่ผ่านเกณฑ์"))))</f>
        <v>ดี</v>
      </c>
      <c r="I33" s="147"/>
      <c r="J33" s="147"/>
      <c r="K33" s="147" t="s">
        <v>4</v>
      </c>
      <c r="L33" s="147"/>
      <c r="M33" s="147"/>
      <c r="N33" s="147"/>
      <c r="O33" s="147"/>
      <c r="P33" s="147"/>
      <c r="Q33" s="147"/>
      <c r="R33" s="147" t="str">
        <f>IF(R32&gt;=2.5,"ดีเยี่ยม",IF(R32&gt;=1.5,"ดี",IF(R32&gt;=1,"ผ่านเกณฑ์",IF(R32&gt;=0,"ไม่ผ่านเกณฑ์"))))</f>
        <v>ดี</v>
      </c>
      <c r="S33" s="147"/>
      <c r="T33" s="147"/>
    </row>
    <row r="35" spans="1:20" x14ac:dyDescent="0.55000000000000004">
      <c r="B35" s="111" t="s">
        <v>41</v>
      </c>
      <c r="C35" s="111"/>
      <c r="F35" s="111" t="s">
        <v>41</v>
      </c>
      <c r="G35" s="111"/>
      <c r="H35" s="111"/>
      <c r="I35" s="111"/>
      <c r="L35" s="111" t="s">
        <v>41</v>
      </c>
      <c r="M35" s="111"/>
      <c r="P35" s="111" t="s">
        <v>41</v>
      </c>
      <c r="Q35" s="111"/>
      <c r="R35" s="111"/>
      <c r="S35" s="111"/>
    </row>
    <row r="36" spans="1:20" x14ac:dyDescent="0.55000000000000004">
      <c r="B36" s="111" t="str">
        <f>ข้อมูลพื้นฐาน!D8</f>
        <v>นางสำรอง  ต้นกระโทก</v>
      </c>
      <c r="C36" s="111"/>
      <c r="F36" s="111" t="str">
        <f>ข้อมูลพื้นฐาน!D10</f>
        <v>(นายสุนันท์  จงใจกลาง)</v>
      </c>
      <c r="G36" s="111"/>
      <c r="H36" s="111"/>
      <c r="I36" s="111"/>
      <c r="L36" s="111" t="str">
        <f>ข้อมูลพื้นฐาน!D8</f>
        <v>นางสำรอง  ต้นกระโทก</v>
      </c>
      <c r="M36" s="111"/>
      <c r="P36" s="111" t="str">
        <f>ข้อมูลพื้นฐาน!D10</f>
        <v>(นายสุนันท์  จงใจกลาง)</v>
      </c>
      <c r="Q36" s="111"/>
      <c r="R36" s="111"/>
      <c r="S36" s="111"/>
    </row>
    <row r="37" spans="1:20" x14ac:dyDescent="0.55000000000000004">
      <c r="B37" s="111" t="s">
        <v>11</v>
      </c>
      <c r="C37" s="111"/>
      <c r="F37" s="111" t="s">
        <v>13</v>
      </c>
      <c r="G37" s="111"/>
      <c r="H37" s="111"/>
      <c r="I37" s="111"/>
      <c r="L37" s="111" t="s">
        <v>11</v>
      </c>
      <c r="M37" s="111"/>
      <c r="P37" s="111" t="s">
        <v>13</v>
      </c>
      <c r="Q37" s="111"/>
      <c r="R37" s="111"/>
      <c r="S37" s="111"/>
    </row>
  </sheetData>
  <mergeCells count="50">
    <mergeCell ref="A1:J1"/>
    <mergeCell ref="A4:J4"/>
    <mergeCell ref="C5:C10"/>
    <mergeCell ref="E5:E10"/>
    <mergeCell ref="D5:D10"/>
    <mergeCell ref="F5:F10"/>
    <mergeCell ref="H5:H10"/>
    <mergeCell ref="B5:B10"/>
    <mergeCell ref="A5:A10"/>
    <mergeCell ref="A3:J3"/>
    <mergeCell ref="G5:G10"/>
    <mergeCell ref="I5:I10"/>
    <mergeCell ref="J5:J10"/>
    <mergeCell ref="A2:C2"/>
    <mergeCell ref="D2:F2"/>
    <mergeCell ref="B36:C36"/>
    <mergeCell ref="B37:C37"/>
    <mergeCell ref="F35:I35"/>
    <mergeCell ref="F36:I36"/>
    <mergeCell ref="F37:I37"/>
    <mergeCell ref="A32:G32"/>
    <mergeCell ref="H33:J33"/>
    <mergeCell ref="A33:G33"/>
    <mergeCell ref="H32:J32"/>
    <mergeCell ref="B35:C35"/>
    <mergeCell ref="K1:T1"/>
    <mergeCell ref="K2:M2"/>
    <mergeCell ref="N2:P2"/>
    <mergeCell ref="K3:T3"/>
    <mergeCell ref="K4:T4"/>
    <mergeCell ref="K5:K10"/>
    <mergeCell ref="K32:Q32"/>
    <mergeCell ref="R32:T32"/>
    <mergeCell ref="K33:Q33"/>
    <mergeCell ref="R33:T33"/>
    <mergeCell ref="L5:L10"/>
    <mergeCell ref="M5:M10"/>
    <mergeCell ref="N5:N10"/>
    <mergeCell ref="O5:O10"/>
    <mergeCell ref="P5:P10"/>
    <mergeCell ref="T5:T10"/>
    <mergeCell ref="Q5:Q10"/>
    <mergeCell ref="S5:S10"/>
    <mergeCell ref="R5:R10"/>
    <mergeCell ref="P35:S35"/>
    <mergeCell ref="L36:M36"/>
    <mergeCell ref="P36:S36"/>
    <mergeCell ref="L37:M37"/>
    <mergeCell ref="P37:S37"/>
    <mergeCell ref="L35:M35"/>
  </mergeCells>
  <pageMargins left="0.85" right="0.56000000000000005" top="0.75" bottom="0.75" header="0.3" footer="0.3"/>
  <pageSetup paperSize="9" scale="58" orientation="portrait" r:id="rId1"/>
  <colBreaks count="1" manualBreakCount="1">
    <brk id="10" max="45" man="1"/>
  </col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T37"/>
  <sheetViews>
    <sheetView view="pageBreakPreview" topLeftCell="A14" zoomScale="55" zoomScaleNormal="100" zoomScaleSheetLayoutView="55" workbookViewId="0">
      <selection activeCell="M30" sqref="M30:T31"/>
    </sheetView>
  </sheetViews>
  <sheetFormatPr defaultColWidth="8.625" defaultRowHeight="24" x14ac:dyDescent="0.55000000000000004"/>
  <cols>
    <col min="1" max="1" width="8.25" style="3" customWidth="1"/>
    <col min="2" max="2" width="35.125" style="3" customWidth="1"/>
    <col min="3" max="4" width="10.5" style="3" customWidth="1"/>
    <col min="5" max="7" width="12.5" style="3" customWidth="1"/>
    <col min="8" max="9" width="13.5" style="3" customWidth="1"/>
    <col min="10" max="10" width="16.5" style="3" customWidth="1"/>
    <col min="11" max="11" width="8.25" style="3" customWidth="1"/>
    <col min="12" max="12" width="35.125" style="3" customWidth="1"/>
    <col min="13" max="14" width="10.5" style="3" customWidth="1"/>
    <col min="15" max="17" width="12.5" style="3" customWidth="1"/>
    <col min="18" max="19" width="13.5" style="3" customWidth="1"/>
    <col min="20" max="20" width="16.5" style="3" customWidth="1"/>
    <col min="21" max="16384" width="8.625" style="3"/>
  </cols>
  <sheetData>
    <row r="1" spans="1:20" ht="27" customHeight="1" x14ac:dyDescent="0.55000000000000004">
      <c r="A1" s="149" t="s">
        <v>90</v>
      </c>
      <c r="B1" s="149"/>
      <c r="C1" s="149"/>
      <c r="D1" s="149"/>
      <c r="E1" s="149"/>
      <c r="F1" s="149"/>
      <c r="G1" s="149"/>
      <c r="H1" s="149"/>
      <c r="I1" s="149"/>
      <c r="J1" s="149"/>
      <c r="K1" s="149" t="s">
        <v>90</v>
      </c>
      <c r="L1" s="149"/>
      <c r="M1" s="149"/>
      <c r="N1" s="149"/>
      <c r="O1" s="149"/>
      <c r="P1" s="149"/>
      <c r="Q1" s="149"/>
      <c r="R1" s="149"/>
      <c r="S1" s="149"/>
      <c r="T1" s="149"/>
    </row>
    <row r="2" spans="1:20" ht="27" customHeight="1" x14ac:dyDescent="0.55000000000000004">
      <c r="A2" s="150" t="str">
        <f>ข้อมูลพื้นฐาน!D4</f>
        <v>ชั้นประถมศึกษาปีที่ 2</v>
      </c>
      <c r="B2" s="150"/>
      <c r="C2" s="150"/>
      <c r="D2" s="149" t="s">
        <v>23</v>
      </c>
      <c r="E2" s="149"/>
      <c r="F2" s="149"/>
      <c r="G2" s="149" t="str">
        <f>ข้อมูลพื้นฐาน!D6</f>
        <v>ปีการศึกษา 2565</v>
      </c>
      <c r="H2" s="149"/>
      <c r="I2" s="8"/>
      <c r="J2" s="8"/>
      <c r="K2" s="150" t="str">
        <f>ข้อมูลพื้นฐาน!D4</f>
        <v>ชั้นประถมศึกษาปีที่ 2</v>
      </c>
      <c r="L2" s="150"/>
      <c r="M2" s="150"/>
      <c r="N2" s="149" t="s">
        <v>42</v>
      </c>
      <c r="O2" s="149"/>
      <c r="P2" s="149"/>
      <c r="Q2" s="149" t="str">
        <f>ข้อมูลพื้นฐาน!D6</f>
        <v>ปีการศึกษา 2565</v>
      </c>
      <c r="R2" s="149"/>
      <c r="S2" s="8"/>
      <c r="T2" s="8"/>
    </row>
    <row r="3" spans="1:20" ht="27" customHeight="1" x14ac:dyDescent="0.55000000000000004">
      <c r="A3" s="149" t="str">
        <f>ข้อมูลพื้นฐาน!D7</f>
        <v>โรงเรียนบ้านกุดโบสถ์</v>
      </c>
      <c r="B3" s="149"/>
      <c r="C3" s="149"/>
      <c r="D3" s="149"/>
      <c r="E3" s="149"/>
      <c r="F3" s="149"/>
      <c r="G3" s="149"/>
      <c r="H3" s="149"/>
      <c r="I3" s="149"/>
      <c r="J3" s="149"/>
      <c r="K3" s="149" t="str">
        <f>ข้อมูลพื้นฐาน!D7</f>
        <v>โรงเรียนบ้านกุดโบสถ์</v>
      </c>
      <c r="L3" s="149"/>
      <c r="M3" s="149"/>
      <c r="N3" s="149"/>
      <c r="O3" s="149"/>
      <c r="P3" s="149"/>
      <c r="Q3" s="149"/>
      <c r="R3" s="149"/>
      <c r="S3" s="149"/>
      <c r="T3" s="149"/>
    </row>
    <row r="4" spans="1:20" ht="27" customHeight="1" x14ac:dyDescent="0.55000000000000004">
      <c r="A4" s="149" t="s">
        <v>76</v>
      </c>
      <c r="B4" s="149"/>
      <c r="C4" s="149"/>
      <c r="D4" s="149"/>
      <c r="E4" s="149"/>
      <c r="F4" s="149"/>
      <c r="G4" s="149"/>
      <c r="H4" s="149"/>
      <c r="I4" s="149"/>
      <c r="J4" s="149"/>
      <c r="K4" s="149" t="s">
        <v>76</v>
      </c>
      <c r="L4" s="149"/>
      <c r="M4" s="149"/>
      <c r="N4" s="149"/>
      <c r="O4" s="149"/>
      <c r="P4" s="149"/>
      <c r="Q4" s="149"/>
      <c r="R4" s="149"/>
      <c r="S4" s="149"/>
      <c r="T4" s="149"/>
    </row>
    <row r="5" spans="1:20" ht="23.45" customHeight="1" x14ac:dyDescent="0.55000000000000004">
      <c r="A5" s="126" t="s">
        <v>16</v>
      </c>
      <c r="B5" s="127" t="s">
        <v>1</v>
      </c>
      <c r="C5" s="124" t="s">
        <v>86</v>
      </c>
      <c r="D5" s="124" t="s">
        <v>85</v>
      </c>
      <c r="E5" s="124" t="s">
        <v>87</v>
      </c>
      <c r="F5" s="124" t="s">
        <v>88</v>
      </c>
      <c r="G5" s="152" t="s">
        <v>89</v>
      </c>
      <c r="H5" s="125" t="s">
        <v>2</v>
      </c>
      <c r="I5" s="121" t="s">
        <v>3</v>
      </c>
      <c r="J5" s="123" t="s">
        <v>4</v>
      </c>
      <c r="K5" s="126" t="s">
        <v>16</v>
      </c>
      <c r="L5" s="127" t="s">
        <v>1</v>
      </c>
      <c r="M5" s="124" t="s">
        <v>86</v>
      </c>
      <c r="N5" s="124" t="s">
        <v>85</v>
      </c>
      <c r="O5" s="124" t="s">
        <v>87</v>
      </c>
      <c r="P5" s="124" t="s">
        <v>88</v>
      </c>
      <c r="Q5" s="152" t="s">
        <v>89</v>
      </c>
      <c r="R5" s="125" t="s">
        <v>2</v>
      </c>
      <c r="S5" s="121" t="s">
        <v>3</v>
      </c>
      <c r="T5" s="123" t="s">
        <v>4</v>
      </c>
    </row>
    <row r="6" spans="1:20" ht="23.45" customHeight="1" x14ac:dyDescent="0.55000000000000004">
      <c r="A6" s="126"/>
      <c r="B6" s="127"/>
      <c r="C6" s="124"/>
      <c r="D6" s="124"/>
      <c r="E6" s="124"/>
      <c r="F6" s="124"/>
      <c r="G6" s="153"/>
      <c r="H6" s="125"/>
      <c r="I6" s="121"/>
      <c r="J6" s="123"/>
      <c r="K6" s="126"/>
      <c r="L6" s="127"/>
      <c r="M6" s="124"/>
      <c r="N6" s="124"/>
      <c r="O6" s="124"/>
      <c r="P6" s="124"/>
      <c r="Q6" s="153"/>
      <c r="R6" s="125"/>
      <c r="S6" s="121"/>
      <c r="T6" s="123"/>
    </row>
    <row r="7" spans="1:20" ht="23.45" customHeight="1" x14ac:dyDescent="0.55000000000000004">
      <c r="A7" s="126"/>
      <c r="B7" s="127"/>
      <c r="C7" s="124"/>
      <c r="D7" s="124"/>
      <c r="E7" s="124"/>
      <c r="F7" s="124"/>
      <c r="G7" s="153"/>
      <c r="H7" s="125"/>
      <c r="I7" s="121"/>
      <c r="J7" s="123"/>
      <c r="K7" s="126"/>
      <c r="L7" s="127"/>
      <c r="M7" s="124"/>
      <c r="N7" s="124"/>
      <c r="O7" s="124"/>
      <c r="P7" s="124"/>
      <c r="Q7" s="153"/>
      <c r="R7" s="125"/>
      <c r="S7" s="121"/>
      <c r="T7" s="123"/>
    </row>
    <row r="8" spans="1:20" ht="23.45" customHeight="1" x14ac:dyDescent="0.55000000000000004">
      <c r="A8" s="126"/>
      <c r="B8" s="127"/>
      <c r="C8" s="124"/>
      <c r="D8" s="124"/>
      <c r="E8" s="124"/>
      <c r="F8" s="124"/>
      <c r="G8" s="153"/>
      <c r="H8" s="125"/>
      <c r="I8" s="121"/>
      <c r="J8" s="123"/>
      <c r="K8" s="126"/>
      <c r="L8" s="127"/>
      <c r="M8" s="124"/>
      <c r="N8" s="124"/>
      <c r="O8" s="124"/>
      <c r="P8" s="124"/>
      <c r="Q8" s="153"/>
      <c r="R8" s="125"/>
      <c r="S8" s="121"/>
      <c r="T8" s="123"/>
    </row>
    <row r="9" spans="1:20" ht="23.45" customHeight="1" x14ac:dyDescent="0.55000000000000004">
      <c r="A9" s="126"/>
      <c r="B9" s="127"/>
      <c r="C9" s="124"/>
      <c r="D9" s="124"/>
      <c r="E9" s="124"/>
      <c r="F9" s="124"/>
      <c r="G9" s="153"/>
      <c r="H9" s="125"/>
      <c r="I9" s="121"/>
      <c r="J9" s="123"/>
      <c r="K9" s="126"/>
      <c r="L9" s="127"/>
      <c r="M9" s="124"/>
      <c r="N9" s="124"/>
      <c r="O9" s="124"/>
      <c r="P9" s="124"/>
      <c r="Q9" s="153"/>
      <c r="R9" s="125"/>
      <c r="S9" s="121"/>
      <c r="T9" s="123"/>
    </row>
    <row r="10" spans="1:20" ht="28.9" customHeight="1" x14ac:dyDescent="0.55000000000000004">
      <c r="A10" s="126"/>
      <c r="B10" s="127"/>
      <c r="C10" s="124"/>
      <c r="D10" s="124"/>
      <c r="E10" s="124"/>
      <c r="F10" s="124"/>
      <c r="G10" s="154"/>
      <c r="H10" s="125"/>
      <c r="I10" s="121"/>
      <c r="J10" s="123"/>
      <c r="K10" s="126"/>
      <c r="L10" s="127"/>
      <c r="M10" s="124"/>
      <c r="N10" s="124"/>
      <c r="O10" s="124"/>
      <c r="P10" s="124"/>
      <c r="Q10" s="154"/>
      <c r="R10" s="125"/>
      <c r="S10" s="121"/>
      <c r="T10" s="123"/>
    </row>
    <row r="11" spans="1:20" ht="27.75" customHeight="1" x14ac:dyDescent="0.55000000000000004">
      <c r="A11" s="1">
        <v>1</v>
      </c>
      <c r="B11" s="5" t="str">
        <f>ข้อมูลนักเรียน!B5</f>
        <v>เด็กชายทิวัตถ์  คล้ายกระโทก</v>
      </c>
      <c r="C11" s="1">
        <v>2</v>
      </c>
      <c r="D11" s="1">
        <v>2</v>
      </c>
      <c r="E11" s="1">
        <v>2</v>
      </c>
      <c r="F11" s="1">
        <v>2</v>
      </c>
      <c r="G11" s="1">
        <v>2</v>
      </c>
      <c r="H11" s="23">
        <f>SUM(C11:G11)</f>
        <v>10</v>
      </c>
      <c r="I11" s="47">
        <f>AVERAGE(C11:G11)</f>
        <v>2</v>
      </c>
      <c r="J11" s="22" t="str">
        <f>IF(I11&gt;=2.5,"ดีเยี่ยม",IF(I11&gt;=1.5,"ดี",IF(I11&gt;=1,"ผ่านเกณฑ์",IF(I11&gt;=0,"ไม่ผ่านเกณฑ์"))))</f>
        <v>ดี</v>
      </c>
      <c r="K11" s="1">
        <v>1</v>
      </c>
      <c r="L11" s="5" t="str">
        <f>ข้อมูลนักเรียน!B5</f>
        <v>เด็กชายทิวัตถ์  คล้ายกระโทก</v>
      </c>
      <c r="M11" s="1">
        <v>2</v>
      </c>
      <c r="N11" s="1">
        <v>2</v>
      </c>
      <c r="O11" s="1">
        <v>2</v>
      </c>
      <c r="P11" s="1">
        <v>2</v>
      </c>
      <c r="Q11" s="1">
        <v>2</v>
      </c>
      <c r="R11" s="23">
        <f>SUM(M11:Q11)</f>
        <v>10</v>
      </c>
      <c r="S11" s="47">
        <f>AVERAGE(M11:Q11)</f>
        <v>2</v>
      </c>
      <c r="T11" s="22" t="str">
        <f>IF(S11&gt;=2.5,"ดีเยี่ยม",IF(S11&gt;=1.5,"ดี",IF(S11&gt;=1,"ผ่านเกณฑ์",IF(S11&gt;=0,"ไม่ผ่านเกณฑ์"))))</f>
        <v>ดี</v>
      </c>
    </row>
    <row r="12" spans="1:20" ht="27.75" customHeight="1" x14ac:dyDescent="0.55000000000000004">
      <c r="A12" s="1">
        <v>2</v>
      </c>
      <c r="B12" s="5" t="str">
        <f>ข้อมูลนักเรียน!B6</f>
        <v>เด็กชายเมธาพัศ  แผ้วครบุรี</v>
      </c>
      <c r="C12" s="1">
        <v>2</v>
      </c>
      <c r="D12" s="1">
        <v>2</v>
      </c>
      <c r="E12" s="1">
        <v>1</v>
      </c>
      <c r="F12" s="1">
        <v>2</v>
      </c>
      <c r="G12" s="1">
        <v>1</v>
      </c>
      <c r="H12" s="23">
        <f t="shared" ref="H12:H25" si="0">SUM(C12:G12)</f>
        <v>8</v>
      </c>
      <c r="I12" s="47">
        <f t="shared" ref="I12:I25" si="1">AVERAGE(C12:G12)</f>
        <v>1.6</v>
      </c>
      <c r="J12" s="22" t="str">
        <f t="shared" ref="J12:J25" si="2">IF(I12&gt;=2.5,"ดีเยี่ยม",IF(I12&gt;=1.5,"ดี",IF(I12&gt;=1,"ผ่านเกณฑ์",IF(I12&gt;=0,"ไม่ผ่านเกณฑ์"))))</f>
        <v>ดี</v>
      </c>
      <c r="K12" s="1">
        <v>2</v>
      </c>
      <c r="L12" s="5" t="str">
        <f>ข้อมูลนักเรียน!B6</f>
        <v>เด็กชายเมธาพัศ  แผ้วครบุรี</v>
      </c>
      <c r="M12" s="1">
        <v>2</v>
      </c>
      <c r="N12" s="1">
        <v>2</v>
      </c>
      <c r="O12" s="1">
        <v>1</v>
      </c>
      <c r="P12" s="1">
        <v>2</v>
      </c>
      <c r="Q12" s="1">
        <v>1</v>
      </c>
      <c r="R12" s="23">
        <f t="shared" ref="R12:R25" si="3">SUM(M12:Q12)</f>
        <v>8</v>
      </c>
      <c r="S12" s="47">
        <f t="shared" ref="S12:S25" si="4">AVERAGE(M12:Q12)</f>
        <v>1.6</v>
      </c>
      <c r="T12" s="22" t="str">
        <f t="shared" ref="T12:T25" si="5">IF(S12&gt;=2.5,"ดีเยี่ยม",IF(S12&gt;=1.5,"ดี",IF(S12&gt;=1,"ผ่านเกณฑ์",IF(S12&gt;=0,"ไม่ผ่านเกณฑ์"))))</f>
        <v>ดี</v>
      </c>
    </row>
    <row r="13" spans="1:20" ht="27.75" customHeight="1" x14ac:dyDescent="0.55000000000000004">
      <c r="A13" s="1">
        <v>3</v>
      </c>
      <c r="B13" s="5" t="str">
        <f>ข้อมูลนักเรียน!B7</f>
        <v>เด็กชายโชคชัย  เรือนเพชร</v>
      </c>
      <c r="C13" s="1">
        <v>3</v>
      </c>
      <c r="D13" s="1">
        <v>3</v>
      </c>
      <c r="E13" s="1">
        <v>2</v>
      </c>
      <c r="F13" s="1">
        <v>2</v>
      </c>
      <c r="G13" s="1">
        <v>2</v>
      </c>
      <c r="H13" s="23">
        <f t="shared" si="0"/>
        <v>12</v>
      </c>
      <c r="I13" s="47">
        <f t="shared" si="1"/>
        <v>2.4</v>
      </c>
      <c r="J13" s="22" t="str">
        <f t="shared" si="2"/>
        <v>ดี</v>
      </c>
      <c r="K13" s="1">
        <v>3</v>
      </c>
      <c r="L13" s="5" t="str">
        <f>ข้อมูลนักเรียน!B7</f>
        <v>เด็กชายโชคชัย  เรือนเพชร</v>
      </c>
      <c r="M13" s="1">
        <v>3</v>
      </c>
      <c r="N13" s="1">
        <v>3</v>
      </c>
      <c r="O13" s="1">
        <v>2</v>
      </c>
      <c r="P13" s="1">
        <v>2</v>
      </c>
      <c r="Q13" s="1">
        <v>2</v>
      </c>
      <c r="R13" s="23">
        <f t="shared" si="3"/>
        <v>12</v>
      </c>
      <c r="S13" s="47">
        <f t="shared" si="4"/>
        <v>2.4</v>
      </c>
      <c r="T13" s="22" t="str">
        <f t="shared" si="5"/>
        <v>ดี</v>
      </c>
    </row>
    <row r="14" spans="1:20" ht="27.75" customHeight="1" x14ac:dyDescent="0.55000000000000004">
      <c r="A14" s="1">
        <v>4</v>
      </c>
      <c r="B14" s="5" t="str">
        <f>ข้อมูลนักเรียน!B8</f>
        <v>เด็กชายกฤตพจน์  เพชรท้าว</v>
      </c>
      <c r="C14" s="1">
        <v>3</v>
      </c>
      <c r="D14" s="1">
        <v>3</v>
      </c>
      <c r="E14" s="1">
        <v>3</v>
      </c>
      <c r="F14" s="1">
        <v>3</v>
      </c>
      <c r="G14" s="1">
        <v>3</v>
      </c>
      <c r="H14" s="23">
        <f t="shared" si="0"/>
        <v>15</v>
      </c>
      <c r="I14" s="47">
        <f t="shared" si="1"/>
        <v>3</v>
      </c>
      <c r="J14" s="22" t="str">
        <f t="shared" si="2"/>
        <v>ดีเยี่ยม</v>
      </c>
      <c r="K14" s="1">
        <v>4</v>
      </c>
      <c r="L14" s="5" t="str">
        <f>ข้อมูลนักเรียน!B8</f>
        <v>เด็กชายกฤตพจน์  เพชรท้าว</v>
      </c>
      <c r="M14" s="1">
        <v>3</v>
      </c>
      <c r="N14" s="1">
        <v>3</v>
      </c>
      <c r="O14" s="1">
        <v>3</v>
      </c>
      <c r="P14" s="1">
        <v>3</v>
      </c>
      <c r="Q14" s="1">
        <v>3</v>
      </c>
      <c r="R14" s="23">
        <f t="shared" si="3"/>
        <v>15</v>
      </c>
      <c r="S14" s="47">
        <f t="shared" si="4"/>
        <v>3</v>
      </c>
      <c r="T14" s="22" t="str">
        <f t="shared" si="5"/>
        <v>ดีเยี่ยม</v>
      </c>
    </row>
    <row r="15" spans="1:20" ht="27.75" customHeight="1" x14ac:dyDescent="0.55000000000000004">
      <c r="A15" s="1">
        <v>5</v>
      </c>
      <c r="B15" s="5" t="str">
        <f>ข้อมูลนักเรียน!B9</f>
        <v>เด็กชายภัทนนท์  เตาตะขบ</v>
      </c>
      <c r="C15" s="1">
        <v>2</v>
      </c>
      <c r="D15" s="1">
        <v>2</v>
      </c>
      <c r="E15" s="1">
        <v>2</v>
      </c>
      <c r="F15" s="1">
        <v>2</v>
      </c>
      <c r="G15" s="1">
        <v>2</v>
      </c>
      <c r="H15" s="23">
        <f t="shared" si="0"/>
        <v>10</v>
      </c>
      <c r="I15" s="47">
        <f t="shared" si="1"/>
        <v>2</v>
      </c>
      <c r="J15" s="22" t="str">
        <f t="shared" si="2"/>
        <v>ดี</v>
      </c>
      <c r="K15" s="1">
        <v>5</v>
      </c>
      <c r="L15" s="5" t="str">
        <f>ข้อมูลนักเรียน!B9</f>
        <v>เด็กชายภัทนนท์  เตาตะขบ</v>
      </c>
      <c r="M15" s="1">
        <v>2</v>
      </c>
      <c r="N15" s="1">
        <v>2</v>
      </c>
      <c r="O15" s="1">
        <v>2</v>
      </c>
      <c r="P15" s="1">
        <v>2</v>
      </c>
      <c r="Q15" s="1">
        <v>2</v>
      </c>
      <c r="R15" s="23">
        <f t="shared" si="3"/>
        <v>10</v>
      </c>
      <c r="S15" s="47">
        <f t="shared" si="4"/>
        <v>2</v>
      </c>
      <c r="T15" s="22" t="str">
        <f t="shared" si="5"/>
        <v>ดี</v>
      </c>
    </row>
    <row r="16" spans="1:20" ht="27.75" customHeight="1" x14ac:dyDescent="0.55000000000000004">
      <c r="A16" s="1">
        <v>6</v>
      </c>
      <c r="B16" s="5" t="str">
        <f>ข้อมูลนักเรียน!B10</f>
        <v>เด็กหญิงเสาวภาคย์  สิงห์บัญชา</v>
      </c>
      <c r="C16" s="1">
        <v>3</v>
      </c>
      <c r="D16" s="1">
        <v>3</v>
      </c>
      <c r="E16" s="1">
        <v>3</v>
      </c>
      <c r="F16" s="1">
        <v>3</v>
      </c>
      <c r="G16" s="1">
        <v>3</v>
      </c>
      <c r="H16" s="23">
        <f t="shared" si="0"/>
        <v>15</v>
      </c>
      <c r="I16" s="47">
        <f t="shared" si="1"/>
        <v>3</v>
      </c>
      <c r="J16" s="22" t="str">
        <f t="shared" si="2"/>
        <v>ดีเยี่ยม</v>
      </c>
      <c r="K16" s="1">
        <v>6</v>
      </c>
      <c r="L16" s="5" t="str">
        <f>ข้อมูลนักเรียน!B10</f>
        <v>เด็กหญิงเสาวภาคย์  สิงห์บัญชา</v>
      </c>
      <c r="M16" s="1">
        <v>3</v>
      </c>
      <c r="N16" s="1">
        <v>3</v>
      </c>
      <c r="O16" s="1">
        <v>3</v>
      </c>
      <c r="P16" s="1">
        <v>3</v>
      </c>
      <c r="Q16" s="1">
        <v>3</v>
      </c>
      <c r="R16" s="23">
        <f t="shared" si="3"/>
        <v>15</v>
      </c>
      <c r="S16" s="47">
        <f t="shared" si="4"/>
        <v>3</v>
      </c>
      <c r="T16" s="22" t="str">
        <f t="shared" si="5"/>
        <v>ดีเยี่ยม</v>
      </c>
    </row>
    <row r="17" spans="1:20" ht="27.75" customHeight="1" x14ac:dyDescent="0.55000000000000004">
      <c r="A17" s="1">
        <v>7</v>
      </c>
      <c r="B17" s="5" t="str">
        <f>ข้อมูลนักเรียน!B11</f>
        <v>เด็กหญิงพิชญาพร  ชินรัมย์</v>
      </c>
      <c r="C17" s="1">
        <v>3</v>
      </c>
      <c r="D17" s="1">
        <v>3</v>
      </c>
      <c r="E17" s="1">
        <v>3</v>
      </c>
      <c r="F17" s="1">
        <v>3</v>
      </c>
      <c r="G17" s="1">
        <v>3</v>
      </c>
      <c r="H17" s="23">
        <f t="shared" si="0"/>
        <v>15</v>
      </c>
      <c r="I17" s="47">
        <f t="shared" si="1"/>
        <v>3</v>
      </c>
      <c r="J17" s="22" t="str">
        <f t="shared" si="2"/>
        <v>ดีเยี่ยม</v>
      </c>
      <c r="K17" s="1">
        <v>7</v>
      </c>
      <c r="L17" s="5" t="str">
        <f>ข้อมูลนักเรียน!B11</f>
        <v>เด็กหญิงพิชญาพร  ชินรัมย์</v>
      </c>
      <c r="M17" s="1">
        <v>3</v>
      </c>
      <c r="N17" s="1">
        <v>3</v>
      </c>
      <c r="O17" s="1">
        <v>3</v>
      </c>
      <c r="P17" s="1">
        <v>3</v>
      </c>
      <c r="Q17" s="1">
        <v>3</v>
      </c>
      <c r="R17" s="23">
        <f t="shared" si="3"/>
        <v>15</v>
      </c>
      <c r="S17" s="47">
        <f t="shared" si="4"/>
        <v>3</v>
      </c>
      <c r="T17" s="22" t="str">
        <f t="shared" si="5"/>
        <v>ดีเยี่ยม</v>
      </c>
    </row>
    <row r="18" spans="1:20" ht="27.75" customHeight="1" x14ac:dyDescent="0.55000000000000004">
      <c r="A18" s="1">
        <v>8</v>
      </c>
      <c r="B18" s="5" t="str">
        <f>ข้อมูลนักเรียน!B12</f>
        <v>เด็กหญิงเพชรรัตน์  ฉันกระโทก</v>
      </c>
      <c r="C18" s="1">
        <v>3</v>
      </c>
      <c r="D18" s="1">
        <v>3</v>
      </c>
      <c r="E18" s="1">
        <v>3</v>
      </c>
      <c r="F18" s="1">
        <v>3</v>
      </c>
      <c r="G18" s="1">
        <v>3</v>
      </c>
      <c r="H18" s="23">
        <f t="shared" si="0"/>
        <v>15</v>
      </c>
      <c r="I18" s="47">
        <f t="shared" si="1"/>
        <v>3</v>
      </c>
      <c r="J18" s="22" t="str">
        <f t="shared" si="2"/>
        <v>ดีเยี่ยม</v>
      </c>
      <c r="K18" s="1">
        <v>8</v>
      </c>
      <c r="L18" s="5" t="str">
        <f>ข้อมูลนักเรียน!B12</f>
        <v>เด็กหญิงเพชรรัตน์  ฉันกระโทก</v>
      </c>
      <c r="M18" s="1">
        <v>3</v>
      </c>
      <c r="N18" s="1">
        <v>3</v>
      </c>
      <c r="O18" s="1">
        <v>3</v>
      </c>
      <c r="P18" s="1">
        <v>3</v>
      </c>
      <c r="Q18" s="1">
        <v>3</v>
      </c>
      <c r="R18" s="23">
        <f t="shared" si="3"/>
        <v>15</v>
      </c>
      <c r="S18" s="47">
        <f t="shared" si="4"/>
        <v>3</v>
      </c>
      <c r="T18" s="22" t="str">
        <f t="shared" si="5"/>
        <v>ดีเยี่ยม</v>
      </c>
    </row>
    <row r="19" spans="1:20" ht="27.75" customHeight="1" x14ac:dyDescent="0.55000000000000004">
      <c r="A19" s="1">
        <v>9</v>
      </c>
      <c r="B19" s="5" t="str">
        <f>ข้อมูลนักเรียน!B13</f>
        <v>เด็กหญิงกานต์ธิดา  แสนกระโทก</v>
      </c>
      <c r="C19" s="1">
        <v>2</v>
      </c>
      <c r="D19" s="1">
        <v>2</v>
      </c>
      <c r="E19" s="1">
        <v>1</v>
      </c>
      <c r="F19" s="1">
        <v>2</v>
      </c>
      <c r="G19" s="1">
        <v>1</v>
      </c>
      <c r="H19" s="23">
        <f t="shared" si="0"/>
        <v>8</v>
      </c>
      <c r="I19" s="47">
        <f t="shared" si="1"/>
        <v>1.6</v>
      </c>
      <c r="J19" s="22" t="str">
        <f t="shared" si="2"/>
        <v>ดี</v>
      </c>
      <c r="K19" s="1">
        <v>9</v>
      </c>
      <c r="L19" s="5" t="str">
        <f>ข้อมูลนักเรียน!B13</f>
        <v>เด็กหญิงกานต์ธิดา  แสนกระโทก</v>
      </c>
      <c r="M19" s="1">
        <v>2</v>
      </c>
      <c r="N19" s="1">
        <v>2</v>
      </c>
      <c r="O19" s="1">
        <v>1</v>
      </c>
      <c r="P19" s="1">
        <v>2</v>
      </c>
      <c r="Q19" s="1">
        <v>1</v>
      </c>
      <c r="R19" s="23">
        <f t="shared" si="3"/>
        <v>8</v>
      </c>
      <c r="S19" s="47">
        <f t="shared" si="4"/>
        <v>1.6</v>
      </c>
      <c r="T19" s="22" t="str">
        <f t="shared" si="5"/>
        <v>ดี</v>
      </c>
    </row>
    <row r="20" spans="1:20" ht="27.75" customHeight="1" x14ac:dyDescent="0.55000000000000004">
      <c r="A20" s="1">
        <v>10</v>
      </c>
      <c r="B20" s="5" t="str">
        <f>ข้อมูลนักเรียน!B14</f>
        <v>เด็กชายอนุวัฒน์  เนื้อกระโทก</v>
      </c>
      <c r="C20" s="1">
        <v>2</v>
      </c>
      <c r="D20" s="1">
        <v>2</v>
      </c>
      <c r="E20" s="1">
        <v>2</v>
      </c>
      <c r="F20" s="1">
        <v>2</v>
      </c>
      <c r="G20" s="1">
        <v>2</v>
      </c>
      <c r="H20" s="23">
        <f t="shared" si="0"/>
        <v>10</v>
      </c>
      <c r="I20" s="47">
        <f t="shared" si="1"/>
        <v>2</v>
      </c>
      <c r="J20" s="22" t="str">
        <f t="shared" si="2"/>
        <v>ดี</v>
      </c>
      <c r="K20" s="1">
        <v>10</v>
      </c>
      <c r="L20" s="5" t="str">
        <f>ข้อมูลนักเรียน!B14</f>
        <v>เด็กชายอนุวัฒน์  เนื้อกระโทก</v>
      </c>
      <c r="M20" s="1">
        <v>2</v>
      </c>
      <c r="N20" s="1">
        <v>2</v>
      </c>
      <c r="O20" s="1">
        <v>2</v>
      </c>
      <c r="P20" s="1">
        <v>2</v>
      </c>
      <c r="Q20" s="1">
        <v>2</v>
      </c>
      <c r="R20" s="23">
        <f t="shared" si="3"/>
        <v>10</v>
      </c>
      <c r="S20" s="47">
        <f t="shared" si="4"/>
        <v>2</v>
      </c>
      <c r="T20" s="22" t="str">
        <f t="shared" si="5"/>
        <v>ดี</v>
      </c>
    </row>
    <row r="21" spans="1:20" ht="27.75" customHeight="1" x14ac:dyDescent="0.55000000000000004">
      <c r="A21" s="1">
        <v>11</v>
      </c>
      <c r="B21" s="5" t="str">
        <f>ข้อมูลนักเรียน!B15</f>
        <v>เด็กหญิงกิตญาดา  หมั่นกุดเวียน</v>
      </c>
      <c r="C21" s="1">
        <v>2</v>
      </c>
      <c r="D21" s="1">
        <v>2</v>
      </c>
      <c r="E21" s="1">
        <v>2</v>
      </c>
      <c r="F21" s="1">
        <v>2</v>
      </c>
      <c r="G21" s="1">
        <v>2</v>
      </c>
      <c r="H21" s="23">
        <f t="shared" si="0"/>
        <v>10</v>
      </c>
      <c r="I21" s="47">
        <f t="shared" si="1"/>
        <v>2</v>
      </c>
      <c r="J21" s="22" t="str">
        <f t="shared" si="2"/>
        <v>ดี</v>
      </c>
      <c r="K21" s="1">
        <v>11</v>
      </c>
      <c r="L21" s="5" t="str">
        <f>ข้อมูลนักเรียน!B15</f>
        <v>เด็กหญิงกิตญาดา  หมั่นกุดเวียน</v>
      </c>
      <c r="M21" s="1">
        <v>2</v>
      </c>
      <c r="N21" s="1">
        <v>2</v>
      </c>
      <c r="O21" s="1">
        <v>2</v>
      </c>
      <c r="P21" s="1">
        <v>2</v>
      </c>
      <c r="Q21" s="1">
        <v>2</v>
      </c>
      <c r="R21" s="23">
        <f t="shared" si="3"/>
        <v>10</v>
      </c>
      <c r="S21" s="47">
        <f t="shared" si="4"/>
        <v>2</v>
      </c>
      <c r="T21" s="22" t="str">
        <f t="shared" si="5"/>
        <v>ดี</v>
      </c>
    </row>
    <row r="22" spans="1:20" ht="27.75" customHeight="1" x14ac:dyDescent="0.55000000000000004">
      <c r="A22" s="1">
        <v>12</v>
      </c>
      <c r="B22" s="5" t="str">
        <f>ข้อมูลนักเรียน!B16</f>
        <v>เด็กชายจิรณัฐ หมั่นกุดเวียน</v>
      </c>
      <c r="C22" s="1">
        <v>2</v>
      </c>
      <c r="D22" s="1">
        <v>2</v>
      </c>
      <c r="E22" s="1">
        <v>2</v>
      </c>
      <c r="F22" s="1">
        <v>2</v>
      </c>
      <c r="G22" s="1">
        <v>2</v>
      </c>
      <c r="H22" s="23">
        <f t="shared" si="0"/>
        <v>10</v>
      </c>
      <c r="I22" s="47">
        <f t="shared" si="1"/>
        <v>2</v>
      </c>
      <c r="J22" s="22" t="str">
        <f t="shared" si="2"/>
        <v>ดี</v>
      </c>
      <c r="K22" s="1">
        <v>12</v>
      </c>
      <c r="L22" s="5" t="str">
        <f>ข้อมูลนักเรียน!B16</f>
        <v>เด็กชายจิรณัฐ หมั่นกุดเวียน</v>
      </c>
      <c r="M22" s="1">
        <v>2</v>
      </c>
      <c r="N22" s="1">
        <v>2</v>
      </c>
      <c r="O22" s="1">
        <v>2</v>
      </c>
      <c r="P22" s="1">
        <v>2</v>
      </c>
      <c r="Q22" s="1">
        <v>2</v>
      </c>
      <c r="R22" s="23">
        <f t="shared" si="3"/>
        <v>10</v>
      </c>
      <c r="S22" s="47">
        <f t="shared" si="4"/>
        <v>2</v>
      </c>
      <c r="T22" s="22" t="str">
        <f t="shared" si="5"/>
        <v>ดี</v>
      </c>
    </row>
    <row r="23" spans="1:20" ht="27.75" customHeight="1" x14ac:dyDescent="0.55000000000000004">
      <c r="A23" s="1">
        <v>13</v>
      </c>
      <c r="B23" s="5" t="str">
        <f>ข้อมูลนักเรียน!B17</f>
        <v>เด็กชายกฤตษฎา รัตนะมาลา</v>
      </c>
      <c r="C23" s="1">
        <v>2</v>
      </c>
      <c r="D23" s="1">
        <v>2</v>
      </c>
      <c r="E23" s="1">
        <v>2</v>
      </c>
      <c r="F23" s="1">
        <v>2</v>
      </c>
      <c r="G23" s="1">
        <v>2</v>
      </c>
      <c r="H23" s="23">
        <f t="shared" si="0"/>
        <v>10</v>
      </c>
      <c r="I23" s="47">
        <f t="shared" si="1"/>
        <v>2</v>
      </c>
      <c r="J23" s="22" t="str">
        <f t="shared" si="2"/>
        <v>ดี</v>
      </c>
      <c r="K23" s="1">
        <v>13</v>
      </c>
      <c r="L23" s="5" t="str">
        <f>ข้อมูลนักเรียน!B17</f>
        <v>เด็กชายกฤตษฎา รัตนะมาลา</v>
      </c>
      <c r="M23" s="1">
        <v>2</v>
      </c>
      <c r="N23" s="1">
        <v>2</v>
      </c>
      <c r="O23" s="1">
        <v>2</v>
      </c>
      <c r="P23" s="1">
        <v>2</v>
      </c>
      <c r="Q23" s="1">
        <v>2</v>
      </c>
      <c r="R23" s="23">
        <f t="shared" si="3"/>
        <v>10</v>
      </c>
      <c r="S23" s="47">
        <f t="shared" si="4"/>
        <v>2</v>
      </c>
      <c r="T23" s="22" t="str">
        <f t="shared" si="5"/>
        <v>ดี</v>
      </c>
    </row>
    <row r="24" spans="1:20" ht="27.75" customHeight="1" x14ac:dyDescent="0.55000000000000004">
      <c r="A24" s="1">
        <v>14</v>
      </c>
      <c r="B24" s="5" t="str">
        <f>ข้อมูลนักเรียน!B18</f>
        <v>เด็กหญิงกัญญารัตน์ วรรณุรักษ์</v>
      </c>
      <c r="C24" s="1">
        <v>3</v>
      </c>
      <c r="D24" s="1">
        <v>3</v>
      </c>
      <c r="E24" s="1">
        <v>3</v>
      </c>
      <c r="F24" s="1">
        <v>3</v>
      </c>
      <c r="G24" s="1">
        <v>3</v>
      </c>
      <c r="H24" s="23">
        <f t="shared" si="0"/>
        <v>15</v>
      </c>
      <c r="I24" s="47">
        <f t="shared" si="1"/>
        <v>3</v>
      </c>
      <c r="J24" s="22" t="str">
        <f t="shared" si="2"/>
        <v>ดีเยี่ยม</v>
      </c>
      <c r="K24" s="1">
        <v>14</v>
      </c>
      <c r="L24" s="5" t="str">
        <f>ข้อมูลนักเรียน!B18</f>
        <v>เด็กหญิงกัญญารัตน์ วรรณุรักษ์</v>
      </c>
      <c r="M24" s="1">
        <v>3</v>
      </c>
      <c r="N24" s="1">
        <v>3</v>
      </c>
      <c r="O24" s="1">
        <v>3</v>
      </c>
      <c r="P24" s="1">
        <v>3</v>
      </c>
      <c r="Q24" s="1">
        <v>3</v>
      </c>
      <c r="R24" s="23">
        <f t="shared" si="3"/>
        <v>15</v>
      </c>
      <c r="S24" s="47">
        <f t="shared" si="4"/>
        <v>3</v>
      </c>
      <c r="T24" s="22" t="str">
        <f t="shared" si="5"/>
        <v>ดีเยี่ยม</v>
      </c>
    </row>
    <row r="25" spans="1:20" ht="27.75" customHeight="1" x14ac:dyDescent="0.55000000000000004">
      <c r="A25" s="1">
        <v>15</v>
      </c>
      <c r="B25" s="5" t="str">
        <f>ข้อมูลนักเรียน!B19</f>
        <v>เด็กหญิงนิชาพร  เรือนเพชร</v>
      </c>
      <c r="C25" s="1">
        <v>3</v>
      </c>
      <c r="D25" s="1">
        <v>3</v>
      </c>
      <c r="E25" s="1">
        <v>2</v>
      </c>
      <c r="F25" s="1">
        <v>3</v>
      </c>
      <c r="G25" s="1">
        <v>2</v>
      </c>
      <c r="H25" s="23">
        <f t="shared" si="0"/>
        <v>13</v>
      </c>
      <c r="I25" s="47">
        <f t="shared" si="1"/>
        <v>2.6</v>
      </c>
      <c r="J25" s="22" t="str">
        <f t="shared" si="2"/>
        <v>ดีเยี่ยม</v>
      </c>
      <c r="K25" s="1">
        <v>15</v>
      </c>
      <c r="L25" s="5" t="str">
        <f>ข้อมูลนักเรียน!B19</f>
        <v>เด็กหญิงนิชาพร  เรือนเพชร</v>
      </c>
      <c r="M25" s="1">
        <v>3</v>
      </c>
      <c r="N25" s="1">
        <v>3</v>
      </c>
      <c r="O25" s="1">
        <v>2</v>
      </c>
      <c r="P25" s="1">
        <v>3</v>
      </c>
      <c r="Q25" s="1">
        <v>2</v>
      </c>
      <c r="R25" s="23">
        <f t="shared" si="3"/>
        <v>13</v>
      </c>
      <c r="S25" s="47">
        <f t="shared" si="4"/>
        <v>2.6</v>
      </c>
      <c r="T25" s="22" t="str">
        <f t="shared" si="5"/>
        <v>ดีเยี่ยม</v>
      </c>
    </row>
    <row r="26" spans="1:20" ht="27.75" customHeight="1" x14ac:dyDescent="0.55000000000000004">
      <c r="A26" s="1">
        <v>16</v>
      </c>
      <c r="B26" s="5" t="str">
        <f>ข้อมูลนักเรียน!B20</f>
        <v>เด็กหญิงธัญชนก ลีกระโทก</v>
      </c>
      <c r="C26" s="1">
        <v>3</v>
      </c>
      <c r="D26" s="1">
        <v>3</v>
      </c>
      <c r="E26" s="1">
        <v>2</v>
      </c>
      <c r="F26" s="1">
        <v>3</v>
      </c>
      <c r="G26" s="1">
        <v>2</v>
      </c>
      <c r="H26" s="23">
        <f t="shared" ref="H26:H30" si="6">SUM(C26:G26)</f>
        <v>13</v>
      </c>
      <c r="I26" s="47">
        <f t="shared" ref="I26:I30" si="7">AVERAGE(C26:G26)</f>
        <v>2.6</v>
      </c>
      <c r="J26" s="22" t="str">
        <f t="shared" ref="J26:J31" si="8">IF(I26&gt;=2.5,"ดีเยี่ยม",IF(I26&gt;=1.5,"ดี",IF(I26&gt;=1,"ผ่านเกณฑ์",IF(I26&gt;=0,"ไม่ผ่านเกณฑ์"))))</f>
        <v>ดีเยี่ยม</v>
      </c>
      <c r="K26" s="1">
        <v>16</v>
      </c>
      <c r="L26" s="5" t="str">
        <f>ข้อมูลนักเรียน!B20</f>
        <v>เด็กหญิงธัญชนก ลีกระโทก</v>
      </c>
      <c r="M26" s="1">
        <v>3</v>
      </c>
      <c r="N26" s="1">
        <v>3</v>
      </c>
      <c r="O26" s="1">
        <v>2</v>
      </c>
      <c r="P26" s="1">
        <v>3</v>
      </c>
      <c r="Q26" s="1">
        <v>2</v>
      </c>
      <c r="R26" s="23">
        <f t="shared" ref="R26:R30" si="9">SUM(M26:Q26)</f>
        <v>13</v>
      </c>
      <c r="S26" s="47">
        <f t="shared" ref="S26:S30" si="10">AVERAGE(M26:Q26)</f>
        <v>2.6</v>
      </c>
      <c r="T26" s="22" t="str">
        <f t="shared" ref="T26:T30" si="11">IF(S26&gt;=2.5,"ดีเยี่ยม",IF(S26&gt;=1.5,"ดี",IF(S26&gt;=1,"ผ่านเกณฑ์",IF(S26&gt;=0,"ไม่ผ่านเกณฑ์"))))</f>
        <v>ดีเยี่ยม</v>
      </c>
    </row>
    <row r="27" spans="1:20" ht="27.75" customHeight="1" x14ac:dyDescent="0.55000000000000004">
      <c r="A27" s="1">
        <v>17</v>
      </c>
      <c r="B27" s="5" t="str">
        <f>ข้อมูลนักเรียน!B21</f>
        <v>เด็กหญิงอารยา ชื่นกระโทก</v>
      </c>
      <c r="C27" s="1">
        <v>3</v>
      </c>
      <c r="D27" s="1">
        <v>3</v>
      </c>
      <c r="E27" s="1">
        <v>2</v>
      </c>
      <c r="F27" s="1">
        <v>3</v>
      </c>
      <c r="G27" s="1">
        <v>2</v>
      </c>
      <c r="H27" s="23">
        <f t="shared" si="6"/>
        <v>13</v>
      </c>
      <c r="I27" s="47">
        <f t="shared" si="7"/>
        <v>2.6</v>
      </c>
      <c r="J27" s="22" t="str">
        <f t="shared" si="8"/>
        <v>ดีเยี่ยม</v>
      </c>
      <c r="K27" s="1">
        <v>17</v>
      </c>
      <c r="L27" s="5" t="str">
        <f>ข้อมูลนักเรียน!B21</f>
        <v>เด็กหญิงอารยา ชื่นกระโทก</v>
      </c>
      <c r="M27" s="1">
        <v>3</v>
      </c>
      <c r="N27" s="1">
        <v>3</v>
      </c>
      <c r="O27" s="1">
        <v>2</v>
      </c>
      <c r="P27" s="1">
        <v>3</v>
      </c>
      <c r="Q27" s="1">
        <v>2</v>
      </c>
      <c r="R27" s="23">
        <f t="shared" si="9"/>
        <v>13</v>
      </c>
      <c r="S27" s="47">
        <f t="shared" si="10"/>
        <v>2.6</v>
      </c>
      <c r="T27" s="22" t="str">
        <f t="shared" si="11"/>
        <v>ดีเยี่ยม</v>
      </c>
    </row>
    <row r="28" spans="1:20" ht="27.75" customHeight="1" x14ac:dyDescent="0.55000000000000004">
      <c r="A28" s="1">
        <v>18</v>
      </c>
      <c r="B28" s="5" t="str">
        <f>ข้อมูลนักเรียน!B22</f>
        <v>เด็กชายศุภากร  พงษ์กระโทก</v>
      </c>
      <c r="C28" s="1">
        <v>3</v>
      </c>
      <c r="D28" s="1">
        <v>3</v>
      </c>
      <c r="E28" s="1">
        <v>2</v>
      </c>
      <c r="F28" s="1">
        <v>3</v>
      </c>
      <c r="G28" s="1">
        <v>2</v>
      </c>
      <c r="H28" s="23">
        <f t="shared" si="6"/>
        <v>13</v>
      </c>
      <c r="I28" s="47">
        <f t="shared" si="7"/>
        <v>2.6</v>
      </c>
      <c r="J28" s="22" t="str">
        <f t="shared" si="8"/>
        <v>ดีเยี่ยม</v>
      </c>
      <c r="K28" s="1">
        <v>18</v>
      </c>
      <c r="L28" s="5" t="str">
        <f>ข้อมูลนักเรียน!B22</f>
        <v>เด็กชายศุภากร  พงษ์กระโทก</v>
      </c>
      <c r="M28" s="1">
        <v>3</v>
      </c>
      <c r="N28" s="1">
        <v>3</v>
      </c>
      <c r="O28" s="1">
        <v>2</v>
      </c>
      <c r="P28" s="1">
        <v>3</v>
      </c>
      <c r="Q28" s="1">
        <v>2</v>
      </c>
      <c r="R28" s="23">
        <f t="shared" si="9"/>
        <v>13</v>
      </c>
      <c r="S28" s="47">
        <f t="shared" si="10"/>
        <v>2.6</v>
      </c>
      <c r="T28" s="22" t="str">
        <f t="shared" si="11"/>
        <v>ดีเยี่ยม</v>
      </c>
    </row>
    <row r="29" spans="1:20" ht="27.75" customHeight="1" x14ac:dyDescent="0.55000000000000004">
      <c r="A29" s="1">
        <v>19</v>
      </c>
      <c r="B29" s="5" t="str">
        <f>ข้อมูลนักเรียน!B23</f>
        <v>เด็กชายอนุชา รวบกระโทก</v>
      </c>
      <c r="C29" s="1">
        <v>3</v>
      </c>
      <c r="D29" s="1">
        <v>3</v>
      </c>
      <c r="E29" s="1">
        <v>2</v>
      </c>
      <c r="F29" s="1">
        <v>3</v>
      </c>
      <c r="G29" s="1">
        <v>2</v>
      </c>
      <c r="H29" s="23">
        <f t="shared" si="6"/>
        <v>13</v>
      </c>
      <c r="I29" s="47">
        <f t="shared" si="7"/>
        <v>2.6</v>
      </c>
      <c r="J29" s="22" t="str">
        <f t="shared" si="8"/>
        <v>ดีเยี่ยม</v>
      </c>
      <c r="K29" s="1">
        <v>19</v>
      </c>
      <c r="L29" s="5" t="str">
        <f>ข้อมูลนักเรียน!B23</f>
        <v>เด็กชายอนุชา รวบกระโทก</v>
      </c>
      <c r="M29" s="1">
        <v>3</v>
      </c>
      <c r="N29" s="1">
        <v>3</v>
      </c>
      <c r="O29" s="1">
        <v>2</v>
      </c>
      <c r="P29" s="1">
        <v>3</v>
      </c>
      <c r="Q29" s="1">
        <v>2</v>
      </c>
      <c r="R29" s="23">
        <f t="shared" si="9"/>
        <v>13</v>
      </c>
      <c r="S29" s="47">
        <f t="shared" si="10"/>
        <v>2.6</v>
      </c>
      <c r="T29" s="22" t="str">
        <f t="shared" si="11"/>
        <v>ดีเยี่ยม</v>
      </c>
    </row>
    <row r="30" spans="1:20" ht="27.75" customHeight="1" x14ac:dyDescent="0.55000000000000004">
      <c r="A30" s="1">
        <v>20</v>
      </c>
      <c r="B30" s="5" t="str">
        <f>ข้อมูลนักเรียน!B24</f>
        <v>เด็กหญิงวรรณวิศา  อุบลบาน</v>
      </c>
      <c r="C30" s="1">
        <v>3</v>
      </c>
      <c r="D30" s="1">
        <v>3</v>
      </c>
      <c r="E30" s="1">
        <v>2</v>
      </c>
      <c r="F30" s="1">
        <v>3</v>
      </c>
      <c r="G30" s="1">
        <v>2</v>
      </c>
      <c r="H30" s="23">
        <f t="shared" si="6"/>
        <v>13</v>
      </c>
      <c r="I30" s="47">
        <f t="shared" si="7"/>
        <v>2.6</v>
      </c>
      <c r="J30" s="22" t="str">
        <f t="shared" si="8"/>
        <v>ดีเยี่ยม</v>
      </c>
      <c r="K30" s="1">
        <v>20</v>
      </c>
      <c r="L30" s="5" t="str">
        <f>ข้อมูลนักเรียน!B24</f>
        <v>เด็กหญิงวรรณวิศา  อุบลบาน</v>
      </c>
      <c r="M30" s="1">
        <v>3</v>
      </c>
      <c r="N30" s="1">
        <v>3</v>
      </c>
      <c r="O30" s="1">
        <v>2</v>
      </c>
      <c r="P30" s="1">
        <v>3</v>
      </c>
      <c r="Q30" s="1">
        <v>2</v>
      </c>
      <c r="R30" s="23">
        <f t="shared" si="9"/>
        <v>13</v>
      </c>
      <c r="S30" s="47">
        <f t="shared" si="10"/>
        <v>2.6</v>
      </c>
      <c r="T30" s="22" t="str">
        <f t="shared" si="11"/>
        <v>ดีเยี่ยม</v>
      </c>
    </row>
    <row r="31" spans="1:20" ht="27.75" customHeight="1" x14ac:dyDescent="0.55000000000000004">
      <c r="A31" s="1">
        <v>21</v>
      </c>
      <c r="B31" s="5" t="str">
        <f>ข้อมูลนักเรียน!B25</f>
        <v>เด็กชายธชย  นนสุรัตน์</v>
      </c>
      <c r="C31" s="1">
        <v>3</v>
      </c>
      <c r="D31" s="1">
        <v>3</v>
      </c>
      <c r="E31" s="1">
        <v>2</v>
      </c>
      <c r="F31" s="1">
        <v>3</v>
      </c>
      <c r="G31" s="1">
        <v>2</v>
      </c>
      <c r="H31" s="23">
        <f t="shared" ref="H31" si="12">SUM(C31:G31)</f>
        <v>13</v>
      </c>
      <c r="I31" s="47">
        <f t="shared" ref="I31" si="13">AVERAGE(C31:G31)</f>
        <v>2.6</v>
      </c>
      <c r="J31" s="22" t="str">
        <f t="shared" si="8"/>
        <v>ดีเยี่ยม</v>
      </c>
      <c r="K31" s="1">
        <v>21</v>
      </c>
      <c r="L31" s="5" t="str">
        <f>ข้อมูลนักเรียน!B25</f>
        <v>เด็กชายธชย  นนสุรัตน์</v>
      </c>
      <c r="M31" s="1">
        <v>3</v>
      </c>
      <c r="N31" s="1">
        <v>3</v>
      </c>
      <c r="O31" s="1">
        <v>2</v>
      </c>
      <c r="P31" s="1">
        <v>3</v>
      </c>
      <c r="Q31" s="1">
        <v>2</v>
      </c>
      <c r="R31" s="23">
        <f t="shared" ref="R31" si="14">SUM(M31:Q31)</f>
        <v>13</v>
      </c>
      <c r="S31" s="47">
        <f t="shared" ref="S31" si="15">AVERAGE(M31:Q31)</f>
        <v>2.6</v>
      </c>
      <c r="T31" s="22" t="str">
        <f t="shared" ref="T31" si="16">IF(S31&gt;=2.5,"ดีเยี่ยม",IF(S31&gt;=1.5,"ดี",IF(S31&gt;=1,"ผ่านเกณฑ์",IF(S31&gt;=0,"ไม่ผ่านเกณฑ์"))))</f>
        <v>ดีเยี่ยม</v>
      </c>
    </row>
    <row r="32" spans="1:20" ht="27.75" customHeight="1" x14ac:dyDescent="0.55000000000000004">
      <c r="A32" s="134" t="s">
        <v>40</v>
      </c>
      <c r="B32" s="135"/>
      <c r="C32" s="135"/>
      <c r="D32" s="135"/>
      <c r="E32" s="135"/>
      <c r="F32" s="135"/>
      <c r="G32" s="155"/>
      <c r="H32" s="146">
        <f>AVERAGE(I11:I31)</f>
        <v>2.4190476190476198</v>
      </c>
      <c r="I32" s="145"/>
      <c r="J32" s="145"/>
      <c r="K32" s="134" t="s">
        <v>40</v>
      </c>
      <c r="L32" s="135"/>
      <c r="M32" s="135"/>
      <c r="N32" s="135"/>
      <c r="O32" s="135"/>
      <c r="P32" s="135"/>
      <c r="Q32" s="155"/>
      <c r="R32" s="146">
        <f>AVERAGE(S11:S31)</f>
        <v>2.4190476190476198</v>
      </c>
      <c r="S32" s="145"/>
      <c r="T32" s="145"/>
    </row>
    <row r="33" spans="1:20" ht="27.75" customHeight="1" x14ac:dyDescent="0.55000000000000004">
      <c r="A33" s="136" t="s">
        <v>4</v>
      </c>
      <c r="B33" s="137"/>
      <c r="C33" s="137"/>
      <c r="D33" s="137"/>
      <c r="E33" s="137"/>
      <c r="F33" s="137"/>
      <c r="G33" s="156"/>
      <c r="H33" s="147" t="str">
        <f>IF(H32&gt;=2.5,"ดีเยี่ยม",IF(H32&gt;=1.5,"ดี",IF(H32&gt;=1,"ผ่านเกณฑ์",IF(H32&gt;=0,"ไม่ผ่านเกณฑ์"))))</f>
        <v>ดี</v>
      </c>
      <c r="I33" s="147"/>
      <c r="J33" s="147"/>
      <c r="K33" s="136" t="s">
        <v>4</v>
      </c>
      <c r="L33" s="137"/>
      <c r="M33" s="137"/>
      <c r="N33" s="137"/>
      <c r="O33" s="137"/>
      <c r="P33" s="137"/>
      <c r="Q33" s="156"/>
      <c r="R33" s="147" t="str">
        <f>IF(R32&gt;=2.5,"ดีเยี่ยม",IF(R32&gt;=1.5,"ดี",IF(R32&gt;=1,"ผ่านเกณฑ์",IF(R32&gt;=0,"ไม่ผ่านเกณฑ์"))))</f>
        <v>ดี</v>
      </c>
      <c r="S33" s="147"/>
      <c r="T33" s="147"/>
    </row>
    <row r="35" spans="1:20" x14ac:dyDescent="0.55000000000000004">
      <c r="B35" s="111" t="s">
        <v>41</v>
      </c>
      <c r="C35" s="111"/>
      <c r="F35" s="111" t="s">
        <v>41</v>
      </c>
      <c r="G35" s="111"/>
      <c r="H35" s="111"/>
      <c r="I35" s="111"/>
      <c r="J35" s="111"/>
      <c r="L35" s="111" t="s">
        <v>41</v>
      </c>
      <c r="M35" s="111"/>
      <c r="P35" s="111" t="s">
        <v>41</v>
      </c>
      <c r="Q35" s="111"/>
      <c r="R35" s="111"/>
      <c r="S35" s="111"/>
      <c r="T35" s="111"/>
    </row>
    <row r="36" spans="1:20" x14ac:dyDescent="0.55000000000000004">
      <c r="B36" s="111" t="str">
        <f>ข้อมูลพื้นฐาน!D8</f>
        <v>นางสำรอง  ต้นกระโทก</v>
      </c>
      <c r="C36" s="111"/>
      <c r="F36" s="111" t="str">
        <f>ข้อมูลพื้นฐาน!D10</f>
        <v>(นายสุนันท์  จงใจกลาง)</v>
      </c>
      <c r="G36" s="111"/>
      <c r="H36" s="111"/>
      <c r="I36" s="111"/>
      <c r="J36" s="111"/>
      <c r="L36" s="111" t="str">
        <f>ข้อมูลพื้นฐาน!D8</f>
        <v>นางสำรอง  ต้นกระโทก</v>
      </c>
      <c r="M36" s="111"/>
      <c r="P36" s="111" t="str">
        <f>ข้อมูลพื้นฐาน!D10</f>
        <v>(นายสุนันท์  จงใจกลาง)</v>
      </c>
      <c r="Q36" s="111"/>
      <c r="R36" s="111"/>
      <c r="S36" s="111"/>
      <c r="T36" s="111"/>
    </row>
    <row r="37" spans="1:20" x14ac:dyDescent="0.55000000000000004">
      <c r="B37" s="111" t="s">
        <v>11</v>
      </c>
      <c r="C37" s="111"/>
      <c r="F37" s="111" t="s">
        <v>13</v>
      </c>
      <c r="G37" s="111"/>
      <c r="H37" s="111"/>
      <c r="I37" s="111"/>
      <c r="J37" s="111"/>
      <c r="L37" s="111" t="s">
        <v>11</v>
      </c>
      <c r="M37" s="111"/>
      <c r="P37" s="111" t="s">
        <v>13</v>
      </c>
      <c r="Q37" s="111"/>
      <c r="R37" s="111"/>
      <c r="S37" s="111"/>
      <c r="T37" s="111"/>
    </row>
  </sheetData>
  <mergeCells count="52">
    <mergeCell ref="A3:J3"/>
    <mergeCell ref="A4:J4"/>
    <mergeCell ref="D5:D10"/>
    <mergeCell ref="E5:E10"/>
    <mergeCell ref="H5:H10"/>
    <mergeCell ref="J5:J10"/>
    <mergeCell ref="B5:B10"/>
    <mergeCell ref="C5:C10"/>
    <mergeCell ref="F5:F10"/>
    <mergeCell ref="I5:I10"/>
    <mergeCell ref="B35:C35"/>
    <mergeCell ref="B36:C36"/>
    <mergeCell ref="B37:C37"/>
    <mergeCell ref="F36:J36"/>
    <mergeCell ref="F37:J37"/>
    <mergeCell ref="F35:J35"/>
    <mergeCell ref="L37:M37"/>
    <mergeCell ref="L35:M35"/>
    <mergeCell ref="L36:M36"/>
    <mergeCell ref="P35:T35"/>
    <mergeCell ref="P36:T36"/>
    <mergeCell ref="P37:T37"/>
    <mergeCell ref="K32:Q32"/>
    <mergeCell ref="R32:T32"/>
    <mergeCell ref="K33:Q33"/>
    <mergeCell ref="R33:T33"/>
    <mergeCell ref="G5:G10"/>
    <mergeCell ref="A32:G32"/>
    <mergeCell ref="A33:G33"/>
    <mergeCell ref="S5:S10"/>
    <mergeCell ref="H32:J32"/>
    <mergeCell ref="H33:J33"/>
    <mergeCell ref="A5:A10"/>
    <mergeCell ref="G2:H2"/>
    <mergeCell ref="D2:F2"/>
    <mergeCell ref="K1:T1"/>
    <mergeCell ref="K2:M2"/>
    <mergeCell ref="N2:P2"/>
    <mergeCell ref="Q2:R2"/>
    <mergeCell ref="A1:J1"/>
    <mergeCell ref="A2:C2"/>
    <mergeCell ref="K3:T3"/>
    <mergeCell ref="K4:T4"/>
    <mergeCell ref="K5:K10"/>
    <mergeCell ref="L5:L10"/>
    <mergeCell ref="M5:M10"/>
    <mergeCell ref="N5:N10"/>
    <mergeCell ref="O5:O10"/>
    <mergeCell ref="P5:P10"/>
    <mergeCell ref="Q5:Q10"/>
    <mergeCell ref="R5:R10"/>
    <mergeCell ref="T5:T10"/>
  </mergeCells>
  <pageMargins left="0.88" right="0.52" top="0.75" bottom="0.75" header="0.3" footer="0.3"/>
  <pageSetup paperSize="9" scale="56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T37"/>
  <sheetViews>
    <sheetView tabSelected="1" view="pageBreakPreview" topLeftCell="F18" zoomScale="73" zoomScaleNormal="100" zoomScaleSheetLayoutView="73" workbookViewId="0">
      <selection activeCell="O29" sqref="O29"/>
    </sheetView>
  </sheetViews>
  <sheetFormatPr defaultColWidth="9" defaultRowHeight="24" x14ac:dyDescent="0.55000000000000004"/>
  <cols>
    <col min="1" max="1" width="8.25" style="3" customWidth="1"/>
    <col min="2" max="2" width="37.125" style="3" customWidth="1"/>
    <col min="3" max="3" width="12.125" style="3" customWidth="1"/>
    <col min="4" max="4" width="10.5" style="3" customWidth="1"/>
    <col min="5" max="7" width="12.125" style="3" customWidth="1"/>
    <col min="8" max="8" width="11.5" style="2" customWidth="1"/>
    <col min="9" max="9" width="12.25" style="2" customWidth="1"/>
    <col min="10" max="10" width="14.25" style="3" customWidth="1"/>
    <col min="11" max="11" width="8.25" style="3" customWidth="1"/>
    <col min="12" max="12" width="37.125" style="3" customWidth="1"/>
    <col min="13" max="13" width="12.125" style="3" customWidth="1"/>
    <col min="14" max="14" width="10.5" style="3" customWidth="1"/>
    <col min="15" max="17" width="12.125" style="3" customWidth="1"/>
    <col min="18" max="18" width="11.5" style="2" customWidth="1"/>
    <col min="19" max="19" width="12.25" style="2" customWidth="1"/>
    <col min="20" max="20" width="14.25" style="3" customWidth="1"/>
    <col min="21" max="16384" width="9" style="3"/>
  </cols>
  <sheetData>
    <row r="1" spans="1:20" ht="27" customHeight="1" x14ac:dyDescent="0.55000000000000004">
      <c r="A1" s="149" t="s">
        <v>91</v>
      </c>
      <c r="B1" s="149"/>
      <c r="C1" s="149"/>
      <c r="D1" s="149"/>
      <c r="E1" s="149"/>
      <c r="F1" s="149"/>
      <c r="G1" s="149"/>
      <c r="H1" s="149"/>
      <c r="I1" s="149"/>
      <c r="J1" s="149"/>
      <c r="K1" s="149" t="s">
        <v>91</v>
      </c>
      <c r="L1" s="149"/>
      <c r="M1" s="149"/>
      <c r="N1" s="149"/>
      <c r="O1" s="149"/>
      <c r="P1" s="149"/>
      <c r="Q1" s="149"/>
      <c r="R1" s="149"/>
      <c r="S1" s="149"/>
      <c r="T1" s="149"/>
    </row>
    <row r="2" spans="1:20" ht="27" customHeight="1" x14ac:dyDescent="0.55000000000000004">
      <c r="A2" s="150" t="str">
        <f>ข้อมูลพื้นฐาน!D4</f>
        <v>ชั้นประถมศึกษาปีที่ 2</v>
      </c>
      <c r="B2" s="150"/>
      <c r="C2" s="150"/>
      <c r="D2" s="149" t="s">
        <v>23</v>
      </c>
      <c r="E2" s="149"/>
      <c r="F2" s="149" t="str">
        <f>ข้อมูลพื้นฐาน!D6</f>
        <v>ปีการศึกษา 2565</v>
      </c>
      <c r="G2" s="149"/>
      <c r="H2" s="8"/>
      <c r="I2" s="8"/>
      <c r="J2" s="8"/>
      <c r="K2" s="150" t="str">
        <f>ข้อมูลพื้นฐาน!D4</f>
        <v>ชั้นประถมศึกษาปีที่ 2</v>
      </c>
      <c r="L2" s="150"/>
      <c r="M2" s="150"/>
      <c r="N2" s="149" t="s">
        <v>42</v>
      </c>
      <c r="O2" s="149"/>
      <c r="P2" s="149" t="str">
        <f>ข้อมูลพื้นฐาน!D6</f>
        <v>ปีการศึกษา 2565</v>
      </c>
      <c r="Q2" s="149"/>
      <c r="R2" s="8"/>
      <c r="S2" s="8"/>
      <c r="T2" s="8"/>
    </row>
    <row r="3" spans="1:20" ht="27" customHeight="1" x14ac:dyDescent="0.55000000000000004">
      <c r="A3" s="149" t="str">
        <f>ข้อมูลพื้นฐาน!D7</f>
        <v>โรงเรียนบ้านกุดโบสถ์</v>
      </c>
      <c r="B3" s="149"/>
      <c r="C3" s="149"/>
      <c r="D3" s="149"/>
      <c r="E3" s="149"/>
      <c r="F3" s="149"/>
      <c r="G3" s="149"/>
      <c r="H3" s="149"/>
      <c r="I3" s="149"/>
      <c r="J3" s="149"/>
      <c r="K3" s="149" t="str">
        <f>ข้อมูลพื้นฐาน!D7</f>
        <v>โรงเรียนบ้านกุดโบสถ์</v>
      </c>
      <c r="L3" s="149"/>
      <c r="M3" s="149"/>
      <c r="N3" s="149"/>
      <c r="O3" s="149"/>
      <c r="P3" s="149"/>
      <c r="Q3" s="149"/>
      <c r="R3" s="149"/>
      <c r="S3" s="149"/>
      <c r="T3" s="149"/>
    </row>
    <row r="4" spans="1:20" ht="27" customHeight="1" x14ac:dyDescent="0.55000000000000004">
      <c r="A4" s="149" t="s">
        <v>77</v>
      </c>
      <c r="B4" s="149"/>
      <c r="C4" s="149"/>
      <c r="D4" s="149"/>
      <c r="E4" s="149"/>
      <c r="F4" s="149"/>
      <c r="G4" s="149"/>
      <c r="H4" s="149"/>
      <c r="I4" s="149"/>
      <c r="J4" s="149"/>
      <c r="K4" s="149" t="s">
        <v>77</v>
      </c>
      <c r="L4" s="149"/>
      <c r="M4" s="149"/>
      <c r="N4" s="149"/>
      <c r="O4" s="149"/>
      <c r="P4" s="149"/>
      <c r="Q4" s="149"/>
      <c r="R4" s="149"/>
      <c r="S4" s="149"/>
      <c r="T4" s="149"/>
    </row>
    <row r="5" spans="1:20" ht="23.45" customHeight="1" x14ac:dyDescent="0.55000000000000004">
      <c r="A5" s="126" t="s">
        <v>16</v>
      </c>
      <c r="B5" s="127" t="s">
        <v>1</v>
      </c>
      <c r="C5" s="124" t="s">
        <v>94</v>
      </c>
      <c r="D5" s="124" t="s">
        <v>92</v>
      </c>
      <c r="E5" s="124" t="s">
        <v>93</v>
      </c>
      <c r="F5" s="124" t="s">
        <v>95</v>
      </c>
      <c r="G5" s="152" t="s">
        <v>96</v>
      </c>
      <c r="H5" s="125" t="s">
        <v>2</v>
      </c>
      <c r="I5" s="121" t="s">
        <v>3</v>
      </c>
      <c r="J5" s="123" t="s">
        <v>4</v>
      </c>
      <c r="K5" s="126" t="s">
        <v>16</v>
      </c>
      <c r="L5" s="127" t="s">
        <v>1</v>
      </c>
      <c r="M5" s="124" t="s">
        <v>94</v>
      </c>
      <c r="N5" s="124" t="s">
        <v>92</v>
      </c>
      <c r="O5" s="124" t="s">
        <v>93</v>
      </c>
      <c r="P5" s="124" t="s">
        <v>95</v>
      </c>
      <c r="Q5" s="152" t="s">
        <v>96</v>
      </c>
      <c r="R5" s="125" t="s">
        <v>2</v>
      </c>
      <c r="S5" s="121" t="s">
        <v>3</v>
      </c>
      <c r="T5" s="123" t="s">
        <v>4</v>
      </c>
    </row>
    <row r="6" spans="1:20" ht="23.45" customHeight="1" x14ac:dyDescent="0.55000000000000004">
      <c r="A6" s="126"/>
      <c r="B6" s="127"/>
      <c r="C6" s="124"/>
      <c r="D6" s="124"/>
      <c r="E6" s="124"/>
      <c r="F6" s="124"/>
      <c r="G6" s="153"/>
      <c r="H6" s="125"/>
      <c r="I6" s="121"/>
      <c r="J6" s="123"/>
      <c r="K6" s="126"/>
      <c r="L6" s="127"/>
      <c r="M6" s="124"/>
      <c r="N6" s="124"/>
      <c r="O6" s="124"/>
      <c r="P6" s="124"/>
      <c r="Q6" s="153"/>
      <c r="R6" s="125"/>
      <c r="S6" s="121"/>
      <c r="T6" s="123"/>
    </row>
    <row r="7" spans="1:20" ht="23.45" customHeight="1" x14ac:dyDescent="0.55000000000000004">
      <c r="A7" s="126"/>
      <c r="B7" s="127"/>
      <c r="C7" s="124"/>
      <c r="D7" s="124"/>
      <c r="E7" s="124"/>
      <c r="F7" s="124"/>
      <c r="G7" s="153"/>
      <c r="H7" s="125"/>
      <c r="I7" s="121"/>
      <c r="J7" s="123"/>
      <c r="K7" s="126"/>
      <c r="L7" s="127"/>
      <c r="M7" s="124"/>
      <c r="N7" s="124"/>
      <c r="O7" s="124"/>
      <c r="P7" s="124"/>
      <c r="Q7" s="153"/>
      <c r="R7" s="125"/>
      <c r="S7" s="121"/>
      <c r="T7" s="123"/>
    </row>
    <row r="8" spans="1:20" ht="23.45" customHeight="1" x14ac:dyDescent="0.55000000000000004">
      <c r="A8" s="126"/>
      <c r="B8" s="127"/>
      <c r="C8" s="124"/>
      <c r="D8" s="124"/>
      <c r="E8" s="124"/>
      <c r="F8" s="124"/>
      <c r="G8" s="153"/>
      <c r="H8" s="125"/>
      <c r="I8" s="121"/>
      <c r="J8" s="123"/>
      <c r="K8" s="126"/>
      <c r="L8" s="127"/>
      <c r="M8" s="124"/>
      <c r="N8" s="124"/>
      <c r="O8" s="124"/>
      <c r="P8" s="124"/>
      <c r="Q8" s="153"/>
      <c r="R8" s="125"/>
      <c r="S8" s="121"/>
      <c r="T8" s="123"/>
    </row>
    <row r="9" spans="1:20" ht="23.45" customHeight="1" x14ac:dyDescent="0.55000000000000004">
      <c r="A9" s="126"/>
      <c r="B9" s="127"/>
      <c r="C9" s="124"/>
      <c r="D9" s="124"/>
      <c r="E9" s="124"/>
      <c r="F9" s="124"/>
      <c r="G9" s="153"/>
      <c r="H9" s="125"/>
      <c r="I9" s="121"/>
      <c r="J9" s="123"/>
      <c r="K9" s="126"/>
      <c r="L9" s="127"/>
      <c r="M9" s="124"/>
      <c r="N9" s="124"/>
      <c r="O9" s="124"/>
      <c r="P9" s="124"/>
      <c r="Q9" s="153"/>
      <c r="R9" s="125"/>
      <c r="S9" s="121"/>
      <c r="T9" s="123"/>
    </row>
    <row r="10" spans="1:20" ht="28.15" customHeight="1" x14ac:dyDescent="0.55000000000000004">
      <c r="A10" s="126"/>
      <c r="B10" s="127"/>
      <c r="C10" s="124"/>
      <c r="D10" s="124"/>
      <c r="E10" s="124"/>
      <c r="F10" s="124"/>
      <c r="G10" s="154"/>
      <c r="H10" s="125"/>
      <c r="I10" s="121"/>
      <c r="J10" s="123"/>
      <c r="K10" s="126"/>
      <c r="L10" s="127"/>
      <c r="M10" s="124"/>
      <c r="N10" s="124"/>
      <c r="O10" s="124"/>
      <c r="P10" s="124"/>
      <c r="Q10" s="154"/>
      <c r="R10" s="125"/>
      <c r="S10" s="121"/>
      <c r="T10" s="123"/>
    </row>
    <row r="11" spans="1:20" ht="28.5" customHeight="1" x14ac:dyDescent="0.55000000000000004">
      <c r="A11" s="1">
        <v>1</v>
      </c>
      <c r="B11" s="5" t="str">
        <f>ข้อมูลนักเรียน!B5</f>
        <v>เด็กชายทิวัตถ์  คล้ายกระโทก</v>
      </c>
      <c r="C11" s="1">
        <v>2</v>
      </c>
      <c r="D11" s="1">
        <v>2</v>
      </c>
      <c r="E11" s="1">
        <v>2</v>
      </c>
      <c r="F11" s="1">
        <v>2</v>
      </c>
      <c r="G11" s="1">
        <v>2</v>
      </c>
      <c r="H11" s="23">
        <f>SUM(C11:G11)</f>
        <v>10</v>
      </c>
      <c r="I11" s="47">
        <f>AVERAGE(C11:G11)</f>
        <v>2</v>
      </c>
      <c r="J11" s="22" t="str">
        <f>IF(I11&gt;=2.5,"ดีเยี่ยม",IF(I11&gt;=1.5,"ดี",IF(I11&gt;=1,"ผ่านเกณฑ์",IF(I11&gt;=0,"ไม่ผ่านเกณฑ์"))))</f>
        <v>ดี</v>
      </c>
      <c r="K11" s="1">
        <v>1</v>
      </c>
      <c r="L11" s="5" t="str">
        <f>ข้อมูลนักเรียน!B5</f>
        <v>เด็กชายทิวัตถ์  คล้ายกระโทก</v>
      </c>
      <c r="M11" s="1">
        <v>2</v>
      </c>
      <c r="N11" s="1">
        <v>2</v>
      </c>
      <c r="O11" s="1">
        <v>2</v>
      </c>
      <c r="P11" s="1">
        <v>2</v>
      </c>
      <c r="Q11" s="1">
        <v>2</v>
      </c>
      <c r="R11" s="23">
        <f>SUM(M11:Q11)</f>
        <v>10</v>
      </c>
      <c r="S11" s="47">
        <f>AVERAGE(M11:Q11)</f>
        <v>2</v>
      </c>
      <c r="T11" s="22" t="str">
        <f>IF(S11&gt;=2.5,"ดีเยี่ยม",IF(S11&gt;=1.5,"ดี",IF(S11&gt;=1,"ผ่านเกณฑ์",IF(S11&gt;=0,"ไม่ผ่านเกณฑ์"))))</f>
        <v>ดี</v>
      </c>
    </row>
    <row r="12" spans="1:20" ht="28.5" customHeight="1" x14ac:dyDescent="0.55000000000000004">
      <c r="A12" s="1">
        <v>2</v>
      </c>
      <c r="B12" s="5" t="str">
        <f>ข้อมูลนักเรียน!B6</f>
        <v>เด็กชายเมธาพัศ  แผ้วครบุรี</v>
      </c>
      <c r="C12" s="1">
        <v>2</v>
      </c>
      <c r="D12" s="1">
        <v>2</v>
      </c>
      <c r="E12" s="1">
        <v>1</v>
      </c>
      <c r="F12" s="1">
        <v>2</v>
      </c>
      <c r="G12" s="1">
        <v>1</v>
      </c>
      <c r="H12" s="23">
        <f t="shared" ref="H12:H25" si="0">SUM(C12:G12)</f>
        <v>8</v>
      </c>
      <c r="I12" s="47">
        <f t="shared" ref="I12:I25" si="1">AVERAGE(C12:G12)</f>
        <v>1.6</v>
      </c>
      <c r="J12" s="22" t="str">
        <f t="shared" ref="J12:J25" si="2">IF(I12&gt;=2.5,"ดีเยี่ยม",IF(I12&gt;=1.5,"ดี",IF(I12&gt;=1,"ผ่านเกณฑ์",IF(I12&gt;=0,"ไม่ผ่านเกณฑ์"))))</f>
        <v>ดี</v>
      </c>
      <c r="K12" s="1">
        <v>2</v>
      </c>
      <c r="L12" s="5" t="str">
        <f>ข้อมูลนักเรียน!B6</f>
        <v>เด็กชายเมธาพัศ  แผ้วครบุรี</v>
      </c>
      <c r="M12" s="1">
        <v>2</v>
      </c>
      <c r="N12" s="1">
        <v>2</v>
      </c>
      <c r="O12" s="1">
        <v>1</v>
      </c>
      <c r="P12" s="1">
        <v>2</v>
      </c>
      <c r="Q12" s="1">
        <v>1</v>
      </c>
      <c r="R12" s="23">
        <f t="shared" ref="R12:R25" si="3">SUM(M12:Q12)</f>
        <v>8</v>
      </c>
      <c r="S12" s="47">
        <f t="shared" ref="S12:S25" si="4">AVERAGE(M12:Q12)</f>
        <v>1.6</v>
      </c>
      <c r="T12" s="22" t="str">
        <f t="shared" ref="T12:T25" si="5">IF(S12&gt;=2.5,"ดีเยี่ยม",IF(S12&gt;=1.5,"ดี",IF(S12&gt;=1,"ผ่านเกณฑ์",IF(S12&gt;=0,"ไม่ผ่านเกณฑ์"))))</f>
        <v>ดี</v>
      </c>
    </row>
    <row r="13" spans="1:20" ht="28.5" customHeight="1" x14ac:dyDescent="0.55000000000000004">
      <c r="A13" s="1">
        <v>3</v>
      </c>
      <c r="B13" s="5" t="str">
        <f>ข้อมูลนักเรียน!B7</f>
        <v>เด็กชายโชคชัย  เรือนเพชร</v>
      </c>
      <c r="C13" s="1">
        <v>3</v>
      </c>
      <c r="D13" s="1">
        <v>3</v>
      </c>
      <c r="E13" s="1">
        <v>2</v>
      </c>
      <c r="F13" s="1">
        <v>2</v>
      </c>
      <c r="G13" s="1">
        <v>2</v>
      </c>
      <c r="H13" s="23">
        <f t="shared" si="0"/>
        <v>12</v>
      </c>
      <c r="I13" s="47">
        <f t="shared" si="1"/>
        <v>2.4</v>
      </c>
      <c r="J13" s="22" t="str">
        <f t="shared" si="2"/>
        <v>ดี</v>
      </c>
      <c r="K13" s="1">
        <v>3</v>
      </c>
      <c r="L13" s="5" t="str">
        <f>ข้อมูลนักเรียน!B7</f>
        <v>เด็กชายโชคชัย  เรือนเพชร</v>
      </c>
      <c r="M13" s="1">
        <v>3</v>
      </c>
      <c r="N13" s="1">
        <v>3</v>
      </c>
      <c r="O13" s="1">
        <v>2</v>
      </c>
      <c r="P13" s="1">
        <v>2</v>
      </c>
      <c r="Q13" s="1">
        <v>2</v>
      </c>
      <c r="R13" s="23">
        <f t="shared" si="3"/>
        <v>12</v>
      </c>
      <c r="S13" s="47">
        <f t="shared" si="4"/>
        <v>2.4</v>
      </c>
      <c r="T13" s="22" t="str">
        <f t="shared" si="5"/>
        <v>ดี</v>
      </c>
    </row>
    <row r="14" spans="1:20" ht="28.5" customHeight="1" x14ac:dyDescent="0.55000000000000004">
      <c r="A14" s="1">
        <v>4</v>
      </c>
      <c r="B14" s="5" t="str">
        <f>ข้อมูลนักเรียน!B8</f>
        <v>เด็กชายกฤตพจน์  เพชรท้าว</v>
      </c>
      <c r="C14" s="1">
        <v>3</v>
      </c>
      <c r="D14" s="1">
        <v>3</v>
      </c>
      <c r="E14" s="1">
        <v>3</v>
      </c>
      <c r="F14" s="1">
        <v>3</v>
      </c>
      <c r="G14" s="1">
        <v>3</v>
      </c>
      <c r="H14" s="23">
        <f t="shared" si="0"/>
        <v>15</v>
      </c>
      <c r="I14" s="47">
        <f t="shared" si="1"/>
        <v>3</v>
      </c>
      <c r="J14" s="22" t="str">
        <f t="shared" si="2"/>
        <v>ดีเยี่ยม</v>
      </c>
      <c r="K14" s="1">
        <v>4</v>
      </c>
      <c r="L14" s="5" t="str">
        <f>ข้อมูลนักเรียน!B8</f>
        <v>เด็กชายกฤตพจน์  เพชรท้าว</v>
      </c>
      <c r="M14" s="1">
        <v>3</v>
      </c>
      <c r="N14" s="1">
        <v>3</v>
      </c>
      <c r="O14" s="1">
        <v>3</v>
      </c>
      <c r="P14" s="1">
        <v>3</v>
      </c>
      <c r="Q14" s="1">
        <v>3</v>
      </c>
      <c r="R14" s="23">
        <f t="shared" si="3"/>
        <v>15</v>
      </c>
      <c r="S14" s="47">
        <f t="shared" si="4"/>
        <v>3</v>
      </c>
      <c r="T14" s="22" t="str">
        <f t="shared" si="5"/>
        <v>ดีเยี่ยม</v>
      </c>
    </row>
    <row r="15" spans="1:20" ht="28.5" customHeight="1" x14ac:dyDescent="0.55000000000000004">
      <c r="A15" s="1">
        <v>5</v>
      </c>
      <c r="B15" s="5" t="str">
        <f>ข้อมูลนักเรียน!B9</f>
        <v>เด็กชายภัทนนท์  เตาตะขบ</v>
      </c>
      <c r="C15" s="1">
        <v>2</v>
      </c>
      <c r="D15" s="1">
        <v>2</v>
      </c>
      <c r="E15" s="1">
        <v>2</v>
      </c>
      <c r="F15" s="1">
        <v>2</v>
      </c>
      <c r="G15" s="1">
        <v>2</v>
      </c>
      <c r="H15" s="23">
        <f t="shared" si="0"/>
        <v>10</v>
      </c>
      <c r="I15" s="47">
        <f t="shared" si="1"/>
        <v>2</v>
      </c>
      <c r="J15" s="22" t="str">
        <f t="shared" si="2"/>
        <v>ดี</v>
      </c>
      <c r="K15" s="1">
        <v>5</v>
      </c>
      <c r="L15" s="5" t="str">
        <f>ข้อมูลนักเรียน!B9</f>
        <v>เด็กชายภัทนนท์  เตาตะขบ</v>
      </c>
      <c r="M15" s="1">
        <v>2</v>
      </c>
      <c r="N15" s="1">
        <v>2</v>
      </c>
      <c r="O15" s="1">
        <v>2</v>
      </c>
      <c r="P15" s="1">
        <v>2</v>
      </c>
      <c r="Q15" s="1">
        <v>2</v>
      </c>
      <c r="R15" s="23">
        <f t="shared" si="3"/>
        <v>10</v>
      </c>
      <c r="S15" s="47">
        <f t="shared" si="4"/>
        <v>2</v>
      </c>
      <c r="T15" s="22" t="str">
        <f t="shared" si="5"/>
        <v>ดี</v>
      </c>
    </row>
    <row r="16" spans="1:20" ht="28.5" customHeight="1" x14ac:dyDescent="0.55000000000000004">
      <c r="A16" s="1">
        <v>6</v>
      </c>
      <c r="B16" s="5" t="str">
        <f>ข้อมูลนักเรียน!B10</f>
        <v>เด็กหญิงเสาวภาคย์  สิงห์บัญชา</v>
      </c>
      <c r="C16" s="1">
        <v>3</v>
      </c>
      <c r="D16" s="1">
        <v>3</v>
      </c>
      <c r="E16" s="1">
        <v>3</v>
      </c>
      <c r="F16" s="1">
        <v>3</v>
      </c>
      <c r="G16" s="1">
        <v>3</v>
      </c>
      <c r="H16" s="23">
        <f t="shared" si="0"/>
        <v>15</v>
      </c>
      <c r="I16" s="47">
        <f t="shared" si="1"/>
        <v>3</v>
      </c>
      <c r="J16" s="22" t="str">
        <f t="shared" si="2"/>
        <v>ดีเยี่ยม</v>
      </c>
      <c r="K16" s="1">
        <v>6</v>
      </c>
      <c r="L16" s="5" t="str">
        <f>ข้อมูลนักเรียน!B10</f>
        <v>เด็กหญิงเสาวภาคย์  สิงห์บัญชา</v>
      </c>
      <c r="M16" s="1">
        <v>3</v>
      </c>
      <c r="N16" s="1">
        <v>3</v>
      </c>
      <c r="O16" s="1">
        <v>3</v>
      </c>
      <c r="P16" s="1">
        <v>3</v>
      </c>
      <c r="Q16" s="1">
        <v>3</v>
      </c>
      <c r="R16" s="23">
        <f t="shared" si="3"/>
        <v>15</v>
      </c>
      <c r="S16" s="47">
        <f t="shared" si="4"/>
        <v>3</v>
      </c>
      <c r="T16" s="22" t="str">
        <f t="shared" si="5"/>
        <v>ดีเยี่ยม</v>
      </c>
    </row>
    <row r="17" spans="1:20" ht="28.5" customHeight="1" x14ac:dyDescent="0.55000000000000004">
      <c r="A17" s="1">
        <v>7</v>
      </c>
      <c r="B17" s="5" t="str">
        <f>ข้อมูลนักเรียน!B11</f>
        <v>เด็กหญิงพิชญาพร  ชินรัมย์</v>
      </c>
      <c r="C17" s="1">
        <v>3</v>
      </c>
      <c r="D17" s="1">
        <v>3</v>
      </c>
      <c r="E17" s="1">
        <v>3</v>
      </c>
      <c r="F17" s="1">
        <v>3</v>
      </c>
      <c r="G17" s="1">
        <v>3</v>
      </c>
      <c r="H17" s="23">
        <f t="shared" si="0"/>
        <v>15</v>
      </c>
      <c r="I17" s="47">
        <f t="shared" si="1"/>
        <v>3</v>
      </c>
      <c r="J17" s="22" t="str">
        <f t="shared" si="2"/>
        <v>ดีเยี่ยม</v>
      </c>
      <c r="K17" s="1">
        <v>7</v>
      </c>
      <c r="L17" s="5" t="str">
        <f>ข้อมูลนักเรียน!B11</f>
        <v>เด็กหญิงพิชญาพร  ชินรัมย์</v>
      </c>
      <c r="M17" s="1">
        <v>3</v>
      </c>
      <c r="N17" s="1">
        <v>3</v>
      </c>
      <c r="O17" s="1">
        <v>3</v>
      </c>
      <c r="P17" s="1">
        <v>3</v>
      </c>
      <c r="Q17" s="1">
        <v>3</v>
      </c>
      <c r="R17" s="23">
        <f t="shared" si="3"/>
        <v>15</v>
      </c>
      <c r="S17" s="47">
        <f t="shared" si="4"/>
        <v>3</v>
      </c>
      <c r="T17" s="22" t="str">
        <f t="shared" si="5"/>
        <v>ดีเยี่ยม</v>
      </c>
    </row>
    <row r="18" spans="1:20" ht="28.5" customHeight="1" x14ac:dyDescent="0.55000000000000004">
      <c r="A18" s="1">
        <v>8</v>
      </c>
      <c r="B18" s="5" t="str">
        <f>ข้อมูลนักเรียน!B12</f>
        <v>เด็กหญิงเพชรรัตน์  ฉันกระโทก</v>
      </c>
      <c r="C18" s="1">
        <v>3</v>
      </c>
      <c r="D18" s="1">
        <v>3</v>
      </c>
      <c r="E18" s="1">
        <v>3</v>
      </c>
      <c r="F18" s="1">
        <v>3</v>
      </c>
      <c r="G18" s="1">
        <v>3</v>
      </c>
      <c r="H18" s="23">
        <f t="shared" si="0"/>
        <v>15</v>
      </c>
      <c r="I18" s="47">
        <f t="shared" si="1"/>
        <v>3</v>
      </c>
      <c r="J18" s="22" t="str">
        <f t="shared" si="2"/>
        <v>ดีเยี่ยม</v>
      </c>
      <c r="K18" s="1">
        <v>8</v>
      </c>
      <c r="L18" s="5" t="str">
        <f>ข้อมูลนักเรียน!B12</f>
        <v>เด็กหญิงเพชรรัตน์  ฉันกระโทก</v>
      </c>
      <c r="M18" s="1">
        <v>3</v>
      </c>
      <c r="N18" s="1">
        <v>3</v>
      </c>
      <c r="O18" s="1">
        <v>3</v>
      </c>
      <c r="P18" s="1">
        <v>3</v>
      </c>
      <c r="Q18" s="1">
        <v>3</v>
      </c>
      <c r="R18" s="23">
        <f t="shared" si="3"/>
        <v>15</v>
      </c>
      <c r="S18" s="47">
        <f t="shared" si="4"/>
        <v>3</v>
      </c>
      <c r="T18" s="22" t="str">
        <f t="shared" si="5"/>
        <v>ดีเยี่ยม</v>
      </c>
    </row>
    <row r="19" spans="1:20" ht="28.5" customHeight="1" x14ac:dyDescent="0.55000000000000004">
      <c r="A19" s="1">
        <v>9</v>
      </c>
      <c r="B19" s="5" t="str">
        <f>ข้อมูลนักเรียน!B13</f>
        <v>เด็กหญิงกานต์ธิดา  แสนกระโทก</v>
      </c>
      <c r="C19" s="1">
        <v>2</v>
      </c>
      <c r="D19" s="1">
        <v>2</v>
      </c>
      <c r="E19" s="1">
        <v>1</v>
      </c>
      <c r="F19" s="1">
        <v>2</v>
      </c>
      <c r="G19" s="1">
        <v>1</v>
      </c>
      <c r="H19" s="23">
        <f t="shared" si="0"/>
        <v>8</v>
      </c>
      <c r="I19" s="47">
        <f t="shared" si="1"/>
        <v>1.6</v>
      </c>
      <c r="J19" s="22" t="str">
        <f t="shared" si="2"/>
        <v>ดี</v>
      </c>
      <c r="K19" s="1">
        <v>9</v>
      </c>
      <c r="L19" s="5" t="str">
        <f>ข้อมูลนักเรียน!B13</f>
        <v>เด็กหญิงกานต์ธิดา  แสนกระโทก</v>
      </c>
      <c r="M19" s="1">
        <v>2</v>
      </c>
      <c r="N19" s="1">
        <v>2</v>
      </c>
      <c r="O19" s="1">
        <v>1</v>
      </c>
      <c r="P19" s="1">
        <v>2</v>
      </c>
      <c r="Q19" s="1">
        <v>1</v>
      </c>
      <c r="R19" s="23">
        <f t="shared" si="3"/>
        <v>8</v>
      </c>
      <c r="S19" s="47">
        <f t="shared" si="4"/>
        <v>1.6</v>
      </c>
      <c r="T19" s="22" t="str">
        <f t="shared" si="5"/>
        <v>ดี</v>
      </c>
    </row>
    <row r="20" spans="1:20" ht="28.5" customHeight="1" x14ac:dyDescent="0.55000000000000004">
      <c r="A20" s="1">
        <v>10</v>
      </c>
      <c r="B20" s="5" t="str">
        <f>ข้อมูลนักเรียน!B14</f>
        <v>เด็กชายอนุวัฒน์  เนื้อกระโทก</v>
      </c>
      <c r="C20" s="1">
        <v>2</v>
      </c>
      <c r="D20" s="1">
        <v>2</v>
      </c>
      <c r="E20" s="1">
        <v>2</v>
      </c>
      <c r="F20" s="1">
        <v>2</v>
      </c>
      <c r="G20" s="1">
        <v>2</v>
      </c>
      <c r="H20" s="23">
        <f t="shared" si="0"/>
        <v>10</v>
      </c>
      <c r="I20" s="47">
        <f t="shared" si="1"/>
        <v>2</v>
      </c>
      <c r="J20" s="22" t="str">
        <f t="shared" si="2"/>
        <v>ดี</v>
      </c>
      <c r="K20" s="1">
        <v>10</v>
      </c>
      <c r="L20" s="5" t="str">
        <f>ข้อมูลนักเรียน!B14</f>
        <v>เด็กชายอนุวัฒน์  เนื้อกระโทก</v>
      </c>
      <c r="M20" s="1">
        <v>2</v>
      </c>
      <c r="N20" s="1">
        <v>2</v>
      </c>
      <c r="O20" s="1">
        <v>2</v>
      </c>
      <c r="P20" s="1">
        <v>2</v>
      </c>
      <c r="Q20" s="1">
        <v>2</v>
      </c>
      <c r="R20" s="23">
        <f t="shared" si="3"/>
        <v>10</v>
      </c>
      <c r="S20" s="47">
        <f t="shared" si="4"/>
        <v>2</v>
      </c>
      <c r="T20" s="22" t="str">
        <f t="shared" si="5"/>
        <v>ดี</v>
      </c>
    </row>
    <row r="21" spans="1:20" ht="28.5" customHeight="1" x14ac:dyDescent="0.55000000000000004">
      <c r="A21" s="1">
        <v>11</v>
      </c>
      <c r="B21" s="5" t="str">
        <f>ข้อมูลนักเรียน!B15</f>
        <v>เด็กหญิงกิตญาดา  หมั่นกุดเวียน</v>
      </c>
      <c r="C21" s="1">
        <v>2</v>
      </c>
      <c r="D21" s="1">
        <v>2</v>
      </c>
      <c r="E21" s="1">
        <v>2</v>
      </c>
      <c r="F21" s="1">
        <v>2</v>
      </c>
      <c r="G21" s="1">
        <v>2</v>
      </c>
      <c r="H21" s="23">
        <f t="shared" si="0"/>
        <v>10</v>
      </c>
      <c r="I21" s="47">
        <f t="shared" si="1"/>
        <v>2</v>
      </c>
      <c r="J21" s="22" t="str">
        <f t="shared" si="2"/>
        <v>ดี</v>
      </c>
      <c r="K21" s="1">
        <v>11</v>
      </c>
      <c r="L21" s="5" t="str">
        <f>ข้อมูลนักเรียน!B15</f>
        <v>เด็กหญิงกิตญาดา  หมั่นกุดเวียน</v>
      </c>
      <c r="M21" s="1">
        <v>2</v>
      </c>
      <c r="N21" s="1">
        <v>2</v>
      </c>
      <c r="O21" s="1">
        <v>2</v>
      </c>
      <c r="P21" s="1">
        <v>2</v>
      </c>
      <c r="Q21" s="1">
        <v>2</v>
      </c>
      <c r="R21" s="23">
        <f t="shared" si="3"/>
        <v>10</v>
      </c>
      <c r="S21" s="47">
        <f t="shared" si="4"/>
        <v>2</v>
      </c>
      <c r="T21" s="22" t="str">
        <f t="shared" si="5"/>
        <v>ดี</v>
      </c>
    </row>
    <row r="22" spans="1:20" ht="28.5" customHeight="1" x14ac:dyDescent="0.55000000000000004">
      <c r="A22" s="1">
        <v>12</v>
      </c>
      <c r="B22" s="5" t="str">
        <f>ข้อมูลนักเรียน!B16</f>
        <v>เด็กชายจิรณัฐ หมั่นกุดเวียน</v>
      </c>
      <c r="C22" s="1">
        <v>2</v>
      </c>
      <c r="D22" s="1">
        <v>2</v>
      </c>
      <c r="E22" s="1">
        <v>2</v>
      </c>
      <c r="F22" s="1">
        <v>2</v>
      </c>
      <c r="G22" s="1">
        <v>2</v>
      </c>
      <c r="H22" s="23">
        <f t="shared" si="0"/>
        <v>10</v>
      </c>
      <c r="I22" s="47">
        <f t="shared" si="1"/>
        <v>2</v>
      </c>
      <c r="J22" s="22" t="str">
        <f t="shared" si="2"/>
        <v>ดี</v>
      </c>
      <c r="K22" s="1">
        <v>12</v>
      </c>
      <c r="L22" s="5" t="str">
        <f>ข้อมูลนักเรียน!B16</f>
        <v>เด็กชายจิรณัฐ หมั่นกุดเวียน</v>
      </c>
      <c r="M22" s="1">
        <v>2</v>
      </c>
      <c r="N22" s="1">
        <v>2</v>
      </c>
      <c r="O22" s="1">
        <v>2</v>
      </c>
      <c r="P22" s="1">
        <v>2</v>
      </c>
      <c r="Q22" s="1">
        <v>2</v>
      </c>
      <c r="R22" s="23">
        <f t="shared" si="3"/>
        <v>10</v>
      </c>
      <c r="S22" s="47">
        <f t="shared" si="4"/>
        <v>2</v>
      </c>
      <c r="T22" s="22" t="str">
        <f t="shared" si="5"/>
        <v>ดี</v>
      </c>
    </row>
    <row r="23" spans="1:20" ht="28.5" customHeight="1" x14ac:dyDescent="0.55000000000000004">
      <c r="A23" s="1">
        <v>13</v>
      </c>
      <c r="B23" s="5" t="str">
        <f>ข้อมูลนักเรียน!B17</f>
        <v>เด็กชายกฤตษฎา รัตนะมาลา</v>
      </c>
      <c r="C23" s="1">
        <v>2</v>
      </c>
      <c r="D23" s="1">
        <v>2</v>
      </c>
      <c r="E23" s="1">
        <v>2</v>
      </c>
      <c r="F23" s="1">
        <v>2</v>
      </c>
      <c r="G23" s="1">
        <v>2</v>
      </c>
      <c r="H23" s="23">
        <f t="shared" si="0"/>
        <v>10</v>
      </c>
      <c r="I23" s="47">
        <f t="shared" si="1"/>
        <v>2</v>
      </c>
      <c r="J23" s="22" t="str">
        <f t="shared" si="2"/>
        <v>ดี</v>
      </c>
      <c r="K23" s="1">
        <v>13</v>
      </c>
      <c r="L23" s="5" t="str">
        <f>ข้อมูลนักเรียน!B17</f>
        <v>เด็กชายกฤตษฎา รัตนะมาลา</v>
      </c>
      <c r="M23" s="1">
        <v>2</v>
      </c>
      <c r="N23" s="1">
        <v>2</v>
      </c>
      <c r="O23" s="1">
        <v>2</v>
      </c>
      <c r="P23" s="1">
        <v>2</v>
      </c>
      <c r="Q23" s="1">
        <v>2</v>
      </c>
      <c r="R23" s="23">
        <f t="shared" si="3"/>
        <v>10</v>
      </c>
      <c r="S23" s="47">
        <f t="shared" si="4"/>
        <v>2</v>
      </c>
      <c r="T23" s="22" t="str">
        <f t="shared" si="5"/>
        <v>ดี</v>
      </c>
    </row>
    <row r="24" spans="1:20" ht="28.5" customHeight="1" x14ac:dyDescent="0.55000000000000004">
      <c r="A24" s="1">
        <v>14</v>
      </c>
      <c r="B24" s="5" t="str">
        <f>ข้อมูลนักเรียน!B18</f>
        <v>เด็กหญิงกัญญารัตน์ วรรณุรักษ์</v>
      </c>
      <c r="C24" s="1">
        <v>3</v>
      </c>
      <c r="D24" s="1">
        <v>3</v>
      </c>
      <c r="E24" s="1">
        <v>3</v>
      </c>
      <c r="F24" s="1">
        <v>3</v>
      </c>
      <c r="G24" s="1">
        <v>3</v>
      </c>
      <c r="H24" s="23">
        <f t="shared" si="0"/>
        <v>15</v>
      </c>
      <c r="I24" s="47">
        <f t="shared" si="1"/>
        <v>3</v>
      </c>
      <c r="J24" s="22" t="str">
        <f t="shared" si="2"/>
        <v>ดีเยี่ยม</v>
      </c>
      <c r="K24" s="1">
        <v>14</v>
      </c>
      <c r="L24" s="5" t="str">
        <f>ข้อมูลนักเรียน!B18</f>
        <v>เด็กหญิงกัญญารัตน์ วรรณุรักษ์</v>
      </c>
      <c r="M24" s="1">
        <v>3</v>
      </c>
      <c r="N24" s="1">
        <v>3</v>
      </c>
      <c r="O24" s="1">
        <v>3</v>
      </c>
      <c r="P24" s="1">
        <v>3</v>
      </c>
      <c r="Q24" s="1">
        <v>3</v>
      </c>
      <c r="R24" s="23">
        <f t="shared" si="3"/>
        <v>15</v>
      </c>
      <c r="S24" s="47">
        <f t="shared" si="4"/>
        <v>3</v>
      </c>
      <c r="T24" s="22" t="str">
        <f t="shared" si="5"/>
        <v>ดีเยี่ยม</v>
      </c>
    </row>
    <row r="25" spans="1:20" ht="28.5" customHeight="1" x14ac:dyDescent="0.55000000000000004">
      <c r="A25" s="1">
        <v>15</v>
      </c>
      <c r="B25" s="5" t="str">
        <f>ข้อมูลนักเรียน!B19</f>
        <v>เด็กหญิงนิชาพร  เรือนเพชร</v>
      </c>
      <c r="C25" s="1">
        <v>3</v>
      </c>
      <c r="D25" s="1">
        <v>3</v>
      </c>
      <c r="E25" s="1">
        <v>2</v>
      </c>
      <c r="F25" s="1">
        <v>3</v>
      </c>
      <c r="G25" s="1">
        <v>2</v>
      </c>
      <c r="H25" s="23">
        <f t="shared" si="0"/>
        <v>13</v>
      </c>
      <c r="I25" s="47">
        <f t="shared" si="1"/>
        <v>2.6</v>
      </c>
      <c r="J25" s="22" t="str">
        <f t="shared" si="2"/>
        <v>ดีเยี่ยม</v>
      </c>
      <c r="K25" s="1">
        <v>15</v>
      </c>
      <c r="L25" s="5" t="str">
        <f>ข้อมูลนักเรียน!B19</f>
        <v>เด็กหญิงนิชาพร  เรือนเพชร</v>
      </c>
      <c r="M25" s="1">
        <v>3</v>
      </c>
      <c r="N25" s="1">
        <v>3</v>
      </c>
      <c r="O25" s="1">
        <v>2</v>
      </c>
      <c r="P25" s="1">
        <v>3</v>
      </c>
      <c r="Q25" s="1">
        <v>2</v>
      </c>
      <c r="R25" s="23">
        <f t="shared" si="3"/>
        <v>13</v>
      </c>
      <c r="S25" s="47">
        <f t="shared" si="4"/>
        <v>2.6</v>
      </c>
      <c r="T25" s="22" t="str">
        <f t="shared" si="5"/>
        <v>ดีเยี่ยม</v>
      </c>
    </row>
    <row r="26" spans="1:20" ht="28.5" customHeight="1" x14ac:dyDescent="0.55000000000000004">
      <c r="A26" s="1">
        <v>16</v>
      </c>
      <c r="B26" s="5" t="str">
        <f>ข้อมูลนักเรียน!B20</f>
        <v>เด็กหญิงธัญชนก ลีกระโทก</v>
      </c>
      <c r="C26" s="1">
        <v>3</v>
      </c>
      <c r="D26" s="1">
        <v>3</v>
      </c>
      <c r="E26" s="1">
        <v>2</v>
      </c>
      <c r="F26" s="1">
        <v>3</v>
      </c>
      <c r="G26" s="1">
        <v>2</v>
      </c>
      <c r="H26" s="23">
        <f t="shared" ref="H26:H31" si="6">SUM(C26:G26)</f>
        <v>13</v>
      </c>
      <c r="I26" s="47">
        <f t="shared" ref="I26:I31" si="7">AVERAGE(C26:G26)</f>
        <v>2.6</v>
      </c>
      <c r="J26" s="22" t="str">
        <f t="shared" ref="J26:J31" si="8">IF(I26&gt;=2.5,"ดีเยี่ยม",IF(I26&gt;=1.5,"ดี",IF(I26&gt;=1,"ผ่านเกณฑ์",IF(I26&gt;=0,"ไม่ผ่านเกณฑ์"))))</f>
        <v>ดีเยี่ยม</v>
      </c>
      <c r="K26" s="1">
        <v>16</v>
      </c>
      <c r="L26" s="5" t="str">
        <f>ข้อมูลนักเรียน!B20</f>
        <v>เด็กหญิงธัญชนก ลีกระโทก</v>
      </c>
      <c r="M26" s="1">
        <v>3</v>
      </c>
      <c r="N26" s="1">
        <v>3</v>
      </c>
      <c r="O26" s="1">
        <v>2</v>
      </c>
      <c r="P26" s="1">
        <v>3</v>
      </c>
      <c r="Q26" s="1">
        <v>2</v>
      </c>
      <c r="R26" s="23">
        <f t="shared" ref="R26:R31" si="9">SUM(M26:Q26)</f>
        <v>13</v>
      </c>
      <c r="S26" s="47">
        <f t="shared" ref="S26:S31" si="10">AVERAGE(M26:Q26)</f>
        <v>2.6</v>
      </c>
      <c r="T26" s="22" t="str">
        <f t="shared" ref="T26:T31" si="11">IF(S26&gt;=2.5,"ดีเยี่ยม",IF(S26&gt;=1.5,"ดี",IF(S26&gt;=1,"ผ่านเกณฑ์",IF(S26&gt;=0,"ไม่ผ่านเกณฑ์"))))</f>
        <v>ดีเยี่ยม</v>
      </c>
    </row>
    <row r="27" spans="1:20" ht="28.5" customHeight="1" x14ac:dyDescent="0.55000000000000004">
      <c r="A27" s="1">
        <v>17</v>
      </c>
      <c r="B27" s="5" t="str">
        <f>ข้อมูลนักเรียน!B21</f>
        <v>เด็กหญิงอารยา ชื่นกระโทก</v>
      </c>
      <c r="C27" s="1">
        <v>3</v>
      </c>
      <c r="D27" s="1">
        <v>3</v>
      </c>
      <c r="E27" s="1">
        <v>2</v>
      </c>
      <c r="F27" s="1">
        <v>3</v>
      </c>
      <c r="G27" s="1">
        <v>2</v>
      </c>
      <c r="H27" s="23">
        <f t="shared" si="6"/>
        <v>13</v>
      </c>
      <c r="I27" s="47">
        <f t="shared" si="7"/>
        <v>2.6</v>
      </c>
      <c r="J27" s="22" t="str">
        <f t="shared" si="8"/>
        <v>ดีเยี่ยม</v>
      </c>
      <c r="K27" s="1">
        <v>17</v>
      </c>
      <c r="L27" s="5" t="str">
        <f>ข้อมูลนักเรียน!B21</f>
        <v>เด็กหญิงอารยา ชื่นกระโทก</v>
      </c>
      <c r="M27" s="1">
        <v>3</v>
      </c>
      <c r="N27" s="1">
        <v>3</v>
      </c>
      <c r="O27" s="1">
        <v>2</v>
      </c>
      <c r="P27" s="1">
        <v>3</v>
      </c>
      <c r="Q27" s="1">
        <v>2</v>
      </c>
      <c r="R27" s="23">
        <f t="shared" si="9"/>
        <v>13</v>
      </c>
      <c r="S27" s="47">
        <f t="shared" si="10"/>
        <v>2.6</v>
      </c>
      <c r="T27" s="22" t="str">
        <f t="shared" si="11"/>
        <v>ดีเยี่ยม</v>
      </c>
    </row>
    <row r="28" spans="1:20" ht="28.5" customHeight="1" x14ac:dyDescent="0.55000000000000004">
      <c r="A28" s="1">
        <v>18</v>
      </c>
      <c r="B28" s="5" t="str">
        <f>ข้อมูลนักเรียน!B22</f>
        <v>เด็กชายศุภากร  พงษ์กระโทก</v>
      </c>
      <c r="C28" s="1">
        <v>3</v>
      </c>
      <c r="D28" s="1">
        <v>3</v>
      </c>
      <c r="E28" s="1">
        <v>2</v>
      </c>
      <c r="F28" s="1">
        <v>3</v>
      </c>
      <c r="G28" s="1">
        <v>2</v>
      </c>
      <c r="H28" s="23">
        <f t="shared" si="6"/>
        <v>13</v>
      </c>
      <c r="I28" s="47">
        <f t="shared" si="7"/>
        <v>2.6</v>
      </c>
      <c r="J28" s="22" t="str">
        <f t="shared" si="8"/>
        <v>ดีเยี่ยม</v>
      </c>
      <c r="K28" s="1">
        <v>18</v>
      </c>
      <c r="L28" s="5" t="str">
        <f>ข้อมูลนักเรียน!B22</f>
        <v>เด็กชายศุภากร  พงษ์กระโทก</v>
      </c>
      <c r="M28" s="1">
        <v>3</v>
      </c>
      <c r="N28" s="1">
        <v>3</v>
      </c>
      <c r="O28" s="1">
        <v>2</v>
      </c>
      <c r="P28" s="1">
        <v>3</v>
      </c>
      <c r="Q28" s="1">
        <v>2</v>
      </c>
      <c r="R28" s="23">
        <f t="shared" si="9"/>
        <v>13</v>
      </c>
      <c r="S28" s="47">
        <f t="shared" si="10"/>
        <v>2.6</v>
      </c>
      <c r="T28" s="22" t="str">
        <f t="shared" si="11"/>
        <v>ดีเยี่ยม</v>
      </c>
    </row>
    <row r="29" spans="1:20" ht="28.5" customHeight="1" x14ac:dyDescent="0.55000000000000004">
      <c r="A29" s="1">
        <v>19</v>
      </c>
      <c r="B29" s="5" t="str">
        <f>ข้อมูลนักเรียน!B23</f>
        <v>เด็กชายอนุชา รวบกระโทก</v>
      </c>
      <c r="C29" s="1">
        <v>3</v>
      </c>
      <c r="D29" s="1">
        <v>3</v>
      </c>
      <c r="E29" s="1">
        <v>2</v>
      </c>
      <c r="F29" s="1">
        <v>3</v>
      </c>
      <c r="G29" s="1">
        <v>2</v>
      </c>
      <c r="H29" s="23">
        <f t="shared" si="6"/>
        <v>13</v>
      </c>
      <c r="I29" s="47">
        <f t="shared" si="7"/>
        <v>2.6</v>
      </c>
      <c r="J29" s="22" t="str">
        <f t="shared" si="8"/>
        <v>ดีเยี่ยม</v>
      </c>
      <c r="K29" s="1">
        <v>19</v>
      </c>
      <c r="L29" s="5" t="str">
        <f>ข้อมูลนักเรียน!B23</f>
        <v>เด็กชายอนุชา รวบกระโทก</v>
      </c>
      <c r="M29" s="1">
        <v>3</v>
      </c>
      <c r="N29" s="1">
        <v>3</v>
      </c>
      <c r="O29" s="1">
        <v>2</v>
      </c>
      <c r="P29" s="1">
        <v>3</v>
      </c>
      <c r="Q29" s="1">
        <v>2</v>
      </c>
      <c r="R29" s="23">
        <f t="shared" si="9"/>
        <v>13</v>
      </c>
      <c r="S29" s="47">
        <f t="shared" si="10"/>
        <v>2.6</v>
      </c>
      <c r="T29" s="22" t="str">
        <f>IF(S29&gt;=2.5,"ดีเยี่ยม",IF(S29&gt;=1.5,"ดี",IF(S29&gt;=1,"ผ่านเกณฑ์",IF(S29&gt;=0,"ไม่ผ่านเกณฑ์"))))</f>
        <v>ดีเยี่ยม</v>
      </c>
    </row>
    <row r="30" spans="1:20" ht="28.5" customHeight="1" x14ac:dyDescent="0.55000000000000004">
      <c r="A30" s="1">
        <v>20</v>
      </c>
      <c r="B30" s="5" t="str">
        <f>ข้อมูลนักเรียน!B24</f>
        <v>เด็กหญิงวรรณวิศา  อุบลบาน</v>
      </c>
      <c r="C30" s="1">
        <v>3</v>
      </c>
      <c r="D30" s="1">
        <v>3</v>
      </c>
      <c r="E30" s="1">
        <v>2</v>
      </c>
      <c r="F30" s="1">
        <v>3</v>
      </c>
      <c r="G30" s="1">
        <v>2</v>
      </c>
      <c r="H30" s="23">
        <f t="shared" ref="H30:H31" si="12">SUM(C30:G30)</f>
        <v>13</v>
      </c>
      <c r="I30" s="47">
        <f t="shared" ref="I30:I31" si="13">AVERAGE(C30:G30)</f>
        <v>2.6</v>
      </c>
      <c r="J30" s="22" t="str">
        <f t="shared" ref="J30:J31" si="14">IF(I30&gt;=2.5,"ดีเยี่ยม",IF(I30&gt;=1.5,"ดี",IF(I30&gt;=1,"ผ่านเกณฑ์",IF(I30&gt;=0,"ไม่ผ่านเกณฑ์"))))</f>
        <v>ดีเยี่ยม</v>
      </c>
      <c r="K30" s="1">
        <v>20</v>
      </c>
      <c r="L30" s="5" t="str">
        <f>ข้อมูลนักเรียน!B24</f>
        <v>เด็กหญิงวรรณวิศา  อุบลบาน</v>
      </c>
      <c r="M30" s="1">
        <v>3</v>
      </c>
      <c r="N30" s="1">
        <v>3</v>
      </c>
      <c r="O30" s="1">
        <v>2</v>
      </c>
      <c r="P30" s="1">
        <v>3</v>
      </c>
      <c r="Q30" s="1">
        <v>2</v>
      </c>
      <c r="R30" s="23">
        <f t="shared" ref="R30:R31" si="15">SUM(M30:Q30)</f>
        <v>13</v>
      </c>
      <c r="S30" s="47">
        <f t="shared" ref="S30:S31" si="16">AVERAGE(M30:Q30)</f>
        <v>2.6</v>
      </c>
      <c r="T30" s="22" t="str">
        <f t="shared" ref="T30:T31" si="17">IF(S30&gt;=2.5,"ดีเยี่ยม",IF(S30&gt;=1.5,"ดี",IF(S30&gt;=1,"ผ่านเกณฑ์",IF(S30&gt;=0,"ไม่ผ่านเกณฑ์"))))</f>
        <v>ดีเยี่ยม</v>
      </c>
    </row>
    <row r="31" spans="1:20" ht="28.5" customHeight="1" x14ac:dyDescent="0.55000000000000004">
      <c r="A31" s="1">
        <v>21</v>
      </c>
      <c r="B31" s="5" t="str">
        <f>ข้อมูลนักเรียน!B25</f>
        <v>เด็กชายธชย  นนสุรัตน์</v>
      </c>
      <c r="C31" s="1">
        <v>3</v>
      </c>
      <c r="D31" s="1">
        <v>3</v>
      </c>
      <c r="E31" s="1">
        <v>2</v>
      </c>
      <c r="F31" s="1">
        <v>3</v>
      </c>
      <c r="G31" s="1">
        <v>2</v>
      </c>
      <c r="H31" s="23">
        <f t="shared" si="12"/>
        <v>13</v>
      </c>
      <c r="I31" s="47">
        <f t="shared" si="13"/>
        <v>2.6</v>
      </c>
      <c r="J31" s="22" t="str">
        <f t="shared" si="14"/>
        <v>ดีเยี่ยม</v>
      </c>
      <c r="K31" s="1">
        <v>21</v>
      </c>
      <c r="L31" s="5" t="str">
        <f>ข้อมูลนักเรียน!B25</f>
        <v>เด็กชายธชย  นนสุรัตน์</v>
      </c>
      <c r="M31" s="1">
        <v>3</v>
      </c>
      <c r="N31" s="1">
        <v>3</v>
      </c>
      <c r="O31" s="1">
        <v>2</v>
      </c>
      <c r="P31" s="1">
        <v>3</v>
      </c>
      <c r="Q31" s="1">
        <v>2</v>
      </c>
      <c r="R31" s="23">
        <f t="shared" si="15"/>
        <v>13</v>
      </c>
      <c r="S31" s="47">
        <f t="shared" si="16"/>
        <v>2.6</v>
      </c>
      <c r="T31" s="22" t="str">
        <f t="shared" si="17"/>
        <v>ดีเยี่ยม</v>
      </c>
    </row>
    <row r="32" spans="1:20" x14ac:dyDescent="0.55000000000000004">
      <c r="A32" s="134" t="s">
        <v>40</v>
      </c>
      <c r="B32" s="135"/>
      <c r="C32" s="135"/>
      <c r="D32" s="135"/>
      <c r="E32" s="135"/>
      <c r="F32" s="135"/>
      <c r="G32" s="155"/>
      <c r="H32" s="146">
        <f>AVERAGE(I11:I31)</f>
        <v>2.4190476190476198</v>
      </c>
      <c r="I32" s="145"/>
      <c r="J32" s="145"/>
      <c r="K32" s="134" t="s">
        <v>40</v>
      </c>
      <c r="L32" s="135"/>
      <c r="M32" s="135"/>
      <c r="N32" s="135"/>
      <c r="O32" s="135"/>
      <c r="P32" s="135"/>
      <c r="Q32" s="155"/>
      <c r="R32" s="146">
        <f>AVERAGE(S11:S31)</f>
        <v>2.4190476190476198</v>
      </c>
      <c r="S32" s="145"/>
      <c r="T32" s="145"/>
    </row>
    <row r="33" spans="1:20" ht="21" customHeight="1" x14ac:dyDescent="0.55000000000000004">
      <c r="A33" s="136" t="s">
        <v>4</v>
      </c>
      <c r="B33" s="137"/>
      <c r="C33" s="137"/>
      <c r="D33" s="137"/>
      <c r="E33" s="137"/>
      <c r="F33" s="137"/>
      <c r="G33" s="156"/>
      <c r="H33" s="147" t="str">
        <f>IF(H32&gt;=2.5,"ดีเยี่ยม",IF(H32&gt;=1.5,"ดี",IF(H32&gt;=1,"ผ่านเกณฑ์",IF(H32&gt;=0,"ไม่ผ่านเกณฑ์"))))</f>
        <v>ดี</v>
      </c>
      <c r="I33" s="147"/>
      <c r="J33" s="147"/>
      <c r="K33" s="136" t="s">
        <v>4</v>
      </c>
      <c r="L33" s="137"/>
      <c r="M33" s="137"/>
      <c r="N33" s="137"/>
      <c r="O33" s="137"/>
      <c r="P33" s="137"/>
      <c r="Q33" s="156"/>
      <c r="R33" s="147" t="str">
        <f>IF(R32&gt;=2.5,"ดีเยี่ยม",IF(R32&gt;=1.5,"ดี",IF(R32&gt;=1,"ผ่านเกณฑ์",IF(R32&gt;=0,"ไม่ผ่านเกณฑ์"))))</f>
        <v>ดี</v>
      </c>
      <c r="S33" s="147"/>
      <c r="T33" s="147"/>
    </row>
    <row r="35" spans="1:20" x14ac:dyDescent="0.55000000000000004">
      <c r="B35" s="111" t="s">
        <v>41</v>
      </c>
      <c r="C35" s="111"/>
      <c r="D35" s="111"/>
      <c r="E35" s="111" t="s">
        <v>41</v>
      </c>
      <c r="F35" s="111"/>
      <c r="G35" s="111"/>
      <c r="H35" s="111"/>
      <c r="I35" s="111"/>
      <c r="L35" s="111" t="s">
        <v>41</v>
      </c>
      <c r="M35" s="111"/>
      <c r="N35" s="111"/>
      <c r="O35" s="111" t="s">
        <v>41</v>
      </c>
      <c r="P35" s="111"/>
      <c r="Q35" s="111"/>
      <c r="R35" s="111"/>
      <c r="S35" s="111"/>
    </row>
    <row r="36" spans="1:20" x14ac:dyDescent="0.55000000000000004">
      <c r="B36" s="111" t="str">
        <f>ข้อมูลพื้นฐาน!D8</f>
        <v>นางสำรอง  ต้นกระโทก</v>
      </c>
      <c r="C36" s="111"/>
      <c r="D36" s="111"/>
      <c r="E36" s="111" t="str">
        <f>ข้อมูลพื้นฐาน!D10</f>
        <v>(นายสุนันท์  จงใจกลาง)</v>
      </c>
      <c r="F36" s="111"/>
      <c r="G36" s="111"/>
      <c r="H36" s="111"/>
      <c r="I36" s="111"/>
      <c r="L36" s="111" t="str">
        <f>ข้อมูลพื้นฐาน!D8</f>
        <v>นางสำรอง  ต้นกระโทก</v>
      </c>
      <c r="M36" s="111"/>
      <c r="N36" s="111"/>
      <c r="O36" s="111" t="str">
        <f>ข้อมูลพื้นฐาน!D10</f>
        <v>(นายสุนันท์  จงใจกลาง)</v>
      </c>
      <c r="P36" s="111"/>
      <c r="Q36" s="111"/>
      <c r="R36" s="111"/>
      <c r="S36" s="111"/>
    </row>
    <row r="37" spans="1:20" x14ac:dyDescent="0.55000000000000004">
      <c r="B37" s="111" t="s">
        <v>11</v>
      </c>
      <c r="C37" s="111"/>
      <c r="D37" s="111"/>
      <c r="E37" s="111" t="s">
        <v>13</v>
      </c>
      <c r="F37" s="111"/>
      <c r="G37" s="111"/>
      <c r="H37" s="111"/>
      <c r="I37" s="111"/>
      <c r="L37" s="111" t="s">
        <v>11</v>
      </c>
      <c r="M37" s="111"/>
      <c r="N37" s="111"/>
      <c r="O37" s="111" t="s">
        <v>13</v>
      </c>
      <c r="P37" s="111"/>
      <c r="Q37" s="111"/>
      <c r="R37" s="111"/>
      <c r="S37" s="111"/>
    </row>
  </sheetData>
  <mergeCells count="52">
    <mergeCell ref="F2:G2"/>
    <mergeCell ref="B37:D37"/>
    <mergeCell ref="E35:I35"/>
    <mergeCell ref="E36:I36"/>
    <mergeCell ref="E37:I37"/>
    <mergeCell ref="D2:E2"/>
    <mergeCell ref="A2:C2"/>
    <mergeCell ref="A32:G32"/>
    <mergeCell ref="A33:G33"/>
    <mergeCell ref="E5:E10"/>
    <mergeCell ref="F5:F10"/>
    <mergeCell ref="A3:J3"/>
    <mergeCell ref="A4:J4"/>
    <mergeCell ref="A5:A10"/>
    <mergeCell ref="D5:D10"/>
    <mergeCell ref="H5:H10"/>
    <mergeCell ref="B35:D35"/>
    <mergeCell ref="C5:C10"/>
    <mergeCell ref="B36:D36"/>
    <mergeCell ref="H32:J32"/>
    <mergeCell ref="H33:J33"/>
    <mergeCell ref="I5:I10"/>
    <mergeCell ref="G5:G10"/>
    <mergeCell ref="L36:N36"/>
    <mergeCell ref="K1:T1"/>
    <mergeCell ref="K2:M2"/>
    <mergeCell ref="N2:O2"/>
    <mergeCell ref="P2:Q2"/>
    <mergeCell ref="K3:T3"/>
    <mergeCell ref="O36:S36"/>
    <mergeCell ref="N5:N10"/>
    <mergeCell ref="O5:O10"/>
    <mergeCell ref="P5:P10"/>
    <mergeCell ref="L5:L10"/>
    <mergeCell ref="M5:M10"/>
    <mergeCell ref="L35:N35"/>
    <mergeCell ref="A1:J1"/>
    <mergeCell ref="J5:J10"/>
    <mergeCell ref="B5:B10"/>
    <mergeCell ref="L37:N37"/>
    <mergeCell ref="O37:S37"/>
    <mergeCell ref="K4:T4"/>
    <mergeCell ref="T5:T10"/>
    <mergeCell ref="K32:Q32"/>
    <mergeCell ref="R32:T32"/>
    <mergeCell ref="K33:Q33"/>
    <mergeCell ref="R33:T33"/>
    <mergeCell ref="O35:S35"/>
    <mergeCell ref="Q5:Q10"/>
    <mergeCell ref="R5:R10"/>
    <mergeCell ref="S5:S10"/>
    <mergeCell ref="K5:K10"/>
  </mergeCells>
  <pageMargins left="0.96" right="0.54" top="0.75" bottom="0.75" header="0.3" footer="0.3"/>
  <pageSetup paperSize="9" scale="56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Z14"/>
  <sheetViews>
    <sheetView zoomScale="82" zoomScaleNormal="82" workbookViewId="0">
      <selection activeCell="D8" sqref="D8"/>
    </sheetView>
  </sheetViews>
  <sheetFormatPr defaultColWidth="0" defaultRowHeight="27.75" x14ac:dyDescent="0.65"/>
  <cols>
    <col min="1" max="1" width="2.5" style="6" customWidth="1"/>
    <col min="2" max="2" width="2.625" style="6" customWidth="1"/>
    <col min="3" max="3" width="17.875" style="6" customWidth="1"/>
    <col min="4" max="4" width="39.5" style="6" bestFit="1" customWidth="1"/>
    <col min="5" max="5" width="3" style="6" customWidth="1"/>
    <col min="6" max="6" width="3.875" style="6" customWidth="1"/>
    <col min="7" max="7" width="4.5" style="6" customWidth="1"/>
    <col min="8" max="12" width="9" style="6" customWidth="1"/>
    <col min="13" max="13" width="11.125" style="6" customWidth="1"/>
    <col min="14" max="14" width="3.5" style="6" customWidth="1"/>
    <col min="15" max="15" width="9" style="6" customWidth="1"/>
    <col min="16" max="16384" width="0" style="6" hidden="1"/>
  </cols>
  <sheetData>
    <row r="1" spans="1:52" ht="28.5" thickBot="1" x14ac:dyDescent="0.7">
      <c r="A1" s="49"/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</row>
    <row r="2" spans="1:52" ht="17.25" customHeight="1" thickTop="1" thickBot="1" x14ac:dyDescent="0.7">
      <c r="A2" s="49"/>
      <c r="B2" s="50"/>
      <c r="C2" s="51"/>
      <c r="D2" s="51"/>
      <c r="E2" s="52"/>
      <c r="F2" s="49"/>
      <c r="G2" s="49"/>
      <c r="H2" s="49"/>
      <c r="I2" s="49"/>
      <c r="J2" s="49"/>
      <c r="K2" s="49"/>
      <c r="L2" s="49"/>
      <c r="M2" s="49"/>
      <c r="N2" s="49"/>
      <c r="AZ2" s="6" t="s">
        <v>5</v>
      </c>
    </row>
    <row r="3" spans="1:52" ht="56.25" customHeight="1" thickTop="1" thickBot="1" x14ac:dyDescent="0.7">
      <c r="A3" s="49"/>
      <c r="B3" s="53"/>
      <c r="C3" s="89" t="s">
        <v>6</v>
      </c>
      <c r="D3" s="90"/>
      <c r="E3" s="62"/>
      <c r="F3" s="49"/>
      <c r="G3" s="91" t="s">
        <v>69</v>
      </c>
      <c r="H3" s="92"/>
      <c r="I3" s="92"/>
      <c r="J3" s="92"/>
      <c r="K3" s="92"/>
      <c r="L3" s="92"/>
      <c r="M3" s="93"/>
      <c r="N3" s="49"/>
    </row>
    <row r="4" spans="1:52" s="7" customFormat="1" ht="32.25" thickTop="1" thickBot="1" x14ac:dyDescent="0.25">
      <c r="A4" s="54"/>
      <c r="B4" s="55"/>
      <c r="C4" s="64" t="s">
        <v>21</v>
      </c>
      <c r="D4" s="65" t="s">
        <v>111</v>
      </c>
      <c r="E4" s="63"/>
      <c r="F4" s="54"/>
      <c r="G4" s="94" t="s">
        <v>8</v>
      </c>
      <c r="H4" s="95"/>
      <c r="I4" s="95"/>
      <c r="J4" s="95"/>
      <c r="K4" s="95"/>
      <c r="L4" s="95"/>
      <c r="M4" s="96"/>
      <c r="N4" s="54"/>
    </row>
    <row r="5" spans="1:52" s="7" customFormat="1" ht="31.5" thickTop="1" x14ac:dyDescent="0.2">
      <c r="A5" s="54"/>
      <c r="B5" s="55"/>
      <c r="C5" s="73" t="s">
        <v>22</v>
      </c>
      <c r="D5" s="74" t="s">
        <v>42</v>
      </c>
      <c r="E5" s="63"/>
      <c r="F5" s="54"/>
      <c r="G5" s="70"/>
      <c r="H5" s="71"/>
      <c r="I5" s="71"/>
      <c r="J5" s="71"/>
      <c r="K5" s="71"/>
      <c r="L5" s="71"/>
      <c r="M5" s="72"/>
      <c r="N5" s="54"/>
    </row>
    <row r="6" spans="1:52" s="7" customFormat="1" ht="30.75" x14ac:dyDescent="0.2">
      <c r="A6" s="54"/>
      <c r="B6" s="55"/>
      <c r="C6" s="67" t="s">
        <v>24</v>
      </c>
      <c r="D6" s="68" t="s">
        <v>98</v>
      </c>
      <c r="E6" s="63"/>
      <c r="F6" s="54"/>
      <c r="G6" s="70"/>
      <c r="H6" s="71"/>
      <c r="I6" s="71"/>
      <c r="J6" s="71"/>
      <c r="K6" s="71"/>
      <c r="L6" s="71"/>
      <c r="M6" s="72"/>
      <c r="N6" s="54"/>
    </row>
    <row r="7" spans="1:52" s="7" customFormat="1" ht="30.75" x14ac:dyDescent="0.2">
      <c r="A7" s="54"/>
      <c r="B7" s="55"/>
      <c r="C7" s="73" t="s">
        <v>7</v>
      </c>
      <c r="D7" s="75" t="s">
        <v>99</v>
      </c>
      <c r="E7" s="63"/>
      <c r="F7" s="54"/>
      <c r="G7" s="70"/>
      <c r="H7" s="71"/>
      <c r="I7" s="71"/>
      <c r="J7" s="71"/>
      <c r="K7" s="71"/>
      <c r="L7" s="71"/>
      <c r="M7" s="72"/>
      <c r="N7" s="54"/>
    </row>
    <row r="8" spans="1:52" s="7" customFormat="1" x14ac:dyDescent="0.2">
      <c r="A8" s="54"/>
      <c r="B8" s="55"/>
      <c r="C8" s="66" t="s">
        <v>9</v>
      </c>
      <c r="D8" s="69" t="s">
        <v>112</v>
      </c>
      <c r="E8" s="63"/>
      <c r="F8" s="54"/>
      <c r="G8" s="97"/>
      <c r="H8" s="98"/>
      <c r="I8" s="98"/>
      <c r="J8" s="98"/>
      <c r="K8" s="98"/>
      <c r="L8" s="98"/>
      <c r="M8" s="99"/>
      <c r="N8" s="54"/>
    </row>
    <row r="9" spans="1:52" s="7" customFormat="1" x14ac:dyDescent="0.2">
      <c r="A9" s="54"/>
      <c r="B9" s="55"/>
      <c r="C9" s="73" t="s">
        <v>10</v>
      </c>
      <c r="D9" s="75" t="s">
        <v>11</v>
      </c>
      <c r="E9" s="63"/>
      <c r="F9" s="54"/>
      <c r="G9" s="97"/>
      <c r="H9" s="98"/>
      <c r="I9" s="98"/>
      <c r="J9" s="98"/>
      <c r="K9" s="98"/>
      <c r="L9" s="98"/>
      <c r="M9" s="99"/>
      <c r="N9" s="54"/>
    </row>
    <row r="10" spans="1:52" s="7" customFormat="1" x14ac:dyDescent="0.2">
      <c r="A10" s="54"/>
      <c r="B10" s="55"/>
      <c r="C10" s="66" t="s">
        <v>12</v>
      </c>
      <c r="D10" s="69" t="s">
        <v>97</v>
      </c>
      <c r="E10" s="63"/>
      <c r="F10" s="54"/>
      <c r="G10" s="100" t="s">
        <v>14</v>
      </c>
      <c r="H10" s="101"/>
      <c r="I10" s="101"/>
      <c r="J10" s="101"/>
      <c r="K10" s="101"/>
      <c r="L10" s="101"/>
      <c r="M10" s="102"/>
      <c r="N10" s="54"/>
    </row>
    <row r="11" spans="1:52" s="7" customFormat="1" ht="28.5" thickBot="1" x14ac:dyDescent="0.7">
      <c r="A11" s="54"/>
      <c r="B11" s="55"/>
      <c r="C11" s="76" t="s">
        <v>10</v>
      </c>
      <c r="D11" s="77" t="s">
        <v>13</v>
      </c>
      <c r="E11" s="63"/>
      <c r="F11" s="54"/>
      <c r="G11" s="103" t="s">
        <v>15</v>
      </c>
      <c r="H11" s="104"/>
      <c r="I11" s="104"/>
      <c r="J11" s="104"/>
      <c r="K11" s="104"/>
      <c r="L11" s="104"/>
      <c r="M11" s="105"/>
      <c r="N11" s="54"/>
    </row>
    <row r="12" spans="1:52" ht="29.25" thickTop="1" thickBot="1" x14ac:dyDescent="0.7">
      <c r="A12" s="49"/>
      <c r="B12" s="56"/>
      <c r="C12" s="57"/>
      <c r="D12" s="57"/>
      <c r="E12" s="58"/>
      <c r="F12" s="49"/>
      <c r="G12" s="88"/>
      <c r="H12" s="88"/>
      <c r="I12" s="88"/>
      <c r="J12" s="88"/>
      <c r="K12" s="88"/>
      <c r="L12" s="88"/>
      <c r="M12" s="88"/>
      <c r="N12" s="49"/>
    </row>
    <row r="13" spans="1:52" ht="28.5" thickTop="1" x14ac:dyDescent="0.65">
      <c r="A13" s="49"/>
      <c r="B13" s="49"/>
      <c r="C13" s="59"/>
      <c r="D13" s="59"/>
      <c r="E13" s="49"/>
      <c r="F13" s="49"/>
      <c r="G13" s="60"/>
      <c r="H13" s="60"/>
      <c r="I13" s="60"/>
      <c r="J13" s="60"/>
      <c r="K13" s="60"/>
      <c r="L13" s="60"/>
      <c r="M13" s="60"/>
      <c r="N13" s="49"/>
    </row>
    <row r="14" spans="1:52" x14ac:dyDescent="0.65">
      <c r="A14" s="49"/>
      <c r="B14" s="49"/>
      <c r="C14" s="59"/>
      <c r="D14" s="61"/>
      <c r="E14" s="49"/>
      <c r="F14" s="49"/>
      <c r="G14" s="49"/>
      <c r="H14" s="49"/>
      <c r="I14" s="49"/>
      <c r="J14" s="49"/>
      <c r="K14" s="49"/>
      <c r="L14" s="49"/>
      <c r="M14" s="49"/>
      <c r="N14" s="49"/>
    </row>
  </sheetData>
  <mergeCells count="8">
    <mergeCell ref="G12:M12"/>
    <mergeCell ref="C3:D3"/>
    <mergeCell ref="G3:M3"/>
    <mergeCell ref="G4:M4"/>
    <mergeCell ref="G8:M8"/>
    <mergeCell ref="G9:M9"/>
    <mergeCell ref="G10:M10"/>
    <mergeCell ref="G11:M11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8"/>
  <sheetViews>
    <sheetView topLeftCell="A13" zoomScale="85" zoomScaleNormal="85" workbookViewId="0">
      <selection activeCell="B27" sqref="B27"/>
    </sheetView>
  </sheetViews>
  <sheetFormatPr defaultColWidth="9" defaultRowHeight="24" x14ac:dyDescent="0.55000000000000004"/>
  <cols>
    <col min="1" max="1" width="5.625" style="3" customWidth="1"/>
    <col min="2" max="2" width="32.625" style="3" customWidth="1"/>
    <col min="3" max="16384" width="9" style="3"/>
  </cols>
  <sheetData>
    <row r="1" spans="1:5" ht="24" customHeight="1" x14ac:dyDescent="0.55000000000000004">
      <c r="A1" s="106" t="s">
        <v>20</v>
      </c>
      <c r="B1" s="106"/>
      <c r="C1" s="8"/>
      <c r="D1" s="8"/>
      <c r="E1" s="8"/>
    </row>
    <row r="2" spans="1:5" ht="10.5" customHeight="1" x14ac:dyDescent="0.55000000000000004">
      <c r="A2" s="9"/>
      <c r="B2" s="9"/>
      <c r="C2" s="9"/>
      <c r="D2" s="10"/>
    </row>
    <row r="3" spans="1:5" ht="21" customHeight="1" x14ac:dyDescent="0.55000000000000004">
      <c r="A3" s="107" t="s">
        <v>0</v>
      </c>
      <c r="B3" s="107" t="s">
        <v>1</v>
      </c>
    </row>
    <row r="4" spans="1:5" ht="24" customHeight="1" x14ac:dyDescent="0.55000000000000004">
      <c r="A4" s="108"/>
      <c r="B4" s="108"/>
    </row>
    <row r="5" spans="1:5" ht="18.75" customHeight="1" x14ac:dyDescent="0.55000000000000004">
      <c r="A5" s="11">
        <v>1</v>
      </c>
      <c r="B5" s="83" t="s">
        <v>113</v>
      </c>
    </row>
    <row r="6" spans="1:5" ht="18.75" customHeight="1" x14ac:dyDescent="0.55000000000000004">
      <c r="A6" s="11">
        <v>2</v>
      </c>
      <c r="B6" s="83" t="s">
        <v>114</v>
      </c>
    </row>
    <row r="7" spans="1:5" ht="18.75" customHeight="1" x14ac:dyDescent="0.55000000000000004">
      <c r="A7" s="11">
        <v>3</v>
      </c>
      <c r="B7" s="83" t="s">
        <v>115</v>
      </c>
    </row>
    <row r="8" spans="1:5" ht="18.75" customHeight="1" x14ac:dyDescent="0.55000000000000004">
      <c r="A8" s="11">
        <v>4</v>
      </c>
      <c r="B8" s="83" t="s">
        <v>116</v>
      </c>
    </row>
    <row r="9" spans="1:5" ht="18.75" customHeight="1" x14ac:dyDescent="0.55000000000000004">
      <c r="A9" s="11">
        <v>5</v>
      </c>
      <c r="B9" s="83" t="s">
        <v>117</v>
      </c>
    </row>
    <row r="10" spans="1:5" ht="18.75" customHeight="1" x14ac:dyDescent="0.55000000000000004">
      <c r="A10" s="11">
        <v>6</v>
      </c>
      <c r="B10" s="83" t="s">
        <v>118</v>
      </c>
    </row>
    <row r="11" spans="1:5" ht="18.75" customHeight="1" x14ac:dyDescent="0.55000000000000004">
      <c r="A11" s="11">
        <v>7</v>
      </c>
      <c r="B11" s="83" t="s">
        <v>119</v>
      </c>
    </row>
    <row r="12" spans="1:5" ht="18.75" customHeight="1" x14ac:dyDescent="0.55000000000000004">
      <c r="A12" s="11">
        <v>8</v>
      </c>
      <c r="B12" s="5" t="s">
        <v>120</v>
      </c>
    </row>
    <row r="13" spans="1:5" ht="18.75" customHeight="1" x14ac:dyDescent="0.55000000000000004">
      <c r="A13" s="11">
        <v>9</v>
      </c>
      <c r="B13" s="5" t="s">
        <v>121</v>
      </c>
    </row>
    <row r="14" spans="1:5" ht="18.75" customHeight="1" x14ac:dyDescent="0.55000000000000004">
      <c r="A14" s="11">
        <v>10</v>
      </c>
      <c r="B14" s="5" t="s">
        <v>122</v>
      </c>
    </row>
    <row r="15" spans="1:5" ht="18.75" customHeight="1" x14ac:dyDescent="0.55000000000000004">
      <c r="A15" s="11">
        <v>11</v>
      </c>
      <c r="B15" s="5" t="s">
        <v>123</v>
      </c>
    </row>
    <row r="16" spans="1:5" ht="18.75" customHeight="1" x14ac:dyDescent="0.55000000000000004">
      <c r="A16" s="11">
        <v>12</v>
      </c>
      <c r="B16" s="5" t="s">
        <v>124</v>
      </c>
    </row>
    <row r="17" spans="1:5" ht="18.75" customHeight="1" x14ac:dyDescent="0.55000000000000004">
      <c r="A17" s="11">
        <v>13</v>
      </c>
      <c r="B17" s="5" t="s">
        <v>125</v>
      </c>
    </row>
    <row r="18" spans="1:5" ht="18.75" customHeight="1" x14ac:dyDescent="0.55000000000000004">
      <c r="A18" s="11">
        <v>14</v>
      </c>
      <c r="B18" s="5" t="s">
        <v>126</v>
      </c>
    </row>
    <row r="19" spans="1:5" ht="18.75" customHeight="1" x14ac:dyDescent="0.55000000000000004">
      <c r="A19" s="11">
        <v>15</v>
      </c>
      <c r="B19" s="5" t="s">
        <v>127</v>
      </c>
    </row>
    <row r="20" spans="1:5" ht="18.75" customHeight="1" x14ac:dyDescent="0.55000000000000004">
      <c r="A20" s="11">
        <v>16</v>
      </c>
      <c r="B20" s="5" t="s">
        <v>128</v>
      </c>
    </row>
    <row r="21" spans="1:5" ht="18.75" customHeight="1" x14ac:dyDescent="0.55000000000000004">
      <c r="A21" s="11">
        <v>17</v>
      </c>
      <c r="B21" s="84" t="s">
        <v>129</v>
      </c>
      <c r="E21" s="13"/>
    </row>
    <row r="22" spans="1:5" ht="18.75" customHeight="1" x14ac:dyDescent="0.55000000000000004">
      <c r="A22" s="11">
        <v>18</v>
      </c>
      <c r="B22" s="84" t="s">
        <v>130</v>
      </c>
      <c r="E22" s="13"/>
    </row>
    <row r="23" spans="1:5" ht="18.75" customHeight="1" x14ac:dyDescent="0.55000000000000004">
      <c r="A23" s="11">
        <v>19</v>
      </c>
      <c r="B23" s="84" t="s">
        <v>131</v>
      </c>
      <c r="E23" s="13"/>
    </row>
    <row r="24" spans="1:5" ht="18.75" customHeight="1" x14ac:dyDescent="0.55000000000000004">
      <c r="A24" s="11">
        <v>20</v>
      </c>
      <c r="B24" s="84" t="s">
        <v>132</v>
      </c>
      <c r="E24" s="13"/>
    </row>
    <row r="25" spans="1:5" ht="18.75" customHeight="1" x14ac:dyDescent="0.55000000000000004">
      <c r="A25" s="11">
        <v>21</v>
      </c>
      <c r="B25" s="12" t="s">
        <v>133</v>
      </c>
      <c r="E25" s="13"/>
    </row>
    <row r="26" spans="1:5" ht="18.75" customHeight="1" x14ac:dyDescent="0.55000000000000004">
      <c r="A26" s="11"/>
      <c r="B26" s="12"/>
      <c r="E26" s="13"/>
    </row>
    <row r="27" spans="1:5" ht="18.75" customHeight="1" x14ac:dyDescent="0.55000000000000004">
      <c r="A27" s="11"/>
      <c r="B27" s="12"/>
      <c r="E27" s="13"/>
    </row>
    <row r="28" spans="1:5" ht="18.75" customHeight="1" x14ac:dyDescent="0.55000000000000004">
      <c r="A28" s="11"/>
      <c r="B28" s="12"/>
      <c r="E28" s="13"/>
    </row>
    <row r="29" spans="1:5" ht="18.75" customHeight="1" x14ac:dyDescent="0.55000000000000004">
      <c r="A29" s="11"/>
      <c r="B29" s="12"/>
      <c r="E29" s="13"/>
    </row>
    <row r="30" spans="1:5" ht="18.75" customHeight="1" x14ac:dyDescent="0.55000000000000004">
      <c r="A30" s="11"/>
      <c r="B30" s="12"/>
      <c r="E30" s="13"/>
    </row>
    <row r="31" spans="1:5" ht="18.75" customHeight="1" x14ac:dyDescent="0.55000000000000004">
      <c r="A31" s="11"/>
      <c r="B31" s="12"/>
      <c r="E31" s="13"/>
    </row>
    <row r="32" spans="1:5" ht="18.75" customHeight="1" x14ac:dyDescent="0.55000000000000004">
      <c r="A32" s="11"/>
      <c r="B32" s="12"/>
      <c r="E32" s="13"/>
    </row>
    <row r="33" spans="1:5" ht="18.75" customHeight="1" x14ac:dyDescent="0.55000000000000004">
      <c r="A33" s="11"/>
      <c r="B33" s="12"/>
      <c r="E33" s="13"/>
    </row>
    <row r="34" spans="1:5" ht="18.75" customHeight="1" x14ac:dyDescent="0.55000000000000004">
      <c r="A34" s="11"/>
      <c r="B34" s="12"/>
    </row>
    <row r="35" spans="1:5" x14ac:dyDescent="0.55000000000000004">
      <c r="A35" s="11"/>
      <c r="B35" s="12"/>
    </row>
    <row r="36" spans="1:5" x14ac:dyDescent="0.55000000000000004">
      <c r="A36" s="11"/>
      <c r="B36" s="12"/>
    </row>
    <row r="37" spans="1:5" x14ac:dyDescent="0.55000000000000004">
      <c r="A37" s="11"/>
      <c r="B37" s="12"/>
    </row>
    <row r="38" spans="1:5" x14ac:dyDescent="0.55000000000000004">
      <c r="A38" s="11"/>
      <c r="B38" s="12"/>
    </row>
  </sheetData>
  <mergeCells count="3">
    <mergeCell ref="A1:B1"/>
    <mergeCell ref="A3:A4"/>
    <mergeCell ref="B3:B4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FAB688-0174-451A-A9B6-9D3FB5B63F22}">
  <sheetPr>
    <tabColor rgb="FFFFCC99"/>
  </sheetPr>
  <dimension ref="A2:M35"/>
  <sheetViews>
    <sheetView view="pageBreakPreview" zoomScale="70" zoomScaleNormal="69" zoomScaleSheetLayoutView="70" workbookViewId="0">
      <selection activeCell="D13" sqref="D13:D15"/>
    </sheetView>
  </sheetViews>
  <sheetFormatPr defaultColWidth="9" defaultRowHeight="17.25" x14ac:dyDescent="0.4"/>
  <cols>
    <col min="1" max="3" width="9" style="31"/>
    <col min="4" max="4" width="9" style="31" customWidth="1"/>
    <col min="5" max="10" width="6.875" style="31" customWidth="1"/>
    <col min="11" max="11" width="5.875" style="31" customWidth="1"/>
    <col min="12" max="12" width="6.5" style="31" customWidth="1"/>
    <col min="13" max="13" width="9" style="31"/>
    <col min="14" max="14" width="18.5" style="31" customWidth="1"/>
    <col min="15" max="16384" width="9" style="31"/>
  </cols>
  <sheetData>
    <row r="2" spans="1:13" ht="14.25" customHeight="1" x14ac:dyDescent="0.4">
      <c r="A2" s="109" t="s">
        <v>47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</row>
    <row r="3" spans="1:13" ht="37.5" customHeight="1" x14ac:dyDescent="0.4">
      <c r="A3" s="109"/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</row>
    <row r="4" spans="1:13" ht="30.75" x14ac:dyDescent="0.7">
      <c r="A4" s="32" t="s">
        <v>100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</row>
    <row r="5" spans="1:13" ht="30.75" x14ac:dyDescent="0.7">
      <c r="A5" s="32" t="s">
        <v>102</v>
      </c>
      <c r="B5" s="32"/>
      <c r="C5" s="32"/>
      <c r="D5" s="32"/>
      <c r="E5" s="32" t="s">
        <v>62</v>
      </c>
      <c r="F5" s="110" t="s">
        <v>106</v>
      </c>
      <c r="G5" s="110"/>
      <c r="H5" s="110"/>
      <c r="I5" s="110"/>
      <c r="J5" s="110"/>
      <c r="K5" s="110"/>
      <c r="L5" s="110"/>
    </row>
    <row r="6" spans="1:13" ht="24.75" customHeight="1" x14ac:dyDescent="0.7">
      <c r="A6" s="37" t="s">
        <v>109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</row>
    <row r="7" spans="1:13" ht="24.75" customHeight="1" x14ac:dyDescent="0.7">
      <c r="A7" s="3" t="s">
        <v>101</v>
      </c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</row>
    <row r="8" spans="1:13" ht="6" customHeight="1" x14ac:dyDescent="0.55000000000000004">
      <c r="A8" s="3"/>
      <c r="B8" s="3"/>
      <c r="C8" s="3"/>
      <c r="D8" s="3"/>
      <c r="E8" s="3"/>
      <c r="F8" s="3"/>
      <c r="G8" s="3"/>
      <c r="H8" s="3"/>
    </row>
    <row r="9" spans="1:13" ht="70.5" customHeight="1" x14ac:dyDescent="0.4">
      <c r="A9" s="113" t="s">
        <v>110</v>
      </c>
      <c r="B9" s="113"/>
      <c r="C9" s="113"/>
      <c r="D9" s="113"/>
      <c r="E9" s="113"/>
      <c r="F9" s="113"/>
      <c r="G9" s="113"/>
      <c r="H9" s="113"/>
      <c r="I9" s="113"/>
      <c r="J9" s="113"/>
      <c r="K9" s="113"/>
      <c r="L9" s="113"/>
    </row>
    <row r="10" spans="1:13" ht="20.25" customHeight="1" x14ac:dyDescent="0.55000000000000004">
      <c r="A10" s="115" t="s">
        <v>74</v>
      </c>
      <c r="B10" s="115"/>
      <c r="C10" s="115"/>
      <c r="D10" s="116" t="s">
        <v>48</v>
      </c>
      <c r="E10" s="114" t="s">
        <v>49</v>
      </c>
      <c r="F10" s="114"/>
      <c r="G10" s="114"/>
      <c r="H10" s="114"/>
      <c r="I10" s="114"/>
      <c r="J10" s="114"/>
      <c r="K10" s="114"/>
      <c r="L10" s="114"/>
    </row>
    <row r="11" spans="1:13" ht="22.5" customHeight="1" x14ac:dyDescent="0.55000000000000004">
      <c r="A11" s="115"/>
      <c r="B11" s="115"/>
      <c r="C11" s="115"/>
      <c r="D11" s="116"/>
      <c r="E11" s="114" t="s">
        <v>51</v>
      </c>
      <c r="F11" s="114"/>
      <c r="G11" s="114" t="s">
        <v>50</v>
      </c>
      <c r="H11" s="114"/>
      <c r="I11" s="114" t="s">
        <v>52</v>
      </c>
      <c r="J11" s="114"/>
      <c r="K11" s="114" t="s">
        <v>53</v>
      </c>
      <c r="L11" s="114"/>
    </row>
    <row r="12" spans="1:13" ht="24" x14ac:dyDescent="0.55000000000000004">
      <c r="A12" s="115"/>
      <c r="B12" s="115"/>
      <c r="C12" s="115"/>
      <c r="D12" s="116"/>
      <c r="E12" s="33" t="s">
        <v>54</v>
      </c>
      <c r="F12" s="33" t="s">
        <v>55</v>
      </c>
      <c r="G12" s="33" t="s">
        <v>54</v>
      </c>
      <c r="H12" s="33" t="s">
        <v>55</v>
      </c>
      <c r="I12" s="33" t="s">
        <v>54</v>
      </c>
      <c r="J12" s="33" t="s">
        <v>55</v>
      </c>
      <c r="K12" s="33" t="s">
        <v>54</v>
      </c>
      <c r="L12" s="33" t="s">
        <v>55</v>
      </c>
    </row>
    <row r="13" spans="1:13" ht="24.75" customHeight="1" x14ac:dyDescent="0.55000000000000004">
      <c r="A13" s="112" t="s">
        <v>66</v>
      </c>
      <c r="B13" s="112"/>
      <c r="C13" s="112"/>
      <c r="D13" s="34">
        <v>21</v>
      </c>
      <c r="E13" s="35">
        <f>'สรุปรวม 1 (เทอม1)'!D46</f>
        <v>3</v>
      </c>
      <c r="F13" s="36">
        <f>SUM(E13*100)/D13</f>
        <v>14.285714285714286</v>
      </c>
      <c r="G13" s="35">
        <f>'สรุปรวม 1 (เทอม1)'!D45</f>
        <v>0</v>
      </c>
      <c r="H13" s="36">
        <f>SUM(G13*100)/D13</f>
        <v>0</v>
      </c>
      <c r="I13" s="35">
        <f>'สรุปรวม 1 (เทอม1)'!D44</f>
        <v>12</v>
      </c>
      <c r="J13" s="36">
        <f>SUM(I13*100)/D13</f>
        <v>57.142857142857146</v>
      </c>
      <c r="K13" s="35">
        <f>'สรุปรวม 1 (เทอม1)'!D43</f>
        <v>6</v>
      </c>
      <c r="L13" s="36">
        <f>SUM(K13*100)/D13</f>
        <v>28.571428571428573</v>
      </c>
    </row>
    <row r="14" spans="1:13" ht="24.75" customHeight="1" x14ac:dyDescent="0.55000000000000004">
      <c r="A14" s="112" t="s">
        <v>67</v>
      </c>
      <c r="B14" s="112"/>
      <c r="C14" s="112"/>
      <c r="D14" s="34">
        <v>21</v>
      </c>
      <c r="E14" s="35">
        <f>'สรุปรวม 1 (เทอม1)'!F46</f>
        <v>3</v>
      </c>
      <c r="F14" s="36">
        <f t="shared" ref="F14:F15" si="0">SUM(E14*100)/D14</f>
        <v>14.285714285714286</v>
      </c>
      <c r="G14" s="35">
        <f>'สรุปรวม 1 (เทอม1)'!F45</f>
        <v>0</v>
      </c>
      <c r="H14" s="36">
        <f t="shared" ref="H14:H15" si="1">SUM(G14*100)/D14</f>
        <v>0</v>
      </c>
      <c r="I14" s="35">
        <f>'สรุปรวม 1 (เทอม1)'!F44</f>
        <v>9</v>
      </c>
      <c r="J14" s="36">
        <f t="shared" ref="J14:J15" si="2">SUM(I14*100)/D14</f>
        <v>42.857142857142854</v>
      </c>
      <c r="K14" s="35">
        <f>'สรุปรวม 1 (เทอม1)'!F43</f>
        <v>9</v>
      </c>
      <c r="L14" s="36">
        <f t="shared" ref="L14:L15" si="3">SUM(K14*100)/D14</f>
        <v>42.857142857142854</v>
      </c>
    </row>
    <row r="15" spans="1:13" ht="24.75" customHeight="1" x14ac:dyDescent="0.55000000000000004">
      <c r="A15" s="112" t="s">
        <v>68</v>
      </c>
      <c r="B15" s="112"/>
      <c r="C15" s="112"/>
      <c r="D15" s="34">
        <v>21</v>
      </c>
      <c r="E15" s="35">
        <f>'สรุปรวม 1 (เทอม1)'!H46</f>
        <v>3</v>
      </c>
      <c r="F15" s="36">
        <f t="shared" si="0"/>
        <v>14.285714285714286</v>
      </c>
      <c r="G15" s="35">
        <f>'สรุปรวม 1 (เทอม1)'!H45</f>
        <v>0</v>
      </c>
      <c r="H15" s="36">
        <f t="shared" si="1"/>
        <v>0</v>
      </c>
      <c r="I15" s="35">
        <f>'สรุปรวม 1 (เทอม1)'!H44</f>
        <v>9</v>
      </c>
      <c r="J15" s="36">
        <f t="shared" si="2"/>
        <v>42.857142857142854</v>
      </c>
      <c r="K15" s="35">
        <f>'สรุปรวม 1 (เทอม1)'!H43</f>
        <v>9</v>
      </c>
      <c r="L15" s="36">
        <f t="shared" si="3"/>
        <v>42.857142857142854</v>
      </c>
    </row>
    <row r="16" spans="1:13" ht="24.75" customHeight="1" x14ac:dyDescent="0.55000000000000004">
      <c r="A16" s="118" t="s">
        <v>57</v>
      </c>
      <c r="B16" s="118"/>
      <c r="C16" s="118"/>
      <c r="D16" s="118"/>
      <c r="E16" s="118"/>
      <c r="F16" s="118"/>
      <c r="G16" s="118"/>
      <c r="H16" s="118"/>
      <c r="I16" s="119">
        <f>'สรุปรวม 1 (เทอม1)'!K43+'สรุปรวม 1 (เทอม1)'!K44</f>
        <v>18</v>
      </c>
      <c r="J16" s="119"/>
      <c r="K16" s="119"/>
      <c r="L16" s="119"/>
      <c r="M16" s="3"/>
    </row>
    <row r="17" spans="1:13" ht="24.75" customHeight="1" x14ac:dyDescent="0.55000000000000004">
      <c r="A17" s="118" t="s">
        <v>56</v>
      </c>
      <c r="B17" s="118"/>
      <c r="C17" s="118"/>
      <c r="D17" s="118"/>
      <c r="E17" s="118"/>
      <c r="F17" s="118"/>
      <c r="G17" s="118"/>
      <c r="H17" s="118"/>
      <c r="I17" s="120">
        <f>SUM(I16*100)/D13</f>
        <v>85.714285714285708</v>
      </c>
      <c r="J17" s="120"/>
      <c r="K17" s="120"/>
      <c r="L17" s="120"/>
      <c r="M17" s="3"/>
    </row>
    <row r="18" spans="1:13" ht="12.75" customHeight="1" x14ac:dyDescent="0.55000000000000004">
      <c r="A18" s="3"/>
      <c r="B18" s="3"/>
      <c r="C18" s="3"/>
      <c r="D18" s="3"/>
      <c r="E18" s="3"/>
      <c r="F18" s="3"/>
      <c r="G18" s="3"/>
      <c r="H18" s="3"/>
      <c r="M18" s="3"/>
    </row>
    <row r="19" spans="1:13" ht="22.5" customHeight="1" x14ac:dyDescent="0.55000000000000004">
      <c r="A19" s="3" t="s">
        <v>58</v>
      </c>
      <c r="B19" s="3"/>
      <c r="C19" s="3"/>
      <c r="D19" s="3"/>
      <c r="E19" s="3"/>
      <c r="F19" s="3"/>
      <c r="G19" s="3"/>
      <c r="H19" s="3"/>
      <c r="M19" s="3"/>
    </row>
    <row r="20" spans="1:13" ht="7.5" customHeight="1" x14ac:dyDescent="0.55000000000000004">
      <c r="A20" s="3"/>
      <c r="B20" s="3"/>
      <c r="C20" s="3"/>
      <c r="D20" s="3"/>
      <c r="E20" s="3"/>
      <c r="F20" s="3"/>
      <c r="G20" s="3"/>
      <c r="H20" s="3"/>
    </row>
    <row r="21" spans="1:13" ht="22.5" customHeight="1" x14ac:dyDescent="0.55000000000000004">
      <c r="A21" s="3"/>
      <c r="B21" s="3"/>
      <c r="C21" s="3"/>
      <c r="D21" s="3"/>
      <c r="E21" s="111" t="s">
        <v>59</v>
      </c>
      <c r="F21" s="111"/>
      <c r="G21" s="111"/>
      <c r="H21" s="111"/>
      <c r="I21" s="111"/>
      <c r="J21" s="111"/>
      <c r="K21" s="3"/>
      <c r="L21" s="3"/>
    </row>
    <row r="22" spans="1:13" ht="24" customHeight="1" x14ac:dyDescent="0.55000000000000004">
      <c r="A22" s="3"/>
      <c r="B22" s="3"/>
      <c r="C22" s="3"/>
      <c r="D22" s="3"/>
      <c r="E22" s="111" t="str">
        <f>ข้อมูลพื้นฐาน!D8</f>
        <v>นางสำรอง  ต้นกระโทก</v>
      </c>
      <c r="F22" s="111"/>
      <c r="G22" s="111"/>
      <c r="H22" s="111"/>
      <c r="I22" s="111"/>
      <c r="J22" s="111"/>
      <c r="K22" s="3"/>
      <c r="L22" s="3"/>
    </row>
    <row r="23" spans="1:13" ht="24" customHeight="1" x14ac:dyDescent="0.55000000000000004">
      <c r="E23" s="111" t="str">
        <f>ข้อมูลพื้นฐาน!D9</f>
        <v>ครูประจำชั้น</v>
      </c>
      <c r="F23" s="111"/>
      <c r="G23" s="111"/>
      <c r="H23" s="111"/>
      <c r="I23" s="111"/>
      <c r="J23" s="111"/>
    </row>
    <row r="24" spans="1:13" ht="8.25" customHeight="1" x14ac:dyDescent="0.55000000000000004">
      <c r="G24" s="3"/>
      <c r="H24" s="3"/>
      <c r="I24" s="3"/>
      <c r="J24" s="3"/>
    </row>
    <row r="25" spans="1:13" ht="24" customHeight="1" x14ac:dyDescent="0.55000000000000004">
      <c r="A25" s="10" t="s">
        <v>60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</row>
    <row r="26" spans="1:13" ht="3.75" customHeight="1" x14ac:dyDescent="0.55000000000000004">
      <c r="A26" s="10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</row>
    <row r="27" spans="1:13" ht="62.25" customHeight="1" x14ac:dyDescent="0.55000000000000004">
      <c r="A27" s="117" t="s">
        <v>61</v>
      </c>
      <c r="B27" s="117"/>
      <c r="C27" s="117"/>
      <c r="D27" s="117"/>
      <c r="E27" s="117"/>
      <c r="F27" s="117"/>
      <c r="G27" s="117"/>
      <c r="H27" s="117"/>
      <c r="I27" s="117"/>
      <c r="J27" s="117"/>
      <c r="K27" s="117"/>
      <c r="L27" s="117"/>
    </row>
    <row r="28" spans="1:13" ht="12.75" customHeight="1" x14ac:dyDescent="0.55000000000000004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</row>
    <row r="29" spans="1:13" ht="22.5" customHeight="1" x14ac:dyDescent="0.55000000000000004">
      <c r="A29" s="3"/>
      <c r="B29" s="3"/>
      <c r="C29" s="3"/>
      <c r="D29" s="3"/>
      <c r="E29" s="111" t="s">
        <v>59</v>
      </c>
      <c r="F29" s="111"/>
      <c r="G29" s="111"/>
      <c r="H29" s="111"/>
      <c r="I29" s="111"/>
      <c r="J29" s="111"/>
      <c r="K29" s="3"/>
      <c r="L29" s="3"/>
    </row>
    <row r="30" spans="1:13" ht="22.5" customHeight="1" x14ac:dyDescent="0.55000000000000004">
      <c r="A30" s="3"/>
      <c r="B30" s="3"/>
      <c r="C30" s="3"/>
      <c r="D30" s="3"/>
      <c r="E30" s="111" t="str">
        <f>ข้อมูลพื้นฐาน!D10</f>
        <v>(นายสุนันท์  จงใจกลาง)</v>
      </c>
      <c r="F30" s="111"/>
      <c r="G30" s="111"/>
      <c r="H30" s="111"/>
      <c r="I30" s="111"/>
      <c r="J30" s="111"/>
      <c r="K30" s="3"/>
      <c r="L30" s="3"/>
    </row>
    <row r="31" spans="1:13" ht="22.5" customHeight="1" x14ac:dyDescent="0.55000000000000004">
      <c r="A31" s="3"/>
      <c r="B31" s="3"/>
      <c r="C31" s="3"/>
      <c r="D31" s="3"/>
      <c r="E31" s="111" t="str">
        <f>ข้อมูลพื้นฐาน!D11</f>
        <v>ผู้อำนวยการโรงเรียน</v>
      </c>
      <c r="F31" s="111"/>
      <c r="G31" s="111"/>
      <c r="H31" s="111"/>
      <c r="I31" s="111"/>
      <c r="J31" s="111"/>
      <c r="K31" s="3"/>
      <c r="L31" s="3"/>
    </row>
    <row r="32" spans="1:13" ht="24" x14ac:dyDescent="0.55000000000000004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</row>
    <row r="33" spans="1:12" ht="24" x14ac:dyDescent="0.55000000000000004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</row>
    <row r="34" spans="1:12" ht="24" x14ac:dyDescent="0.55000000000000004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</row>
    <row r="35" spans="1:12" ht="24" x14ac:dyDescent="0.55000000000000004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</row>
  </sheetData>
  <mergeCells count="24">
    <mergeCell ref="E31:J31"/>
    <mergeCell ref="E21:J21"/>
    <mergeCell ref="A27:L27"/>
    <mergeCell ref="A17:H17"/>
    <mergeCell ref="A16:H16"/>
    <mergeCell ref="I16:L16"/>
    <mergeCell ref="I17:L17"/>
    <mergeCell ref="E30:J30"/>
    <mergeCell ref="A2:L3"/>
    <mergeCell ref="F5:L5"/>
    <mergeCell ref="E22:J22"/>
    <mergeCell ref="E23:J23"/>
    <mergeCell ref="E29:J29"/>
    <mergeCell ref="A14:C14"/>
    <mergeCell ref="A15:C15"/>
    <mergeCell ref="A9:L9"/>
    <mergeCell ref="E11:F11"/>
    <mergeCell ref="G11:H11"/>
    <mergeCell ref="I11:J11"/>
    <mergeCell ref="K11:L11"/>
    <mergeCell ref="A13:C13"/>
    <mergeCell ref="A10:C12"/>
    <mergeCell ref="D10:D12"/>
    <mergeCell ref="E10:L10"/>
  </mergeCells>
  <pageMargins left="1.1811023622047245" right="0.78740157480314965" top="0.74803149606299213" bottom="0.74803149606299213" header="0.31496062992125984" footer="0.31496062992125984"/>
  <pageSetup paperSize="9" scale="83" orientation="portrait" horizontalDpi="4294967293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CC99"/>
    <pageSetUpPr fitToPage="1"/>
  </sheetPr>
  <dimension ref="A1:L46"/>
  <sheetViews>
    <sheetView view="pageBreakPreview" topLeftCell="A19" zoomScale="74" zoomScaleNormal="85" zoomScaleSheetLayoutView="74" workbookViewId="0">
      <selection activeCell="C30" sqref="C30:K31"/>
    </sheetView>
  </sheetViews>
  <sheetFormatPr defaultColWidth="7.625" defaultRowHeight="24" x14ac:dyDescent="0.55000000000000004"/>
  <cols>
    <col min="1" max="1" width="6.875" style="3" customWidth="1"/>
    <col min="2" max="2" width="37.875" style="3" bestFit="1" customWidth="1"/>
    <col min="3" max="8" width="10.625" style="3" customWidth="1"/>
    <col min="9" max="10" width="14.625" style="3" customWidth="1"/>
    <col min="11" max="11" width="17.125" style="3" customWidth="1"/>
    <col min="12" max="16384" width="7.625" style="3"/>
  </cols>
  <sheetData>
    <row r="1" spans="1:11" ht="27.75" x14ac:dyDescent="0.55000000000000004">
      <c r="A1" s="122" t="s">
        <v>70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</row>
    <row r="2" spans="1:11" s="15" customFormat="1" ht="27.75" x14ac:dyDescent="0.65">
      <c r="A2" s="128" t="str">
        <f>ข้อมูลพื้นฐาน!D4</f>
        <v>ชั้นประถมศึกษาปีที่ 2</v>
      </c>
      <c r="B2" s="128"/>
      <c r="C2" s="128"/>
      <c r="D2" s="128"/>
      <c r="E2" s="128"/>
      <c r="F2" s="48"/>
      <c r="G2" s="129" t="s">
        <v>23</v>
      </c>
      <c r="H2" s="129"/>
      <c r="I2" s="129"/>
      <c r="J2" s="129"/>
      <c r="K2" s="129"/>
    </row>
    <row r="3" spans="1:11" s="15" customFormat="1" ht="27.75" x14ac:dyDescent="0.65">
      <c r="A3" s="122" t="str">
        <f>ข้อมูลพื้นฐาน!D7</f>
        <v>โรงเรียนบ้านกุดโบสถ์</v>
      </c>
      <c r="B3" s="122"/>
      <c r="C3" s="122"/>
      <c r="D3" s="122"/>
      <c r="E3" s="122"/>
      <c r="F3" s="122"/>
      <c r="G3" s="122"/>
      <c r="H3" s="122"/>
      <c r="I3" s="122"/>
      <c r="J3" s="122"/>
      <c r="K3" s="122"/>
    </row>
    <row r="4" spans="1:11" ht="9" customHeight="1" x14ac:dyDescent="0.55000000000000004">
      <c r="A4" s="14"/>
      <c r="B4" s="14"/>
      <c r="C4" s="14"/>
      <c r="D4" s="14"/>
      <c r="E4" s="14"/>
      <c r="F4" s="14"/>
      <c r="G4" s="14"/>
      <c r="H4" s="14"/>
      <c r="I4" s="14"/>
      <c r="J4" s="14"/>
      <c r="K4" s="14"/>
    </row>
    <row r="5" spans="1:11" ht="19.899999999999999" customHeight="1" x14ac:dyDescent="0.55000000000000004">
      <c r="A5" s="126" t="s">
        <v>16</v>
      </c>
      <c r="B5" s="127" t="s">
        <v>1</v>
      </c>
      <c r="C5" s="124" t="s">
        <v>75</v>
      </c>
      <c r="D5" s="123" t="s">
        <v>4</v>
      </c>
      <c r="E5" s="124" t="s">
        <v>76</v>
      </c>
      <c r="F5" s="123" t="s">
        <v>4</v>
      </c>
      <c r="G5" s="124" t="s">
        <v>79</v>
      </c>
      <c r="H5" s="123" t="s">
        <v>4</v>
      </c>
      <c r="I5" s="125" t="s">
        <v>2</v>
      </c>
      <c r="J5" s="121" t="s">
        <v>3</v>
      </c>
      <c r="K5" s="123" t="s">
        <v>4</v>
      </c>
    </row>
    <row r="6" spans="1:11" ht="19.899999999999999" customHeight="1" x14ac:dyDescent="0.55000000000000004">
      <c r="A6" s="126"/>
      <c r="B6" s="127"/>
      <c r="C6" s="124"/>
      <c r="D6" s="123"/>
      <c r="E6" s="124"/>
      <c r="F6" s="123"/>
      <c r="G6" s="124"/>
      <c r="H6" s="123"/>
      <c r="I6" s="125"/>
      <c r="J6" s="121"/>
      <c r="K6" s="123"/>
    </row>
    <row r="7" spans="1:11" ht="19.899999999999999" customHeight="1" x14ac:dyDescent="0.55000000000000004">
      <c r="A7" s="126"/>
      <c r="B7" s="127"/>
      <c r="C7" s="124"/>
      <c r="D7" s="123"/>
      <c r="E7" s="124"/>
      <c r="F7" s="123"/>
      <c r="G7" s="124"/>
      <c r="H7" s="123"/>
      <c r="I7" s="125"/>
      <c r="J7" s="121"/>
      <c r="K7" s="123"/>
    </row>
    <row r="8" spans="1:11" ht="19.899999999999999" customHeight="1" x14ac:dyDescent="0.55000000000000004">
      <c r="A8" s="126"/>
      <c r="B8" s="127"/>
      <c r="C8" s="124"/>
      <c r="D8" s="123"/>
      <c r="E8" s="124"/>
      <c r="F8" s="123"/>
      <c r="G8" s="124"/>
      <c r="H8" s="123"/>
      <c r="I8" s="125"/>
      <c r="J8" s="121"/>
      <c r="K8" s="123"/>
    </row>
    <row r="9" spans="1:11" ht="19.899999999999999" customHeight="1" x14ac:dyDescent="0.55000000000000004">
      <c r="A9" s="126"/>
      <c r="B9" s="127"/>
      <c r="C9" s="124"/>
      <c r="D9" s="123"/>
      <c r="E9" s="124"/>
      <c r="F9" s="123"/>
      <c r="G9" s="124"/>
      <c r="H9" s="123"/>
      <c r="I9" s="125"/>
      <c r="J9" s="121"/>
      <c r="K9" s="123"/>
    </row>
    <row r="10" spans="1:11" ht="39" customHeight="1" x14ac:dyDescent="0.55000000000000004">
      <c r="A10" s="126"/>
      <c r="B10" s="127"/>
      <c r="C10" s="124"/>
      <c r="D10" s="123"/>
      <c r="E10" s="124"/>
      <c r="F10" s="123"/>
      <c r="G10" s="124"/>
      <c r="H10" s="123"/>
      <c r="I10" s="125"/>
      <c r="J10" s="121"/>
      <c r="K10" s="123"/>
    </row>
    <row r="11" spans="1:11" x14ac:dyDescent="0.55000000000000004">
      <c r="A11" s="1">
        <v>1</v>
      </c>
      <c r="B11" s="4" t="str">
        <f>ข้อมูลนักเรียน!B5</f>
        <v>เด็กชายทิวัตถ์  คล้ายกระโทก</v>
      </c>
      <c r="C11" s="78">
        <f>แบบประเมินการอ่าน!I11</f>
        <v>2</v>
      </c>
      <c r="D11" s="79" t="str">
        <f>IF(C11&gt;=2.5,"ดีเยี่ยม",IF(C11&gt;=1.5,"ดี",IF(C11&gt;=1,"ผ่านเกณฑ์",IF(C11&gt;=0,"ไม่ผ่านเกณฑ์"))))</f>
        <v>ดี</v>
      </c>
      <c r="E11" s="78">
        <f>แบบประเมินการคิดวิเคราะห์!I11</f>
        <v>2</v>
      </c>
      <c r="F11" s="79" t="str">
        <f>IF(E11&gt;=2.5,"ดีเยี่ยม",IF(E11&gt;=1.5,"ดี",IF(E11&gt;=1,"ผ่านเกณฑ์",IF(E11&gt;=0,"ไม่ผ่านเกณฑ์"))))</f>
        <v>ดี</v>
      </c>
      <c r="G11" s="78">
        <f>แบบประเมินการเขียน!I11</f>
        <v>2</v>
      </c>
      <c r="H11" s="79" t="str">
        <f>IF(G11&gt;=2.5,"ดีเยี่ยม",IF(G11&gt;=1.5,"ดี",IF(G11&gt;=1,"ผ่านเกณฑ์",IF(G11&gt;=0,"ไม่ผ่านเกณฑ์"))))</f>
        <v>ดี</v>
      </c>
      <c r="I11" s="80">
        <f>SUM(C11:H11)</f>
        <v>6</v>
      </c>
      <c r="J11" s="81">
        <f t="shared" ref="J11:J41" si="0">AVERAGE(C11:H11)</f>
        <v>2</v>
      </c>
      <c r="K11" s="82" t="str">
        <f>IF(J11&gt;=2.5,"ดีเยี่ยม",IF(J11&gt;=1.5,"ดี",IF(J11&gt;=1,"ผ่านเกณฑ์",IF(J11&gt;=0,"ไม่ผ่านเกณฑ์"))))</f>
        <v>ดี</v>
      </c>
    </row>
    <row r="12" spans="1:11" x14ac:dyDescent="0.55000000000000004">
      <c r="A12" s="1">
        <v>2</v>
      </c>
      <c r="B12" s="4" t="str">
        <f>ข้อมูลนักเรียน!B6</f>
        <v>เด็กชายเมธาพัศ  แผ้วครบุรี</v>
      </c>
      <c r="C12" s="78">
        <f>แบบประเมินการอ่าน!I12</f>
        <v>1.6</v>
      </c>
      <c r="D12" s="79" t="str">
        <f t="shared" ref="D12:H42" si="1">IF(C12&gt;=2.5,"ดีเยี่ยม",IF(C12&gt;=1.5,"ดี",IF(C12&gt;=1,"ผ่านเกณฑ์",IF(C12&gt;=0,"ไม่ผ่านเกณฑ์"))))</f>
        <v>ดี</v>
      </c>
      <c r="E12" s="78">
        <f>แบบประเมินการคิดวิเคราะห์!I12</f>
        <v>1.6</v>
      </c>
      <c r="F12" s="79" t="str">
        <f t="shared" si="1"/>
        <v>ดี</v>
      </c>
      <c r="G12" s="78">
        <f>แบบประเมินการเขียน!I12</f>
        <v>1.6</v>
      </c>
      <c r="H12" s="79" t="str">
        <f t="shared" si="1"/>
        <v>ดี</v>
      </c>
      <c r="I12" s="80">
        <f>SUM(C12:H12)</f>
        <v>4.8000000000000007</v>
      </c>
      <c r="J12" s="81">
        <f>AVERAGE(C12:H12)</f>
        <v>1.6000000000000003</v>
      </c>
      <c r="K12" s="82" t="str">
        <f t="shared" ref="K12:K42" si="2">IF(J12&gt;=2.5,"ดีเยี่ยม",IF(J12&gt;=1.5,"ดี",IF(J12&gt;=1,"ผ่านเกณฑ์",IF(J12&gt;=0,"ไม่ผ่านเกณฑ์"))))</f>
        <v>ดี</v>
      </c>
    </row>
    <row r="13" spans="1:11" x14ac:dyDescent="0.55000000000000004">
      <c r="A13" s="1">
        <v>3</v>
      </c>
      <c r="B13" s="4" t="str">
        <f>ข้อมูลนักเรียน!B7</f>
        <v>เด็กชายโชคชัย  เรือนเพชร</v>
      </c>
      <c r="C13" s="78">
        <f>แบบประเมินการอ่าน!I13</f>
        <v>2.4</v>
      </c>
      <c r="D13" s="79" t="str">
        <f t="shared" si="1"/>
        <v>ดี</v>
      </c>
      <c r="E13" s="78">
        <f>แบบประเมินการคิดวิเคราะห์!I13</f>
        <v>2.4</v>
      </c>
      <c r="F13" s="79" t="str">
        <f t="shared" si="1"/>
        <v>ดี</v>
      </c>
      <c r="G13" s="78">
        <f>แบบประเมินการเขียน!I13</f>
        <v>2.4</v>
      </c>
      <c r="H13" s="79" t="str">
        <f t="shared" si="1"/>
        <v>ดี</v>
      </c>
      <c r="I13" s="80">
        <f t="shared" ref="I13:I41" si="3">SUM(C13:H13)</f>
        <v>7.1999999999999993</v>
      </c>
      <c r="J13" s="81">
        <f t="shared" si="0"/>
        <v>2.4</v>
      </c>
      <c r="K13" s="82" t="str">
        <f t="shared" si="2"/>
        <v>ดี</v>
      </c>
    </row>
    <row r="14" spans="1:11" x14ac:dyDescent="0.55000000000000004">
      <c r="A14" s="1">
        <v>4</v>
      </c>
      <c r="B14" s="4" t="str">
        <f>ข้อมูลนักเรียน!B8</f>
        <v>เด็กชายกฤตพจน์  เพชรท้าว</v>
      </c>
      <c r="C14" s="78">
        <f>แบบประเมินการอ่าน!I14</f>
        <v>3</v>
      </c>
      <c r="D14" s="79" t="str">
        <f t="shared" si="1"/>
        <v>ดีเยี่ยม</v>
      </c>
      <c r="E14" s="78">
        <f>แบบประเมินการคิดวิเคราะห์!I14</f>
        <v>3</v>
      </c>
      <c r="F14" s="79" t="str">
        <f t="shared" si="1"/>
        <v>ดีเยี่ยม</v>
      </c>
      <c r="G14" s="78">
        <f>แบบประเมินการเขียน!I14</f>
        <v>3</v>
      </c>
      <c r="H14" s="79" t="str">
        <f t="shared" si="1"/>
        <v>ดีเยี่ยม</v>
      </c>
      <c r="I14" s="80">
        <f t="shared" si="3"/>
        <v>9</v>
      </c>
      <c r="J14" s="81">
        <f t="shared" si="0"/>
        <v>3</v>
      </c>
      <c r="K14" s="82" t="str">
        <f t="shared" si="2"/>
        <v>ดีเยี่ยม</v>
      </c>
    </row>
    <row r="15" spans="1:11" x14ac:dyDescent="0.55000000000000004">
      <c r="A15" s="1">
        <v>5</v>
      </c>
      <c r="B15" s="4" t="str">
        <f>ข้อมูลนักเรียน!B9</f>
        <v>เด็กชายภัทนนท์  เตาตะขบ</v>
      </c>
      <c r="C15" s="78">
        <f>แบบประเมินการอ่าน!I15</f>
        <v>2</v>
      </c>
      <c r="D15" s="79" t="str">
        <f t="shared" si="1"/>
        <v>ดี</v>
      </c>
      <c r="E15" s="78">
        <f>แบบประเมินการคิดวิเคราะห์!I15</f>
        <v>2</v>
      </c>
      <c r="F15" s="79" t="str">
        <f t="shared" si="1"/>
        <v>ดี</v>
      </c>
      <c r="G15" s="78">
        <f>แบบประเมินการเขียน!I15</f>
        <v>2</v>
      </c>
      <c r="H15" s="79" t="str">
        <f t="shared" si="1"/>
        <v>ดี</v>
      </c>
      <c r="I15" s="80">
        <f t="shared" si="3"/>
        <v>6</v>
      </c>
      <c r="J15" s="81">
        <f t="shared" si="0"/>
        <v>2</v>
      </c>
      <c r="K15" s="82" t="str">
        <f t="shared" si="2"/>
        <v>ดี</v>
      </c>
    </row>
    <row r="16" spans="1:11" x14ac:dyDescent="0.55000000000000004">
      <c r="A16" s="1">
        <v>6</v>
      </c>
      <c r="B16" s="4" t="str">
        <f>ข้อมูลนักเรียน!B10</f>
        <v>เด็กหญิงเสาวภาคย์  สิงห์บัญชา</v>
      </c>
      <c r="C16" s="78">
        <f>แบบประเมินการอ่าน!I16</f>
        <v>3</v>
      </c>
      <c r="D16" s="79" t="str">
        <f t="shared" si="1"/>
        <v>ดีเยี่ยม</v>
      </c>
      <c r="E16" s="78">
        <f>แบบประเมินการคิดวิเคราะห์!I16</f>
        <v>3</v>
      </c>
      <c r="F16" s="79" t="str">
        <f t="shared" si="1"/>
        <v>ดีเยี่ยม</v>
      </c>
      <c r="G16" s="78">
        <f>แบบประเมินการเขียน!I16</f>
        <v>3</v>
      </c>
      <c r="H16" s="79" t="str">
        <f t="shared" si="1"/>
        <v>ดีเยี่ยม</v>
      </c>
      <c r="I16" s="80">
        <f t="shared" si="3"/>
        <v>9</v>
      </c>
      <c r="J16" s="81">
        <f t="shared" si="0"/>
        <v>3</v>
      </c>
      <c r="K16" s="82" t="str">
        <f t="shared" si="2"/>
        <v>ดีเยี่ยม</v>
      </c>
    </row>
    <row r="17" spans="1:11" x14ac:dyDescent="0.55000000000000004">
      <c r="A17" s="1">
        <v>7</v>
      </c>
      <c r="B17" s="4" t="str">
        <f>ข้อมูลนักเรียน!B11</f>
        <v>เด็กหญิงพิชญาพร  ชินรัมย์</v>
      </c>
      <c r="C17" s="78">
        <f>แบบประเมินการอ่าน!I17</f>
        <v>3</v>
      </c>
      <c r="D17" s="79" t="str">
        <f t="shared" si="1"/>
        <v>ดีเยี่ยม</v>
      </c>
      <c r="E17" s="78">
        <f>แบบประเมินการคิดวิเคราะห์!I17</f>
        <v>3</v>
      </c>
      <c r="F17" s="79" t="str">
        <f t="shared" si="1"/>
        <v>ดีเยี่ยม</v>
      </c>
      <c r="G17" s="78">
        <f>แบบประเมินการเขียน!I17</f>
        <v>3</v>
      </c>
      <c r="H17" s="79" t="str">
        <f t="shared" si="1"/>
        <v>ดีเยี่ยม</v>
      </c>
      <c r="I17" s="80">
        <f t="shared" si="3"/>
        <v>9</v>
      </c>
      <c r="J17" s="81">
        <f t="shared" si="0"/>
        <v>3</v>
      </c>
      <c r="K17" s="82" t="str">
        <f t="shared" si="2"/>
        <v>ดีเยี่ยม</v>
      </c>
    </row>
    <row r="18" spans="1:11" x14ac:dyDescent="0.55000000000000004">
      <c r="A18" s="1">
        <v>8</v>
      </c>
      <c r="B18" s="4" t="str">
        <f>ข้อมูลนักเรียน!B12</f>
        <v>เด็กหญิงเพชรรัตน์  ฉันกระโทก</v>
      </c>
      <c r="C18" s="78">
        <f>แบบประเมินการอ่าน!I18</f>
        <v>3</v>
      </c>
      <c r="D18" s="79" t="str">
        <f t="shared" si="1"/>
        <v>ดีเยี่ยม</v>
      </c>
      <c r="E18" s="78">
        <f>แบบประเมินการคิดวิเคราะห์!I18</f>
        <v>3</v>
      </c>
      <c r="F18" s="79" t="str">
        <f t="shared" si="1"/>
        <v>ดีเยี่ยม</v>
      </c>
      <c r="G18" s="78">
        <f>แบบประเมินการเขียน!I18</f>
        <v>3</v>
      </c>
      <c r="H18" s="79" t="str">
        <f t="shared" si="1"/>
        <v>ดีเยี่ยม</v>
      </c>
      <c r="I18" s="80">
        <f t="shared" si="3"/>
        <v>9</v>
      </c>
      <c r="J18" s="81">
        <f t="shared" si="0"/>
        <v>3</v>
      </c>
      <c r="K18" s="82" t="str">
        <f t="shared" si="2"/>
        <v>ดีเยี่ยม</v>
      </c>
    </row>
    <row r="19" spans="1:11" x14ac:dyDescent="0.55000000000000004">
      <c r="A19" s="1">
        <v>9</v>
      </c>
      <c r="B19" s="4" t="str">
        <f>ข้อมูลนักเรียน!B13</f>
        <v>เด็กหญิงกานต์ธิดา  แสนกระโทก</v>
      </c>
      <c r="C19" s="78">
        <f>แบบประเมินการอ่าน!I19</f>
        <v>1.6</v>
      </c>
      <c r="D19" s="79" t="str">
        <f t="shared" si="1"/>
        <v>ดี</v>
      </c>
      <c r="E19" s="78">
        <f>แบบประเมินการคิดวิเคราะห์!I19</f>
        <v>1.6</v>
      </c>
      <c r="F19" s="79" t="str">
        <f t="shared" si="1"/>
        <v>ดี</v>
      </c>
      <c r="G19" s="78">
        <f>แบบประเมินการเขียน!I19</f>
        <v>1.6</v>
      </c>
      <c r="H19" s="79" t="str">
        <f t="shared" si="1"/>
        <v>ดี</v>
      </c>
      <c r="I19" s="80">
        <f t="shared" si="3"/>
        <v>4.8000000000000007</v>
      </c>
      <c r="J19" s="81">
        <f t="shared" si="0"/>
        <v>1.6000000000000003</v>
      </c>
      <c r="K19" s="82" t="str">
        <f t="shared" si="2"/>
        <v>ดี</v>
      </c>
    </row>
    <row r="20" spans="1:11" x14ac:dyDescent="0.55000000000000004">
      <c r="A20" s="1">
        <v>10</v>
      </c>
      <c r="B20" s="4" t="str">
        <f>ข้อมูลนักเรียน!B14</f>
        <v>เด็กชายอนุวัฒน์  เนื้อกระโทก</v>
      </c>
      <c r="C20" s="78">
        <f>แบบประเมินการอ่าน!I20</f>
        <v>2</v>
      </c>
      <c r="D20" s="79" t="str">
        <f t="shared" si="1"/>
        <v>ดี</v>
      </c>
      <c r="E20" s="78">
        <f>แบบประเมินการคิดวิเคราะห์!I20</f>
        <v>2</v>
      </c>
      <c r="F20" s="79" t="str">
        <f t="shared" si="1"/>
        <v>ดี</v>
      </c>
      <c r="G20" s="78">
        <f>แบบประเมินการเขียน!I20</f>
        <v>2</v>
      </c>
      <c r="H20" s="79" t="str">
        <f t="shared" si="1"/>
        <v>ดี</v>
      </c>
      <c r="I20" s="80">
        <f t="shared" si="3"/>
        <v>6</v>
      </c>
      <c r="J20" s="81">
        <f t="shared" si="0"/>
        <v>2</v>
      </c>
      <c r="K20" s="82" t="str">
        <f t="shared" si="2"/>
        <v>ดี</v>
      </c>
    </row>
    <row r="21" spans="1:11" x14ac:dyDescent="0.55000000000000004">
      <c r="A21" s="1">
        <v>11</v>
      </c>
      <c r="B21" s="4" t="str">
        <f>ข้อมูลนักเรียน!B15</f>
        <v>เด็กหญิงกิตญาดา  หมั่นกุดเวียน</v>
      </c>
      <c r="C21" s="78">
        <f>แบบประเมินการอ่าน!I21</f>
        <v>2</v>
      </c>
      <c r="D21" s="79" t="str">
        <f t="shared" si="1"/>
        <v>ดี</v>
      </c>
      <c r="E21" s="78">
        <f>แบบประเมินการคิดวิเคราะห์!I21</f>
        <v>2</v>
      </c>
      <c r="F21" s="79" t="str">
        <f t="shared" si="1"/>
        <v>ดี</v>
      </c>
      <c r="G21" s="78">
        <f>แบบประเมินการเขียน!I21</f>
        <v>2</v>
      </c>
      <c r="H21" s="79" t="str">
        <f t="shared" si="1"/>
        <v>ดี</v>
      </c>
      <c r="I21" s="80">
        <f t="shared" si="3"/>
        <v>6</v>
      </c>
      <c r="J21" s="81">
        <f t="shared" si="0"/>
        <v>2</v>
      </c>
      <c r="K21" s="82" t="str">
        <f t="shared" si="2"/>
        <v>ดี</v>
      </c>
    </row>
    <row r="22" spans="1:11" x14ac:dyDescent="0.55000000000000004">
      <c r="A22" s="1">
        <v>12</v>
      </c>
      <c r="B22" s="4" t="str">
        <f>ข้อมูลนักเรียน!B16</f>
        <v>เด็กชายจิรณัฐ หมั่นกุดเวียน</v>
      </c>
      <c r="C22" s="78">
        <f>แบบประเมินการอ่าน!I22</f>
        <v>2</v>
      </c>
      <c r="D22" s="79" t="str">
        <f t="shared" si="1"/>
        <v>ดี</v>
      </c>
      <c r="E22" s="78">
        <f>แบบประเมินการคิดวิเคราะห์!I22</f>
        <v>2</v>
      </c>
      <c r="F22" s="79" t="str">
        <f t="shared" si="1"/>
        <v>ดี</v>
      </c>
      <c r="G22" s="78">
        <f>แบบประเมินการเขียน!I22</f>
        <v>2</v>
      </c>
      <c r="H22" s="79" t="str">
        <f t="shared" si="1"/>
        <v>ดี</v>
      </c>
      <c r="I22" s="80">
        <f t="shared" si="3"/>
        <v>6</v>
      </c>
      <c r="J22" s="81">
        <f t="shared" si="0"/>
        <v>2</v>
      </c>
      <c r="K22" s="82" t="str">
        <f t="shared" si="2"/>
        <v>ดี</v>
      </c>
    </row>
    <row r="23" spans="1:11" x14ac:dyDescent="0.55000000000000004">
      <c r="A23" s="1">
        <v>13</v>
      </c>
      <c r="B23" s="4" t="str">
        <f>ข้อมูลนักเรียน!B17</f>
        <v>เด็กชายกฤตษฎา รัตนะมาลา</v>
      </c>
      <c r="C23" s="78">
        <f>แบบประเมินการอ่าน!I23</f>
        <v>2</v>
      </c>
      <c r="D23" s="79" t="str">
        <f t="shared" si="1"/>
        <v>ดี</v>
      </c>
      <c r="E23" s="78">
        <f>แบบประเมินการคิดวิเคราะห์!I23</f>
        <v>2</v>
      </c>
      <c r="F23" s="79" t="str">
        <f t="shared" si="1"/>
        <v>ดี</v>
      </c>
      <c r="G23" s="78">
        <f>แบบประเมินการเขียน!I23</f>
        <v>2</v>
      </c>
      <c r="H23" s="79" t="str">
        <f t="shared" si="1"/>
        <v>ดี</v>
      </c>
      <c r="I23" s="80">
        <f t="shared" si="3"/>
        <v>6</v>
      </c>
      <c r="J23" s="81">
        <f t="shared" si="0"/>
        <v>2</v>
      </c>
      <c r="K23" s="82" t="str">
        <f t="shared" si="2"/>
        <v>ดี</v>
      </c>
    </row>
    <row r="24" spans="1:11" x14ac:dyDescent="0.55000000000000004">
      <c r="A24" s="1">
        <v>14</v>
      </c>
      <c r="B24" s="4" t="str">
        <f>ข้อมูลนักเรียน!B18</f>
        <v>เด็กหญิงกัญญารัตน์ วรรณุรักษ์</v>
      </c>
      <c r="C24" s="78">
        <f>แบบประเมินการอ่าน!I24</f>
        <v>3</v>
      </c>
      <c r="D24" s="79" t="str">
        <f t="shared" si="1"/>
        <v>ดีเยี่ยม</v>
      </c>
      <c r="E24" s="78">
        <f>แบบประเมินการคิดวิเคราะห์!I24</f>
        <v>3</v>
      </c>
      <c r="F24" s="79" t="str">
        <f t="shared" si="1"/>
        <v>ดีเยี่ยม</v>
      </c>
      <c r="G24" s="78">
        <f>แบบประเมินการเขียน!I24</f>
        <v>3</v>
      </c>
      <c r="H24" s="79" t="str">
        <f t="shared" si="1"/>
        <v>ดีเยี่ยม</v>
      </c>
      <c r="I24" s="80">
        <f t="shared" si="3"/>
        <v>9</v>
      </c>
      <c r="J24" s="81">
        <f t="shared" si="0"/>
        <v>3</v>
      </c>
      <c r="K24" s="82" t="str">
        <f t="shared" si="2"/>
        <v>ดีเยี่ยม</v>
      </c>
    </row>
    <row r="25" spans="1:11" x14ac:dyDescent="0.55000000000000004">
      <c r="A25" s="1">
        <v>15</v>
      </c>
      <c r="B25" s="4" t="str">
        <f>ข้อมูลนักเรียน!B19</f>
        <v>เด็กหญิงนิชาพร  เรือนเพชร</v>
      </c>
      <c r="C25" s="78">
        <f>แบบประเมินการอ่าน!I25</f>
        <v>2.6</v>
      </c>
      <c r="D25" s="79" t="str">
        <f t="shared" si="1"/>
        <v>ดีเยี่ยม</v>
      </c>
      <c r="E25" s="78">
        <f>แบบประเมินการคิดวิเคราะห์!I25</f>
        <v>2.6</v>
      </c>
      <c r="F25" s="79" t="str">
        <f t="shared" si="1"/>
        <v>ดีเยี่ยม</v>
      </c>
      <c r="G25" s="78">
        <f>แบบประเมินการเขียน!I25</f>
        <v>2.6</v>
      </c>
      <c r="H25" s="79" t="str">
        <f t="shared" si="1"/>
        <v>ดีเยี่ยม</v>
      </c>
      <c r="I25" s="80">
        <f t="shared" si="3"/>
        <v>7.8000000000000007</v>
      </c>
      <c r="J25" s="81">
        <f t="shared" si="0"/>
        <v>2.6</v>
      </c>
      <c r="K25" s="82" t="str">
        <f t="shared" si="2"/>
        <v>ดีเยี่ยม</v>
      </c>
    </row>
    <row r="26" spans="1:11" x14ac:dyDescent="0.55000000000000004">
      <c r="A26" s="1">
        <v>16</v>
      </c>
      <c r="B26" s="4" t="str">
        <f>ข้อมูลนักเรียน!B20</f>
        <v>เด็กหญิงธัญชนก ลีกระโทก</v>
      </c>
      <c r="C26" s="78">
        <f>แบบประเมินการอ่าน!I26</f>
        <v>2</v>
      </c>
      <c r="D26" s="79" t="str">
        <f t="shared" si="1"/>
        <v>ดี</v>
      </c>
      <c r="E26" s="78">
        <f>แบบประเมินการคิดวิเคราะห์!I29</f>
        <v>2.6</v>
      </c>
      <c r="F26" s="79" t="str">
        <f t="shared" si="1"/>
        <v>ดีเยี่ยม</v>
      </c>
      <c r="G26" s="78">
        <f>แบบประเมินการเขียน!I28</f>
        <v>2.6</v>
      </c>
      <c r="H26" s="79" t="str">
        <f t="shared" si="1"/>
        <v>ดีเยี่ยม</v>
      </c>
      <c r="I26" s="80">
        <f t="shared" si="3"/>
        <v>7.1999999999999993</v>
      </c>
      <c r="J26" s="81">
        <f t="shared" si="0"/>
        <v>2.4</v>
      </c>
      <c r="K26" s="82" t="str">
        <f t="shared" si="2"/>
        <v>ดี</v>
      </c>
    </row>
    <row r="27" spans="1:11" x14ac:dyDescent="0.55000000000000004">
      <c r="A27" s="1">
        <v>17</v>
      </c>
      <c r="B27" s="4" t="str">
        <f>ข้อมูลนักเรียน!B21</f>
        <v>เด็กหญิงอารยา ชื่นกระโทก</v>
      </c>
      <c r="C27" s="78">
        <f>แบบประเมินการอ่าน!I29</f>
        <v>2</v>
      </c>
      <c r="D27" s="79" t="str">
        <f t="shared" si="1"/>
        <v>ดี</v>
      </c>
      <c r="E27" s="78">
        <f>แบบประเมินการคิดวิเคราะห์!I30</f>
        <v>2.6</v>
      </c>
      <c r="F27" s="79" t="str">
        <f t="shared" si="1"/>
        <v>ดีเยี่ยม</v>
      </c>
      <c r="G27" s="78">
        <f>แบบประเมินการเขียน!I29</f>
        <v>2.6</v>
      </c>
      <c r="H27" s="79" t="str">
        <f t="shared" si="1"/>
        <v>ดีเยี่ยม</v>
      </c>
      <c r="I27" s="80">
        <f t="shared" si="3"/>
        <v>7.1999999999999993</v>
      </c>
      <c r="J27" s="81">
        <f t="shared" si="0"/>
        <v>2.4</v>
      </c>
      <c r="K27" s="82" t="str">
        <f t="shared" si="2"/>
        <v>ดี</v>
      </c>
    </row>
    <row r="28" spans="1:11" x14ac:dyDescent="0.55000000000000004">
      <c r="A28" s="1">
        <v>18</v>
      </c>
      <c r="B28" s="4" t="str">
        <f>ข้อมูลนักเรียน!B22</f>
        <v>เด็กชายศุภากร  พงษ์กระโทก</v>
      </c>
      <c r="C28" s="78">
        <f>แบบประเมินการอ่าน!I31</f>
        <v>2</v>
      </c>
      <c r="D28" s="79" t="str">
        <f t="shared" si="1"/>
        <v>ดี</v>
      </c>
      <c r="E28" s="78">
        <f>แบบประเมินการคิดวิเคราะห์!I31</f>
        <v>2.6</v>
      </c>
      <c r="F28" s="79" t="str">
        <f t="shared" si="1"/>
        <v>ดีเยี่ยม</v>
      </c>
      <c r="G28" s="78">
        <f>แบบประเมินการเขียน!I31</f>
        <v>2.6</v>
      </c>
      <c r="H28" s="79" t="str">
        <f t="shared" si="1"/>
        <v>ดีเยี่ยม</v>
      </c>
      <c r="I28" s="80">
        <f t="shared" si="3"/>
        <v>7.1999999999999993</v>
      </c>
      <c r="J28" s="81">
        <f t="shared" si="0"/>
        <v>2.4</v>
      </c>
      <c r="K28" s="82" t="str">
        <f t="shared" si="2"/>
        <v>ดี</v>
      </c>
    </row>
    <row r="29" spans="1:11" x14ac:dyDescent="0.55000000000000004">
      <c r="A29" s="1">
        <v>19</v>
      </c>
      <c r="B29" s="4" t="str">
        <f>ข้อมูลนักเรียน!B23</f>
        <v>เด็กชายอนุชา รวบกระโทก</v>
      </c>
      <c r="C29" s="78">
        <f>แบบประเมินการอ่าน!I32</f>
        <v>0</v>
      </c>
      <c r="D29" s="79" t="str">
        <f t="shared" ref="D29:D30" si="4">IF(C29&gt;=2.5,"ดีเยี่ยม",IF(C29&gt;=1.5,"ดี",IF(C29&gt;=1,"ผ่านเกณฑ์",IF(C29&gt;=0,"ไม่ผ่านเกณฑ์"))))</f>
        <v>ไม่ผ่านเกณฑ์</v>
      </c>
      <c r="E29" s="78">
        <f>แบบประเมินการคิดวิเคราะห์!I32</f>
        <v>0</v>
      </c>
      <c r="F29" s="79" t="str">
        <f t="shared" ref="F29:F30" si="5">IF(E29&gt;=2.5,"ดีเยี่ยม",IF(E29&gt;=1.5,"ดี",IF(E29&gt;=1,"ผ่านเกณฑ์",IF(E29&gt;=0,"ไม่ผ่านเกณฑ์"))))</f>
        <v>ไม่ผ่านเกณฑ์</v>
      </c>
      <c r="G29" s="78">
        <f>แบบประเมินการเขียน!I32</f>
        <v>0</v>
      </c>
      <c r="H29" s="79" t="str">
        <f t="shared" ref="H29:H30" si="6">IF(G29&gt;=2.5,"ดีเยี่ยม",IF(G29&gt;=1.5,"ดี",IF(G29&gt;=1,"ผ่านเกณฑ์",IF(G29&gt;=0,"ไม่ผ่านเกณฑ์"))))</f>
        <v>ไม่ผ่านเกณฑ์</v>
      </c>
      <c r="I29" s="80">
        <f t="shared" ref="I29:I30" si="7">SUM(C29:H29)</f>
        <v>0</v>
      </c>
      <c r="J29" s="81">
        <f t="shared" ref="J29:J30" si="8">AVERAGE(C29:H29)</f>
        <v>0</v>
      </c>
      <c r="K29" s="82" t="str">
        <f t="shared" ref="K29:K30" si="9">IF(J29&gt;=2.5,"ดีเยี่ยม",IF(J29&gt;=1.5,"ดี",IF(J29&gt;=1,"ผ่านเกณฑ์",IF(J29&gt;=0,"ไม่ผ่านเกณฑ์"))))</f>
        <v>ไม่ผ่านเกณฑ์</v>
      </c>
    </row>
    <row r="30" spans="1:11" x14ac:dyDescent="0.55000000000000004">
      <c r="A30" s="1">
        <v>20</v>
      </c>
      <c r="B30" s="4" t="str">
        <f>ข้อมูลนักเรียน!B24</f>
        <v>เด็กหญิงวรรณวิศา  อุบลบาน</v>
      </c>
      <c r="C30" s="78">
        <f>แบบประเมินการอ่าน!I33</f>
        <v>0</v>
      </c>
      <c r="D30" s="79" t="str">
        <f t="shared" si="4"/>
        <v>ไม่ผ่านเกณฑ์</v>
      </c>
      <c r="E30" s="78">
        <f>แบบประเมินการคิดวิเคราะห์!I33</f>
        <v>0</v>
      </c>
      <c r="F30" s="79" t="str">
        <f t="shared" si="5"/>
        <v>ไม่ผ่านเกณฑ์</v>
      </c>
      <c r="G30" s="78">
        <f>แบบประเมินการเขียน!I33</f>
        <v>0</v>
      </c>
      <c r="H30" s="79" t="str">
        <f t="shared" si="6"/>
        <v>ไม่ผ่านเกณฑ์</v>
      </c>
      <c r="I30" s="80">
        <f t="shared" si="7"/>
        <v>0</v>
      </c>
      <c r="J30" s="81">
        <f t="shared" si="8"/>
        <v>0</v>
      </c>
      <c r="K30" s="82" t="str">
        <f t="shared" si="9"/>
        <v>ไม่ผ่านเกณฑ์</v>
      </c>
    </row>
    <row r="31" spans="1:11" x14ac:dyDescent="0.55000000000000004">
      <c r="A31" s="1">
        <v>21</v>
      </c>
      <c r="B31" s="4" t="str">
        <f>ข้อมูลนักเรียน!B25</f>
        <v>เด็กชายธชย  นนสุรัตน์</v>
      </c>
      <c r="C31" s="78">
        <f>แบบประเมินการอ่าน!I34</f>
        <v>0</v>
      </c>
      <c r="D31" s="79" t="str">
        <f t="shared" ref="D31" si="10">IF(C31&gt;=2.5,"ดีเยี่ยม",IF(C31&gt;=1.5,"ดี",IF(C31&gt;=1,"ผ่านเกณฑ์",IF(C31&gt;=0,"ไม่ผ่านเกณฑ์"))))</f>
        <v>ไม่ผ่านเกณฑ์</v>
      </c>
      <c r="E31" s="78">
        <f>แบบประเมินการคิดวิเคราะห์!I34</f>
        <v>0</v>
      </c>
      <c r="F31" s="79" t="str">
        <f t="shared" ref="F31" si="11">IF(E31&gt;=2.5,"ดีเยี่ยม",IF(E31&gt;=1.5,"ดี",IF(E31&gt;=1,"ผ่านเกณฑ์",IF(E31&gt;=0,"ไม่ผ่านเกณฑ์"))))</f>
        <v>ไม่ผ่านเกณฑ์</v>
      </c>
      <c r="G31" s="78">
        <f>แบบประเมินการเขียน!I34</f>
        <v>0</v>
      </c>
      <c r="H31" s="79" t="str">
        <f t="shared" ref="H31" si="12">IF(G31&gt;=2.5,"ดีเยี่ยม",IF(G31&gt;=1.5,"ดี",IF(G31&gt;=1,"ผ่านเกณฑ์",IF(G31&gt;=0,"ไม่ผ่านเกณฑ์"))))</f>
        <v>ไม่ผ่านเกณฑ์</v>
      </c>
      <c r="I31" s="80">
        <f t="shared" ref="I31" si="13">SUM(C31:H31)</f>
        <v>0</v>
      </c>
      <c r="J31" s="81">
        <f t="shared" ref="J31" si="14">AVERAGE(C31:H31)</f>
        <v>0</v>
      </c>
      <c r="K31" s="82" t="str">
        <f t="shared" ref="K31" si="15">IF(J31&gt;=2.5,"ดีเยี่ยม",IF(J31&gt;=1.5,"ดี",IF(J31&gt;=1,"ผ่านเกณฑ์",IF(J31&gt;=0,"ไม่ผ่านเกณฑ์"))))</f>
        <v>ไม่ผ่านเกณฑ์</v>
      </c>
    </row>
    <row r="32" spans="1:11" x14ac:dyDescent="0.55000000000000004">
      <c r="A32" s="1">
        <v>22</v>
      </c>
      <c r="B32" s="4"/>
      <c r="C32" s="78"/>
      <c r="D32" s="79"/>
      <c r="E32" s="78"/>
      <c r="F32" s="79"/>
      <c r="G32" s="78"/>
      <c r="H32" s="79"/>
      <c r="I32" s="80"/>
      <c r="J32" s="81"/>
      <c r="K32" s="82"/>
    </row>
    <row r="33" spans="1:12" x14ac:dyDescent="0.55000000000000004">
      <c r="A33" s="1">
        <v>23</v>
      </c>
      <c r="B33" s="4"/>
      <c r="C33" s="78"/>
      <c r="D33" s="79"/>
      <c r="E33" s="78"/>
      <c r="F33" s="79"/>
      <c r="G33" s="78"/>
      <c r="H33" s="79"/>
      <c r="I33" s="80"/>
      <c r="J33" s="81"/>
      <c r="K33" s="82"/>
    </row>
    <row r="34" spans="1:12" x14ac:dyDescent="0.55000000000000004">
      <c r="A34" s="1">
        <v>24</v>
      </c>
      <c r="B34" s="4"/>
      <c r="C34" s="78"/>
      <c r="D34" s="79"/>
      <c r="E34" s="78"/>
      <c r="F34" s="79"/>
      <c r="G34" s="78"/>
      <c r="H34" s="79"/>
      <c r="I34" s="80"/>
      <c r="J34" s="81"/>
      <c r="K34" s="82"/>
    </row>
    <row r="35" spans="1:12" x14ac:dyDescent="0.55000000000000004">
      <c r="A35" s="1">
        <v>25</v>
      </c>
      <c r="B35" s="4"/>
      <c r="C35" s="78"/>
      <c r="D35" s="79"/>
      <c r="E35" s="78"/>
      <c r="F35" s="79"/>
      <c r="G35" s="78"/>
      <c r="H35" s="79"/>
      <c r="I35" s="80"/>
      <c r="J35" s="81"/>
      <c r="K35" s="82"/>
    </row>
    <row r="36" spans="1:12" x14ac:dyDescent="0.55000000000000004">
      <c r="A36" s="1">
        <v>26</v>
      </c>
      <c r="B36" s="4"/>
      <c r="C36" s="78"/>
      <c r="D36" s="79"/>
      <c r="E36" s="78"/>
      <c r="F36" s="79"/>
      <c r="G36" s="78"/>
      <c r="H36" s="79"/>
      <c r="I36" s="80"/>
      <c r="J36" s="81"/>
      <c r="K36" s="82"/>
    </row>
    <row r="37" spans="1:12" x14ac:dyDescent="0.55000000000000004">
      <c r="A37" s="1">
        <v>27</v>
      </c>
      <c r="B37" s="4"/>
      <c r="C37" s="78"/>
      <c r="D37" s="79"/>
      <c r="E37" s="78"/>
      <c r="F37" s="79"/>
      <c r="G37" s="78"/>
      <c r="H37" s="79"/>
      <c r="I37" s="80"/>
      <c r="J37" s="81"/>
      <c r="K37" s="82"/>
    </row>
    <row r="38" spans="1:12" x14ac:dyDescent="0.55000000000000004">
      <c r="A38" s="1">
        <v>28</v>
      </c>
      <c r="B38" s="4"/>
      <c r="C38" s="78"/>
      <c r="D38" s="79"/>
      <c r="E38" s="78"/>
      <c r="F38" s="79"/>
      <c r="G38" s="78"/>
      <c r="H38" s="79"/>
      <c r="I38" s="80"/>
      <c r="J38" s="81"/>
      <c r="K38" s="82"/>
    </row>
    <row r="39" spans="1:12" x14ac:dyDescent="0.55000000000000004">
      <c r="A39" s="1">
        <v>29</v>
      </c>
      <c r="B39" s="4"/>
      <c r="C39" s="78"/>
      <c r="D39" s="79"/>
      <c r="E39" s="78"/>
      <c r="F39" s="79"/>
      <c r="G39" s="78"/>
      <c r="H39" s="79"/>
      <c r="I39" s="80"/>
      <c r="J39" s="81"/>
      <c r="K39" s="82"/>
    </row>
    <row r="40" spans="1:12" x14ac:dyDescent="0.55000000000000004">
      <c r="A40" s="1">
        <v>30</v>
      </c>
      <c r="B40" s="4"/>
      <c r="C40" s="78"/>
      <c r="D40" s="79"/>
      <c r="E40" s="78"/>
      <c r="F40" s="79"/>
      <c r="G40" s="78"/>
      <c r="H40" s="79"/>
      <c r="I40" s="80"/>
      <c r="J40" s="81"/>
      <c r="K40" s="82"/>
    </row>
    <row r="41" spans="1:12" ht="24.6" customHeight="1" x14ac:dyDescent="0.55000000000000004">
      <c r="A41" s="134" t="s">
        <v>28</v>
      </c>
      <c r="B41" s="135"/>
      <c r="C41" s="26">
        <f>SUM(C11:C40)</f>
        <v>41.2</v>
      </c>
      <c r="D41" s="26"/>
      <c r="E41" s="26">
        <f t="shared" ref="E41:G41" si="16">SUM(E11:E40)</f>
        <v>43.000000000000007</v>
      </c>
      <c r="F41" s="26"/>
      <c r="G41" s="26">
        <f t="shared" si="16"/>
        <v>43.000000000000007</v>
      </c>
      <c r="H41" s="26"/>
      <c r="I41" s="29">
        <f t="shared" si="3"/>
        <v>127.20000000000002</v>
      </c>
      <c r="J41" s="26">
        <f t="shared" si="0"/>
        <v>42.400000000000006</v>
      </c>
      <c r="K41" s="27" t="str">
        <f t="shared" si="2"/>
        <v>ดีเยี่ยม</v>
      </c>
    </row>
    <row r="42" spans="1:12" ht="24.6" customHeight="1" x14ac:dyDescent="0.55000000000000004">
      <c r="A42" s="136" t="s">
        <v>29</v>
      </c>
      <c r="B42" s="137"/>
      <c r="C42" s="25">
        <f>AVERAGE(C11:C28)</f>
        <v>2.2888888888888892</v>
      </c>
      <c r="D42" s="28" t="str">
        <f t="shared" si="1"/>
        <v>ดี</v>
      </c>
      <c r="E42" s="25">
        <f>AVERAGE(E11:E28)</f>
        <v>2.3888888888888893</v>
      </c>
      <c r="F42" s="38" t="str">
        <f t="shared" si="1"/>
        <v>ดี</v>
      </c>
      <c r="G42" s="25">
        <f>AVERAGE(G11:G28)</f>
        <v>2.3888888888888893</v>
      </c>
      <c r="H42" s="38" t="str">
        <f t="shared" si="1"/>
        <v>ดี</v>
      </c>
      <c r="I42" s="30">
        <f>SUM(I11:I28)</f>
        <v>127.2</v>
      </c>
      <c r="J42" s="30">
        <f>AVERAGE(J11:J28)</f>
        <v>2.3555555555555556</v>
      </c>
      <c r="K42" s="28" t="str">
        <f t="shared" si="2"/>
        <v>ดี</v>
      </c>
    </row>
    <row r="43" spans="1:12" ht="23.25" customHeight="1" x14ac:dyDescent="0.65">
      <c r="A43" s="131" t="s">
        <v>44</v>
      </c>
      <c r="B43" s="131"/>
      <c r="C43" s="41"/>
      <c r="D43" s="39">
        <f>COUNTIF(D11:D40,L43)</f>
        <v>6</v>
      </c>
      <c r="E43" s="41"/>
      <c r="F43" s="39">
        <f>COUNTIF(F11:F40,L43)</f>
        <v>9</v>
      </c>
      <c r="G43" s="41"/>
      <c r="H43" s="39">
        <f>COUNTIF(H11:H40,L43)</f>
        <v>9</v>
      </c>
      <c r="I43" s="131" t="s">
        <v>32</v>
      </c>
      <c r="J43" s="131"/>
      <c r="K43" s="24">
        <f>COUNTIF(K11:K40,L43)</f>
        <v>6</v>
      </c>
      <c r="L43" s="3" t="s">
        <v>32</v>
      </c>
    </row>
    <row r="44" spans="1:12" ht="27.75" x14ac:dyDescent="0.65">
      <c r="A44" s="132" t="s">
        <v>43</v>
      </c>
      <c r="B44" s="132"/>
      <c r="C44" s="42"/>
      <c r="D44" s="43">
        <f>COUNTIF(D11:D40,L44)</f>
        <v>12</v>
      </c>
      <c r="E44" s="42"/>
      <c r="F44" s="43">
        <f>COUNTIF(F11:F40,L44)</f>
        <v>9</v>
      </c>
      <c r="G44" s="42"/>
      <c r="H44" s="43">
        <f>COUNTIF(H11:H40,L44)</f>
        <v>9</v>
      </c>
      <c r="I44" s="132" t="s">
        <v>33</v>
      </c>
      <c r="J44" s="132"/>
      <c r="K44" s="24">
        <f>COUNTIF(K11:K40,L44)</f>
        <v>12</v>
      </c>
      <c r="L44" s="3" t="s">
        <v>33</v>
      </c>
    </row>
    <row r="45" spans="1:12" ht="27.75" x14ac:dyDescent="0.65">
      <c r="A45" s="133" t="s">
        <v>45</v>
      </c>
      <c r="B45" s="133"/>
      <c r="C45" s="44"/>
      <c r="D45" s="45">
        <f>COUNTIF(D11:D40,L45)</f>
        <v>0</v>
      </c>
      <c r="E45" s="44"/>
      <c r="F45" s="45">
        <f>COUNTIF(F11:F40,L45)</f>
        <v>0</v>
      </c>
      <c r="G45" s="44"/>
      <c r="H45" s="45">
        <f>COUNTIF(H11:H40,L45)</f>
        <v>0</v>
      </c>
      <c r="I45" s="133" t="s">
        <v>34</v>
      </c>
      <c r="J45" s="133"/>
      <c r="K45" s="24">
        <f>COUNTIF(K11:K40,L45)</f>
        <v>0</v>
      </c>
      <c r="L45" s="3" t="s">
        <v>34</v>
      </c>
    </row>
    <row r="46" spans="1:12" ht="27.75" x14ac:dyDescent="0.65">
      <c r="A46" s="130" t="s">
        <v>46</v>
      </c>
      <c r="B46" s="130"/>
      <c r="C46" s="46"/>
      <c r="D46" s="40">
        <f>COUNTIF(D11:D40,L46)</f>
        <v>3</v>
      </c>
      <c r="E46" s="46"/>
      <c r="F46" s="40">
        <f>COUNTIF(F11:F40,L46)</f>
        <v>3</v>
      </c>
      <c r="G46" s="46"/>
      <c r="H46" s="40">
        <f>COUNTIF(H11:H40,L46)</f>
        <v>3</v>
      </c>
      <c r="I46" s="130" t="s">
        <v>35</v>
      </c>
      <c r="J46" s="130"/>
      <c r="K46" s="24">
        <f>COUNTIF(K11:K40,L46)</f>
        <v>3</v>
      </c>
      <c r="L46" s="3" t="s">
        <v>35</v>
      </c>
    </row>
  </sheetData>
  <mergeCells count="25">
    <mergeCell ref="I46:J46"/>
    <mergeCell ref="I43:J43"/>
    <mergeCell ref="I44:J44"/>
    <mergeCell ref="I45:J45"/>
    <mergeCell ref="A41:B41"/>
    <mergeCell ref="A42:B42"/>
    <mergeCell ref="A43:B43"/>
    <mergeCell ref="A44:B44"/>
    <mergeCell ref="A45:B45"/>
    <mergeCell ref="A46:B46"/>
    <mergeCell ref="J5:J10"/>
    <mergeCell ref="A1:K1"/>
    <mergeCell ref="A3:K3"/>
    <mergeCell ref="K5:K10"/>
    <mergeCell ref="E5:E10"/>
    <mergeCell ref="C5:C10"/>
    <mergeCell ref="G5:G10"/>
    <mergeCell ref="I5:I10"/>
    <mergeCell ref="A5:A10"/>
    <mergeCell ref="B5:B10"/>
    <mergeCell ref="D5:D10"/>
    <mergeCell ref="F5:F10"/>
    <mergeCell ref="H5:H10"/>
    <mergeCell ref="A2:E2"/>
    <mergeCell ref="G2:K2"/>
  </mergeCells>
  <pageMargins left="0.54" right="0.56999999999999995" top="0.75" bottom="0.75" header="0.3" footer="0.3"/>
  <pageSetup paperSize="9" scale="55" fitToHeight="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CC99"/>
  </sheetPr>
  <dimension ref="A1:P11"/>
  <sheetViews>
    <sheetView view="pageBreakPreview" zoomScale="70" zoomScaleNormal="60" zoomScaleSheetLayoutView="70" workbookViewId="0">
      <selection activeCell="C12" sqref="C12"/>
    </sheetView>
  </sheetViews>
  <sheetFormatPr defaultRowHeight="14.25" x14ac:dyDescent="0.2"/>
  <cols>
    <col min="1" max="1" width="11" customWidth="1"/>
    <col min="2" max="2" width="23.5" customWidth="1"/>
    <col min="3" max="5" width="9.125" customWidth="1"/>
    <col min="6" max="6" width="10.625" customWidth="1"/>
    <col min="7" max="7" width="11" customWidth="1"/>
    <col min="8" max="14" width="15.25" customWidth="1"/>
  </cols>
  <sheetData>
    <row r="1" spans="1:16" s="3" customFormat="1" ht="24" x14ac:dyDescent="0.55000000000000004">
      <c r="A1" s="16"/>
      <c r="B1" s="2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6"/>
      <c r="P1" s="18"/>
    </row>
    <row r="2" spans="1:16" s="3" customFormat="1" ht="24" x14ac:dyDescent="0.55000000000000004">
      <c r="A2" s="140" t="s">
        <v>72</v>
      </c>
      <c r="B2" s="140"/>
      <c r="C2" s="140"/>
      <c r="D2" s="140"/>
      <c r="E2" s="140"/>
      <c r="F2" s="140"/>
      <c r="G2" s="140"/>
      <c r="H2" s="140" t="s">
        <v>73</v>
      </c>
      <c r="I2" s="140"/>
      <c r="J2" s="140"/>
      <c r="K2" s="140"/>
      <c r="L2" s="140"/>
      <c r="M2" s="140"/>
      <c r="N2" s="140"/>
      <c r="O2" s="140"/>
    </row>
    <row r="3" spans="1:16" s="3" customFormat="1" ht="24" x14ac:dyDescent="0.55000000000000004">
      <c r="A3" s="140" t="s">
        <v>71</v>
      </c>
      <c r="B3" s="140"/>
      <c r="C3" s="140"/>
      <c r="D3" s="140"/>
      <c r="E3" s="140"/>
      <c r="F3" s="140"/>
      <c r="G3" s="140"/>
      <c r="H3" s="9"/>
      <c r="I3" s="143" t="str">
        <f>ข้อมูลพื้นฐาน!D4</f>
        <v>ชั้นประถมศึกษาปีที่ 2</v>
      </c>
      <c r="J3" s="143"/>
      <c r="K3" s="140" t="s">
        <v>23</v>
      </c>
      <c r="L3" s="140"/>
      <c r="M3" s="144" t="str">
        <f>ข้อมูลพื้นฐาน!D6</f>
        <v>ปีการศึกษา 2565</v>
      </c>
      <c r="N3" s="144"/>
      <c r="O3" s="9"/>
    </row>
    <row r="4" spans="1:16" s="3" customFormat="1" ht="24" x14ac:dyDescent="0.55000000000000004">
      <c r="A4" s="10"/>
      <c r="B4" s="9" t="str">
        <f>ข้อมูลพื้นฐาน!D4</f>
        <v>ชั้นประถมศึกษาปีที่ 2</v>
      </c>
      <c r="C4" s="140" t="s">
        <v>23</v>
      </c>
      <c r="D4" s="140"/>
      <c r="E4" s="140" t="str">
        <f>ข้อมูลพื้นฐาน!D6</f>
        <v>ปีการศึกษา 2565</v>
      </c>
      <c r="F4" s="140"/>
      <c r="G4" s="10"/>
      <c r="H4" s="10"/>
      <c r="O4" s="10"/>
    </row>
    <row r="5" spans="1:16" s="3" customFormat="1" ht="24" x14ac:dyDescent="0.55000000000000004">
      <c r="B5" s="140" t="str">
        <f>ข้อมูลพื้นฐาน!D7</f>
        <v>โรงเรียนบ้านกุดโบสถ์</v>
      </c>
      <c r="C5" s="140"/>
      <c r="D5" s="140"/>
      <c r="E5" s="140"/>
      <c r="F5" s="140"/>
      <c r="G5" s="10"/>
      <c r="H5" s="140"/>
      <c r="I5" s="140"/>
      <c r="J5" s="140"/>
      <c r="K5" s="140"/>
      <c r="L5" s="140"/>
      <c r="M5" s="140"/>
      <c r="N5" s="140"/>
      <c r="O5" s="140"/>
    </row>
    <row r="6" spans="1:16" s="3" customFormat="1" ht="16.5" customHeight="1" x14ac:dyDescent="0.55000000000000004">
      <c r="B6" s="9"/>
      <c r="C6" s="9"/>
      <c r="D6" s="9"/>
      <c r="E6" s="9"/>
      <c r="F6" s="9"/>
      <c r="G6" s="10"/>
      <c r="H6" s="140"/>
      <c r="I6" s="140"/>
      <c r="J6" s="140"/>
      <c r="K6" s="140"/>
      <c r="L6" s="140"/>
      <c r="M6" s="140"/>
      <c r="N6" s="140"/>
      <c r="O6" s="140"/>
    </row>
    <row r="7" spans="1:16" s="3" customFormat="1" ht="24" x14ac:dyDescent="0.55000000000000004">
      <c r="B7" s="19" t="s">
        <v>74</v>
      </c>
      <c r="C7" s="139" t="s">
        <v>30</v>
      </c>
      <c r="D7" s="139"/>
      <c r="E7" s="139" t="s">
        <v>4</v>
      </c>
      <c r="F7" s="139"/>
      <c r="G7" s="13"/>
      <c r="H7" s="13"/>
      <c r="I7" s="13"/>
      <c r="J7" s="13"/>
      <c r="K7" s="13"/>
      <c r="L7" s="13"/>
    </row>
    <row r="8" spans="1:16" s="3" customFormat="1" ht="24" x14ac:dyDescent="0.55000000000000004">
      <c r="B8" s="20" t="s">
        <v>75</v>
      </c>
      <c r="C8" s="138">
        <f>'สรุปรวม 1 (เทอม1)'!C42</f>
        <v>2.2888888888888892</v>
      </c>
      <c r="D8" s="138"/>
      <c r="E8" s="118" t="str">
        <f>IF(C8&gt;=2.5,"ดีเยี่ยม",IF(C8&gt;=1.5,"ดี",IF(C8&gt;=1,"ผ่านเกณฑ์",IF(C8&gt;=0,"ไม่ผ่านเกณฑ์"))))</f>
        <v>ดี</v>
      </c>
      <c r="F8" s="118"/>
    </row>
    <row r="9" spans="1:16" s="3" customFormat="1" ht="24" x14ac:dyDescent="0.55000000000000004">
      <c r="B9" s="20" t="s">
        <v>76</v>
      </c>
      <c r="C9" s="138">
        <f>'สรุปรวม 1 (เทอม1)'!E42</f>
        <v>2.3888888888888893</v>
      </c>
      <c r="D9" s="138"/>
      <c r="E9" s="118" t="str">
        <f t="shared" ref="E9:E10" si="0">IF(C9&gt;=2.5,"ดีเยี่ยม",IF(C9&gt;=1.5,"ดี",IF(C9&gt;=1,"ผ่านเกณฑ์",IF(C9&gt;=0,"ไม่ผ่านเกณฑ์"))))</f>
        <v>ดี</v>
      </c>
      <c r="F9" s="118"/>
    </row>
    <row r="10" spans="1:16" s="3" customFormat="1" ht="24" x14ac:dyDescent="0.55000000000000004">
      <c r="B10" s="20" t="s">
        <v>77</v>
      </c>
      <c r="C10" s="138">
        <f>'สรุปรวม 1 (เทอม1)'!G42</f>
        <v>2.3888888888888893</v>
      </c>
      <c r="D10" s="138"/>
      <c r="E10" s="118" t="str">
        <f t="shared" si="0"/>
        <v>ดี</v>
      </c>
      <c r="F10" s="118"/>
    </row>
    <row r="11" spans="1:16" s="3" customFormat="1" ht="24" x14ac:dyDescent="0.55000000000000004">
      <c r="B11" s="21" t="s">
        <v>78</v>
      </c>
      <c r="C11" s="142">
        <f>'สรุปรวม 1 (เทอม1)'!J42</f>
        <v>2.3555555555555556</v>
      </c>
      <c r="D11" s="142"/>
      <c r="E11" s="141" t="str">
        <f t="shared" ref="E11" si="1">IF(C11&gt;=2.5,"ดีเยี่ยม",IF(C11&gt;=1.5,"ดี",IF(C11&gt;=1,"ผ่านเกณฑ์",IF(C11&gt;=0,"ไม่ผ่านเกณฑ์"))))</f>
        <v>ดี</v>
      </c>
      <c r="F11" s="141"/>
    </row>
  </sheetData>
  <mergeCells count="21">
    <mergeCell ref="C4:D4"/>
    <mergeCell ref="E4:F4"/>
    <mergeCell ref="H2:O2"/>
    <mergeCell ref="K3:L3"/>
    <mergeCell ref="I3:J3"/>
    <mergeCell ref="M3:N3"/>
    <mergeCell ref="A2:G2"/>
    <mergeCell ref="A3:G3"/>
    <mergeCell ref="C10:D10"/>
    <mergeCell ref="E10:F10"/>
    <mergeCell ref="E7:F7"/>
    <mergeCell ref="H5:O5"/>
    <mergeCell ref="E11:F11"/>
    <mergeCell ref="C11:D11"/>
    <mergeCell ref="H6:O6"/>
    <mergeCell ref="B5:F5"/>
    <mergeCell ref="C7:D7"/>
    <mergeCell ref="E8:F8"/>
    <mergeCell ref="C9:D9"/>
    <mergeCell ref="E9:F9"/>
    <mergeCell ref="C8:D8"/>
  </mergeCells>
  <pageMargins left="0.7" right="0.7" top="0.75" bottom="0.75" header="0.3" footer="0.3"/>
  <pageSetup paperSize="9" scale="71" orientation="portrait" horizontalDpi="4294967293" verticalDpi="0" r:id="rId1"/>
  <colBreaks count="1" manualBreakCount="1">
    <brk id="7" max="1048575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AC7FDB-68A1-4608-B18A-3C2278D4DBDB}">
  <sheetPr>
    <tabColor rgb="FFCCFF99"/>
  </sheetPr>
  <dimension ref="A2:M35"/>
  <sheetViews>
    <sheetView view="pageBreakPreview" topLeftCell="A7" zoomScale="96" zoomScaleNormal="69" zoomScaleSheetLayoutView="96" workbookViewId="0">
      <selection activeCell="H18" sqref="H18"/>
    </sheetView>
  </sheetViews>
  <sheetFormatPr defaultColWidth="9" defaultRowHeight="17.25" x14ac:dyDescent="0.4"/>
  <cols>
    <col min="1" max="3" width="9" style="31"/>
    <col min="4" max="4" width="9" style="31" customWidth="1"/>
    <col min="5" max="10" width="6.875" style="31" customWidth="1"/>
    <col min="11" max="11" width="5.875" style="31" customWidth="1"/>
    <col min="12" max="12" width="6.5" style="31" customWidth="1"/>
    <col min="13" max="13" width="9" style="31"/>
    <col min="14" max="14" width="18.5" style="31" customWidth="1"/>
    <col min="15" max="16384" width="9" style="31"/>
  </cols>
  <sheetData>
    <row r="2" spans="1:13" ht="14.25" customHeight="1" x14ac:dyDescent="0.4">
      <c r="A2" s="109" t="s">
        <v>47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</row>
    <row r="3" spans="1:13" ht="37.5" customHeight="1" x14ac:dyDescent="0.4">
      <c r="A3" s="109"/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</row>
    <row r="4" spans="1:13" ht="30.75" x14ac:dyDescent="0.7">
      <c r="A4" s="32" t="s">
        <v>100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</row>
    <row r="5" spans="1:13" ht="30.75" x14ac:dyDescent="0.7">
      <c r="A5" s="32" t="s">
        <v>102</v>
      </c>
      <c r="B5" s="32"/>
      <c r="C5" s="32"/>
      <c r="D5" s="32"/>
      <c r="E5" s="32" t="s">
        <v>62</v>
      </c>
      <c r="F5" s="110" t="s">
        <v>106</v>
      </c>
      <c r="G5" s="110"/>
      <c r="H5" s="110"/>
      <c r="I5" s="110"/>
      <c r="J5" s="110"/>
      <c r="K5" s="110"/>
      <c r="L5" s="110"/>
    </row>
    <row r="6" spans="1:13" ht="24.75" customHeight="1" x14ac:dyDescent="0.7">
      <c r="A6" s="37" t="s">
        <v>107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</row>
    <row r="7" spans="1:13" ht="24.75" customHeight="1" x14ac:dyDescent="0.7">
      <c r="A7" s="3" t="s">
        <v>101</v>
      </c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</row>
    <row r="8" spans="1:13" ht="6" customHeight="1" x14ac:dyDescent="0.55000000000000004">
      <c r="A8" s="3"/>
      <c r="B8" s="3"/>
      <c r="C8" s="3"/>
      <c r="D8" s="3"/>
      <c r="E8" s="3"/>
      <c r="F8" s="3"/>
      <c r="G8" s="3"/>
      <c r="H8" s="3"/>
    </row>
    <row r="9" spans="1:13" ht="70.5" customHeight="1" x14ac:dyDescent="0.4">
      <c r="A9" s="113" t="s">
        <v>108</v>
      </c>
      <c r="B9" s="113"/>
      <c r="C9" s="113"/>
      <c r="D9" s="113"/>
      <c r="E9" s="113"/>
      <c r="F9" s="113"/>
      <c r="G9" s="113"/>
      <c r="H9" s="113"/>
      <c r="I9" s="113"/>
      <c r="J9" s="113"/>
      <c r="K9" s="113"/>
      <c r="L9" s="113"/>
    </row>
    <row r="10" spans="1:13" ht="20.25" customHeight="1" x14ac:dyDescent="0.55000000000000004">
      <c r="A10" s="115" t="s">
        <v>31</v>
      </c>
      <c r="B10" s="115"/>
      <c r="C10" s="115"/>
      <c r="D10" s="116" t="s">
        <v>48</v>
      </c>
      <c r="E10" s="114" t="s">
        <v>49</v>
      </c>
      <c r="F10" s="114"/>
      <c r="G10" s="114"/>
      <c r="H10" s="114"/>
      <c r="I10" s="114"/>
      <c r="J10" s="114"/>
      <c r="K10" s="114"/>
      <c r="L10" s="114"/>
    </row>
    <row r="11" spans="1:13" ht="22.5" customHeight="1" x14ac:dyDescent="0.55000000000000004">
      <c r="A11" s="115"/>
      <c r="B11" s="115"/>
      <c r="C11" s="115"/>
      <c r="D11" s="116"/>
      <c r="E11" s="114" t="s">
        <v>51</v>
      </c>
      <c r="F11" s="114"/>
      <c r="G11" s="114" t="s">
        <v>50</v>
      </c>
      <c r="H11" s="114"/>
      <c r="I11" s="114" t="s">
        <v>52</v>
      </c>
      <c r="J11" s="114"/>
      <c r="K11" s="114" t="s">
        <v>53</v>
      </c>
      <c r="L11" s="114"/>
    </row>
    <row r="12" spans="1:13" ht="24" x14ac:dyDescent="0.55000000000000004">
      <c r="A12" s="115"/>
      <c r="B12" s="115"/>
      <c r="C12" s="115"/>
      <c r="D12" s="116"/>
      <c r="E12" s="33" t="s">
        <v>54</v>
      </c>
      <c r="F12" s="33" t="s">
        <v>55</v>
      </c>
      <c r="G12" s="33" t="s">
        <v>54</v>
      </c>
      <c r="H12" s="33" t="s">
        <v>55</v>
      </c>
      <c r="I12" s="33" t="s">
        <v>54</v>
      </c>
      <c r="J12" s="33" t="s">
        <v>55</v>
      </c>
      <c r="K12" s="33" t="s">
        <v>54</v>
      </c>
      <c r="L12" s="33" t="s">
        <v>55</v>
      </c>
    </row>
    <row r="13" spans="1:13" ht="24.75" customHeight="1" x14ac:dyDescent="0.55000000000000004">
      <c r="A13" s="112" t="s">
        <v>66</v>
      </c>
      <c r="B13" s="112"/>
      <c r="C13" s="112"/>
      <c r="D13" s="34">
        <v>21</v>
      </c>
      <c r="E13" s="35">
        <f>'สรุปรวม 1 (เทอม2)'!D46</f>
        <v>3</v>
      </c>
      <c r="F13" s="36">
        <f>SUM(E13*100)/D13</f>
        <v>14.285714285714286</v>
      </c>
      <c r="G13" s="35">
        <f>'สรุปรวม 1 (เทอม2)'!D45</f>
        <v>0</v>
      </c>
      <c r="H13" s="36">
        <f>SUM(G13*100)/D13</f>
        <v>0</v>
      </c>
      <c r="I13" s="35">
        <f>'สรุปรวม 1 (เทอม2)'!D44</f>
        <v>12</v>
      </c>
      <c r="J13" s="36">
        <f>SUM(I13*100)/D13</f>
        <v>57.142857142857146</v>
      </c>
      <c r="K13" s="35">
        <f>'สรุปรวม 1 (เทอม2)'!D43</f>
        <v>6</v>
      </c>
      <c r="L13" s="36">
        <f>SUM(K13*100)/D13</f>
        <v>28.571428571428573</v>
      </c>
    </row>
    <row r="14" spans="1:13" ht="24.75" customHeight="1" x14ac:dyDescent="0.55000000000000004">
      <c r="A14" s="112" t="s">
        <v>67</v>
      </c>
      <c r="B14" s="112"/>
      <c r="C14" s="112"/>
      <c r="D14" s="34">
        <v>21</v>
      </c>
      <c r="E14" s="35">
        <f>'สรุปรวม 1 (เทอม2)'!F46</f>
        <v>3</v>
      </c>
      <c r="F14" s="36">
        <f t="shared" ref="F14:F15" si="0">SUM(E14*100)/D14</f>
        <v>14.285714285714286</v>
      </c>
      <c r="G14" s="35">
        <f>'สรุปรวม 1 (เทอม2)'!F45</f>
        <v>0</v>
      </c>
      <c r="H14" s="36">
        <f t="shared" ref="H14:H15" si="1">SUM(G14*100)/D14</f>
        <v>0</v>
      </c>
      <c r="I14" s="35">
        <f>'สรุปรวม 1 (เทอม2)'!F44</f>
        <v>9</v>
      </c>
      <c r="J14" s="36">
        <f t="shared" ref="J14:J15" si="2">SUM(I14*100)/D14</f>
        <v>42.857142857142854</v>
      </c>
      <c r="K14" s="35">
        <f>'สรุปรวม 1 (เทอม2)'!F43</f>
        <v>9</v>
      </c>
      <c r="L14" s="36">
        <f t="shared" ref="L14:L15" si="3">SUM(K14*100)/D14</f>
        <v>42.857142857142854</v>
      </c>
    </row>
    <row r="15" spans="1:13" ht="24.75" customHeight="1" x14ac:dyDescent="0.55000000000000004">
      <c r="A15" s="112" t="s">
        <v>68</v>
      </c>
      <c r="B15" s="112"/>
      <c r="C15" s="112"/>
      <c r="D15" s="34">
        <v>21</v>
      </c>
      <c r="E15" s="35">
        <f>'สรุปรวม 1 (เทอม2)'!H46</f>
        <v>3</v>
      </c>
      <c r="F15" s="36">
        <f t="shared" si="0"/>
        <v>14.285714285714286</v>
      </c>
      <c r="G15" s="35">
        <f>'สรุปรวม 1 (เทอม2)'!H45</f>
        <v>0</v>
      </c>
      <c r="H15" s="36">
        <f t="shared" si="1"/>
        <v>0</v>
      </c>
      <c r="I15" s="35">
        <f>'สรุปรวม 1 (เทอม2)'!H44</f>
        <v>9</v>
      </c>
      <c r="J15" s="36">
        <f t="shared" si="2"/>
        <v>42.857142857142854</v>
      </c>
      <c r="K15" s="35">
        <f>'สรุปรวม 1 (เทอม2)'!H43</f>
        <v>9</v>
      </c>
      <c r="L15" s="36">
        <f t="shared" si="3"/>
        <v>42.857142857142854</v>
      </c>
    </row>
    <row r="16" spans="1:13" ht="24.75" customHeight="1" x14ac:dyDescent="0.55000000000000004">
      <c r="A16" s="118" t="s">
        <v>57</v>
      </c>
      <c r="B16" s="118"/>
      <c r="C16" s="118"/>
      <c r="D16" s="118"/>
      <c r="E16" s="118"/>
      <c r="F16" s="118"/>
      <c r="G16" s="118"/>
      <c r="H16" s="118"/>
      <c r="I16" s="119">
        <f>'สรุปรวม 1 (เทอม2)'!K44+'สรุปรวม 1 (เทอม2)'!K43</f>
        <v>18</v>
      </c>
      <c r="J16" s="119"/>
      <c r="K16" s="119"/>
      <c r="L16" s="119"/>
      <c r="M16" s="3"/>
    </row>
    <row r="17" spans="1:13" ht="24.75" customHeight="1" x14ac:dyDescent="0.55000000000000004">
      <c r="A17" s="118" t="s">
        <v>56</v>
      </c>
      <c r="B17" s="118"/>
      <c r="C17" s="118"/>
      <c r="D17" s="118"/>
      <c r="E17" s="118"/>
      <c r="F17" s="118"/>
      <c r="G17" s="118"/>
      <c r="H17" s="118"/>
      <c r="I17" s="120">
        <f>SUM(I16*100)/D13</f>
        <v>85.714285714285708</v>
      </c>
      <c r="J17" s="120"/>
      <c r="K17" s="120"/>
      <c r="L17" s="120"/>
      <c r="M17" s="3"/>
    </row>
    <row r="18" spans="1:13" ht="12.75" customHeight="1" x14ac:dyDescent="0.55000000000000004">
      <c r="A18" s="3"/>
      <c r="B18" s="3"/>
      <c r="C18" s="3"/>
      <c r="D18" s="3"/>
      <c r="E18" s="3"/>
      <c r="F18" s="3"/>
      <c r="G18" s="3"/>
      <c r="H18" s="3"/>
      <c r="M18" s="3"/>
    </row>
    <row r="19" spans="1:13" ht="22.5" customHeight="1" x14ac:dyDescent="0.55000000000000004">
      <c r="A19" s="3" t="s">
        <v>58</v>
      </c>
      <c r="B19" s="3"/>
      <c r="C19" s="3"/>
      <c r="D19" s="3"/>
      <c r="E19" s="3"/>
      <c r="F19" s="3"/>
      <c r="G19" s="3"/>
      <c r="H19" s="3"/>
      <c r="M19" s="3"/>
    </row>
    <row r="20" spans="1:13" ht="7.5" customHeight="1" x14ac:dyDescent="0.55000000000000004">
      <c r="A20" s="3"/>
      <c r="B20" s="3"/>
      <c r="C20" s="3"/>
      <c r="D20" s="3"/>
      <c r="E20" s="3"/>
      <c r="F20" s="3"/>
      <c r="G20" s="3"/>
      <c r="H20" s="3"/>
    </row>
    <row r="21" spans="1:13" ht="22.5" customHeight="1" x14ac:dyDescent="0.55000000000000004">
      <c r="A21" s="3"/>
      <c r="B21" s="3"/>
      <c r="C21" s="3"/>
      <c r="D21" s="3"/>
      <c r="E21" s="111" t="s">
        <v>59</v>
      </c>
      <c r="F21" s="111"/>
      <c r="G21" s="111"/>
      <c r="H21" s="111"/>
      <c r="I21" s="111"/>
      <c r="J21" s="111"/>
      <c r="K21" s="3"/>
      <c r="L21" s="3"/>
    </row>
    <row r="22" spans="1:13" ht="24" customHeight="1" x14ac:dyDescent="0.55000000000000004">
      <c r="A22" s="3"/>
      <c r="B22" s="3"/>
      <c r="C22" s="3"/>
      <c r="D22" s="3"/>
      <c r="E22" s="111" t="str">
        <f>ข้อมูลพื้นฐาน!D8</f>
        <v>นางสำรอง  ต้นกระโทก</v>
      </c>
      <c r="F22" s="111"/>
      <c r="G22" s="111"/>
      <c r="H22" s="111"/>
      <c r="I22" s="111"/>
      <c r="J22" s="111"/>
      <c r="K22" s="3"/>
      <c r="L22" s="3"/>
    </row>
    <row r="23" spans="1:13" ht="24" customHeight="1" x14ac:dyDescent="0.55000000000000004">
      <c r="E23" s="111" t="str">
        <f>ข้อมูลพื้นฐาน!D9</f>
        <v>ครูประจำชั้น</v>
      </c>
      <c r="F23" s="111"/>
      <c r="G23" s="111"/>
      <c r="H23" s="111"/>
      <c r="I23" s="111"/>
      <c r="J23" s="111"/>
    </row>
    <row r="24" spans="1:13" ht="8.25" customHeight="1" x14ac:dyDescent="0.55000000000000004">
      <c r="G24" s="3"/>
      <c r="H24" s="3"/>
      <c r="I24" s="3"/>
      <c r="J24" s="3"/>
    </row>
    <row r="25" spans="1:13" ht="24" customHeight="1" x14ac:dyDescent="0.55000000000000004">
      <c r="A25" s="10" t="s">
        <v>60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</row>
    <row r="26" spans="1:13" ht="3.75" customHeight="1" x14ac:dyDescent="0.55000000000000004">
      <c r="A26" s="10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</row>
    <row r="27" spans="1:13" ht="62.25" customHeight="1" x14ac:dyDescent="0.55000000000000004">
      <c r="A27" s="117" t="s">
        <v>61</v>
      </c>
      <c r="B27" s="117"/>
      <c r="C27" s="117"/>
      <c r="D27" s="117"/>
      <c r="E27" s="117"/>
      <c r="F27" s="117"/>
      <c r="G27" s="117"/>
      <c r="H27" s="117"/>
      <c r="I27" s="117"/>
      <c r="J27" s="117"/>
      <c r="K27" s="117"/>
      <c r="L27" s="117"/>
    </row>
    <row r="28" spans="1:13" ht="12.75" customHeight="1" x14ac:dyDescent="0.55000000000000004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</row>
    <row r="29" spans="1:13" ht="22.5" customHeight="1" x14ac:dyDescent="0.55000000000000004">
      <c r="A29" s="3"/>
      <c r="B29" s="3"/>
      <c r="C29" s="3"/>
      <c r="D29" s="3"/>
      <c r="E29" s="111" t="s">
        <v>59</v>
      </c>
      <c r="F29" s="111"/>
      <c r="G29" s="111"/>
      <c r="H29" s="111"/>
      <c r="I29" s="111"/>
      <c r="J29" s="111"/>
      <c r="K29" s="3"/>
      <c r="L29" s="3"/>
    </row>
    <row r="30" spans="1:13" ht="22.5" customHeight="1" x14ac:dyDescent="0.55000000000000004">
      <c r="A30" s="3"/>
      <c r="B30" s="3"/>
      <c r="C30" s="3"/>
      <c r="D30" s="3"/>
      <c r="E30" s="111" t="str">
        <f>ข้อมูลพื้นฐาน!D10</f>
        <v>(นายสุนันท์  จงใจกลาง)</v>
      </c>
      <c r="F30" s="111"/>
      <c r="G30" s="111"/>
      <c r="H30" s="111"/>
      <c r="I30" s="111"/>
      <c r="J30" s="111"/>
      <c r="K30" s="3"/>
      <c r="L30" s="3"/>
    </row>
    <row r="31" spans="1:13" ht="22.5" customHeight="1" x14ac:dyDescent="0.55000000000000004">
      <c r="A31" s="3"/>
      <c r="B31" s="3"/>
      <c r="C31" s="3"/>
      <c r="D31" s="3"/>
      <c r="E31" s="111" t="str">
        <f>ข้อมูลพื้นฐาน!D11</f>
        <v>ผู้อำนวยการโรงเรียน</v>
      </c>
      <c r="F31" s="111"/>
      <c r="G31" s="111"/>
      <c r="H31" s="111"/>
      <c r="I31" s="111"/>
      <c r="J31" s="111"/>
      <c r="K31" s="3"/>
      <c r="L31" s="3"/>
    </row>
    <row r="32" spans="1:13" ht="24" x14ac:dyDescent="0.55000000000000004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</row>
    <row r="33" spans="1:12" ht="24" x14ac:dyDescent="0.55000000000000004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</row>
    <row r="34" spans="1:12" ht="24" x14ac:dyDescent="0.55000000000000004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</row>
    <row r="35" spans="1:12" ht="24" x14ac:dyDescent="0.55000000000000004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</row>
  </sheetData>
  <mergeCells count="24">
    <mergeCell ref="A13:C13"/>
    <mergeCell ref="A14:C14"/>
    <mergeCell ref="E31:J31"/>
    <mergeCell ref="E21:J21"/>
    <mergeCell ref="E22:J22"/>
    <mergeCell ref="E23:J23"/>
    <mergeCell ref="A27:L27"/>
    <mergeCell ref="E29:J29"/>
    <mergeCell ref="E30:J30"/>
    <mergeCell ref="A15:C15"/>
    <mergeCell ref="A16:H16"/>
    <mergeCell ref="I16:L16"/>
    <mergeCell ref="A17:H17"/>
    <mergeCell ref="I17:L17"/>
    <mergeCell ref="A2:L3"/>
    <mergeCell ref="F5:L5"/>
    <mergeCell ref="A9:L9"/>
    <mergeCell ref="A10:C12"/>
    <mergeCell ref="D10:D12"/>
    <mergeCell ref="E10:L10"/>
    <mergeCell ref="E11:F11"/>
    <mergeCell ref="G11:H11"/>
    <mergeCell ref="I11:J11"/>
    <mergeCell ref="K11:L11"/>
  </mergeCells>
  <pageMargins left="1.1811023622047245" right="0.78740157480314965" top="0.74803149606299213" bottom="0.74803149606299213" header="0.31496062992125984" footer="0.31496062992125984"/>
  <pageSetup paperSize="9" scale="83" orientation="portrait" horizontalDpi="4294967293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44B36C-4986-4A9E-8B1D-D8D9C8240AEB}">
  <sheetPr>
    <tabColor rgb="FFFFCC99"/>
    <pageSetUpPr fitToPage="1"/>
  </sheetPr>
  <dimension ref="A1:L46"/>
  <sheetViews>
    <sheetView view="pageBreakPreview" topLeftCell="A19" zoomScale="85" zoomScaleNormal="85" zoomScaleSheetLayoutView="85" workbookViewId="0">
      <selection activeCell="B32" sqref="B32"/>
    </sheetView>
  </sheetViews>
  <sheetFormatPr defaultColWidth="7.625" defaultRowHeight="24" x14ac:dyDescent="0.55000000000000004"/>
  <cols>
    <col min="1" max="1" width="6.875" style="3" customWidth="1"/>
    <col min="2" max="2" width="37.875" style="3" bestFit="1" customWidth="1"/>
    <col min="3" max="8" width="10.625" style="3" customWidth="1"/>
    <col min="9" max="10" width="14.625" style="3" customWidth="1"/>
    <col min="11" max="11" width="17.125" style="3" customWidth="1"/>
    <col min="12" max="16384" width="7.625" style="3"/>
  </cols>
  <sheetData>
    <row r="1" spans="1:11" ht="27.75" x14ac:dyDescent="0.55000000000000004">
      <c r="A1" s="122" t="s">
        <v>70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</row>
    <row r="2" spans="1:11" s="15" customFormat="1" ht="27.75" x14ac:dyDescent="0.65">
      <c r="A2" s="128" t="str">
        <f>ข้อมูลพื้นฐาน!D4</f>
        <v>ชั้นประถมศึกษาปีที่ 2</v>
      </c>
      <c r="B2" s="128"/>
      <c r="C2" s="128"/>
      <c r="D2" s="128"/>
      <c r="E2" s="128"/>
      <c r="F2" s="48"/>
      <c r="G2" s="129" t="s">
        <v>42</v>
      </c>
      <c r="H2" s="129"/>
      <c r="I2" s="129"/>
      <c r="J2" s="129"/>
      <c r="K2" s="129"/>
    </row>
    <row r="3" spans="1:11" s="15" customFormat="1" ht="27.75" x14ac:dyDescent="0.65">
      <c r="A3" s="122" t="str">
        <f>ข้อมูลพื้นฐาน!D7</f>
        <v>โรงเรียนบ้านกุดโบสถ์</v>
      </c>
      <c r="B3" s="122"/>
      <c r="C3" s="122"/>
      <c r="D3" s="122"/>
      <c r="E3" s="122"/>
      <c r="F3" s="122"/>
      <c r="G3" s="122"/>
      <c r="H3" s="122"/>
      <c r="I3" s="122"/>
      <c r="J3" s="122"/>
      <c r="K3" s="122"/>
    </row>
    <row r="4" spans="1:11" ht="9" customHeight="1" x14ac:dyDescent="0.55000000000000004">
      <c r="A4" s="14"/>
      <c r="B4" s="14"/>
      <c r="C4" s="14"/>
      <c r="D4" s="14"/>
      <c r="E4" s="14"/>
      <c r="F4" s="14"/>
      <c r="G4" s="14"/>
      <c r="H4" s="14"/>
      <c r="I4" s="14"/>
      <c r="J4" s="14"/>
      <c r="K4" s="14"/>
    </row>
    <row r="5" spans="1:11" ht="19.899999999999999" customHeight="1" x14ac:dyDescent="0.55000000000000004">
      <c r="A5" s="126" t="s">
        <v>16</v>
      </c>
      <c r="B5" s="127" t="s">
        <v>1</v>
      </c>
      <c r="C5" s="124" t="s">
        <v>75</v>
      </c>
      <c r="D5" s="123" t="s">
        <v>4</v>
      </c>
      <c r="E5" s="124" t="s">
        <v>76</v>
      </c>
      <c r="F5" s="123" t="s">
        <v>4</v>
      </c>
      <c r="G5" s="124" t="s">
        <v>79</v>
      </c>
      <c r="H5" s="123" t="s">
        <v>4</v>
      </c>
      <c r="I5" s="125" t="s">
        <v>2</v>
      </c>
      <c r="J5" s="121" t="s">
        <v>3</v>
      </c>
      <c r="K5" s="123" t="s">
        <v>4</v>
      </c>
    </row>
    <row r="6" spans="1:11" ht="19.899999999999999" customHeight="1" x14ac:dyDescent="0.55000000000000004">
      <c r="A6" s="126"/>
      <c r="B6" s="127"/>
      <c r="C6" s="124"/>
      <c r="D6" s="123"/>
      <c r="E6" s="124"/>
      <c r="F6" s="123"/>
      <c r="G6" s="124"/>
      <c r="H6" s="123"/>
      <c r="I6" s="125"/>
      <c r="J6" s="121"/>
      <c r="K6" s="123"/>
    </row>
    <row r="7" spans="1:11" ht="19.899999999999999" customHeight="1" x14ac:dyDescent="0.55000000000000004">
      <c r="A7" s="126"/>
      <c r="B7" s="127"/>
      <c r="C7" s="124"/>
      <c r="D7" s="123"/>
      <c r="E7" s="124"/>
      <c r="F7" s="123"/>
      <c r="G7" s="124"/>
      <c r="H7" s="123"/>
      <c r="I7" s="125"/>
      <c r="J7" s="121"/>
      <c r="K7" s="123"/>
    </row>
    <row r="8" spans="1:11" ht="19.899999999999999" customHeight="1" x14ac:dyDescent="0.55000000000000004">
      <c r="A8" s="126"/>
      <c r="B8" s="127"/>
      <c r="C8" s="124"/>
      <c r="D8" s="123"/>
      <c r="E8" s="124"/>
      <c r="F8" s="123"/>
      <c r="G8" s="124"/>
      <c r="H8" s="123"/>
      <c r="I8" s="125"/>
      <c r="J8" s="121"/>
      <c r="K8" s="123"/>
    </row>
    <row r="9" spans="1:11" ht="19.899999999999999" customHeight="1" x14ac:dyDescent="0.55000000000000004">
      <c r="A9" s="126"/>
      <c r="B9" s="127"/>
      <c r="C9" s="124"/>
      <c r="D9" s="123"/>
      <c r="E9" s="124"/>
      <c r="F9" s="123"/>
      <c r="G9" s="124"/>
      <c r="H9" s="123"/>
      <c r="I9" s="125"/>
      <c r="J9" s="121"/>
      <c r="K9" s="123"/>
    </row>
    <row r="10" spans="1:11" ht="39" customHeight="1" x14ac:dyDescent="0.55000000000000004">
      <c r="A10" s="126"/>
      <c r="B10" s="127"/>
      <c r="C10" s="124"/>
      <c r="D10" s="123"/>
      <c r="E10" s="124"/>
      <c r="F10" s="123"/>
      <c r="G10" s="124"/>
      <c r="H10" s="123"/>
      <c r="I10" s="125"/>
      <c r="J10" s="121"/>
      <c r="K10" s="123"/>
    </row>
    <row r="11" spans="1:11" x14ac:dyDescent="0.55000000000000004">
      <c r="A11" s="1">
        <v>1</v>
      </c>
      <c r="B11" s="4" t="str">
        <f>ข้อมูลนักเรียน!B5</f>
        <v>เด็กชายทิวัตถ์  คล้ายกระโทก</v>
      </c>
      <c r="C11" s="78">
        <f>แบบประเมินการอ่าน!S11</f>
        <v>2</v>
      </c>
      <c r="D11" s="79" t="str">
        <f>IF(C11&gt;=2.5,"ดีเยี่ยม",IF(C11&gt;=1.5,"ดี",IF(C11&gt;=1,"ผ่านเกณฑ์",IF(C11&gt;=0,"ไม่ผ่านเกณฑ์"))))</f>
        <v>ดี</v>
      </c>
      <c r="E11" s="78">
        <f>แบบประเมินการคิดวิเคราะห์!S11</f>
        <v>2</v>
      </c>
      <c r="F11" s="79" t="str">
        <f>IF(E11&gt;=2.5,"ดีเยี่ยม",IF(E11&gt;=1.5,"ดี",IF(E11&gt;=1,"ผ่านเกณฑ์",IF(E11&gt;=0,"ไม่ผ่านเกณฑ์"))))</f>
        <v>ดี</v>
      </c>
      <c r="G11" s="78">
        <f>แบบประเมินการเขียน!S11</f>
        <v>2</v>
      </c>
      <c r="H11" s="79" t="str">
        <f>IF(G11&gt;=2.5,"ดีเยี่ยม",IF(G11&gt;=1.5,"ดี",IF(G11&gt;=1,"ผ่านเกณฑ์",IF(G11&gt;=0,"ไม่ผ่านเกณฑ์"))))</f>
        <v>ดี</v>
      </c>
      <c r="I11" s="80">
        <f>SUM(C11:H11)</f>
        <v>6</v>
      </c>
      <c r="J11" s="81">
        <f t="shared" ref="J11:J41" si="0">AVERAGE(C11:H11)</f>
        <v>2</v>
      </c>
      <c r="K11" s="82" t="str">
        <f>IF(J11&gt;=2.5,"ดีเยี่ยม",IF(J11&gt;=1.5,"ดี",IF(J11&gt;=1,"ผ่านเกณฑ์",IF(J11&gt;=0,"ไม่ผ่านเกณฑ์"))))</f>
        <v>ดี</v>
      </c>
    </row>
    <row r="12" spans="1:11" x14ac:dyDescent="0.55000000000000004">
      <c r="A12" s="1">
        <v>2</v>
      </c>
      <c r="B12" s="4" t="str">
        <f>ข้อมูลนักเรียน!B6</f>
        <v>เด็กชายเมธาพัศ  แผ้วครบุรี</v>
      </c>
      <c r="C12" s="78">
        <f>แบบประเมินการอ่าน!S12</f>
        <v>1.6</v>
      </c>
      <c r="D12" s="79" t="str">
        <f t="shared" ref="D12:H42" si="1">IF(C12&gt;=2.5,"ดีเยี่ยม",IF(C12&gt;=1.5,"ดี",IF(C12&gt;=1,"ผ่านเกณฑ์",IF(C12&gt;=0,"ไม่ผ่านเกณฑ์"))))</f>
        <v>ดี</v>
      </c>
      <c r="E12" s="78">
        <f>แบบประเมินการคิดวิเคราะห์!S12</f>
        <v>1.6</v>
      </c>
      <c r="F12" s="79" t="str">
        <f t="shared" si="1"/>
        <v>ดี</v>
      </c>
      <c r="G12" s="78">
        <f>แบบประเมินการเขียน!S12</f>
        <v>1.6</v>
      </c>
      <c r="H12" s="79" t="str">
        <f t="shared" si="1"/>
        <v>ดี</v>
      </c>
      <c r="I12" s="80">
        <f t="shared" ref="I12:I41" si="2">SUM(C12:H12)</f>
        <v>4.8000000000000007</v>
      </c>
      <c r="J12" s="81">
        <f t="shared" si="0"/>
        <v>1.6000000000000003</v>
      </c>
      <c r="K12" s="82" t="str">
        <f t="shared" ref="K12:K41" si="3">IF(J12&gt;=2.5,"ดีเยี่ยม",IF(J12&gt;=1.5,"ดี",IF(J12&gt;=1,"ผ่านเกณฑ์",IF(J12&gt;=0,"ไม่ผ่านเกณฑ์"))))</f>
        <v>ดี</v>
      </c>
    </row>
    <row r="13" spans="1:11" x14ac:dyDescent="0.55000000000000004">
      <c r="A13" s="1">
        <v>3</v>
      </c>
      <c r="B13" s="4" t="str">
        <f>ข้อมูลนักเรียน!B7</f>
        <v>เด็กชายโชคชัย  เรือนเพชร</v>
      </c>
      <c r="C13" s="78">
        <f>แบบประเมินการอ่าน!S13</f>
        <v>2.4</v>
      </c>
      <c r="D13" s="79" t="str">
        <f t="shared" si="1"/>
        <v>ดี</v>
      </c>
      <c r="E13" s="78">
        <f>แบบประเมินการคิดวิเคราะห์!S13</f>
        <v>2.4</v>
      </c>
      <c r="F13" s="79" t="str">
        <f t="shared" si="1"/>
        <v>ดี</v>
      </c>
      <c r="G13" s="78">
        <f>แบบประเมินการเขียน!S13</f>
        <v>2.4</v>
      </c>
      <c r="H13" s="79" t="str">
        <f t="shared" si="1"/>
        <v>ดี</v>
      </c>
      <c r="I13" s="80">
        <f t="shared" si="2"/>
        <v>7.1999999999999993</v>
      </c>
      <c r="J13" s="81">
        <f t="shared" si="0"/>
        <v>2.4</v>
      </c>
      <c r="K13" s="82" t="str">
        <f t="shared" si="3"/>
        <v>ดี</v>
      </c>
    </row>
    <row r="14" spans="1:11" x14ac:dyDescent="0.55000000000000004">
      <c r="A14" s="1">
        <v>4</v>
      </c>
      <c r="B14" s="4" t="str">
        <f>ข้อมูลนักเรียน!B8</f>
        <v>เด็กชายกฤตพจน์  เพชรท้าว</v>
      </c>
      <c r="C14" s="78">
        <f>แบบประเมินการอ่าน!S14</f>
        <v>3</v>
      </c>
      <c r="D14" s="79" t="str">
        <f t="shared" si="1"/>
        <v>ดีเยี่ยม</v>
      </c>
      <c r="E14" s="78">
        <f>แบบประเมินการคิดวิเคราะห์!S14</f>
        <v>3</v>
      </c>
      <c r="F14" s="79" t="str">
        <f t="shared" si="1"/>
        <v>ดีเยี่ยม</v>
      </c>
      <c r="G14" s="78">
        <f>แบบประเมินการเขียน!S14</f>
        <v>3</v>
      </c>
      <c r="H14" s="79" t="str">
        <f t="shared" si="1"/>
        <v>ดีเยี่ยม</v>
      </c>
      <c r="I14" s="80">
        <f t="shared" si="2"/>
        <v>9</v>
      </c>
      <c r="J14" s="81">
        <f t="shared" si="0"/>
        <v>3</v>
      </c>
      <c r="K14" s="82" t="str">
        <f t="shared" si="3"/>
        <v>ดีเยี่ยม</v>
      </c>
    </row>
    <row r="15" spans="1:11" x14ac:dyDescent="0.55000000000000004">
      <c r="A15" s="1">
        <v>5</v>
      </c>
      <c r="B15" s="4" t="str">
        <f>ข้อมูลนักเรียน!B9</f>
        <v>เด็กชายภัทนนท์  เตาตะขบ</v>
      </c>
      <c r="C15" s="78">
        <f>แบบประเมินการอ่าน!S15</f>
        <v>2</v>
      </c>
      <c r="D15" s="79" t="str">
        <f t="shared" si="1"/>
        <v>ดี</v>
      </c>
      <c r="E15" s="78">
        <f>แบบประเมินการคิดวิเคราะห์!S15</f>
        <v>2</v>
      </c>
      <c r="F15" s="79" t="str">
        <f t="shared" si="1"/>
        <v>ดี</v>
      </c>
      <c r="G15" s="78">
        <f>แบบประเมินการเขียน!S15</f>
        <v>2</v>
      </c>
      <c r="H15" s="79" t="str">
        <f t="shared" si="1"/>
        <v>ดี</v>
      </c>
      <c r="I15" s="80">
        <f t="shared" si="2"/>
        <v>6</v>
      </c>
      <c r="J15" s="81">
        <f t="shared" si="0"/>
        <v>2</v>
      </c>
      <c r="K15" s="82" t="str">
        <f t="shared" si="3"/>
        <v>ดี</v>
      </c>
    </row>
    <row r="16" spans="1:11" x14ac:dyDescent="0.55000000000000004">
      <c r="A16" s="1">
        <v>6</v>
      </c>
      <c r="B16" s="4" t="str">
        <f>ข้อมูลนักเรียน!B10</f>
        <v>เด็กหญิงเสาวภาคย์  สิงห์บัญชา</v>
      </c>
      <c r="C16" s="78">
        <f>แบบประเมินการอ่าน!S16</f>
        <v>3</v>
      </c>
      <c r="D16" s="79" t="str">
        <f t="shared" si="1"/>
        <v>ดีเยี่ยม</v>
      </c>
      <c r="E16" s="78">
        <f>แบบประเมินการคิดวิเคราะห์!S16</f>
        <v>3</v>
      </c>
      <c r="F16" s="79" t="str">
        <f t="shared" si="1"/>
        <v>ดีเยี่ยม</v>
      </c>
      <c r="G16" s="78">
        <f>แบบประเมินการเขียน!S16</f>
        <v>3</v>
      </c>
      <c r="H16" s="79" t="str">
        <f t="shared" si="1"/>
        <v>ดีเยี่ยม</v>
      </c>
      <c r="I16" s="80">
        <f t="shared" si="2"/>
        <v>9</v>
      </c>
      <c r="J16" s="81">
        <f t="shared" si="0"/>
        <v>3</v>
      </c>
      <c r="K16" s="82" t="str">
        <f t="shared" si="3"/>
        <v>ดีเยี่ยม</v>
      </c>
    </row>
    <row r="17" spans="1:11" x14ac:dyDescent="0.55000000000000004">
      <c r="A17" s="1">
        <v>7</v>
      </c>
      <c r="B17" s="4" t="str">
        <f>ข้อมูลนักเรียน!B11</f>
        <v>เด็กหญิงพิชญาพร  ชินรัมย์</v>
      </c>
      <c r="C17" s="78">
        <f>แบบประเมินการอ่าน!S17</f>
        <v>3</v>
      </c>
      <c r="D17" s="79" t="str">
        <f t="shared" si="1"/>
        <v>ดีเยี่ยม</v>
      </c>
      <c r="E17" s="78">
        <f>แบบประเมินการคิดวิเคราะห์!S17</f>
        <v>3</v>
      </c>
      <c r="F17" s="79" t="str">
        <f t="shared" si="1"/>
        <v>ดีเยี่ยม</v>
      </c>
      <c r="G17" s="78">
        <f>แบบประเมินการเขียน!S17</f>
        <v>3</v>
      </c>
      <c r="H17" s="79" t="str">
        <f t="shared" si="1"/>
        <v>ดีเยี่ยม</v>
      </c>
      <c r="I17" s="80">
        <f t="shared" si="2"/>
        <v>9</v>
      </c>
      <c r="J17" s="81">
        <f t="shared" si="0"/>
        <v>3</v>
      </c>
      <c r="K17" s="82" t="str">
        <f t="shared" si="3"/>
        <v>ดีเยี่ยม</v>
      </c>
    </row>
    <row r="18" spans="1:11" x14ac:dyDescent="0.55000000000000004">
      <c r="A18" s="1">
        <v>8</v>
      </c>
      <c r="B18" s="4" t="str">
        <f>ข้อมูลนักเรียน!B12</f>
        <v>เด็กหญิงเพชรรัตน์  ฉันกระโทก</v>
      </c>
      <c r="C18" s="78">
        <f>แบบประเมินการอ่าน!S18</f>
        <v>3</v>
      </c>
      <c r="D18" s="79" t="str">
        <f t="shared" si="1"/>
        <v>ดีเยี่ยม</v>
      </c>
      <c r="E18" s="78">
        <f>แบบประเมินการคิดวิเคราะห์!S18</f>
        <v>3</v>
      </c>
      <c r="F18" s="79" t="str">
        <f t="shared" si="1"/>
        <v>ดีเยี่ยม</v>
      </c>
      <c r="G18" s="78">
        <f>แบบประเมินการเขียน!S18</f>
        <v>3</v>
      </c>
      <c r="H18" s="79" t="str">
        <f t="shared" si="1"/>
        <v>ดีเยี่ยม</v>
      </c>
      <c r="I18" s="80">
        <f t="shared" si="2"/>
        <v>9</v>
      </c>
      <c r="J18" s="81">
        <f t="shared" si="0"/>
        <v>3</v>
      </c>
      <c r="K18" s="82" t="str">
        <f t="shared" si="3"/>
        <v>ดีเยี่ยม</v>
      </c>
    </row>
    <row r="19" spans="1:11" x14ac:dyDescent="0.55000000000000004">
      <c r="A19" s="1">
        <v>9</v>
      </c>
      <c r="B19" s="4" t="str">
        <f>ข้อมูลนักเรียน!B13</f>
        <v>เด็กหญิงกานต์ธิดา  แสนกระโทก</v>
      </c>
      <c r="C19" s="78">
        <f>แบบประเมินการอ่าน!S19</f>
        <v>1.6</v>
      </c>
      <c r="D19" s="79" t="str">
        <f t="shared" si="1"/>
        <v>ดี</v>
      </c>
      <c r="E19" s="78">
        <f>แบบประเมินการคิดวิเคราะห์!S19</f>
        <v>1.6</v>
      </c>
      <c r="F19" s="79" t="str">
        <f t="shared" si="1"/>
        <v>ดี</v>
      </c>
      <c r="G19" s="78">
        <f>แบบประเมินการเขียน!S19</f>
        <v>1.6</v>
      </c>
      <c r="H19" s="79" t="str">
        <f t="shared" si="1"/>
        <v>ดี</v>
      </c>
      <c r="I19" s="80">
        <f t="shared" si="2"/>
        <v>4.8000000000000007</v>
      </c>
      <c r="J19" s="81">
        <f t="shared" si="0"/>
        <v>1.6000000000000003</v>
      </c>
      <c r="K19" s="82" t="str">
        <f t="shared" si="3"/>
        <v>ดี</v>
      </c>
    </row>
    <row r="20" spans="1:11" x14ac:dyDescent="0.55000000000000004">
      <c r="A20" s="1">
        <v>10</v>
      </c>
      <c r="B20" s="4" t="str">
        <f>ข้อมูลนักเรียน!B14</f>
        <v>เด็กชายอนุวัฒน์  เนื้อกระโทก</v>
      </c>
      <c r="C20" s="78">
        <f>แบบประเมินการอ่าน!S20</f>
        <v>2</v>
      </c>
      <c r="D20" s="79" t="str">
        <f t="shared" si="1"/>
        <v>ดี</v>
      </c>
      <c r="E20" s="78">
        <f>แบบประเมินการคิดวิเคราะห์!S20</f>
        <v>2</v>
      </c>
      <c r="F20" s="79" t="str">
        <f t="shared" si="1"/>
        <v>ดี</v>
      </c>
      <c r="G20" s="78">
        <f>แบบประเมินการเขียน!S20</f>
        <v>2</v>
      </c>
      <c r="H20" s="79" t="str">
        <f t="shared" si="1"/>
        <v>ดี</v>
      </c>
      <c r="I20" s="80">
        <f t="shared" si="2"/>
        <v>6</v>
      </c>
      <c r="J20" s="81">
        <f t="shared" si="0"/>
        <v>2</v>
      </c>
      <c r="K20" s="82" t="str">
        <f t="shared" si="3"/>
        <v>ดี</v>
      </c>
    </row>
    <row r="21" spans="1:11" x14ac:dyDescent="0.55000000000000004">
      <c r="A21" s="1">
        <v>11</v>
      </c>
      <c r="B21" s="4" t="str">
        <f>ข้อมูลนักเรียน!B15</f>
        <v>เด็กหญิงกิตญาดา  หมั่นกุดเวียน</v>
      </c>
      <c r="C21" s="78">
        <f>แบบประเมินการอ่าน!S21</f>
        <v>2</v>
      </c>
      <c r="D21" s="79" t="str">
        <f t="shared" si="1"/>
        <v>ดี</v>
      </c>
      <c r="E21" s="78">
        <f>แบบประเมินการคิดวิเคราะห์!S21</f>
        <v>2</v>
      </c>
      <c r="F21" s="79" t="str">
        <f t="shared" si="1"/>
        <v>ดี</v>
      </c>
      <c r="G21" s="78">
        <f>แบบประเมินการเขียน!S21</f>
        <v>2</v>
      </c>
      <c r="H21" s="79" t="str">
        <f t="shared" si="1"/>
        <v>ดี</v>
      </c>
      <c r="I21" s="80">
        <f t="shared" si="2"/>
        <v>6</v>
      </c>
      <c r="J21" s="81">
        <f t="shared" si="0"/>
        <v>2</v>
      </c>
      <c r="K21" s="82" t="str">
        <f t="shared" si="3"/>
        <v>ดี</v>
      </c>
    </row>
    <row r="22" spans="1:11" x14ac:dyDescent="0.55000000000000004">
      <c r="A22" s="1">
        <v>12</v>
      </c>
      <c r="B22" s="4" t="str">
        <f>ข้อมูลนักเรียน!B16</f>
        <v>เด็กชายจิรณัฐ หมั่นกุดเวียน</v>
      </c>
      <c r="C22" s="78">
        <f>แบบประเมินการอ่าน!S22</f>
        <v>2</v>
      </c>
      <c r="D22" s="79" t="str">
        <f t="shared" si="1"/>
        <v>ดี</v>
      </c>
      <c r="E22" s="78">
        <f>แบบประเมินการคิดวิเคราะห์!S22</f>
        <v>2</v>
      </c>
      <c r="F22" s="79" t="str">
        <f t="shared" si="1"/>
        <v>ดี</v>
      </c>
      <c r="G22" s="78">
        <f>แบบประเมินการเขียน!S22</f>
        <v>2</v>
      </c>
      <c r="H22" s="79" t="str">
        <f t="shared" si="1"/>
        <v>ดี</v>
      </c>
      <c r="I22" s="80">
        <f t="shared" si="2"/>
        <v>6</v>
      </c>
      <c r="J22" s="81">
        <f t="shared" si="0"/>
        <v>2</v>
      </c>
      <c r="K22" s="82" t="str">
        <f t="shared" si="3"/>
        <v>ดี</v>
      </c>
    </row>
    <row r="23" spans="1:11" x14ac:dyDescent="0.55000000000000004">
      <c r="A23" s="1">
        <v>13</v>
      </c>
      <c r="B23" s="4" t="str">
        <f>ข้อมูลนักเรียน!B17</f>
        <v>เด็กชายกฤตษฎา รัตนะมาลา</v>
      </c>
      <c r="C23" s="78">
        <f>แบบประเมินการอ่าน!S23</f>
        <v>2</v>
      </c>
      <c r="D23" s="79" t="str">
        <f t="shared" si="1"/>
        <v>ดี</v>
      </c>
      <c r="E23" s="78">
        <f>แบบประเมินการคิดวิเคราะห์!S23</f>
        <v>2</v>
      </c>
      <c r="F23" s="79" t="str">
        <f t="shared" si="1"/>
        <v>ดี</v>
      </c>
      <c r="G23" s="78">
        <f>แบบประเมินการเขียน!S23</f>
        <v>2</v>
      </c>
      <c r="H23" s="79" t="str">
        <f t="shared" si="1"/>
        <v>ดี</v>
      </c>
      <c r="I23" s="80">
        <f t="shared" si="2"/>
        <v>6</v>
      </c>
      <c r="J23" s="81">
        <f t="shared" si="0"/>
        <v>2</v>
      </c>
      <c r="K23" s="82" t="str">
        <f t="shared" si="3"/>
        <v>ดี</v>
      </c>
    </row>
    <row r="24" spans="1:11" x14ac:dyDescent="0.55000000000000004">
      <c r="A24" s="1">
        <v>14</v>
      </c>
      <c r="B24" s="4" t="str">
        <f>ข้อมูลนักเรียน!B18</f>
        <v>เด็กหญิงกัญญารัตน์ วรรณุรักษ์</v>
      </c>
      <c r="C24" s="78">
        <f>แบบประเมินการอ่าน!S24</f>
        <v>3</v>
      </c>
      <c r="D24" s="79" t="str">
        <f t="shared" si="1"/>
        <v>ดีเยี่ยม</v>
      </c>
      <c r="E24" s="78">
        <f>แบบประเมินการคิดวิเคราะห์!S24</f>
        <v>3</v>
      </c>
      <c r="F24" s="79" t="str">
        <f t="shared" si="1"/>
        <v>ดีเยี่ยม</v>
      </c>
      <c r="G24" s="78">
        <f>แบบประเมินการเขียน!S24</f>
        <v>3</v>
      </c>
      <c r="H24" s="79" t="str">
        <f t="shared" si="1"/>
        <v>ดีเยี่ยม</v>
      </c>
      <c r="I24" s="80">
        <f t="shared" si="2"/>
        <v>9</v>
      </c>
      <c r="J24" s="81">
        <f t="shared" si="0"/>
        <v>3</v>
      </c>
      <c r="K24" s="82" t="str">
        <f t="shared" si="3"/>
        <v>ดีเยี่ยม</v>
      </c>
    </row>
    <row r="25" spans="1:11" x14ac:dyDescent="0.55000000000000004">
      <c r="A25" s="1">
        <v>15</v>
      </c>
      <c r="B25" s="4" t="str">
        <f>ข้อมูลนักเรียน!B19</f>
        <v>เด็กหญิงนิชาพร  เรือนเพชร</v>
      </c>
      <c r="C25" s="78">
        <f>แบบประเมินการอ่าน!S25</f>
        <v>2.6</v>
      </c>
      <c r="D25" s="79" t="str">
        <f t="shared" si="1"/>
        <v>ดีเยี่ยม</v>
      </c>
      <c r="E25" s="78">
        <f>แบบประเมินการคิดวิเคราะห์!S25</f>
        <v>2.6</v>
      </c>
      <c r="F25" s="79" t="str">
        <f t="shared" si="1"/>
        <v>ดีเยี่ยม</v>
      </c>
      <c r="G25" s="78">
        <f>แบบประเมินการเขียน!S25</f>
        <v>2.6</v>
      </c>
      <c r="H25" s="79" t="str">
        <f t="shared" si="1"/>
        <v>ดีเยี่ยม</v>
      </c>
      <c r="I25" s="80">
        <f t="shared" si="2"/>
        <v>7.8000000000000007</v>
      </c>
      <c r="J25" s="81">
        <f t="shared" si="0"/>
        <v>2.6</v>
      </c>
      <c r="K25" s="82" t="str">
        <f t="shared" si="3"/>
        <v>ดีเยี่ยม</v>
      </c>
    </row>
    <row r="26" spans="1:11" x14ac:dyDescent="0.55000000000000004">
      <c r="A26" s="1">
        <v>16</v>
      </c>
      <c r="B26" s="4" t="str">
        <f>ข้อมูลนักเรียน!B20</f>
        <v>เด็กหญิงธัญชนก ลีกระโทก</v>
      </c>
      <c r="C26" s="78">
        <f>แบบประเมินการอ่าน!S26</f>
        <v>2</v>
      </c>
      <c r="D26" s="79" t="str">
        <f t="shared" si="1"/>
        <v>ดี</v>
      </c>
      <c r="E26" s="78">
        <f>แบบประเมินการคิดวิเคราะห์!S29</f>
        <v>2.6</v>
      </c>
      <c r="F26" s="79" t="str">
        <f t="shared" si="1"/>
        <v>ดีเยี่ยม</v>
      </c>
      <c r="G26" s="78">
        <f>แบบประเมินการเขียน!S28</f>
        <v>2.6</v>
      </c>
      <c r="H26" s="79" t="str">
        <f t="shared" si="1"/>
        <v>ดีเยี่ยม</v>
      </c>
      <c r="I26" s="80">
        <f t="shared" si="2"/>
        <v>7.1999999999999993</v>
      </c>
      <c r="J26" s="81">
        <f t="shared" si="0"/>
        <v>2.4</v>
      </c>
      <c r="K26" s="82" t="str">
        <f t="shared" si="3"/>
        <v>ดี</v>
      </c>
    </row>
    <row r="27" spans="1:11" x14ac:dyDescent="0.55000000000000004">
      <c r="A27" s="1">
        <v>17</v>
      </c>
      <c r="B27" s="4" t="str">
        <f>ข้อมูลนักเรียน!B21</f>
        <v>เด็กหญิงอารยา ชื่นกระโทก</v>
      </c>
      <c r="C27" s="78">
        <f>แบบประเมินการอ่าน!S29</f>
        <v>2</v>
      </c>
      <c r="D27" s="79" t="str">
        <f t="shared" si="1"/>
        <v>ดี</v>
      </c>
      <c r="E27" s="78">
        <f>แบบประเมินการคิดวิเคราะห์!S30</f>
        <v>2.6</v>
      </c>
      <c r="F27" s="79" t="str">
        <f t="shared" si="1"/>
        <v>ดีเยี่ยม</v>
      </c>
      <c r="G27" s="78">
        <f>แบบประเมินการเขียน!S29</f>
        <v>2.6</v>
      </c>
      <c r="H27" s="79" t="str">
        <f t="shared" si="1"/>
        <v>ดีเยี่ยม</v>
      </c>
      <c r="I27" s="80">
        <f t="shared" si="2"/>
        <v>7.1999999999999993</v>
      </c>
      <c r="J27" s="81">
        <f t="shared" si="0"/>
        <v>2.4</v>
      </c>
      <c r="K27" s="82" t="str">
        <f t="shared" si="3"/>
        <v>ดี</v>
      </c>
    </row>
    <row r="28" spans="1:11" x14ac:dyDescent="0.55000000000000004">
      <c r="A28" s="1">
        <v>18</v>
      </c>
      <c r="B28" s="4" t="str">
        <f>ข้อมูลนักเรียน!B22</f>
        <v>เด็กชายศุภากร  พงษ์กระโทก</v>
      </c>
      <c r="C28" s="78">
        <f>แบบประเมินการอ่าน!S31</f>
        <v>2</v>
      </c>
      <c r="D28" s="79" t="str">
        <f t="shared" si="1"/>
        <v>ดี</v>
      </c>
      <c r="E28" s="78">
        <f>แบบประเมินการคิดวิเคราะห์!S31</f>
        <v>2.6</v>
      </c>
      <c r="F28" s="79" t="str">
        <f t="shared" si="1"/>
        <v>ดีเยี่ยม</v>
      </c>
      <c r="G28" s="78">
        <f>แบบประเมินการเขียน!S31</f>
        <v>2.6</v>
      </c>
      <c r="H28" s="79" t="str">
        <f t="shared" si="1"/>
        <v>ดีเยี่ยม</v>
      </c>
      <c r="I28" s="80">
        <f t="shared" si="2"/>
        <v>7.1999999999999993</v>
      </c>
      <c r="J28" s="81">
        <f t="shared" si="0"/>
        <v>2.4</v>
      </c>
      <c r="K28" s="82" t="str">
        <f t="shared" si="3"/>
        <v>ดี</v>
      </c>
    </row>
    <row r="29" spans="1:11" x14ac:dyDescent="0.55000000000000004">
      <c r="A29" s="1">
        <v>19</v>
      </c>
      <c r="B29" s="4" t="str">
        <f>ข้อมูลนักเรียน!B23</f>
        <v>เด็กชายอนุชา รวบกระโทก</v>
      </c>
      <c r="C29" s="78">
        <f>แบบประเมินการอ่าน!S32</f>
        <v>0</v>
      </c>
      <c r="D29" s="79" t="str">
        <f t="shared" ref="D29:D30" si="4">IF(C29&gt;=2.5,"ดีเยี่ยม",IF(C29&gt;=1.5,"ดี",IF(C29&gt;=1,"ผ่านเกณฑ์",IF(C29&gt;=0,"ไม่ผ่านเกณฑ์"))))</f>
        <v>ไม่ผ่านเกณฑ์</v>
      </c>
      <c r="E29" s="78">
        <f>แบบประเมินการคิดวิเคราะห์!S32</f>
        <v>0</v>
      </c>
      <c r="F29" s="79" t="str">
        <f t="shared" ref="F29:F30" si="5">IF(E29&gt;=2.5,"ดีเยี่ยม",IF(E29&gt;=1.5,"ดี",IF(E29&gt;=1,"ผ่านเกณฑ์",IF(E29&gt;=0,"ไม่ผ่านเกณฑ์"))))</f>
        <v>ไม่ผ่านเกณฑ์</v>
      </c>
      <c r="G29" s="78">
        <f>แบบประเมินการเขียน!S32</f>
        <v>0</v>
      </c>
      <c r="H29" s="79" t="str">
        <f t="shared" ref="H29:H30" si="6">IF(G29&gt;=2.5,"ดีเยี่ยม",IF(G29&gt;=1.5,"ดี",IF(G29&gt;=1,"ผ่านเกณฑ์",IF(G29&gt;=0,"ไม่ผ่านเกณฑ์"))))</f>
        <v>ไม่ผ่านเกณฑ์</v>
      </c>
      <c r="I29" s="80">
        <f t="shared" ref="I29:I30" si="7">SUM(C29:H29)</f>
        <v>0</v>
      </c>
      <c r="J29" s="81">
        <f t="shared" ref="J29:J30" si="8">AVERAGE(C29:H29)</f>
        <v>0</v>
      </c>
      <c r="K29" s="82" t="str">
        <f t="shared" ref="K29:K30" si="9">IF(J29&gt;=2.5,"ดีเยี่ยม",IF(J29&gt;=1.5,"ดี",IF(J29&gt;=1,"ผ่านเกณฑ์",IF(J29&gt;=0,"ไม่ผ่านเกณฑ์"))))</f>
        <v>ไม่ผ่านเกณฑ์</v>
      </c>
    </row>
    <row r="30" spans="1:11" x14ac:dyDescent="0.55000000000000004">
      <c r="A30" s="1">
        <v>20</v>
      </c>
      <c r="B30" s="4" t="str">
        <f>ข้อมูลนักเรียน!B24</f>
        <v>เด็กหญิงวรรณวิศา  อุบลบาน</v>
      </c>
      <c r="C30" s="78">
        <f>แบบประเมินการอ่าน!S33</f>
        <v>0</v>
      </c>
      <c r="D30" s="79" t="str">
        <f t="shared" si="4"/>
        <v>ไม่ผ่านเกณฑ์</v>
      </c>
      <c r="E30" s="78">
        <f>แบบประเมินการคิดวิเคราะห์!S33</f>
        <v>0</v>
      </c>
      <c r="F30" s="79" t="str">
        <f t="shared" si="5"/>
        <v>ไม่ผ่านเกณฑ์</v>
      </c>
      <c r="G30" s="78">
        <f>แบบประเมินการเขียน!S33</f>
        <v>0</v>
      </c>
      <c r="H30" s="79" t="str">
        <f t="shared" si="6"/>
        <v>ไม่ผ่านเกณฑ์</v>
      </c>
      <c r="I30" s="80">
        <f t="shared" si="7"/>
        <v>0</v>
      </c>
      <c r="J30" s="81">
        <f t="shared" si="8"/>
        <v>0</v>
      </c>
      <c r="K30" s="82" t="str">
        <f t="shared" si="9"/>
        <v>ไม่ผ่านเกณฑ์</v>
      </c>
    </row>
    <row r="31" spans="1:11" x14ac:dyDescent="0.55000000000000004">
      <c r="A31" s="1">
        <v>21</v>
      </c>
      <c r="B31" s="4" t="str">
        <f>ข้อมูลนักเรียน!B25</f>
        <v>เด็กชายธชย  นนสุรัตน์</v>
      </c>
      <c r="C31" s="78">
        <f>แบบประเมินการอ่าน!S34</f>
        <v>0</v>
      </c>
      <c r="D31" s="79" t="str">
        <f t="shared" ref="D31" si="10">IF(C31&gt;=2.5,"ดีเยี่ยม",IF(C31&gt;=1.5,"ดี",IF(C31&gt;=1,"ผ่านเกณฑ์",IF(C31&gt;=0,"ไม่ผ่านเกณฑ์"))))</f>
        <v>ไม่ผ่านเกณฑ์</v>
      </c>
      <c r="E31" s="78">
        <f>แบบประเมินการคิดวิเคราะห์!S34</f>
        <v>0</v>
      </c>
      <c r="F31" s="79" t="str">
        <f t="shared" ref="F31" si="11">IF(E31&gt;=2.5,"ดีเยี่ยม",IF(E31&gt;=1.5,"ดี",IF(E31&gt;=1,"ผ่านเกณฑ์",IF(E31&gt;=0,"ไม่ผ่านเกณฑ์"))))</f>
        <v>ไม่ผ่านเกณฑ์</v>
      </c>
      <c r="G31" s="78">
        <f>แบบประเมินการเขียน!S34</f>
        <v>0</v>
      </c>
      <c r="H31" s="79" t="str">
        <f t="shared" ref="H31" si="12">IF(G31&gt;=2.5,"ดีเยี่ยม",IF(G31&gt;=1.5,"ดี",IF(G31&gt;=1,"ผ่านเกณฑ์",IF(G31&gt;=0,"ไม่ผ่านเกณฑ์"))))</f>
        <v>ไม่ผ่านเกณฑ์</v>
      </c>
      <c r="I31" s="80">
        <f t="shared" ref="I31" si="13">SUM(C31:H31)</f>
        <v>0</v>
      </c>
      <c r="J31" s="81">
        <f t="shared" ref="J31" si="14">AVERAGE(C31:H31)</f>
        <v>0</v>
      </c>
      <c r="K31" s="82" t="str">
        <f t="shared" ref="K31" si="15">IF(J31&gt;=2.5,"ดีเยี่ยม",IF(J31&gt;=1.5,"ดี",IF(J31&gt;=1,"ผ่านเกณฑ์",IF(J31&gt;=0,"ไม่ผ่านเกณฑ์"))))</f>
        <v>ไม่ผ่านเกณฑ์</v>
      </c>
    </row>
    <row r="32" spans="1:11" x14ac:dyDescent="0.55000000000000004">
      <c r="A32" s="1"/>
      <c r="B32" s="4"/>
      <c r="C32" s="78"/>
      <c r="D32" s="79"/>
      <c r="E32" s="78"/>
      <c r="F32" s="79"/>
      <c r="G32" s="78"/>
      <c r="H32" s="79"/>
      <c r="I32" s="80"/>
      <c r="J32" s="81"/>
      <c r="K32" s="82"/>
    </row>
    <row r="33" spans="1:12" x14ac:dyDescent="0.55000000000000004">
      <c r="A33" s="1"/>
      <c r="B33" s="4"/>
      <c r="C33" s="78"/>
      <c r="D33" s="79"/>
      <c r="E33" s="78"/>
      <c r="F33" s="79"/>
      <c r="G33" s="78"/>
      <c r="H33" s="79"/>
      <c r="I33" s="80"/>
      <c r="J33" s="81"/>
      <c r="K33" s="82"/>
    </row>
    <row r="34" spans="1:12" x14ac:dyDescent="0.55000000000000004">
      <c r="A34" s="1"/>
      <c r="B34" s="4"/>
      <c r="C34" s="78"/>
      <c r="D34" s="79"/>
      <c r="E34" s="78"/>
      <c r="F34" s="79"/>
      <c r="G34" s="78"/>
      <c r="H34" s="79"/>
      <c r="I34" s="80"/>
      <c r="J34" s="81"/>
      <c r="K34" s="82"/>
    </row>
    <row r="35" spans="1:12" x14ac:dyDescent="0.55000000000000004">
      <c r="A35" s="1"/>
      <c r="B35" s="4"/>
      <c r="C35" s="78"/>
      <c r="D35" s="79"/>
      <c r="E35" s="78"/>
      <c r="F35" s="79"/>
      <c r="G35" s="78"/>
      <c r="H35" s="79"/>
      <c r="I35" s="80"/>
      <c r="J35" s="81"/>
      <c r="K35" s="82"/>
    </row>
    <row r="36" spans="1:12" x14ac:dyDescent="0.55000000000000004">
      <c r="A36" s="1"/>
      <c r="B36" s="4"/>
      <c r="C36" s="78"/>
      <c r="D36" s="79"/>
      <c r="E36" s="78"/>
      <c r="F36" s="79"/>
      <c r="G36" s="78"/>
      <c r="H36" s="79"/>
      <c r="I36" s="80"/>
      <c r="J36" s="81"/>
      <c r="K36" s="82"/>
    </row>
    <row r="37" spans="1:12" x14ac:dyDescent="0.55000000000000004">
      <c r="A37" s="1"/>
      <c r="B37" s="4"/>
      <c r="C37" s="78"/>
      <c r="D37" s="79"/>
      <c r="E37" s="78"/>
      <c r="F37" s="79"/>
      <c r="G37" s="78"/>
      <c r="H37" s="79"/>
      <c r="I37" s="80"/>
      <c r="J37" s="81"/>
      <c r="K37" s="82"/>
    </row>
    <row r="38" spans="1:12" x14ac:dyDescent="0.55000000000000004">
      <c r="A38" s="1"/>
      <c r="B38" s="4"/>
      <c r="C38" s="78"/>
      <c r="D38" s="79"/>
      <c r="E38" s="78"/>
      <c r="F38" s="79"/>
      <c r="G38" s="78"/>
      <c r="H38" s="79"/>
      <c r="I38" s="80"/>
      <c r="J38" s="81"/>
      <c r="K38" s="82"/>
    </row>
    <row r="39" spans="1:12" x14ac:dyDescent="0.55000000000000004">
      <c r="A39" s="1"/>
      <c r="B39" s="4"/>
      <c r="C39" s="78"/>
      <c r="D39" s="79"/>
      <c r="E39" s="78"/>
      <c r="F39" s="79"/>
      <c r="G39" s="78"/>
      <c r="H39" s="79"/>
      <c r="I39" s="80"/>
      <c r="J39" s="81"/>
      <c r="K39" s="82"/>
    </row>
    <row r="40" spans="1:12" x14ac:dyDescent="0.55000000000000004">
      <c r="A40" s="1"/>
      <c r="B40" s="4"/>
      <c r="C40" s="78"/>
      <c r="D40" s="79"/>
      <c r="E40" s="78"/>
      <c r="F40" s="79"/>
      <c r="G40" s="78"/>
      <c r="H40" s="79"/>
      <c r="I40" s="80"/>
      <c r="J40" s="81"/>
      <c r="K40" s="82"/>
    </row>
    <row r="41" spans="1:12" ht="24.6" customHeight="1" x14ac:dyDescent="0.55000000000000004">
      <c r="A41" s="134" t="s">
        <v>28</v>
      </c>
      <c r="B41" s="135"/>
      <c r="C41" s="26">
        <f>SUM(C11:C40)</f>
        <v>41.2</v>
      </c>
      <c r="D41" s="26">
        <f>SUM(D11:D40)</f>
        <v>0</v>
      </c>
      <c r="E41" s="26">
        <f t="shared" ref="E41:G41" si="16">SUM(E11:E40)</f>
        <v>43.000000000000007</v>
      </c>
      <c r="F41" s="26"/>
      <c r="G41" s="26">
        <f t="shared" si="16"/>
        <v>43.000000000000007</v>
      </c>
      <c r="H41" s="26"/>
      <c r="I41" s="29">
        <f t="shared" si="2"/>
        <v>127.20000000000002</v>
      </c>
      <c r="J41" s="26">
        <f t="shared" si="0"/>
        <v>31.800000000000004</v>
      </c>
      <c r="K41" s="27" t="str">
        <f t="shared" si="3"/>
        <v>ดีเยี่ยม</v>
      </c>
    </row>
    <row r="42" spans="1:12" ht="24.6" customHeight="1" x14ac:dyDescent="0.55000000000000004">
      <c r="A42" s="136" t="s">
        <v>29</v>
      </c>
      <c r="B42" s="137"/>
      <c r="C42" s="25">
        <f>AVERAGE(C11:C28)</f>
        <v>2.2888888888888892</v>
      </c>
      <c r="D42" s="28" t="str">
        <f t="shared" si="1"/>
        <v>ดี</v>
      </c>
      <c r="E42" s="25">
        <f>AVERAGE(E11:E28)</f>
        <v>2.3888888888888893</v>
      </c>
      <c r="F42" s="38" t="str">
        <f t="shared" si="1"/>
        <v>ดี</v>
      </c>
      <c r="G42" s="25">
        <f>AVERAGE(G11:G28)</f>
        <v>2.3888888888888893</v>
      </c>
      <c r="H42" s="38" t="str">
        <f t="shared" si="1"/>
        <v>ดี</v>
      </c>
      <c r="I42" s="30">
        <f>SUM(C28:H42)</f>
        <v>141.46666666666667</v>
      </c>
      <c r="J42" s="25">
        <f>AVERAGE(C28:H42)</f>
        <v>7.4456140350877194</v>
      </c>
      <c r="K42" s="28" t="str">
        <f>IF(J42&gt;=2.5,"ดีเยี่ยม",IF(J42&gt;=1.5,"ดี",IF(J42&gt;=1,"ผ่านเกณฑ์",IF(J42&gt;=0,"ไม่ผ่านเกณฑ์"))))</f>
        <v>ดีเยี่ยม</v>
      </c>
    </row>
    <row r="43" spans="1:12" ht="23.25" customHeight="1" x14ac:dyDescent="0.65">
      <c r="A43" s="131" t="s">
        <v>44</v>
      </c>
      <c r="B43" s="131"/>
      <c r="C43" s="41"/>
      <c r="D43" s="39">
        <f>COUNTIF(D11:D40,L43)</f>
        <v>6</v>
      </c>
      <c r="E43" s="41"/>
      <c r="F43" s="39">
        <f>COUNTIF(F11:F40,L43)</f>
        <v>9</v>
      </c>
      <c r="G43" s="41"/>
      <c r="H43" s="39">
        <f>COUNTIF(H11:H40,L43)</f>
        <v>9</v>
      </c>
      <c r="I43" s="131" t="s">
        <v>32</v>
      </c>
      <c r="J43" s="131"/>
      <c r="K43" s="24">
        <f>COUNTIF(K11:K40,L43)</f>
        <v>6</v>
      </c>
      <c r="L43" s="3" t="s">
        <v>32</v>
      </c>
    </row>
    <row r="44" spans="1:12" ht="27.75" x14ac:dyDescent="0.65">
      <c r="A44" s="132" t="s">
        <v>43</v>
      </c>
      <c r="B44" s="132"/>
      <c r="C44" s="42"/>
      <c r="D44" s="43">
        <f>COUNTIF(D11:D40,L44)</f>
        <v>12</v>
      </c>
      <c r="E44" s="42"/>
      <c r="F44" s="43">
        <f>COUNTIF(F11:F40,L44)</f>
        <v>9</v>
      </c>
      <c r="G44" s="42"/>
      <c r="H44" s="43">
        <f>COUNTIF(H11:H40,L44)</f>
        <v>9</v>
      </c>
      <c r="I44" s="132" t="s">
        <v>33</v>
      </c>
      <c r="J44" s="132"/>
      <c r="K44" s="24">
        <f>COUNTIF(K11:K40,L44)</f>
        <v>12</v>
      </c>
      <c r="L44" s="3" t="s">
        <v>33</v>
      </c>
    </row>
    <row r="45" spans="1:12" ht="27.75" x14ac:dyDescent="0.65">
      <c r="A45" s="133" t="s">
        <v>45</v>
      </c>
      <c r="B45" s="133"/>
      <c r="C45" s="44"/>
      <c r="D45" s="45">
        <f>COUNTIF(D11:D40,L45)</f>
        <v>0</v>
      </c>
      <c r="E45" s="44"/>
      <c r="F45" s="45">
        <f>COUNTIF(F11:F40,L45)</f>
        <v>0</v>
      </c>
      <c r="G45" s="44"/>
      <c r="H45" s="45">
        <f>COUNTIF(H11:H40,L45)</f>
        <v>0</v>
      </c>
      <c r="I45" s="133" t="s">
        <v>34</v>
      </c>
      <c r="J45" s="133"/>
      <c r="K45" s="24">
        <f>COUNTIF(K11:K40,L45)</f>
        <v>0</v>
      </c>
      <c r="L45" s="3" t="s">
        <v>34</v>
      </c>
    </row>
    <row r="46" spans="1:12" ht="27.75" x14ac:dyDescent="0.65">
      <c r="A46" s="130" t="s">
        <v>46</v>
      </c>
      <c r="B46" s="130"/>
      <c r="C46" s="46"/>
      <c r="D46" s="40">
        <f>COUNTIF(D11:D40,L46)</f>
        <v>3</v>
      </c>
      <c r="E46" s="46"/>
      <c r="F46" s="40">
        <f>COUNTIF(F11:F40,L46)</f>
        <v>3</v>
      </c>
      <c r="G46" s="46"/>
      <c r="H46" s="40">
        <f>COUNTIF(H11:H40,L46)</f>
        <v>3</v>
      </c>
      <c r="I46" s="130" t="s">
        <v>35</v>
      </c>
      <c r="J46" s="130"/>
      <c r="K46" s="24">
        <f>COUNTIF(K11:K40,L46)</f>
        <v>3</v>
      </c>
      <c r="L46" s="3" t="s">
        <v>35</v>
      </c>
    </row>
  </sheetData>
  <mergeCells count="25">
    <mergeCell ref="A41:B41"/>
    <mergeCell ref="A46:B46"/>
    <mergeCell ref="I46:J46"/>
    <mergeCell ref="A43:B43"/>
    <mergeCell ref="I43:J43"/>
    <mergeCell ref="A44:B44"/>
    <mergeCell ref="I44:J44"/>
    <mergeCell ref="A45:B45"/>
    <mergeCell ref="I45:J45"/>
    <mergeCell ref="A42:B42"/>
    <mergeCell ref="A1:K1"/>
    <mergeCell ref="A3:K3"/>
    <mergeCell ref="A5:A10"/>
    <mergeCell ref="B5:B10"/>
    <mergeCell ref="C5:C10"/>
    <mergeCell ref="D5:D10"/>
    <mergeCell ref="E5:E10"/>
    <mergeCell ref="F5:F10"/>
    <mergeCell ref="G5:G10"/>
    <mergeCell ref="A2:E2"/>
    <mergeCell ref="G2:K2"/>
    <mergeCell ref="H5:H10"/>
    <mergeCell ref="I5:I10"/>
    <mergeCell ref="J5:J10"/>
    <mergeCell ref="K5:K10"/>
  </mergeCells>
  <pageMargins left="0.54" right="0.56999999999999995" top="0.75" bottom="0.75" header="0.3" footer="0.3"/>
  <pageSetup paperSize="9" scale="55" fitToHeight="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E4DE56-59F4-4EF2-B617-589FB89F4DAA}">
  <sheetPr>
    <tabColor rgb="FFFFCC99"/>
  </sheetPr>
  <dimension ref="A1:P11"/>
  <sheetViews>
    <sheetView zoomScale="60" zoomScaleNormal="60" zoomScaleSheetLayoutView="70" workbookViewId="0">
      <selection activeCell="C8" sqref="C8:D8"/>
    </sheetView>
  </sheetViews>
  <sheetFormatPr defaultRowHeight="14.25" x14ac:dyDescent="0.2"/>
  <cols>
    <col min="1" max="1" width="11" customWidth="1"/>
    <col min="2" max="2" width="23.5" customWidth="1"/>
    <col min="3" max="5" width="9.125" customWidth="1"/>
    <col min="6" max="6" width="10.625" customWidth="1"/>
    <col min="7" max="7" width="11" customWidth="1"/>
    <col min="8" max="14" width="15.25" customWidth="1"/>
  </cols>
  <sheetData>
    <row r="1" spans="1:16" s="3" customFormat="1" ht="24" x14ac:dyDescent="0.55000000000000004">
      <c r="A1" s="16"/>
      <c r="B1" s="2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6"/>
      <c r="P1" s="18"/>
    </row>
    <row r="2" spans="1:16" s="3" customFormat="1" ht="24" x14ac:dyDescent="0.55000000000000004">
      <c r="A2" s="140" t="s">
        <v>72</v>
      </c>
      <c r="B2" s="140"/>
      <c r="C2" s="140"/>
      <c r="D2" s="140"/>
      <c r="E2" s="140"/>
      <c r="F2" s="140"/>
      <c r="G2" s="140"/>
      <c r="H2" s="140" t="s">
        <v>73</v>
      </c>
      <c r="I2" s="140"/>
      <c r="J2" s="140"/>
      <c r="K2" s="140"/>
      <c r="L2" s="140"/>
      <c r="M2" s="140"/>
      <c r="N2" s="140"/>
      <c r="O2" s="140"/>
    </row>
    <row r="3" spans="1:16" s="3" customFormat="1" ht="24" x14ac:dyDescent="0.55000000000000004">
      <c r="A3" s="140" t="s">
        <v>71</v>
      </c>
      <c r="B3" s="140"/>
      <c r="C3" s="140"/>
      <c r="D3" s="140"/>
      <c r="E3" s="140"/>
      <c r="F3" s="140"/>
      <c r="G3" s="140"/>
      <c r="H3" s="9"/>
      <c r="I3" s="143" t="str">
        <f>ข้อมูลพื้นฐาน!D4</f>
        <v>ชั้นประถมศึกษาปีที่ 2</v>
      </c>
      <c r="J3" s="143"/>
      <c r="K3" s="140" t="s">
        <v>42</v>
      </c>
      <c r="L3" s="140"/>
      <c r="M3" s="144" t="str">
        <f>ข้อมูลพื้นฐาน!D6</f>
        <v>ปีการศึกษา 2565</v>
      </c>
      <c r="N3" s="144"/>
      <c r="O3" s="9"/>
    </row>
    <row r="4" spans="1:16" s="3" customFormat="1" ht="24" x14ac:dyDescent="0.55000000000000004">
      <c r="A4" s="10"/>
      <c r="B4" s="9" t="str">
        <f>ข้อมูลพื้นฐาน!D4</f>
        <v>ชั้นประถมศึกษาปีที่ 2</v>
      </c>
      <c r="C4" s="140" t="s">
        <v>42</v>
      </c>
      <c r="D4" s="140"/>
      <c r="E4" s="140" t="str">
        <f>ข้อมูลพื้นฐาน!D6</f>
        <v>ปีการศึกษา 2565</v>
      </c>
      <c r="F4" s="140"/>
      <c r="G4" s="10"/>
      <c r="H4" s="10"/>
      <c r="O4" s="10"/>
    </row>
    <row r="5" spans="1:16" s="3" customFormat="1" ht="24" x14ac:dyDescent="0.55000000000000004">
      <c r="B5" s="140" t="str">
        <f>ข้อมูลพื้นฐาน!D7</f>
        <v>โรงเรียนบ้านกุดโบสถ์</v>
      </c>
      <c r="C5" s="140"/>
      <c r="D5" s="140"/>
      <c r="E5" s="140"/>
      <c r="F5" s="140"/>
      <c r="G5" s="10"/>
      <c r="H5" s="140"/>
      <c r="I5" s="140"/>
      <c r="J5" s="140"/>
      <c r="K5" s="140"/>
      <c r="L5" s="140"/>
      <c r="M5" s="140"/>
      <c r="N5" s="140"/>
      <c r="O5" s="140"/>
    </row>
    <row r="6" spans="1:16" s="3" customFormat="1" ht="16.5" customHeight="1" x14ac:dyDescent="0.55000000000000004">
      <c r="B6" s="9"/>
      <c r="C6" s="9"/>
      <c r="D6" s="9"/>
      <c r="E6" s="9"/>
      <c r="F6" s="9"/>
      <c r="G6" s="10"/>
      <c r="H6" s="140"/>
      <c r="I6" s="140"/>
      <c r="J6" s="140"/>
      <c r="K6" s="140"/>
      <c r="L6" s="140"/>
      <c r="M6" s="140"/>
      <c r="N6" s="140"/>
      <c r="O6" s="140"/>
    </row>
    <row r="7" spans="1:16" s="3" customFormat="1" ht="24" x14ac:dyDescent="0.55000000000000004">
      <c r="B7" s="19" t="s">
        <v>74</v>
      </c>
      <c r="C7" s="139" t="s">
        <v>30</v>
      </c>
      <c r="D7" s="139"/>
      <c r="E7" s="139" t="s">
        <v>4</v>
      </c>
      <c r="F7" s="139"/>
      <c r="G7" s="13"/>
      <c r="H7" s="13"/>
      <c r="I7" s="13"/>
      <c r="J7" s="13"/>
      <c r="K7" s="13"/>
      <c r="L7" s="13"/>
    </row>
    <row r="8" spans="1:16" s="3" customFormat="1" ht="24" x14ac:dyDescent="0.55000000000000004">
      <c r="B8" s="20" t="s">
        <v>75</v>
      </c>
      <c r="C8" s="138">
        <f>'สรุปรวม 1 (เทอม2)'!C42</f>
        <v>2.2888888888888892</v>
      </c>
      <c r="D8" s="138"/>
      <c r="E8" s="118" t="str">
        <f>IF(C8&gt;=2.5,"ดีเยี่ยม",IF(C8&gt;=1.5,"ดี",IF(C8&gt;=1,"ผ่านเกณฑ์",IF(C8&gt;=0,"ไม่ผ่านเกณฑ์"))))</f>
        <v>ดี</v>
      </c>
      <c r="F8" s="118"/>
    </row>
    <row r="9" spans="1:16" s="3" customFormat="1" ht="24" x14ac:dyDescent="0.55000000000000004">
      <c r="B9" s="20" t="s">
        <v>76</v>
      </c>
      <c r="C9" s="138">
        <f>'สรุปรวม 1 (เทอม2)'!E42</f>
        <v>2.3888888888888893</v>
      </c>
      <c r="D9" s="138"/>
      <c r="E9" s="118" t="str">
        <f t="shared" ref="E9:E11" si="0">IF(C9&gt;=2.5,"ดีเยี่ยม",IF(C9&gt;=1.5,"ดี",IF(C9&gt;=1,"ผ่านเกณฑ์",IF(C9&gt;=0,"ไม่ผ่านเกณฑ์"))))</f>
        <v>ดี</v>
      </c>
      <c r="F9" s="118"/>
    </row>
    <row r="10" spans="1:16" s="3" customFormat="1" ht="24" x14ac:dyDescent="0.55000000000000004">
      <c r="B10" s="20" t="s">
        <v>77</v>
      </c>
      <c r="C10" s="138">
        <f>'สรุปรวม 1 (เทอม2)'!G42</f>
        <v>2.3888888888888893</v>
      </c>
      <c r="D10" s="138"/>
      <c r="E10" s="118" t="str">
        <f t="shared" si="0"/>
        <v>ดี</v>
      </c>
      <c r="F10" s="118"/>
    </row>
    <row r="11" spans="1:16" s="3" customFormat="1" ht="24" x14ac:dyDescent="0.55000000000000004">
      <c r="B11" s="21" t="s">
        <v>78</v>
      </c>
      <c r="C11" s="142">
        <f>'สรุปรวม 1 (เทอม2)'!J42</f>
        <v>7.4456140350877194</v>
      </c>
      <c r="D11" s="142"/>
      <c r="E11" s="141" t="str">
        <f t="shared" si="0"/>
        <v>ดีเยี่ยม</v>
      </c>
      <c r="F11" s="141"/>
    </row>
  </sheetData>
  <mergeCells count="21">
    <mergeCell ref="C11:D11"/>
    <mergeCell ref="E11:F11"/>
    <mergeCell ref="C8:D8"/>
    <mergeCell ref="E8:F8"/>
    <mergeCell ref="C9:D9"/>
    <mergeCell ref="E9:F9"/>
    <mergeCell ref="C10:D10"/>
    <mergeCell ref="E10:F10"/>
    <mergeCell ref="C7:D7"/>
    <mergeCell ref="E7:F7"/>
    <mergeCell ref="A2:G2"/>
    <mergeCell ref="H2:O2"/>
    <mergeCell ref="A3:G3"/>
    <mergeCell ref="I3:J3"/>
    <mergeCell ref="K3:L3"/>
    <mergeCell ref="M3:N3"/>
    <mergeCell ref="C4:D4"/>
    <mergeCell ref="E4:F4"/>
    <mergeCell ref="B5:F5"/>
    <mergeCell ref="H5:O5"/>
    <mergeCell ref="H6:O6"/>
  </mergeCells>
  <pageMargins left="0.7" right="0.7" top="0.75" bottom="0.75" header="0.3" footer="0.3"/>
  <pageSetup paperSize="9" scale="71" orientation="portrait" horizontalDpi="0" verticalDpi="0" r:id="rId1"/>
  <colBreaks count="1" manualBreakCount="1">
    <brk id="7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15</vt:i4>
      </vt:variant>
      <vt:variant>
        <vt:lpstr>ช่วงที่มีชื่อ</vt:lpstr>
      </vt:variant>
      <vt:variant>
        <vt:i4>11</vt:i4>
      </vt:variant>
    </vt:vector>
  </HeadingPairs>
  <TitlesOfParts>
    <vt:vector size="26" baseType="lpstr">
      <vt:lpstr>ข้อแนะนำ</vt:lpstr>
      <vt:lpstr>ข้อมูลพื้นฐาน</vt:lpstr>
      <vt:lpstr>ข้อมูลนักเรียน</vt:lpstr>
      <vt:lpstr>บันทึกข้อความ (ภาคเรียน1)</vt:lpstr>
      <vt:lpstr>สรุปรวม 1 (เทอม1)</vt:lpstr>
      <vt:lpstr>สรุปรวม 2 (เทอม1)</vt:lpstr>
      <vt:lpstr>บันทึกข้อความ (ภาคเรียน2)</vt:lpstr>
      <vt:lpstr>สรุปรวม 1 (เทอม2)</vt:lpstr>
      <vt:lpstr>สรุปรวม 2 (เทอม2)</vt:lpstr>
      <vt:lpstr>บันทึกข้อความ (สรุปทั้งปี)</vt:lpstr>
      <vt:lpstr>สรุปรวมรายปี 1</vt:lpstr>
      <vt:lpstr>สรุปรวมรายปี 2</vt:lpstr>
      <vt:lpstr>แบบประเมินการอ่าน</vt:lpstr>
      <vt:lpstr>แบบประเมินการคิดวิเคราะห์</vt:lpstr>
      <vt:lpstr>แบบประเมินการเขียน</vt:lpstr>
      <vt:lpstr>'บันทึกข้อความ (ภาคเรียน1)'!Print_Area</vt:lpstr>
      <vt:lpstr>'บันทึกข้อความ (ภาคเรียน2)'!Print_Area</vt:lpstr>
      <vt:lpstr>'บันทึกข้อความ (สรุปทั้งปี)'!Print_Area</vt:lpstr>
      <vt:lpstr>แบบประเมินการคิดวิเคราะห์!Print_Area</vt:lpstr>
      <vt:lpstr>แบบประเมินการอ่าน!Print_Area</vt:lpstr>
      <vt:lpstr>'สรุปรวม 1 (เทอม1)'!Print_Area</vt:lpstr>
      <vt:lpstr>'สรุปรวม 1 (เทอม2)'!Print_Area</vt:lpstr>
      <vt:lpstr>'สรุปรวม 2 (เทอม1)'!Print_Area</vt:lpstr>
      <vt:lpstr>'สรุปรวม 2 (เทอม2)'!Print_Area</vt:lpstr>
      <vt:lpstr>'สรุปรวมรายปี 1'!Print_Area</vt:lpstr>
      <vt:lpstr>'สรุปรวมรายปี 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bas</dc:creator>
  <cp:lastModifiedBy>Khanittha</cp:lastModifiedBy>
  <cp:lastPrinted>2020-05-06T06:40:54Z</cp:lastPrinted>
  <dcterms:created xsi:type="dcterms:W3CDTF">2017-10-25T08:04:12Z</dcterms:created>
  <dcterms:modified xsi:type="dcterms:W3CDTF">2023-04-09T07:05:48Z</dcterms:modified>
</cp:coreProperties>
</file>