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ระกันคุณภาพภายในสถานศึกษา\SARปีกศ.65\แบบประเมินมาตรฐาน\"/>
    </mc:Choice>
  </mc:AlternateContent>
  <xr:revisionPtr revIDLastSave="0" documentId="13_ncr:1_{56BA703A-1156-48B9-9BBB-E6676CF915EE}" xr6:coauthVersionLast="45" xr6:coauthVersionMax="45" xr10:uidLastSave="{00000000-0000-0000-0000-000000000000}"/>
  <bookViews>
    <workbookView xWindow="-120" yWindow="-120" windowWidth="20730" windowHeight="11160" tabRatio="862" firstSheet="2" activeTab="14" xr2:uid="{00000000-000D-0000-FFFF-FFFF00000000}"/>
  </bookViews>
  <sheets>
    <sheet name="ปก" sheetId="1" r:id="rId1"/>
    <sheet name="ข้อมูลผู้บริหาร" sheetId="16" r:id="rId2"/>
    <sheet name="ข้อมูลบุคลากร" sheetId="2" r:id="rId3"/>
    <sheet name="มฐ.2.1" sheetId="3" r:id="rId4"/>
    <sheet name="มฐ.2.2" sheetId="11" r:id="rId5"/>
    <sheet name="มฐ.2.3" sheetId="15" r:id="rId6"/>
    <sheet name="มฐ.2.4" sheetId="4" r:id="rId7"/>
    <sheet name="มฐ.2.5" sheetId="17" r:id="rId8"/>
    <sheet name="ม.ฐ.2.6" sheetId="18" r:id="rId9"/>
    <sheet name="มฐ.3.1" sheetId="5" r:id="rId10"/>
    <sheet name="มฐ.3.2" sheetId="6" r:id="rId11"/>
    <sheet name="มฐ.3.3" sheetId="7" r:id="rId12"/>
    <sheet name="มฐ.3.4" sheetId="8" r:id="rId13"/>
    <sheet name="มฐ.3.5" sheetId="19" r:id="rId14"/>
    <sheet name="สรุป มฐ.(2-3)" sheetId="9" r:id="rId15"/>
  </sheets>
  <definedNames>
    <definedName name="_xlnm.Print_Area" localSheetId="11">'มฐ.3.3'!$A$1:$J$44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3" l="1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G4" i="2" l="1"/>
  <c r="K15" i="19" l="1"/>
  <c r="K16" i="19"/>
  <c r="K17" i="19"/>
  <c r="K18" i="19"/>
  <c r="K19" i="19"/>
  <c r="K20" i="19"/>
  <c r="K21" i="19"/>
  <c r="K22" i="19"/>
  <c r="K23" i="19"/>
  <c r="K24" i="19"/>
  <c r="K25" i="19"/>
  <c r="K26" i="19"/>
  <c r="K27" i="19"/>
  <c r="K28" i="19"/>
  <c r="K29" i="19"/>
  <c r="K30" i="19"/>
  <c r="K31" i="19"/>
  <c r="K32" i="19"/>
  <c r="K33" i="19"/>
  <c r="K34" i="19"/>
  <c r="K35" i="19"/>
  <c r="K36" i="19"/>
  <c r="K37" i="19"/>
  <c r="K38" i="19"/>
  <c r="K39" i="19"/>
  <c r="K40" i="19"/>
  <c r="J9" i="19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K9" i="8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I9" i="7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J9" i="6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K9" i="5"/>
  <c r="J12" i="18"/>
  <c r="J13" i="18"/>
  <c r="J14" i="18"/>
  <c r="J15" i="18"/>
  <c r="J16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30" i="18"/>
  <c r="I10" i="18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J10" i="17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J10" i="4"/>
  <c r="J10" i="15"/>
  <c r="K12" i="15"/>
  <c r="K13" i="15"/>
  <c r="K14" i="15"/>
  <c r="K15" i="15"/>
  <c r="K16" i="15"/>
  <c r="K17" i="15"/>
  <c r="K18" i="15"/>
  <c r="K19" i="15"/>
  <c r="K20" i="15"/>
  <c r="K21" i="15"/>
  <c r="K22" i="15"/>
  <c r="K23" i="15"/>
  <c r="K24" i="15"/>
  <c r="K25" i="15"/>
  <c r="K26" i="15"/>
  <c r="K27" i="15"/>
  <c r="K28" i="15"/>
  <c r="K29" i="15"/>
  <c r="K30" i="15"/>
  <c r="N12" i="11"/>
  <c r="N13" i="11"/>
  <c r="N14" i="11"/>
  <c r="N15" i="11"/>
  <c r="N16" i="11"/>
  <c r="N17" i="11"/>
  <c r="N18" i="11"/>
  <c r="N19" i="11"/>
  <c r="N20" i="11"/>
  <c r="N21" i="11"/>
  <c r="N22" i="11"/>
  <c r="N23" i="11"/>
  <c r="N25" i="11"/>
  <c r="N26" i="11"/>
  <c r="N27" i="11"/>
  <c r="N28" i="11"/>
  <c r="N29" i="11"/>
  <c r="N30" i="11"/>
  <c r="M10" i="11"/>
  <c r="K12" i="3"/>
  <c r="K13" i="3"/>
  <c r="K14" i="3"/>
  <c r="K15" i="3"/>
  <c r="K16" i="3"/>
  <c r="K17" i="3"/>
  <c r="K18" i="3"/>
  <c r="K19" i="3"/>
  <c r="K20" i="3"/>
  <c r="K22" i="3"/>
  <c r="K23" i="3"/>
  <c r="K25" i="3"/>
  <c r="K26" i="3"/>
  <c r="K27" i="3"/>
  <c r="K28" i="3"/>
  <c r="K29" i="3"/>
  <c r="K30" i="3"/>
  <c r="J10" i="3"/>
  <c r="I29" i="9" l="1"/>
  <c r="I27" i="9"/>
  <c r="I25" i="9"/>
  <c r="I23" i="9"/>
  <c r="I21" i="9"/>
  <c r="I20" i="9" s="1"/>
  <c r="I18" i="9"/>
  <c r="A18" i="9"/>
  <c r="I16" i="9"/>
  <c r="I14" i="9"/>
  <c r="I12" i="9"/>
  <c r="I10" i="9"/>
  <c r="I8" i="9"/>
  <c r="A29" i="9"/>
  <c r="A27" i="9"/>
  <c r="A25" i="9"/>
  <c r="A23" i="9"/>
  <c r="A21" i="9"/>
  <c r="A20" i="9"/>
  <c r="A16" i="9"/>
  <c r="A14" i="9"/>
  <c r="A12" i="9"/>
  <c r="A10" i="9"/>
  <c r="A8" i="9"/>
  <c r="A7" i="9"/>
  <c r="A3" i="19"/>
  <c r="J40" i="19"/>
  <c r="I40" i="19"/>
  <c r="B40" i="19"/>
  <c r="A40" i="19"/>
  <c r="J39" i="19"/>
  <c r="I39" i="19"/>
  <c r="B39" i="19"/>
  <c r="A39" i="19"/>
  <c r="J38" i="19"/>
  <c r="I38" i="19"/>
  <c r="B38" i="19"/>
  <c r="A38" i="19"/>
  <c r="J37" i="19"/>
  <c r="I37" i="19"/>
  <c r="B37" i="19"/>
  <c r="A37" i="19"/>
  <c r="J36" i="19"/>
  <c r="I36" i="19"/>
  <c r="B36" i="19"/>
  <c r="A36" i="19"/>
  <c r="J35" i="19"/>
  <c r="I35" i="19"/>
  <c r="B35" i="19"/>
  <c r="A35" i="19"/>
  <c r="J34" i="19"/>
  <c r="I34" i="19"/>
  <c r="B34" i="19"/>
  <c r="A34" i="19"/>
  <c r="J33" i="19"/>
  <c r="I33" i="19"/>
  <c r="B33" i="19"/>
  <c r="A33" i="19"/>
  <c r="J32" i="19"/>
  <c r="I32" i="19"/>
  <c r="B32" i="19"/>
  <c r="A32" i="19"/>
  <c r="J31" i="19"/>
  <c r="I31" i="19"/>
  <c r="B31" i="19"/>
  <c r="A31" i="19"/>
  <c r="J30" i="19"/>
  <c r="I30" i="19"/>
  <c r="B30" i="19"/>
  <c r="A30" i="19"/>
  <c r="J29" i="19"/>
  <c r="I29" i="19"/>
  <c r="B29" i="19"/>
  <c r="A29" i="19"/>
  <c r="J28" i="19"/>
  <c r="I28" i="19"/>
  <c r="B28" i="19"/>
  <c r="A28" i="19"/>
  <c r="J27" i="19"/>
  <c r="I27" i="19"/>
  <c r="B27" i="19"/>
  <c r="A27" i="19"/>
  <c r="J26" i="19"/>
  <c r="I26" i="19"/>
  <c r="B26" i="19"/>
  <c r="A26" i="19"/>
  <c r="J25" i="19"/>
  <c r="I25" i="19"/>
  <c r="B25" i="19"/>
  <c r="A25" i="19"/>
  <c r="J24" i="19"/>
  <c r="I24" i="19"/>
  <c r="B24" i="19"/>
  <c r="A24" i="19"/>
  <c r="J23" i="19"/>
  <c r="I23" i="19"/>
  <c r="B23" i="19"/>
  <c r="A23" i="19"/>
  <c r="J22" i="19"/>
  <c r="I22" i="19"/>
  <c r="B22" i="19"/>
  <c r="A22" i="19"/>
  <c r="J21" i="19"/>
  <c r="I21" i="19"/>
  <c r="B21" i="19"/>
  <c r="A21" i="19"/>
  <c r="J20" i="19"/>
  <c r="I20" i="19"/>
  <c r="B20" i="19"/>
  <c r="A20" i="19"/>
  <c r="J19" i="19"/>
  <c r="I19" i="19"/>
  <c r="B19" i="19"/>
  <c r="A19" i="19"/>
  <c r="J18" i="19"/>
  <c r="I18" i="19"/>
  <c r="B18" i="19"/>
  <c r="A18" i="19"/>
  <c r="J17" i="19"/>
  <c r="I17" i="19"/>
  <c r="B17" i="19"/>
  <c r="A17" i="19"/>
  <c r="J16" i="19"/>
  <c r="I16" i="19"/>
  <c r="B16" i="19"/>
  <c r="A16" i="19"/>
  <c r="J15" i="19"/>
  <c r="I15" i="19"/>
  <c r="B15" i="19"/>
  <c r="A15" i="19"/>
  <c r="I14" i="19"/>
  <c r="J14" i="19" s="1"/>
  <c r="K14" i="19" s="1"/>
  <c r="B14" i="19"/>
  <c r="A14" i="19"/>
  <c r="I13" i="19"/>
  <c r="J13" i="19" s="1"/>
  <c r="K13" i="19" s="1"/>
  <c r="B13" i="19"/>
  <c r="A13" i="19"/>
  <c r="I12" i="19"/>
  <c r="J12" i="19" s="1"/>
  <c r="K12" i="19" s="1"/>
  <c r="B12" i="19"/>
  <c r="A12" i="19"/>
  <c r="I11" i="19"/>
  <c r="J11" i="19" s="1"/>
  <c r="K11" i="19" s="1"/>
  <c r="B11" i="19"/>
  <c r="A11" i="19"/>
  <c r="I10" i="19"/>
  <c r="J10" i="19" s="1"/>
  <c r="K10" i="19" s="1"/>
  <c r="B10" i="19"/>
  <c r="A10" i="19"/>
  <c r="A5" i="19"/>
  <c r="A2" i="19"/>
  <c r="A1" i="19"/>
  <c r="J11" i="8"/>
  <c r="K11" i="8" s="1"/>
  <c r="L11" i="8" s="1"/>
  <c r="J12" i="8"/>
  <c r="K12" i="8" s="1"/>
  <c r="L12" i="8" s="1"/>
  <c r="J13" i="8"/>
  <c r="K13" i="8" s="1"/>
  <c r="L13" i="8" s="1"/>
  <c r="J14" i="8"/>
  <c r="K14" i="8" s="1"/>
  <c r="L14" i="8" s="1"/>
  <c r="J15" i="8"/>
  <c r="K15" i="8"/>
  <c r="J16" i="8"/>
  <c r="K16" i="8"/>
  <c r="J17" i="8"/>
  <c r="K17" i="8"/>
  <c r="J18" i="8"/>
  <c r="K18" i="8"/>
  <c r="J19" i="8"/>
  <c r="K19" i="8"/>
  <c r="J20" i="8"/>
  <c r="K20" i="8"/>
  <c r="J21" i="8"/>
  <c r="K21" i="8"/>
  <c r="J22" i="8"/>
  <c r="K22" i="8"/>
  <c r="J23" i="8"/>
  <c r="K23" i="8"/>
  <c r="J24" i="8"/>
  <c r="K24" i="8"/>
  <c r="J25" i="8"/>
  <c r="K25" i="8"/>
  <c r="J26" i="8"/>
  <c r="K26" i="8"/>
  <c r="J27" i="8"/>
  <c r="K27" i="8"/>
  <c r="J28" i="8"/>
  <c r="K28" i="8"/>
  <c r="J29" i="8"/>
  <c r="K29" i="8"/>
  <c r="J30" i="8"/>
  <c r="K30" i="8"/>
  <c r="J31" i="8"/>
  <c r="K31" i="8"/>
  <c r="J32" i="8"/>
  <c r="K32" i="8"/>
  <c r="J33" i="8"/>
  <c r="K33" i="8"/>
  <c r="J34" i="8"/>
  <c r="K34" i="8"/>
  <c r="J35" i="8"/>
  <c r="K35" i="8"/>
  <c r="J36" i="8"/>
  <c r="K36" i="8"/>
  <c r="J37" i="8"/>
  <c r="K37" i="8"/>
  <c r="J38" i="8"/>
  <c r="K38" i="8"/>
  <c r="J39" i="8"/>
  <c r="K39" i="8"/>
  <c r="J40" i="8"/>
  <c r="K40" i="8"/>
  <c r="K10" i="8"/>
  <c r="L10" i="8" s="1"/>
  <c r="J10" i="8"/>
  <c r="A3" i="8"/>
  <c r="B40" i="8"/>
  <c r="A40" i="8"/>
  <c r="B39" i="8"/>
  <c r="A39" i="8"/>
  <c r="B38" i="8"/>
  <c r="A38" i="8"/>
  <c r="B37" i="8"/>
  <c r="A37" i="8"/>
  <c r="B36" i="8"/>
  <c r="A36" i="8"/>
  <c r="B35" i="8"/>
  <c r="A35" i="8"/>
  <c r="B34" i="8"/>
  <c r="A34" i="8"/>
  <c r="B33" i="8"/>
  <c r="A33" i="8"/>
  <c r="B32" i="8"/>
  <c r="A32" i="8"/>
  <c r="B31" i="8"/>
  <c r="A31" i="8"/>
  <c r="B30" i="8"/>
  <c r="A30" i="8"/>
  <c r="B29" i="8"/>
  <c r="A29" i="8"/>
  <c r="B28" i="8"/>
  <c r="A28" i="8"/>
  <c r="B27" i="8"/>
  <c r="A27" i="8"/>
  <c r="B26" i="8"/>
  <c r="A26" i="8"/>
  <c r="B25" i="8"/>
  <c r="A25" i="8"/>
  <c r="B24" i="8"/>
  <c r="A24" i="8"/>
  <c r="B23" i="8"/>
  <c r="A23" i="8"/>
  <c r="B22" i="8"/>
  <c r="A22" i="8"/>
  <c r="B21" i="8"/>
  <c r="A21" i="8"/>
  <c r="B20" i="8"/>
  <c r="A20" i="8"/>
  <c r="B19" i="8"/>
  <c r="A19" i="8"/>
  <c r="B18" i="8"/>
  <c r="A18" i="8"/>
  <c r="B17" i="8"/>
  <c r="A17" i="8"/>
  <c r="B16" i="8"/>
  <c r="A16" i="8"/>
  <c r="B15" i="8"/>
  <c r="A15" i="8"/>
  <c r="B14" i="8"/>
  <c r="A14" i="8"/>
  <c r="B13" i="8"/>
  <c r="A13" i="8"/>
  <c r="B12" i="8"/>
  <c r="A12" i="8"/>
  <c r="B11" i="8"/>
  <c r="A11" i="8"/>
  <c r="B10" i="8"/>
  <c r="A10" i="8"/>
  <c r="A5" i="8"/>
  <c r="A2" i="8"/>
  <c r="A1" i="8"/>
  <c r="A3" i="7"/>
  <c r="A3" i="6"/>
  <c r="I40" i="7"/>
  <c r="H40" i="7"/>
  <c r="B40" i="7"/>
  <c r="A40" i="7"/>
  <c r="I39" i="7"/>
  <c r="H39" i="7"/>
  <c r="B39" i="7"/>
  <c r="A39" i="7"/>
  <c r="I38" i="7"/>
  <c r="H38" i="7"/>
  <c r="B38" i="7"/>
  <c r="A38" i="7"/>
  <c r="I37" i="7"/>
  <c r="H37" i="7"/>
  <c r="B37" i="7"/>
  <c r="A37" i="7"/>
  <c r="I36" i="7"/>
  <c r="H36" i="7"/>
  <c r="B36" i="7"/>
  <c r="A36" i="7"/>
  <c r="I35" i="7"/>
  <c r="H35" i="7"/>
  <c r="B35" i="7"/>
  <c r="A35" i="7"/>
  <c r="I34" i="7"/>
  <c r="H34" i="7"/>
  <c r="B34" i="7"/>
  <c r="A34" i="7"/>
  <c r="I33" i="7"/>
  <c r="H33" i="7"/>
  <c r="B33" i="7"/>
  <c r="A33" i="7"/>
  <c r="I32" i="7"/>
  <c r="H32" i="7"/>
  <c r="B32" i="7"/>
  <c r="A32" i="7"/>
  <c r="I31" i="7"/>
  <c r="H31" i="7"/>
  <c r="B31" i="7"/>
  <c r="A31" i="7"/>
  <c r="I30" i="7"/>
  <c r="H30" i="7"/>
  <c r="B30" i="7"/>
  <c r="A30" i="7"/>
  <c r="I29" i="7"/>
  <c r="H29" i="7"/>
  <c r="B29" i="7"/>
  <c r="A29" i="7"/>
  <c r="I28" i="7"/>
  <c r="H28" i="7"/>
  <c r="B28" i="7"/>
  <c r="A28" i="7"/>
  <c r="I27" i="7"/>
  <c r="H27" i="7"/>
  <c r="B27" i="7"/>
  <c r="A27" i="7"/>
  <c r="I26" i="7"/>
  <c r="H26" i="7"/>
  <c r="B26" i="7"/>
  <c r="A26" i="7"/>
  <c r="I25" i="7"/>
  <c r="H25" i="7"/>
  <c r="B25" i="7"/>
  <c r="A25" i="7"/>
  <c r="I24" i="7"/>
  <c r="H24" i="7"/>
  <c r="B24" i="7"/>
  <c r="A24" i="7"/>
  <c r="I23" i="7"/>
  <c r="H23" i="7"/>
  <c r="B23" i="7"/>
  <c r="A23" i="7"/>
  <c r="I22" i="7"/>
  <c r="H22" i="7"/>
  <c r="B22" i="7"/>
  <c r="A22" i="7"/>
  <c r="I21" i="7"/>
  <c r="H21" i="7"/>
  <c r="B21" i="7"/>
  <c r="A21" i="7"/>
  <c r="I20" i="7"/>
  <c r="H20" i="7"/>
  <c r="B20" i="7"/>
  <c r="A20" i="7"/>
  <c r="I19" i="7"/>
  <c r="H19" i="7"/>
  <c r="B19" i="7"/>
  <c r="A19" i="7"/>
  <c r="I18" i="7"/>
  <c r="H18" i="7"/>
  <c r="B18" i="7"/>
  <c r="A18" i="7"/>
  <c r="I17" i="7"/>
  <c r="H17" i="7"/>
  <c r="B17" i="7"/>
  <c r="A17" i="7"/>
  <c r="I16" i="7"/>
  <c r="H16" i="7"/>
  <c r="B16" i="7"/>
  <c r="A16" i="7"/>
  <c r="I15" i="7"/>
  <c r="H15" i="7"/>
  <c r="B15" i="7"/>
  <c r="A15" i="7"/>
  <c r="H14" i="7"/>
  <c r="I14" i="7" s="1"/>
  <c r="J14" i="7" s="1"/>
  <c r="B14" i="7"/>
  <c r="A14" i="7"/>
  <c r="H13" i="7"/>
  <c r="I13" i="7" s="1"/>
  <c r="J13" i="7" s="1"/>
  <c r="B13" i="7"/>
  <c r="A13" i="7"/>
  <c r="H12" i="7"/>
  <c r="I12" i="7" s="1"/>
  <c r="J12" i="7" s="1"/>
  <c r="B12" i="7"/>
  <c r="A12" i="7"/>
  <c r="H11" i="7"/>
  <c r="I11" i="7" s="1"/>
  <c r="J11" i="7" s="1"/>
  <c r="B11" i="7"/>
  <c r="A11" i="7"/>
  <c r="H10" i="7"/>
  <c r="I10" i="7" s="1"/>
  <c r="J10" i="7" s="1"/>
  <c r="B10" i="7"/>
  <c r="A10" i="7"/>
  <c r="A5" i="7"/>
  <c r="A2" i="7"/>
  <c r="A1" i="7"/>
  <c r="J10" i="6"/>
  <c r="K10" i="6" s="1"/>
  <c r="I10" i="6"/>
  <c r="J40" i="6"/>
  <c r="I40" i="6"/>
  <c r="B40" i="6"/>
  <c r="A40" i="6"/>
  <c r="J39" i="6"/>
  <c r="I39" i="6"/>
  <c r="B39" i="6"/>
  <c r="A39" i="6"/>
  <c r="J38" i="6"/>
  <c r="I38" i="6"/>
  <c r="B38" i="6"/>
  <c r="A38" i="6"/>
  <c r="J37" i="6"/>
  <c r="I37" i="6"/>
  <c r="B37" i="6"/>
  <c r="A37" i="6"/>
  <c r="J36" i="6"/>
  <c r="I36" i="6"/>
  <c r="B36" i="6"/>
  <c r="A36" i="6"/>
  <c r="J35" i="6"/>
  <c r="I35" i="6"/>
  <c r="B35" i="6"/>
  <c r="A35" i="6"/>
  <c r="J34" i="6"/>
  <c r="I34" i="6"/>
  <c r="B34" i="6"/>
  <c r="A34" i="6"/>
  <c r="J33" i="6"/>
  <c r="I33" i="6"/>
  <c r="B33" i="6"/>
  <c r="A33" i="6"/>
  <c r="J32" i="6"/>
  <c r="I32" i="6"/>
  <c r="B32" i="6"/>
  <c r="A32" i="6"/>
  <c r="J31" i="6"/>
  <c r="I31" i="6"/>
  <c r="B31" i="6"/>
  <c r="A31" i="6"/>
  <c r="J30" i="6"/>
  <c r="I30" i="6"/>
  <c r="B30" i="6"/>
  <c r="A30" i="6"/>
  <c r="J29" i="6"/>
  <c r="I29" i="6"/>
  <c r="B29" i="6"/>
  <c r="A29" i="6"/>
  <c r="J28" i="6"/>
  <c r="I28" i="6"/>
  <c r="B28" i="6"/>
  <c r="A28" i="6"/>
  <c r="J27" i="6"/>
  <c r="I27" i="6"/>
  <c r="B27" i="6"/>
  <c r="A27" i="6"/>
  <c r="J26" i="6"/>
  <c r="I26" i="6"/>
  <c r="B26" i="6"/>
  <c r="A26" i="6"/>
  <c r="J25" i="6"/>
  <c r="I25" i="6"/>
  <c r="B25" i="6"/>
  <c r="A25" i="6"/>
  <c r="J24" i="6"/>
  <c r="I24" i="6"/>
  <c r="B24" i="6"/>
  <c r="A24" i="6"/>
  <c r="J23" i="6"/>
  <c r="I23" i="6"/>
  <c r="B23" i="6"/>
  <c r="A23" i="6"/>
  <c r="J22" i="6"/>
  <c r="I22" i="6"/>
  <c r="B22" i="6"/>
  <c r="A22" i="6"/>
  <c r="J21" i="6"/>
  <c r="I21" i="6"/>
  <c r="B21" i="6"/>
  <c r="A21" i="6"/>
  <c r="J20" i="6"/>
  <c r="I20" i="6"/>
  <c r="B20" i="6"/>
  <c r="A20" i="6"/>
  <c r="J19" i="6"/>
  <c r="I19" i="6"/>
  <c r="B19" i="6"/>
  <c r="A19" i="6"/>
  <c r="J18" i="6"/>
  <c r="I18" i="6"/>
  <c r="B18" i="6"/>
  <c r="A18" i="6"/>
  <c r="J17" i="6"/>
  <c r="I17" i="6"/>
  <c r="B17" i="6"/>
  <c r="A17" i="6"/>
  <c r="J16" i="6"/>
  <c r="I16" i="6"/>
  <c r="B16" i="6"/>
  <c r="A16" i="6"/>
  <c r="J15" i="6"/>
  <c r="I15" i="6"/>
  <c r="B15" i="6"/>
  <c r="A15" i="6"/>
  <c r="I14" i="6"/>
  <c r="J14" i="6" s="1"/>
  <c r="K14" i="6" s="1"/>
  <c r="B14" i="6"/>
  <c r="A14" i="6"/>
  <c r="I13" i="6"/>
  <c r="J13" i="6" s="1"/>
  <c r="K13" i="6" s="1"/>
  <c r="B13" i="6"/>
  <c r="A13" i="6"/>
  <c r="I12" i="6"/>
  <c r="J12" i="6" s="1"/>
  <c r="K12" i="6" s="1"/>
  <c r="B12" i="6"/>
  <c r="A12" i="6"/>
  <c r="I11" i="6"/>
  <c r="J11" i="6" s="1"/>
  <c r="K11" i="6" s="1"/>
  <c r="B11" i="6"/>
  <c r="A11" i="6"/>
  <c r="B10" i="6"/>
  <c r="A10" i="6"/>
  <c r="A5" i="6"/>
  <c r="A2" i="6"/>
  <c r="A1" i="6"/>
  <c r="A3" i="5"/>
  <c r="A3" i="18"/>
  <c r="A3" i="17"/>
  <c r="A3" i="4"/>
  <c r="A3" i="15"/>
  <c r="A3" i="11"/>
  <c r="A41" i="8" l="1"/>
  <c r="I7" i="9"/>
  <c r="A41" i="19"/>
  <c r="I41" i="19" s="1"/>
  <c r="J41" i="8"/>
  <c r="J27" i="9" s="1"/>
  <c r="A41" i="7"/>
  <c r="H41" i="7" s="1"/>
  <c r="A41" i="6"/>
  <c r="I41" i="6" s="1"/>
  <c r="I30" i="18"/>
  <c r="H30" i="18"/>
  <c r="B30" i="18"/>
  <c r="A30" i="18"/>
  <c r="I29" i="18"/>
  <c r="H29" i="18"/>
  <c r="B29" i="18"/>
  <c r="A29" i="18"/>
  <c r="I28" i="18"/>
  <c r="H28" i="18"/>
  <c r="B28" i="18"/>
  <c r="A28" i="18"/>
  <c r="I27" i="18"/>
  <c r="H27" i="18"/>
  <c r="B27" i="18"/>
  <c r="A27" i="18"/>
  <c r="I26" i="18"/>
  <c r="H26" i="18"/>
  <c r="B26" i="18"/>
  <c r="A26" i="18"/>
  <c r="I25" i="18"/>
  <c r="H25" i="18"/>
  <c r="B25" i="18"/>
  <c r="A25" i="18"/>
  <c r="I24" i="18"/>
  <c r="H24" i="18"/>
  <c r="B24" i="18"/>
  <c r="A24" i="18"/>
  <c r="I23" i="18"/>
  <c r="H23" i="18"/>
  <c r="B23" i="18"/>
  <c r="A23" i="18"/>
  <c r="I22" i="18"/>
  <c r="H22" i="18"/>
  <c r="B22" i="18"/>
  <c r="A22" i="18"/>
  <c r="I21" i="18"/>
  <c r="H21" i="18"/>
  <c r="B21" i="18"/>
  <c r="A21" i="18"/>
  <c r="I20" i="18"/>
  <c r="H20" i="18"/>
  <c r="B20" i="18"/>
  <c r="A20" i="18"/>
  <c r="I19" i="18"/>
  <c r="H19" i="18"/>
  <c r="B19" i="18"/>
  <c r="A19" i="18"/>
  <c r="I18" i="18"/>
  <c r="H18" i="18"/>
  <c r="B18" i="18"/>
  <c r="A18" i="18"/>
  <c r="I17" i="18"/>
  <c r="H17" i="18"/>
  <c r="B17" i="18"/>
  <c r="A17" i="18"/>
  <c r="I16" i="18"/>
  <c r="H16" i="18"/>
  <c r="B16" i="18"/>
  <c r="A16" i="18"/>
  <c r="I15" i="18"/>
  <c r="H15" i="18"/>
  <c r="B15" i="18"/>
  <c r="A15" i="18"/>
  <c r="I14" i="18"/>
  <c r="H14" i="18"/>
  <c r="B14" i="18"/>
  <c r="A14" i="18"/>
  <c r="I13" i="18"/>
  <c r="H13" i="18"/>
  <c r="B13" i="18"/>
  <c r="A13" i="18"/>
  <c r="I12" i="18"/>
  <c r="H12" i="18"/>
  <c r="B12" i="18"/>
  <c r="A12" i="18"/>
  <c r="H11" i="18"/>
  <c r="I11" i="18" s="1"/>
  <c r="J11" i="18" s="1"/>
  <c r="B11" i="18"/>
  <c r="A11" i="18"/>
  <c r="A6" i="18"/>
  <c r="A2" i="18"/>
  <c r="A1" i="18"/>
  <c r="J30" i="17"/>
  <c r="I30" i="17"/>
  <c r="B30" i="17"/>
  <c r="A30" i="17"/>
  <c r="J29" i="17"/>
  <c r="I29" i="17"/>
  <c r="B29" i="17"/>
  <c r="A29" i="17"/>
  <c r="J28" i="17"/>
  <c r="I28" i="17"/>
  <c r="B28" i="17"/>
  <c r="A28" i="17"/>
  <c r="J27" i="17"/>
  <c r="I27" i="17"/>
  <c r="B27" i="17"/>
  <c r="A27" i="17"/>
  <c r="J26" i="17"/>
  <c r="I26" i="17"/>
  <c r="B26" i="17"/>
  <c r="A26" i="17"/>
  <c r="J25" i="17"/>
  <c r="I25" i="17"/>
  <c r="B25" i="17"/>
  <c r="A25" i="17"/>
  <c r="J24" i="17"/>
  <c r="I24" i="17"/>
  <c r="B24" i="17"/>
  <c r="A24" i="17"/>
  <c r="J23" i="17"/>
  <c r="I23" i="17"/>
  <c r="B23" i="17"/>
  <c r="A23" i="17"/>
  <c r="J22" i="17"/>
  <c r="I22" i="17"/>
  <c r="B22" i="17"/>
  <c r="A22" i="17"/>
  <c r="J21" i="17"/>
  <c r="I21" i="17"/>
  <c r="B21" i="17"/>
  <c r="A21" i="17"/>
  <c r="J20" i="17"/>
  <c r="I20" i="17"/>
  <c r="B20" i="17"/>
  <c r="A20" i="17"/>
  <c r="J19" i="17"/>
  <c r="I19" i="17"/>
  <c r="B19" i="17"/>
  <c r="A19" i="17"/>
  <c r="J18" i="17"/>
  <c r="I18" i="17"/>
  <c r="B18" i="17"/>
  <c r="A18" i="17"/>
  <c r="J17" i="17"/>
  <c r="I17" i="17"/>
  <c r="B17" i="17"/>
  <c r="A17" i="17"/>
  <c r="J16" i="17"/>
  <c r="I16" i="17"/>
  <c r="B16" i="17"/>
  <c r="A16" i="17"/>
  <c r="J15" i="17"/>
  <c r="I15" i="17"/>
  <c r="B15" i="17"/>
  <c r="A15" i="17"/>
  <c r="J14" i="17"/>
  <c r="I14" i="17"/>
  <c r="B14" i="17"/>
  <c r="A14" i="17"/>
  <c r="J13" i="17"/>
  <c r="I13" i="17"/>
  <c r="B13" i="17"/>
  <c r="A13" i="17"/>
  <c r="J12" i="17"/>
  <c r="I12" i="17"/>
  <c r="B12" i="17"/>
  <c r="A12" i="17"/>
  <c r="I11" i="17"/>
  <c r="J11" i="17" s="1"/>
  <c r="K11" i="17" s="1"/>
  <c r="B11" i="17"/>
  <c r="A11" i="17"/>
  <c r="A6" i="17"/>
  <c r="A2" i="17"/>
  <c r="A1" i="17"/>
  <c r="J30" i="4"/>
  <c r="I30" i="4"/>
  <c r="B30" i="4"/>
  <c r="A30" i="4"/>
  <c r="J29" i="4"/>
  <c r="I29" i="4"/>
  <c r="B29" i="4"/>
  <c r="A29" i="4"/>
  <c r="J28" i="4"/>
  <c r="I28" i="4"/>
  <c r="B28" i="4"/>
  <c r="A28" i="4"/>
  <c r="J27" i="4"/>
  <c r="I27" i="4"/>
  <c r="B27" i="4"/>
  <c r="A27" i="4"/>
  <c r="J26" i="4"/>
  <c r="I26" i="4"/>
  <c r="B26" i="4"/>
  <c r="A26" i="4"/>
  <c r="J25" i="4"/>
  <c r="I25" i="4"/>
  <c r="B25" i="4"/>
  <c r="A25" i="4"/>
  <c r="J24" i="4"/>
  <c r="I24" i="4"/>
  <c r="B24" i="4"/>
  <c r="A24" i="4"/>
  <c r="J23" i="4"/>
  <c r="I23" i="4"/>
  <c r="B23" i="4"/>
  <c r="A23" i="4"/>
  <c r="J22" i="4"/>
  <c r="I22" i="4"/>
  <c r="B22" i="4"/>
  <c r="A22" i="4"/>
  <c r="J21" i="4"/>
  <c r="I21" i="4"/>
  <c r="B21" i="4"/>
  <c r="A21" i="4"/>
  <c r="J20" i="4"/>
  <c r="I20" i="4"/>
  <c r="B20" i="4"/>
  <c r="A20" i="4"/>
  <c r="J19" i="4"/>
  <c r="I19" i="4"/>
  <c r="B19" i="4"/>
  <c r="A19" i="4"/>
  <c r="J18" i="4"/>
  <c r="I18" i="4"/>
  <c r="B18" i="4"/>
  <c r="A18" i="4"/>
  <c r="J17" i="4"/>
  <c r="I17" i="4"/>
  <c r="B17" i="4"/>
  <c r="A17" i="4"/>
  <c r="J16" i="4"/>
  <c r="I16" i="4"/>
  <c r="B16" i="4"/>
  <c r="A16" i="4"/>
  <c r="J15" i="4"/>
  <c r="I15" i="4"/>
  <c r="B15" i="4"/>
  <c r="A15" i="4"/>
  <c r="J14" i="4"/>
  <c r="I14" i="4"/>
  <c r="B14" i="4"/>
  <c r="A14" i="4"/>
  <c r="J13" i="4"/>
  <c r="I13" i="4"/>
  <c r="B13" i="4"/>
  <c r="A13" i="4"/>
  <c r="J12" i="4"/>
  <c r="I12" i="4"/>
  <c r="B12" i="4"/>
  <c r="A12" i="4"/>
  <c r="I11" i="4"/>
  <c r="J11" i="4" s="1"/>
  <c r="K11" i="4" s="1"/>
  <c r="B11" i="4"/>
  <c r="A11" i="4"/>
  <c r="A31" i="4" s="1"/>
  <c r="A6" i="4"/>
  <c r="A2" i="4"/>
  <c r="A1" i="4"/>
  <c r="J30" i="15"/>
  <c r="I30" i="15"/>
  <c r="B30" i="15"/>
  <c r="A30" i="15"/>
  <c r="J29" i="15"/>
  <c r="I29" i="15"/>
  <c r="B29" i="15"/>
  <c r="A29" i="15"/>
  <c r="J28" i="15"/>
  <c r="I28" i="15"/>
  <c r="B28" i="15"/>
  <c r="A28" i="15"/>
  <c r="J27" i="15"/>
  <c r="I27" i="15"/>
  <c r="B27" i="15"/>
  <c r="A27" i="15"/>
  <c r="J26" i="15"/>
  <c r="I26" i="15"/>
  <c r="B26" i="15"/>
  <c r="A26" i="15"/>
  <c r="J25" i="15"/>
  <c r="I25" i="15"/>
  <c r="B25" i="15"/>
  <c r="A25" i="15"/>
  <c r="J24" i="15"/>
  <c r="I24" i="15"/>
  <c r="B24" i="15"/>
  <c r="A24" i="15"/>
  <c r="J23" i="15"/>
  <c r="I23" i="15"/>
  <c r="B23" i="15"/>
  <c r="A23" i="15"/>
  <c r="J22" i="15"/>
  <c r="I22" i="15"/>
  <c r="B22" i="15"/>
  <c r="A22" i="15"/>
  <c r="J21" i="15"/>
  <c r="I21" i="15"/>
  <c r="B21" i="15"/>
  <c r="A21" i="15"/>
  <c r="J20" i="15"/>
  <c r="I20" i="15"/>
  <c r="B20" i="15"/>
  <c r="A20" i="15"/>
  <c r="J19" i="15"/>
  <c r="I19" i="15"/>
  <c r="B19" i="15"/>
  <c r="A19" i="15"/>
  <c r="J18" i="15"/>
  <c r="I18" i="15"/>
  <c r="B18" i="15"/>
  <c r="A18" i="15"/>
  <c r="J17" i="15"/>
  <c r="I17" i="15"/>
  <c r="B17" i="15"/>
  <c r="A17" i="15"/>
  <c r="J16" i="15"/>
  <c r="I16" i="15"/>
  <c r="B16" i="15"/>
  <c r="A16" i="15"/>
  <c r="J15" i="15"/>
  <c r="I15" i="15"/>
  <c r="B15" i="15"/>
  <c r="A15" i="15"/>
  <c r="J14" i="15"/>
  <c r="I14" i="15"/>
  <c r="B14" i="15"/>
  <c r="A14" i="15"/>
  <c r="J13" i="15"/>
  <c r="I13" i="15"/>
  <c r="B13" i="15"/>
  <c r="A13" i="15"/>
  <c r="J12" i="15"/>
  <c r="I12" i="15"/>
  <c r="B12" i="15"/>
  <c r="A12" i="15"/>
  <c r="I11" i="15"/>
  <c r="J11" i="15" s="1"/>
  <c r="K11" i="15" s="1"/>
  <c r="B11" i="15"/>
  <c r="A11" i="15"/>
  <c r="A6" i="15"/>
  <c r="A2" i="15"/>
  <c r="A1" i="15"/>
  <c r="L12" i="11"/>
  <c r="M12" i="11"/>
  <c r="L13" i="11"/>
  <c r="M13" i="11"/>
  <c r="L14" i="11"/>
  <c r="M14" i="11"/>
  <c r="L15" i="11"/>
  <c r="M15" i="11"/>
  <c r="L16" i="11"/>
  <c r="M16" i="11"/>
  <c r="L17" i="11"/>
  <c r="M17" i="11"/>
  <c r="L18" i="11"/>
  <c r="M18" i="11"/>
  <c r="L19" i="11"/>
  <c r="M19" i="11"/>
  <c r="L20" i="11"/>
  <c r="M20" i="11"/>
  <c r="L21" i="11"/>
  <c r="M21" i="11"/>
  <c r="L22" i="11"/>
  <c r="M22" i="11"/>
  <c r="L23" i="11"/>
  <c r="M23" i="11"/>
  <c r="L24" i="11"/>
  <c r="M24" i="11" s="1"/>
  <c r="N24" i="11" s="1"/>
  <c r="L25" i="11"/>
  <c r="M25" i="11"/>
  <c r="L26" i="11"/>
  <c r="M26" i="11"/>
  <c r="L27" i="11"/>
  <c r="M27" i="11"/>
  <c r="L28" i="11"/>
  <c r="M28" i="11"/>
  <c r="L29" i="11"/>
  <c r="M29" i="11"/>
  <c r="L30" i="11"/>
  <c r="M30" i="11"/>
  <c r="L11" i="11"/>
  <c r="M11" i="11" s="1"/>
  <c r="A2" i="11"/>
  <c r="I11" i="3"/>
  <c r="J11" i="3" s="1"/>
  <c r="K11" i="3" s="1"/>
  <c r="A2" i="3"/>
  <c r="H16" i="1"/>
  <c r="H9" i="1"/>
  <c r="N11" i="11" l="1"/>
  <c r="A31" i="17"/>
  <c r="H42" i="19"/>
  <c r="H29" i="9" s="1"/>
  <c r="J29" i="9"/>
  <c r="K27" i="9"/>
  <c r="L27" i="9"/>
  <c r="H42" i="7"/>
  <c r="H25" i="9" s="1"/>
  <c r="J25" i="9"/>
  <c r="H42" i="6"/>
  <c r="H23" i="9" s="1"/>
  <c r="J23" i="9"/>
  <c r="K42" i="19"/>
  <c r="I42" i="8"/>
  <c r="H27" i="9" s="1"/>
  <c r="L42" i="8"/>
  <c r="J42" i="7"/>
  <c r="J42" i="6"/>
  <c r="A31" i="18"/>
  <c r="H31" i="18" s="1"/>
  <c r="I31" i="17"/>
  <c r="I31" i="4"/>
  <c r="J14" i="9" s="1"/>
  <c r="A31" i="15"/>
  <c r="I31" i="15" s="1"/>
  <c r="K29" i="9" l="1"/>
  <c r="L29" i="9"/>
  <c r="K25" i="9"/>
  <c r="L25" i="9"/>
  <c r="K23" i="9"/>
  <c r="L23" i="9"/>
  <c r="H32" i="18"/>
  <c r="H18" i="9" s="1"/>
  <c r="J32" i="18"/>
  <c r="J18" i="9"/>
  <c r="J16" i="9"/>
  <c r="H32" i="17"/>
  <c r="H16" i="9" s="1"/>
  <c r="K14" i="9"/>
  <c r="L14" i="9"/>
  <c r="J12" i="9"/>
  <c r="J32" i="15"/>
  <c r="J32" i="17"/>
  <c r="J32" i="4"/>
  <c r="H32" i="4"/>
  <c r="H14" i="9" s="1"/>
  <c r="H32" i="15"/>
  <c r="H12" i="9" s="1"/>
  <c r="A3" i="9"/>
  <c r="A2" i="9"/>
  <c r="A5" i="5"/>
  <c r="A2" i="5"/>
  <c r="A6" i="11"/>
  <c r="K18" i="9" l="1"/>
  <c r="L18" i="9"/>
  <c r="K16" i="9"/>
  <c r="L16" i="9"/>
  <c r="K12" i="9"/>
  <c r="L12" i="9"/>
  <c r="A6" i="3"/>
  <c r="A3" i="3"/>
  <c r="A1" i="2"/>
  <c r="A1" i="16"/>
  <c r="J30" i="5" l="1"/>
  <c r="K30" i="5"/>
  <c r="J31" i="5"/>
  <c r="K31" i="5"/>
  <c r="J32" i="5"/>
  <c r="K32" i="5"/>
  <c r="J33" i="5"/>
  <c r="K33" i="5"/>
  <c r="J34" i="5"/>
  <c r="K34" i="5"/>
  <c r="J35" i="5"/>
  <c r="K35" i="5"/>
  <c r="J36" i="5"/>
  <c r="K36" i="5"/>
  <c r="J37" i="5"/>
  <c r="K37" i="5"/>
  <c r="J38" i="5"/>
  <c r="K38" i="5"/>
  <c r="J39" i="5"/>
  <c r="K39" i="5"/>
  <c r="J40" i="5"/>
  <c r="K40" i="5"/>
  <c r="B31" i="5"/>
  <c r="B32" i="5"/>
  <c r="B33" i="5"/>
  <c r="B34" i="5"/>
  <c r="B35" i="5"/>
  <c r="B36" i="5"/>
  <c r="B37" i="5"/>
  <c r="B38" i="5"/>
  <c r="B39" i="5"/>
  <c r="A31" i="5"/>
  <c r="A32" i="5"/>
  <c r="A33" i="5"/>
  <c r="A34" i="5"/>
  <c r="A35" i="5"/>
  <c r="A36" i="5"/>
  <c r="A37" i="5"/>
  <c r="A38" i="5"/>
  <c r="A39" i="5"/>
  <c r="A40" i="5"/>
  <c r="F28" i="2"/>
  <c r="G28" i="2"/>
  <c r="F29" i="2"/>
  <c r="G29" i="2"/>
  <c r="F30" i="2"/>
  <c r="G30" i="2"/>
  <c r="F31" i="2"/>
  <c r="G31" i="2"/>
  <c r="F32" i="2"/>
  <c r="G32" i="2"/>
  <c r="F33" i="2"/>
  <c r="G33" i="2"/>
  <c r="F34" i="2"/>
  <c r="G34" i="2"/>
  <c r="F35" i="2"/>
  <c r="G35" i="2"/>
  <c r="F36" i="2"/>
  <c r="G36" i="2"/>
  <c r="F37" i="2"/>
  <c r="G37" i="2"/>
  <c r="F38" i="2"/>
  <c r="G38" i="2"/>
  <c r="F39" i="2"/>
  <c r="G39" i="2"/>
  <c r="F40" i="2"/>
  <c r="G40" i="2"/>
  <c r="F41" i="2"/>
  <c r="G41" i="2"/>
  <c r="F42" i="2"/>
  <c r="G42" i="2"/>
  <c r="F43" i="2"/>
  <c r="G43" i="2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12" i="3" l="1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B26" i="3"/>
  <c r="B27" i="3"/>
  <c r="B28" i="3"/>
  <c r="B29" i="3"/>
  <c r="B30" i="3"/>
  <c r="A11" i="3"/>
  <c r="J11" i="5" l="1"/>
  <c r="K11" i="5" s="1"/>
  <c r="L11" i="5" s="1"/>
  <c r="J12" i="5"/>
  <c r="K12" i="5" s="1"/>
  <c r="L12" i="5" s="1"/>
  <c r="J13" i="5"/>
  <c r="K13" i="5" s="1"/>
  <c r="L13" i="5" s="1"/>
  <c r="J14" i="5"/>
  <c r="K14" i="5" s="1"/>
  <c r="L14" i="5" s="1"/>
  <c r="J15" i="5"/>
  <c r="K15" i="5"/>
  <c r="J16" i="5"/>
  <c r="K16" i="5"/>
  <c r="J17" i="5"/>
  <c r="K17" i="5"/>
  <c r="J18" i="5"/>
  <c r="K18" i="5"/>
  <c r="J19" i="5"/>
  <c r="K19" i="5"/>
  <c r="J20" i="5"/>
  <c r="K20" i="5"/>
  <c r="J21" i="5"/>
  <c r="K21" i="5"/>
  <c r="J22" i="5"/>
  <c r="K22" i="5"/>
  <c r="J23" i="5"/>
  <c r="K23" i="5"/>
  <c r="J24" i="5"/>
  <c r="K24" i="5"/>
  <c r="J25" i="5"/>
  <c r="K25" i="5"/>
  <c r="J26" i="5"/>
  <c r="K26" i="5"/>
  <c r="J27" i="5"/>
  <c r="K27" i="5"/>
  <c r="J28" i="5"/>
  <c r="K28" i="5"/>
  <c r="J29" i="5"/>
  <c r="K29" i="5"/>
  <c r="B24" i="5"/>
  <c r="B25" i="5"/>
  <c r="B26" i="5"/>
  <c r="B27" i="5"/>
  <c r="B28" i="5"/>
  <c r="B29" i="5"/>
  <c r="B30" i="5"/>
  <c r="B40" i="5"/>
  <c r="B15" i="5"/>
  <c r="B16" i="5"/>
  <c r="B17" i="5"/>
  <c r="B18" i="5"/>
  <c r="B19" i="5"/>
  <c r="B20" i="5"/>
  <c r="B21" i="5"/>
  <c r="B22" i="5"/>
  <c r="B23" i="5"/>
  <c r="A12" i="5"/>
  <c r="A13" i="5"/>
  <c r="A14" i="5"/>
  <c r="J10" i="5"/>
  <c r="K10" i="5" s="1"/>
  <c r="L10" i="5" s="1"/>
  <c r="B10" i="5"/>
  <c r="A10" i="5"/>
  <c r="B30" i="11"/>
  <c r="A30" i="11"/>
  <c r="B29" i="11"/>
  <c r="A29" i="11"/>
  <c r="B28" i="11"/>
  <c r="A28" i="11"/>
  <c r="B27" i="11"/>
  <c r="A27" i="11"/>
  <c r="B26" i="11"/>
  <c r="A26" i="11"/>
  <c r="B25" i="11"/>
  <c r="A25" i="11"/>
  <c r="B24" i="11"/>
  <c r="A24" i="11"/>
  <c r="B23" i="11"/>
  <c r="A23" i="11"/>
  <c r="B22" i="11"/>
  <c r="A22" i="11"/>
  <c r="B21" i="11"/>
  <c r="A21" i="11"/>
  <c r="B20" i="11"/>
  <c r="A20" i="11"/>
  <c r="B19" i="11"/>
  <c r="A19" i="11"/>
  <c r="B18" i="11"/>
  <c r="A18" i="11"/>
  <c r="B17" i="11"/>
  <c r="A17" i="11"/>
  <c r="B16" i="11"/>
  <c r="A16" i="11"/>
  <c r="B15" i="11"/>
  <c r="A15" i="11"/>
  <c r="B14" i="11"/>
  <c r="A14" i="11"/>
  <c r="B13" i="11"/>
  <c r="A13" i="11"/>
  <c r="B12" i="11"/>
  <c r="A12" i="11"/>
  <c r="B11" i="11"/>
  <c r="A11" i="11"/>
  <c r="G22" i="16"/>
  <c r="F22" i="16"/>
  <c r="G21" i="16"/>
  <c r="F21" i="16"/>
  <c r="G20" i="16"/>
  <c r="F20" i="16"/>
  <c r="G19" i="16"/>
  <c r="F19" i="16"/>
  <c r="G18" i="16"/>
  <c r="F18" i="16"/>
  <c r="G17" i="16"/>
  <c r="F17" i="16"/>
  <c r="G16" i="16"/>
  <c r="F16" i="16"/>
  <c r="G15" i="16"/>
  <c r="F15" i="16"/>
  <c r="G14" i="16"/>
  <c r="F14" i="16"/>
  <c r="G13" i="16"/>
  <c r="F13" i="16"/>
  <c r="G12" i="16"/>
  <c r="F12" i="16"/>
  <c r="G11" i="16"/>
  <c r="F11" i="16"/>
  <c r="G10" i="16"/>
  <c r="F10" i="16"/>
  <c r="G9" i="16"/>
  <c r="F9" i="16"/>
  <c r="G8" i="16"/>
  <c r="F8" i="16"/>
  <c r="G7" i="16"/>
  <c r="F7" i="16"/>
  <c r="G6" i="16"/>
  <c r="F6" i="16"/>
  <c r="G5" i="16"/>
  <c r="F5" i="16"/>
  <c r="G4" i="16"/>
  <c r="F4" i="16"/>
  <c r="H2" i="16"/>
  <c r="B14" i="5"/>
  <c r="B13" i="5"/>
  <c r="B12" i="5"/>
  <c r="B11" i="5"/>
  <c r="A11" i="5"/>
  <c r="A1" i="5"/>
  <c r="A1" i="11"/>
  <c r="A41" i="5" l="1"/>
  <c r="J41" i="5" s="1"/>
  <c r="J21" i="9" s="1"/>
  <c r="A31" i="11"/>
  <c r="L31" i="11" s="1"/>
  <c r="I12" i="3"/>
  <c r="J12" i="3"/>
  <c r="I13" i="3"/>
  <c r="J13" i="3"/>
  <c r="I14" i="3"/>
  <c r="J14" i="3"/>
  <c r="I15" i="3"/>
  <c r="J15" i="3"/>
  <c r="I16" i="3"/>
  <c r="J16" i="3"/>
  <c r="I17" i="3"/>
  <c r="J17" i="3"/>
  <c r="I18" i="3"/>
  <c r="J18" i="3"/>
  <c r="I19" i="3"/>
  <c r="J19" i="3"/>
  <c r="I20" i="3"/>
  <c r="J20" i="3"/>
  <c r="I21" i="3"/>
  <c r="J21" i="3" s="1"/>
  <c r="K21" i="3" s="1"/>
  <c r="I22" i="3"/>
  <c r="J22" i="3"/>
  <c r="I23" i="3"/>
  <c r="J23" i="3"/>
  <c r="I24" i="3"/>
  <c r="J24" i="3"/>
  <c r="K24" i="3" s="1"/>
  <c r="I25" i="3"/>
  <c r="J25" i="3"/>
  <c r="I26" i="3"/>
  <c r="J26" i="3"/>
  <c r="I27" i="3"/>
  <c r="J27" i="3"/>
  <c r="I28" i="3"/>
  <c r="J28" i="3"/>
  <c r="I29" i="3"/>
  <c r="J29" i="3"/>
  <c r="I30" i="3"/>
  <c r="J30" i="3"/>
  <c r="H32" i="11" l="1"/>
  <c r="H10" i="9" s="1"/>
  <c r="M32" i="11"/>
  <c r="J10" i="9"/>
  <c r="L21" i="9"/>
  <c r="K21" i="9"/>
  <c r="J20" i="9"/>
  <c r="K42" i="5"/>
  <c r="H42" i="5"/>
  <c r="H21" i="9" s="1"/>
  <c r="K10" i="9" l="1"/>
  <c r="L10" i="9"/>
  <c r="L20" i="9"/>
  <c r="K20" i="9"/>
  <c r="F4" i="2"/>
  <c r="F5" i="2"/>
  <c r="F6" i="2"/>
  <c r="F7" i="2"/>
  <c r="F8" i="2"/>
  <c r="F9" i="2"/>
  <c r="A31" i="3" l="1"/>
  <c r="I31" i="3" s="1"/>
  <c r="I32" i="3" l="1"/>
  <c r="J8" i="9"/>
  <c r="G32" i="3"/>
  <c r="H8" i="9" s="1"/>
  <c r="K8" i="9" l="1"/>
  <c r="J7" i="9"/>
  <c r="L8" i="9"/>
  <c r="F11" i="2"/>
  <c r="G11" i="2"/>
  <c r="F12" i="2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L7" i="9" l="1"/>
  <c r="K7" i="9"/>
  <c r="G10" i="2"/>
  <c r="F10" i="2"/>
  <c r="G9" i="2"/>
  <c r="G8" i="2"/>
  <c r="G7" i="2"/>
  <c r="G6" i="2"/>
  <c r="G5" i="2"/>
  <c r="H2" i="2" l="1"/>
  <c r="A1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vutisak</author>
  </authors>
  <commentList>
    <comment ref="G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1.สถานศึกษากาหนดเป้าหมาย วิสัยทัศน์ และพันธกิจ ไว้อย่างชัดเจน สอดคล้องกับบริบทของสถานศึกษา</t>
        </r>
      </text>
    </comment>
    <comment ref="H7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2. มีความสอดคล้องกับบริบทของสถานศึกษา ความต้องการของชุมชน ท้องถิ่น วัตถุประสงค์ของแผนการศึกษาแห่งชาติ นโยบายของรัฐบาลและของต้นสังกัดรวมทั้งทันต่อการเปลี่ยนแปลงของสังคม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vutisak</author>
    <author>user</author>
  </authors>
  <commentList>
    <comment ref="G6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1. มีการตรวจสอบและประเมินคุณภาพการจัดการเรียนรู้อย่างเป็นระบบ</t>
        </r>
      </text>
    </comment>
    <comment ref="H6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2. มีขั้นตอนโดยใช้เครื่องมือและวิธีการวัดและประเมินผลที่เหมาะสมกับเป้าหมายในการจัดการเรียนรู้</t>
        </r>
      </text>
    </comment>
    <comment ref="I6" authorId="1" shapeId="0" xr:uid="{00000000-0006-0000-0C00-000003000000}">
      <text>
        <r>
          <rPr>
            <b/>
            <sz val="9"/>
            <color indexed="81"/>
            <rFont val="Tahoma"/>
            <family val="2"/>
          </rPr>
          <t>3. มีการให้ข้อมูลย้อนกลับแก่ผู้เรียนเพื่อนำไปใช้พัฒนาการเรียนรู้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G6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1. ครูและผู้มีส่วนเกี่ยวข้องร่วมกันแลกเปลี่ยนความรู้และประสบการณ์</t>
        </r>
      </text>
    </comment>
    <comment ref="H6" authorId="0" shapeId="0" xr:uid="{00000000-0006-0000-0D00-000002000000}">
      <text>
        <r>
          <rPr>
            <b/>
            <sz val="9"/>
            <color indexed="81"/>
            <rFont val="Tahoma"/>
            <family val="2"/>
          </rPr>
          <t>2. มีการให้ข้อมูลป้อนกลับเพื่อนำไปใช้ในการปรับปรุงและพัฒนาการจัดการเรียนรู้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vutisak</author>
    <author>Asus</author>
    <author>user</author>
  </authors>
  <commentList>
    <comment ref="G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1. สถานศึกษาสามารถบริหารจัดการคุณภาพของสถานศึกษาอย่างเป็นระบบทั้งในส่วนการวางแผนพัฒนาคุณภาพการจัดการศึกษา</t>
        </r>
      </text>
    </comment>
    <comment ref="H7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2. มีการนำแผนไปปฏิบัติเพื่อพัฒนาคุณภาพการศึกษา มีการติดตามตรวจสอบประเมินผลและปรับปรุงพัฒนางานอย่างต่อเนื่อง</t>
        </r>
      </text>
    </comment>
    <comment ref="I7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3. มีการบริหารอัตรากำลัง ทรัพยากรทางการศึกษา</t>
        </r>
      </text>
    </comment>
    <comment ref="J7" authorId="1" shapeId="0" xr:uid="{00000000-0006-0000-0400-000004000000}">
      <text>
        <r>
          <rPr>
            <b/>
            <sz val="9"/>
            <color indexed="81"/>
            <rFont val="Tahoma"/>
            <family val="2"/>
          </rPr>
          <t>4. มีและระบบดูแลช่วยเหลือนักเรียน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7" authorId="2" shapeId="0" xr:uid="{00000000-0006-0000-0400-000005000000}">
      <text>
        <r>
          <rPr>
            <b/>
            <sz val="9"/>
            <color indexed="81"/>
            <rFont val="Tahoma"/>
            <family val="2"/>
          </rPr>
          <t>5. มีระบบการนิเทศภายใน การนำข้อมูลมาใช้ในการพัฒนา บุคลากรและผู้ที่เกี่ยวข้อง ทุกฝ่ายมีส่วนร่วมการวางแผน ปรับปรุง และพัฒนา และร่วมรับผิดชอบต่อผลการจัดการศึกษา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vutisak</author>
  </authors>
  <commentList>
    <comment ref="G7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1. สถานศึกษาบริหารจัดการเกี่ยวกับงานวิชาการ ทั้งด้านการพัฒนาหลักสูตร กิจกรรมเสริมหลักสูตร ที่เน้นคุณภาพผู้เรียนรอบด้าน</t>
        </r>
      </text>
    </comment>
    <comment ref="H7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2. มีความเชื่อมโยงวิถีชีวิตจริง และครอบคลุมทุกกลุ่มเป้าหมาย หมายรวมถึงการจัด การเรียนการสอนของกลุ่มที่เรียนแบบควบรวมหรือกลุ่มที่เรียนร่วมด้วย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vutisak</author>
  </authors>
  <commentList>
    <comment ref="G7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1. สถานศึกษาส่งเสริม สนับสนุน พัฒนาครู บุคลากร ให้มีความเชี่ยวชาญทางวิชาชีพ</t>
        </r>
      </text>
    </comment>
    <comment ref="H7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2.  มีชุมชนการเรียนรู้ทางวิชาชีพ มาใช้ในการพัฒนางานและการเรียนรู้ของผู้เรียน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vutisak</author>
  </authors>
  <commentList>
    <comment ref="G7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1. สถานศึกษาจัดสภาพแวดล้อมทางกายภาพทั้งภายในและภายนอกห้องเรียน</t>
        </r>
      </text>
    </comment>
    <comment ref="H7" authorId="1" shapeId="0" xr:uid="{00000000-0006-0000-0700-000002000000}">
      <text>
        <r>
          <rPr>
            <b/>
            <sz val="9"/>
            <color indexed="81"/>
            <rFont val="Tahoma"/>
            <family val="2"/>
          </rPr>
          <t>2. มีการจัดสภาพแวดล้อมทางสังคม ที่เอื้อต่อการจัดการเรียนรู้ และมีความปลอดภัย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G7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1. สถานศึกษาจัดระบบการจัดหา การพัฒนาและการบริการ เทคโนโลยีสารสนเทศเพื่อใช้ในการบริหารจัดการและการจัดการเรียนรู้ ที่เหมาะสมกับสภาพของสถานศึกษา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vutisak</author>
  </authors>
  <commentList>
    <comment ref="G6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1.ครูจัดกิจกรรมการเรียนรู้ตามมาตรฐานการเรียนรู้ ตัวชี้วัดของหลักสูตรสถานศึกษาที่เน้นให้ผู้เรียนได้เรียนรู้โดยผ่านกระบวนการคิดและปฏิบัติจริง</t>
        </r>
      </text>
    </comment>
    <comment ref="H6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2. มีแผนการจัดการเรียนรู้ที่สามารถนำไปจัดกิจกรรมได้จริง มีรูปแบบการจัดการเรียนรู้เฉพาะสาหรับผู้ที่มีความจำเป็นและต้องการความช่วยเหลือพิเศษ</t>
        </r>
      </text>
    </comment>
    <comment ref="I6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3. ผู้เรียนได้รับ การฝึกทักษะ แสดงออกแสดงความคิดเห็น สรุปองค์ความรู้ นำเสนอผลงานและสามารถนำไปประยุกต์ใช้ในชีวิตได้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vutisak</author>
  </authors>
  <commentList>
    <comment ref="G6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1.มีการใช้สื่อ เทคโนโลยีสารสนเทศ และแหล่งเรียนรู้ รวมทั้งภูมิปัญญาท้องถิ่นมาใช้ในการจัดการเรียนรู้</t>
        </r>
      </text>
    </comment>
    <comment ref="H6" authorId="0" shapeId="0" xr:uid="{00000000-0006-0000-0A00-000002000000}">
      <text>
        <r>
          <rPr>
            <b/>
            <sz val="9"/>
            <color indexed="81"/>
            <rFont val="Tahoma"/>
            <family val="2"/>
          </rPr>
          <t>2. เปิดโอกาสให้ผู้เรียนได้แสวงหาความรู้ด้วยตนเองจากสื่อที่หลากหลาย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vutisak</author>
  </authors>
  <commentList>
    <comment ref="G6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1.ครูผู้สอนมีการบริหารจัดการชั้นเรียน โดยเน้นการการมีปฏิสัมพันธ์เชิงบวก ให้เด็กรักครู ครูรักเด็ก และเด็กรักเด็ก เด็กรักที่จะเรียนรู้ สามารถเรียนรู้ร่วมกันอย่างมีความสุข</t>
        </r>
      </text>
    </comment>
  </commentList>
</comments>
</file>

<file path=xl/sharedStrings.xml><?xml version="1.0" encoding="utf-8"?>
<sst xmlns="http://schemas.openxmlformats.org/spreadsheetml/2006/main" count="186" uniqueCount="83">
  <si>
    <t>ชื่อโรงเรียน</t>
  </si>
  <si>
    <t>ตำบล</t>
  </si>
  <si>
    <t>อำเภอ</t>
  </si>
  <si>
    <t>จังหวัด</t>
  </si>
  <si>
    <t>สำนักงานเขตพื้นที่การศึกษาประถมศึกษา</t>
  </si>
  <si>
    <t>ปีการศึกษา</t>
  </si>
  <si>
    <t>คะแนน</t>
  </si>
  <si>
    <t>โปรแกรมประเมินมาตรฐานการศึกษาขั้นพื้นฐานเพื่อการประกันคุณภาพภายใน</t>
  </si>
  <si>
    <t>มาตราฐานการศึกษาชั้นพื้นฐาน</t>
  </si>
  <si>
    <t>ชื่อ - สกุล</t>
  </si>
  <si>
    <t>ที่</t>
  </si>
  <si>
    <t>ชื่อ-สกุล</t>
  </si>
  <si>
    <t>ตำแหน่ง</t>
  </si>
  <si>
    <t>ตำแหน่งเลขที่</t>
  </si>
  <si>
    <t>วันเกิด</t>
  </si>
  <si>
    <t>อายุ ปี : เดือน</t>
  </si>
  <si>
    <t>วุฒิ</t>
  </si>
  <si>
    <t>สาขา/วิชา</t>
  </si>
  <si>
    <t>ศษ.ม.</t>
  </si>
  <si>
    <t>การบริหารการศึกษา</t>
  </si>
  <si>
    <t xml:space="preserve">ทะเบียนประวัติบุคลากร  </t>
  </si>
  <si>
    <t>จำนวนนักเรียน/จำนวนครูทั้งหมด</t>
  </si>
  <si>
    <t>ร้อยละ/ระดับที่ได้</t>
  </si>
  <si>
    <t>ค่าน้ำหนัก</t>
  </si>
  <si>
    <t>คะแนนที่ได้</t>
  </si>
  <si>
    <t>แปลผล</t>
  </si>
  <si>
    <t>มาตรฐาน/ตัวบ่งชี้</t>
  </si>
  <si>
    <t>รวมเฉลี่ย</t>
  </si>
  <si>
    <t>คะแนนรายตัวชี้วัด</t>
  </si>
  <si>
    <t>ผลการประเมิน</t>
  </si>
  <si>
    <t>ผ่าน/ไม่ผ่าน</t>
  </si>
  <si>
    <t>คะแนนรวมเฉลี่ย</t>
  </si>
  <si>
    <t>เทียบระดับคุณภาพ</t>
  </si>
  <si>
    <t>ผู้อำนวยการ</t>
  </si>
  <si>
    <t>คิดเป็นร้อยละ</t>
  </si>
  <si>
    <t>ครู</t>
  </si>
  <si>
    <t>สรุปผลการประเมินมาตรฐานการศึกษาขั้นพื้นฐาน</t>
  </si>
  <si>
    <t>มาตรฐานที่ 3 กระบวนการจัดการเรียนการสอนที่เน้นผู้เรียนเป็นสำคัญ</t>
  </si>
  <si>
    <t>มาตรฐานที่ 2 กระบวนการบริหารและการจัดการ</t>
  </si>
  <si>
    <t>2.1 มีเป้าหมายวิสัยทัศน์และพันธกิจที่สถานศึกษากำหนดชัดเจน</t>
  </si>
  <si>
    <t>2.2 มีระบบบริหารจัดการคุณภาพของสถานศึกษา</t>
  </si>
  <si>
    <t xml:space="preserve">2.3 ดำเนินงานพัฒนาวิชาการที่เน้นคุณภาพผู้เรียนรอบด้านตามหลักสูตรสถานศึกษาและทุกกลุ่มเป้าหมาย
</t>
  </si>
  <si>
    <t xml:space="preserve">2.4 พัฒนาครูและบุคลากรให้มีความเชี่ยวชาญทางวิชาชีพ
</t>
  </si>
  <si>
    <t>2.5 จัดสภาพแวดล้อมทางกายภาพและสังคมที่เอื้อต่อการจัดการเรียนรู้อย่างมีคุณภาพ</t>
  </si>
  <si>
    <t xml:space="preserve">2.6 จัดระบบเทคโนโลยีสารสนเทศเพื่อสนับสนุนการบริหารจัดการและการจัดการเรียนรู้
</t>
  </si>
  <si>
    <t>3.1 จัดการเรียนรู้ผ่านกระบวนการคิดและปฏิบัติจริง และสามารถนำไปประยุกต์ใช้ในชีวิตได้</t>
  </si>
  <si>
    <t>3.2 ใช้สื่อ เทคโนโลยีสารสนเทศ และแหล่งเรียนรู้ที่เอื้อต่อการเรียนรู้</t>
  </si>
  <si>
    <t xml:space="preserve">3.3 มีการบริหารจัดการชั้นเรียนเชิงบวก
</t>
  </si>
  <si>
    <t>3.4 ตรวจสอบและประเมินผู้เรียนอย่างเป็นระบบ และนำผลมาพัฒนาผู้เรียน</t>
  </si>
  <si>
    <t>2. มีความสอดคล้องกับบริบทของสถานศึกษา ความต้องการของชุมชน ท้องถิ่น วัตถุประสงค์ของแผนการศึกษาแห่งชาติ นโยบายของรัฐบาลและของต้นสังกัดรวมทั้งทันต่อการเปลี่ยนแปลงของสังคม</t>
  </si>
  <si>
    <t xml:space="preserve">1. สถานศึกษากาหนดเป้าหมาย วิสัยทัศน์ และพันธกิจ ไว้อย่างชัดเจน </t>
  </si>
  <si>
    <t>1.สถานศึกษาสามารถบริหารจัดการคุณภาพของสถานศึกษาอย่างเป็นระบบทั้งในส่วนการวางแผนพัฒนาคุณภาพการจัดการศึกษา</t>
  </si>
  <si>
    <t>3. มีการบริหารอัตรากำลัง ทรัพยากรทางการศึกษา</t>
  </si>
  <si>
    <t>4. มีและระบบดูแลช่วยเหลือนักเรียน</t>
  </si>
  <si>
    <t>1.สถานศึกษาบริหารจัดการเกี่ยวกับงานวิชาการ ทั้งด้านการพัฒนาหลักสูตร กิจกรรมเสริมหลักสูตร ที่เน้นคุณภาพผู้เรียนรอบด้าน</t>
  </si>
  <si>
    <t>2. มีความเชื่อมโยงวิถีชีวิตจริง และครอบคลุมทุกกลุ่มเป้าหมาย หมายรวมถึงการจัด การเรียนการสอนของกลุ่มที่เรียนแบบควบรวมหรือกลุ่มที่เรียนร่วมด้วย</t>
  </si>
  <si>
    <t>1. สถานศึกษาส่งเสริม สนับสนุน พัฒนาครู บุคลากร ให้มีความเชี่ยวชาญทางวิชาชีพ</t>
  </si>
  <si>
    <t>2. มีชุมชนการเรียนรู้ทางวิชาชีพ มาใช้ในการพัฒนางานและการเรียนรู้ของผู้เรียน</t>
  </si>
  <si>
    <t>1. สถานศึกษาจัดสภาพแวดล้อมทางกายภาพทั้งภายในและภายนอกห้องเรียน</t>
  </si>
  <si>
    <t>2. มีการจัดสภาพแวดล้อมทางสังคม ที่เอื้อต่อการจัดการเรียนรู้ และมีความปลอดภัย</t>
  </si>
  <si>
    <t>1. สถานศึกษาจัดระบบการจัดหา การพัฒนาและการบริการ เทคโนโลยีสารสนเทศเพื่อใช้ในการบริหารจัดการและการจัดการเรียนรู้ ที่เหมาะสมกับสภาพของสถานศึกษา</t>
  </si>
  <si>
    <t>1.ครูจัดกิจกรรมการเรียนรู้ตามมาตรฐานการเรียนรู้ ตัวชี้วัดของหลักสูตรสถานศึกษาที่เน้นให้ผู้เรียนได้เรียนรู้โดยผ่านกระบวนการคิดและปฏิบัติจริง</t>
  </si>
  <si>
    <t>2. มีแผนการจัดการเรียนรู้ที่สามารถนำไปจัดกิจกรรมได้จริง มีรูปแบบการจัดการเรียนรู้เฉพาะสาหรับผู้ที่มีความจำเป็นและต้องการความช่วยเหลือพิเศษ</t>
  </si>
  <si>
    <t>3. ผู้เรียนได้รับ การฝึกทักษะ แสดงออกแสดงความคิดเห็น สรุปองค์ความรู้ นำเสนอผลงานและสามารถนำไปประยุกต์ใช้ในชีวิตได้</t>
  </si>
  <si>
    <t>1.มีการใช้สื่อ เทคโนโลยีสารสนเทศ และแหล่งเรียนรู้ รวมทั้งภูมิปัญญาท้องถิ่นมาใช้ในการจัดการเรียนรู้</t>
  </si>
  <si>
    <t>2. เปิดโอกาสให้ผู้เรียนได้แสวงหาความรู้ด้วยตนเองจากสื่อที่หลากหลาย</t>
  </si>
  <si>
    <t>1. ครูผู้สอนมีการบริหารจัดการชั้นเรียน โดยเน้นการการมีปฏิสัมพันธ์เชิงบวก ให้เด็กรักครู ครูรักเด็ก และเด็กรักเด็ก เด็กรักที่จะเรียนรู้ สามารถเรียนรู้ร่วมกันอย่างมีความสุข</t>
  </si>
  <si>
    <t>1. มีการตรวจสอบและประเมินคุณภาพการจัดการเรียนรู้อย่างเป็นระบบ</t>
  </si>
  <si>
    <t>2. มีขั้นตอนโดยใช้เครื่องมือและวิธีการวัดและประเมินผลที่เหมาะสมกับเป้าหมายในการจัดการเรียนรู้</t>
  </si>
  <si>
    <t>3. มีการให้ข้อมูลย้อนกลับแก่ผู้เรียนเพื่อนำไปใช้พัฒนาการเรียนรู้</t>
  </si>
  <si>
    <t>1. ครูและผู้มีส่วนเกี่ยวข้องร่วมกันแลกเปลี่ยนความรู้และประสบการณ์</t>
  </si>
  <si>
    <t>จำนวนนักเรียน/ครูที่อยู่ในระดับ 3 ขึ้นไป</t>
  </si>
  <si>
    <t>3.5 มีการแลกเปลี่ยนเรียนรู้และให้ข้อมูลสะท้อนกลับเพื่อพัฒนาและปานกลางการจัดการเรียนรู้</t>
  </si>
  <si>
    <t>2. มีการนำแผนไปปฏิบัติเพื่อพัฒนาคุณภาพการศึกษา มีการติดตามตรวจสอบประเมินผลและปานกลางพัฒนางานอย่างต่อเนื่อง</t>
  </si>
  <si>
    <t>5. มีระบบการนิเทศภายใน การนำข้อมูลมาใช้ในการพัฒนา บุคลากรและผู้ที่เกี่ยวข้อง ทุกฝ่ายมีส่วนร่วมการวางแผน ปานกลาง และพัฒนา และร่วมรับผิดชอบต่อผลการจัดการศึกษา</t>
  </si>
  <si>
    <t>2. มีการให้ข้อมูลป้อนกลับเพื่อนำไปใช้ในการปานกลางและพัฒนาการจัดการเรียนรู้</t>
  </si>
  <si>
    <t>บ้านกุดโบสถ์</t>
  </si>
  <si>
    <t>กุดโบสถ์</t>
  </si>
  <si>
    <t>เสิงสาง</t>
  </si>
  <si>
    <t>นครราชสีมา</t>
  </si>
  <si>
    <t>นครราชสีมา เขต 3</t>
  </si>
  <si>
    <t>นางสาวขนิษฐา พริ้งกระโทก</t>
  </si>
  <si>
    <t>นายสุนันท์  จงใจกลาง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</si>
</sst>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107041E]d\ mmm\ yy;@"/>
  </numFmts>
  <fonts count="35" x14ac:knownFonts="1">
    <font>
      <sz val="11"/>
      <color theme="1"/>
      <name val="Tahoma"/>
      <family val="2"/>
      <charset val="22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26"/>
      <color theme="1"/>
      <name val="TH SarabunPSK"/>
      <family val="2"/>
    </font>
    <font>
      <sz val="26"/>
      <color theme="1"/>
      <name val="TH SarabunPSK"/>
      <family val="2"/>
    </font>
    <font>
      <b/>
      <sz val="11"/>
      <color theme="1"/>
      <name val="TH SarabunPSK"/>
      <family val="2"/>
    </font>
    <font>
      <b/>
      <sz val="9"/>
      <color theme="1"/>
      <name val="TH SarabunPSK"/>
      <family val="2"/>
    </font>
    <font>
      <b/>
      <sz val="12"/>
      <color theme="1"/>
      <name val="TH SarabunPSK"/>
      <family val="2"/>
    </font>
    <font>
      <b/>
      <sz val="10"/>
      <color theme="1"/>
      <name val="TH SarabunPSK"/>
      <family val="2"/>
    </font>
    <font>
      <b/>
      <sz val="20"/>
      <color theme="1"/>
      <name val="TH SarabunPSK"/>
      <family val="2"/>
    </font>
    <font>
      <sz val="24"/>
      <color theme="1"/>
      <name val="TH SarabunPSK"/>
      <family val="2"/>
    </font>
    <font>
      <b/>
      <sz val="20"/>
      <color indexed="16"/>
      <name val="TH SarabunPSK"/>
      <family val="2"/>
    </font>
    <font>
      <b/>
      <sz val="20"/>
      <color indexed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8"/>
      <color theme="1"/>
      <name val="TH SarabunPSK"/>
      <family val="2"/>
    </font>
    <font>
      <b/>
      <sz val="18"/>
      <color indexed="16"/>
      <name val="TH SarabunPSK"/>
      <family val="2"/>
    </font>
    <font>
      <b/>
      <sz val="18"/>
      <color indexed="14"/>
      <name val="TH SarabunPSK"/>
      <family val="2"/>
    </font>
    <font>
      <b/>
      <sz val="26"/>
      <color rgb="FFFFFF00"/>
      <name val="TH SarabunPSK"/>
      <family val="2"/>
    </font>
    <font>
      <b/>
      <sz val="26"/>
      <color theme="7" tint="-0.499984740745262"/>
      <name val="TH SarabunPSK"/>
      <family val="2"/>
    </font>
    <font>
      <b/>
      <sz val="26"/>
      <color rgb="FFFF0000"/>
      <name val="TH SarabunPSK"/>
      <family val="2"/>
    </font>
    <font>
      <b/>
      <sz val="26"/>
      <color theme="0"/>
      <name val="TH SarabunPSK"/>
      <family val="2"/>
    </font>
    <font>
      <b/>
      <sz val="26"/>
      <color rgb="FF002060"/>
      <name val="TH SarabunPSK"/>
      <family val="2"/>
    </font>
    <font>
      <b/>
      <sz val="26"/>
      <color rgb="FF7030A0"/>
      <name val="TH SarabunPSK"/>
      <family val="2"/>
    </font>
    <font>
      <b/>
      <sz val="20"/>
      <color rgb="FF002060"/>
      <name val="TH SarabunPSK"/>
      <family val="2"/>
    </font>
    <font>
      <b/>
      <sz val="20"/>
      <color rgb="FFC00000"/>
      <name val="TH SarabunPSK"/>
      <family val="2"/>
    </font>
    <font>
      <sz val="16"/>
      <color theme="3" tint="-0.249977111117893"/>
      <name val="TH SarabunPSK"/>
      <family val="2"/>
    </font>
    <font>
      <sz val="14"/>
      <color theme="3" tint="-0.249977111117893"/>
      <name val="TH SarabunPSK"/>
      <family val="2"/>
    </font>
    <font>
      <sz val="26"/>
      <color rgb="FFFFFF00"/>
      <name val="TH SarabunPSK"/>
      <family val="2"/>
    </font>
    <font>
      <b/>
      <sz val="8"/>
      <color theme="1"/>
      <name val="TH SarabunPSK"/>
      <family val="2"/>
    </font>
    <font>
      <b/>
      <sz val="13"/>
      <color theme="1"/>
      <name val="TH SarabunPSK"/>
      <family val="2"/>
    </font>
  </fonts>
  <fills count="3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8">
    <xf numFmtId="0" fontId="0" fillId="0" borderId="0" xfId="0"/>
    <xf numFmtId="0" fontId="3" fillId="13" borderId="1" xfId="0" applyFont="1" applyFill="1" applyBorder="1" applyAlignment="1" applyProtection="1">
      <alignment horizontal="center" vertical="center"/>
      <protection locked="0"/>
    </xf>
    <xf numFmtId="2" fontId="5" fillId="4" borderId="32" xfId="0" applyNumberFormat="1" applyFont="1" applyFill="1" applyBorder="1" applyAlignment="1" applyProtection="1">
      <alignment horizontal="center" vertical="center" shrinkToFit="1"/>
      <protection hidden="1"/>
    </xf>
    <xf numFmtId="2" fontId="3" fillId="13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2" fontId="3" fillId="13" borderId="1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7" fillId="4" borderId="0" xfId="0" applyFont="1" applyFill="1" applyProtection="1">
      <protection locked="0"/>
    </xf>
    <xf numFmtId="0" fontId="8" fillId="4" borderId="0" xfId="0" applyFont="1" applyFill="1" applyProtection="1">
      <protection locked="0"/>
    </xf>
    <xf numFmtId="0" fontId="8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14" borderId="1" xfId="0" applyFont="1" applyFill="1" applyBorder="1" applyAlignment="1" applyProtection="1">
      <alignment horizontal="center" vertical="center" wrapText="1"/>
      <protection hidden="1"/>
    </xf>
    <xf numFmtId="0" fontId="9" fillId="14" borderId="1" xfId="0" applyFont="1" applyFill="1" applyBorder="1" applyAlignment="1" applyProtection="1">
      <alignment horizontal="center" vertical="center" wrapText="1" shrinkToFit="1"/>
      <protection hidden="1"/>
    </xf>
    <xf numFmtId="0" fontId="3" fillId="0" borderId="0" xfId="0" applyFont="1" applyAlignment="1" applyProtection="1">
      <alignment vertical="center"/>
      <protection locked="0"/>
    </xf>
    <xf numFmtId="0" fontId="3" fillId="0" borderId="15" xfId="0" applyFont="1" applyBorder="1" applyAlignment="1" applyProtection="1">
      <alignment horizontal="center" vertical="center"/>
      <protection hidden="1"/>
    </xf>
    <xf numFmtId="2" fontId="3" fillId="5" borderId="2" xfId="0" applyNumberFormat="1" applyFont="1" applyFill="1" applyBorder="1" applyAlignment="1" applyProtection="1">
      <alignment horizontal="center" vertical="center"/>
      <protection hidden="1"/>
    </xf>
    <xf numFmtId="2" fontId="3" fillId="4" borderId="1" xfId="0" applyNumberFormat="1" applyFont="1" applyFill="1" applyBorder="1" applyAlignment="1" applyProtection="1">
      <alignment horizontal="center" vertical="center"/>
      <protection hidden="1"/>
    </xf>
    <xf numFmtId="2" fontId="3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/>
    <xf numFmtId="2" fontId="5" fillId="4" borderId="33" xfId="0" applyNumberFormat="1" applyFont="1" applyFill="1" applyBorder="1" applyAlignment="1" applyProtection="1">
      <alignment horizontal="center" vertical="center" shrinkToFit="1"/>
      <protection hidden="1"/>
    </xf>
    <xf numFmtId="0" fontId="5" fillId="0" borderId="0" xfId="0" applyFont="1" applyAlignment="1" applyProtection="1">
      <alignment vertical="center"/>
      <protection hidden="1"/>
    </xf>
    <xf numFmtId="0" fontId="3" fillId="14" borderId="1" xfId="0" applyFont="1" applyFill="1" applyBorder="1" applyAlignment="1" applyProtection="1">
      <alignment horizontal="center" vertical="center" wrapText="1" shrinkToFit="1"/>
      <protection hidden="1"/>
    </xf>
    <xf numFmtId="0" fontId="3" fillId="2" borderId="18" xfId="0" applyFont="1" applyFill="1" applyBorder="1" applyAlignment="1" applyProtection="1">
      <alignment horizontal="center" vertical="center"/>
      <protection hidden="1"/>
    </xf>
    <xf numFmtId="4" fontId="3" fillId="5" borderId="1" xfId="0" applyNumberFormat="1" applyFont="1" applyFill="1" applyBorder="1" applyAlignment="1" applyProtection="1">
      <alignment horizontal="center" vertical="center" shrinkToFit="1"/>
      <protection locked="0"/>
    </xf>
    <xf numFmtId="2" fontId="3" fillId="8" borderId="1" xfId="0" applyNumberFormat="1" applyFont="1" applyFill="1" applyBorder="1" applyAlignment="1" applyProtection="1">
      <alignment horizontal="center" vertical="center" shrinkToFit="1"/>
      <protection hidden="1"/>
    </xf>
    <xf numFmtId="2" fontId="3" fillId="8" borderId="22" xfId="0" applyNumberFormat="1" applyFont="1" applyFill="1" applyBorder="1" applyAlignment="1" applyProtection="1">
      <alignment horizontal="center" vertical="center" shrinkToFit="1"/>
      <protection hidden="1"/>
    </xf>
    <xf numFmtId="0" fontId="3" fillId="5" borderId="0" xfId="0" applyFont="1" applyFill="1" applyAlignment="1" applyProtection="1">
      <alignment horizontal="center" vertical="center" shrinkToFit="1"/>
      <protection locked="0"/>
    </xf>
    <xf numFmtId="2" fontId="3" fillId="4" borderId="1" xfId="0" applyNumberFormat="1" applyFont="1" applyFill="1" applyBorder="1" applyAlignment="1" applyProtection="1">
      <alignment horizontal="center" vertical="center" shrinkToFit="1"/>
      <protection hidden="1"/>
    </xf>
    <xf numFmtId="2" fontId="3" fillId="5" borderId="24" xfId="0" applyNumberFormat="1" applyFont="1" applyFill="1" applyBorder="1" applyAlignment="1" applyProtection="1">
      <alignment horizontal="center" vertical="center"/>
      <protection hidden="1"/>
    </xf>
    <xf numFmtId="2" fontId="3" fillId="4" borderId="26" xfId="0" applyNumberFormat="1" applyFont="1" applyFill="1" applyBorder="1" applyAlignment="1" applyProtection="1">
      <alignment horizontal="center" vertical="center"/>
      <protection hidden="1"/>
    </xf>
    <xf numFmtId="0" fontId="11" fillId="14" borderId="1" xfId="0" applyFont="1" applyFill="1" applyBorder="1" applyAlignment="1" applyProtection="1">
      <alignment horizontal="center" vertical="center" wrapText="1" shrinkToFit="1"/>
      <protection hidden="1"/>
    </xf>
    <xf numFmtId="0" fontId="14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17" fillId="22" borderId="1" xfId="0" applyFont="1" applyFill="1" applyBorder="1" applyAlignment="1" applyProtection="1">
      <alignment horizontal="center" vertical="center" shrinkToFit="1"/>
      <protection hidden="1"/>
    </xf>
    <xf numFmtId="0" fontId="18" fillId="22" borderId="1" xfId="0" applyFont="1" applyFill="1" applyBorder="1" applyAlignment="1" applyProtection="1">
      <alignment horizontal="center" vertical="center" shrinkToFit="1"/>
      <protection hidden="1"/>
    </xf>
    <xf numFmtId="0" fontId="17" fillId="20" borderId="1" xfId="0" applyFont="1" applyFill="1" applyBorder="1" applyAlignment="1" applyProtection="1">
      <alignment horizontal="center" vertical="center" shrinkToFit="1"/>
      <protection locked="0"/>
    </xf>
    <xf numFmtId="0" fontId="17" fillId="23" borderId="1" xfId="0" applyFont="1" applyFill="1" applyBorder="1" applyAlignment="1" applyProtection="1">
      <alignment horizontal="left" vertical="center" shrinkToFit="1"/>
      <protection locked="0"/>
    </xf>
    <xf numFmtId="0" fontId="17" fillId="0" borderId="1" xfId="0" applyFont="1" applyBorder="1" applyAlignment="1" applyProtection="1">
      <alignment horizontal="center" vertical="center" shrinkToFit="1"/>
      <protection locked="0"/>
    </xf>
    <xf numFmtId="0" fontId="17" fillId="21" borderId="1" xfId="0" applyFont="1" applyFill="1" applyBorder="1" applyAlignment="1" applyProtection="1">
      <alignment horizontal="center" vertical="center" shrinkToFit="1"/>
      <protection locked="0"/>
    </xf>
    <xf numFmtId="187" fontId="17" fillId="8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19" borderId="1" xfId="0" applyFont="1" applyFill="1" applyBorder="1" applyAlignment="1" applyProtection="1">
      <alignment horizontal="center" vertical="center"/>
      <protection locked="0"/>
    </xf>
    <xf numFmtId="0" fontId="17" fillId="20" borderId="1" xfId="0" applyNumberFormat="1" applyFont="1" applyFill="1" applyBorder="1" applyAlignment="1" applyProtection="1">
      <alignment horizontal="center" vertical="center" shrinkToFit="1"/>
      <protection locked="0"/>
    </xf>
    <xf numFmtId="0" fontId="17" fillId="11" borderId="1" xfId="0" applyFont="1" applyFill="1" applyBorder="1" applyAlignment="1" applyProtection="1">
      <alignment horizontal="center" vertical="center" shrinkToFit="1"/>
      <protection locked="0"/>
    </xf>
    <xf numFmtId="0" fontId="17" fillId="20" borderId="1" xfId="0" applyFont="1" applyFill="1" applyBorder="1" applyAlignment="1" applyProtection="1">
      <alignment horizontal="left" vertical="center" shrinkToFit="1"/>
      <protection locked="0"/>
    </xf>
    <xf numFmtId="0" fontId="7" fillId="4" borderId="0" xfId="0" applyFont="1" applyFill="1" applyAlignment="1" applyProtection="1">
      <alignment vertical="center"/>
      <protection locked="0"/>
    </xf>
    <xf numFmtId="0" fontId="24" fillId="10" borderId="5" xfId="0" applyFont="1" applyFill="1" applyBorder="1" applyAlignment="1" applyProtection="1">
      <alignment horizontal="center" vertical="center"/>
      <protection hidden="1"/>
    </xf>
    <xf numFmtId="0" fontId="29" fillId="15" borderId="1" xfId="0" applyFont="1" applyFill="1" applyBorder="1" applyAlignment="1" applyProtection="1">
      <alignment horizontal="center" vertical="center"/>
      <protection hidden="1"/>
    </xf>
    <xf numFmtId="0" fontId="29" fillId="9" borderId="11" xfId="0" applyFont="1" applyFill="1" applyBorder="1" applyAlignment="1" applyProtection="1">
      <alignment horizontal="center" vertical="center"/>
      <protection hidden="1"/>
    </xf>
    <xf numFmtId="0" fontId="29" fillId="9" borderId="10" xfId="0" applyFont="1" applyFill="1" applyBorder="1" applyAlignment="1" applyProtection="1">
      <alignment horizontal="center" vertical="center"/>
      <protection hidden="1"/>
    </xf>
    <xf numFmtId="0" fontId="22" fillId="4" borderId="0" xfId="0" applyFont="1" applyFill="1" applyProtection="1">
      <protection locked="0"/>
    </xf>
    <xf numFmtId="0" fontId="32" fillId="4" borderId="0" xfId="0" applyFont="1" applyFill="1" applyProtection="1">
      <protection locked="0"/>
    </xf>
    <xf numFmtId="0" fontId="29" fillId="9" borderId="1" xfId="0" applyFont="1" applyFill="1" applyBorder="1" applyAlignment="1" applyProtection="1">
      <alignment horizontal="center" vertical="center"/>
      <protection hidden="1"/>
    </xf>
    <xf numFmtId="0" fontId="3" fillId="0" borderId="34" xfId="0" applyFont="1" applyBorder="1" applyAlignment="1" applyProtection="1">
      <alignment horizontal="center" vertical="center"/>
      <protection hidden="1"/>
    </xf>
    <xf numFmtId="0" fontId="5" fillId="28" borderId="30" xfId="0" applyFont="1" applyFill="1" applyBorder="1" applyAlignment="1" applyProtection="1">
      <alignment horizontal="center" vertical="center"/>
      <protection locked="0"/>
    </xf>
    <xf numFmtId="2" fontId="3" fillId="4" borderId="32" xfId="0" applyNumberFormat="1" applyFont="1" applyFill="1" applyBorder="1" applyAlignment="1" applyProtection="1">
      <alignment horizontal="center" vertical="center"/>
      <protection hidden="1"/>
    </xf>
    <xf numFmtId="2" fontId="3" fillId="8" borderId="33" xfId="0" applyNumberFormat="1" applyFont="1" applyFill="1" applyBorder="1" applyAlignment="1" applyProtection="1">
      <alignment horizontal="center" vertical="center"/>
      <protection hidden="1"/>
    </xf>
    <xf numFmtId="0" fontId="3" fillId="2" borderId="39" xfId="0" applyFont="1" applyFill="1" applyBorder="1" applyAlignment="1" applyProtection="1">
      <alignment horizontal="center" vertical="center"/>
      <protection hidden="1"/>
    </xf>
    <xf numFmtId="4" fontId="3" fillId="5" borderId="32" xfId="0" applyNumberFormat="1" applyFont="1" applyFill="1" applyBorder="1" applyAlignment="1" applyProtection="1">
      <alignment horizontal="center" vertical="center" shrinkToFit="1"/>
      <protection locked="0"/>
    </xf>
    <xf numFmtId="2" fontId="3" fillId="8" borderId="33" xfId="0" applyNumberFormat="1" applyFont="1" applyFill="1" applyBorder="1" applyAlignment="1" applyProtection="1">
      <alignment horizontal="center" vertical="center" shrinkToFit="1"/>
      <protection hidden="1"/>
    </xf>
    <xf numFmtId="0" fontId="3" fillId="14" borderId="1" xfId="0" applyFont="1" applyFill="1" applyBorder="1" applyAlignment="1">
      <alignment horizontal="left" vertical="center"/>
    </xf>
    <xf numFmtId="0" fontId="22" fillId="12" borderId="0" xfId="0" applyFont="1" applyFill="1" applyAlignment="1" applyProtection="1">
      <alignment horizontal="center" vertical="center" shrinkToFit="1"/>
      <protection hidden="1"/>
    </xf>
    <xf numFmtId="0" fontId="22" fillId="12" borderId="6" xfId="0" applyFont="1" applyFill="1" applyBorder="1" applyAlignment="1" applyProtection="1">
      <alignment horizontal="center" vertical="center" shrinkToFit="1"/>
      <protection hidden="1"/>
    </xf>
    <xf numFmtId="0" fontId="24" fillId="10" borderId="11" xfId="0" applyFont="1" applyFill="1" applyBorder="1" applyAlignment="1" applyProtection="1">
      <alignment horizontal="center" vertical="center"/>
      <protection hidden="1"/>
    </xf>
    <xf numFmtId="0" fontId="24" fillId="10" borderId="1" xfId="0" applyFont="1" applyFill="1" applyBorder="1" applyAlignment="1" applyProtection="1">
      <alignment horizontal="center" vertical="center"/>
      <protection hidden="1"/>
    </xf>
    <xf numFmtId="0" fontId="24" fillId="4" borderId="0" xfId="0" applyFont="1" applyFill="1" applyBorder="1" applyAlignment="1" applyProtection="1">
      <alignment horizontal="right" vertical="center"/>
      <protection hidden="1"/>
    </xf>
    <xf numFmtId="0" fontId="24" fillId="3" borderId="2" xfId="0" applyFont="1" applyFill="1" applyBorder="1" applyAlignment="1" applyProtection="1">
      <alignment horizontal="left" vertical="center" shrinkToFit="1"/>
      <protection locked="0"/>
    </xf>
    <xf numFmtId="0" fontId="24" fillId="3" borderId="3" xfId="0" applyFont="1" applyFill="1" applyBorder="1" applyAlignment="1" applyProtection="1">
      <alignment horizontal="left" vertical="center" shrinkToFit="1"/>
      <protection locked="0"/>
    </xf>
    <xf numFmtId="0" fontId="24" fillId="3" borderId="4" xfId="0" applyFont="1" applyFill="1" applyBorder="1" applyAlignment="1" applyProtection="1">
      <alignment horizontal="left" vertical="center" shrinkToFit="1"/>
      <protection locked="0"/>
    </xf>
    <xf numFmtId="0" fontId="26" fillId="7" borderId="0" xfId="0" applyFont="1" applyFill="1" applyBorder="1" applyAlignment="1" applyProtection="1">
      <alignment horizontal="right"/>
      <protection hidden="1"/>
    </xf>
    <xf numFmtId="0" fontId="27" fillId="8" borderId="0" xfId="0" applyFont="1" applyFill="1" applyBorder="1" applyAlignment="1" applyProtection="1">
      <alignment horizontal="right"/>
      <protection hidden="1"/>
    </xf>
    <xf numFmtId="0" fontId="22" fillId="9" borderId="0" xfId="0" applyFont="1" applyFill="1" applyBorder="1" applyAlignment="1" applyProtection="1">
      <alignment horizontal="right" vertical="center"/>
      <protection hidden="1"/>
    </xf>
    <xf numFmtId="0" fontId="23" fillId="5" borderId="0" xfId="0" applyFont="1" applyFill="1" applyBorder="1" applyAlignment="1" applyProtection="1">
      <alignment horizontal="right"/>
      <protection hidden="1"/>
    </xf>
    <xf numFmtId="0" fontId="25" fillId="6" borderId="0" xfId="0" applyFont="1" applyFill="1" applyBorder="1" applyAlignment="1" applyProtection="1">
      <alignment horizontal="right"/>
      <protection hidden="1"/>
    </xf>
    <xf numFmtId="0" fontId="30" fillId="16" borderId="2" xfId="0" applyFont="1" applyFill="1" applyBorder="1" applyAlignment="1" applyProtection="1">
      <alignment horizontal="left" vertical="top" wrapText="1" shrinkToFit="1"/>
      <protection hidden="1"/>
    </xf>
    <xf numFmtId="0" fontId="30" fillId="16" borderId="3" xfId="0" applyFont="1" applyFill="1" applyBorder="1" applyAlignment="1" applyProtection="1">
      <alignment horizontal="left" vertical="top" wrapText="1" shrinkToFit="1"/>
      <protection hidden="1"/>
    </xf>
    <xf numFmtId="0" fontId="30" fillId="16" borderId="4" xfId="0" applyFont="1" applyFill="1" applyBorder="1" applyAlignment="1" applyProtection="1">
      <alignment horizontal="left" vertical="top" wrapText="1" shrinkToFit="1"/>
      <protection hidden="1"/>
    </xf>
    <xf numFmtId="0" fontId="28" fillId="2" borderId="9" xfId="0" applyFont="1" applyFill="1" applyBorder="1" applyAlignment="1" applyProtection="1">
      <alignment horizontal="left" vertical="center" shrinkToFit="1"/>
      <protection hidden="1"/>
    </xf>
    <xf numFmtId="0" fontId="28" fillId="2" borderId="8" xfId="0" applyFont="1" applyFill="1" applyBorder="1" applyAlignment="1" applyProtection="1">
      <alignment horizontal="left" vertical="center" shrinkToFit="1"/>
      <protection hidden="1"/>
    </xf>
    <xf numFmtId="0" fontId="28" fillId="2" borderId="10" xfId="0" applyFont="1" applyFill="1" applyBorder="1" applyAlignment="1" applyProtection="1">
      <alignment horizontal="left" vertical="center" shrinkToFit="1"/>
      <protection hidden="1"/>
    </xf>
    <xf numFmtId="0" fontId="30" fillId="16" borderId="12" xfId="0" applyFont="1" applyFill="1" applyBorder="1" applyAlignment="1" applyProtection="1">
      <alignment horizontal="left" vertical="top" wrapText="1" shrinkToFit="1"/>
      <protection hidden="1"/>
    </xf>
    <xf numFmtId="0" fontId="30" fillId="16" borderId="13" xfId="0" applyFont="1" applyFill="1" applyBorder="1" applyAlignment="1" applyProtection="1">
      <alignment horizontal="left" vertical="top" wrapText="1" shrinkToFit="1"/>
      <protection hidden="1"/>
    </xf>
    <xf numFmtId="0" fontId="31" fillId="16" borderId="2" xfId="0" applyFont="1" applyFill="1" applyBorder="1" applyAlignment="1" applyProtection="1">
      <alignment horizontal="left" vertical="top" wrapText="1" shrinkToFit="1"/>
      <protection hidden="1"/>
    </xf>
    <xf numFmtId="0" fontId="31" fillId="16" borderId="3" xfId="0" applyFont="1" applyFill="1" applyBorder="1" applyAlignment="1" applyProtection="1">
      <alignment horizontal="left" vertical="top" wrapText="1" shrinkToFit="1"/>
      <protection hidden="1"/>
    </xf>
    <xf numFmtId="0" fontId="31" fillId="16" borderId="4" xfId="0" applyFont="1" applyFill="1" applyBorder="1" applyAlignment="1" applyProtection="1">
      <alignment horizontal="left" vertical="top" wrapText="1" shrinkToFit="1"/>
      <protection hidden="1"/>
    </xf>
    <xf numFmtId="0" fontId="20" fillId="2" borderId="1" xfId="0" applyFont="1" applyFill="1" applyBorder="1" applyAlignment="1" applyProtection="1">
      <alignment horizontal="center" vertical="center" shrinkToFit="1"/>
      <protection hidden="1"/>
    </xf>
    <xf numFmtId="187" fontId="21" fillId="21" borderId="2" xfId="0" applyNumberFormat="1" applyFont="1" applyFill="1" applyBorder="1" applyAlignment="1" applyProtection="1">
      <alignment horizontal="center" vertical="center" shrinkToFit="1"/>
      <protection hidden="1"/>
    </xf>
    <xf numFmtId="187" fontId="21" fillId="21" borderId="4" xfId="0" applyNumberFormat="1" applyFont="1" applyFill="1" applyBorder="1" applyAlignment="1" applyProtection="1">
      <alignment horizontal="center" vertical="center" shrinkToFit="1"/>
      <protection hidden="1"/>
    </xf>
    <xf numFmtId="0" fontId="18" fillId="22" borderId="2" xfId="0" applyFont="1" applyFill="1" applyBorder="1" applyAlignment="1" applyProtection="1">
      <alignment horizontal="center" vertical="center" shrinkToFit="1"/>
      <protection hidden="1"/>
    </xf>
    <xf numFmtId="0" fontId="18" fillId="22" borderId="4" xfId="0" applyFont="1" applyFill="1" applyBorder="1" applyAlignment="1" applyProtection="1">
      <alignment horizontal="center" vertical="center" shrinkToFit="1"/>
      <protection hidden="1"/>
    </xf>
    <xf numFmtId="0" fontId="19" fillId="19" borderId="12" xfId="0" applyFont="1" applyFill="1" applyBorder="1" applyAlignment="1" applyProtection="1">
      <alignment horizontal="center" vertical="center"/>
      <protection hidden="1"/>
    </xf>
    <xf numFmtId="187" fontId="16" fillId="21" borderId="2" xfId="0" applyNumberFormat="1" applyFont="1" applyFill="1" applyBorder="1" applyAlignment="1" applyProtection="1">
      <alignment horizontal="center" vertical="center" shrinkToFit="1"/>
      <protection hidden="1"/>
    </xf>
    <xf numFmtId="187" fontId="16" fillId="21" borderId="4" xfId="0" applyNumberFormat="1" applyFont="1" applyFill="1" applyBorder="1" applyAlignment="1" applyProtection="1">
      <alignment horizontal="center" vertical="center" shrinkToFit="1"/>
      <protection hidden="1"/>
    </xf>
    <xf numFmtId="0" fontId="15" fillId="2" borderId="1" xfId="0" applyFont="1" applyFill="1" applyBorder="1" applyAlignment="1" applyProtection="1">
      <alignment horizontal="center" vertical="center" shrinkToFit="1"/>
      <protection hidden="1"/>
    </xf>
    <xf numFmtId="0" fontId="13" fillId="19" borderId="12" xfId="0" applyFont="1" applyFill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3" fillId="19" borderId="1" xfId="0" applyFont="1" applyFill="1" applyBorder="1" applyAlignment="1" applyProtection="1">
      <alignment horizontal="center" vertical="center" wrapText="1" shrinkToFit="1"/>
      <protection hidden="1"/>
    </xf>
    <xf numFmtId="0" fontId="3" fillId="17" borderId="1" xfId="0" applyFont="1" applyFill="1" applyBorder="1" applyAlignment="1" applyProtection="1">
      <alignment horizontal="center" vertical="center" wrapText="1"/>
      <protection hidden="1"/>
    </xf>
    <xf numFmtId="0" fontId="11" fillId="19" borderId="1" xfId="0" applyFont="1" applyFill="1" applyBorder="1" applyAlignment="1" applyProtection="1">
      <alignment horizontal="center" vertical="center" wrapText="1" shrinkToFit="1"/>
      <protection hidden="1"/>
    </xf>
    <xf numFmtId="2" fontId="3" fillId="26" borderId="19" xfId="0" applyNumberFormat="1" applyFont="1" applyFill="1" applyBorder="1" applyAlignment="1" applyProtection="1">
      <alignment horizontal="center" vertical="center"/>
      <protection hidden="1"/>
    </xf>
    <xf numFmtId="2" fontId="3" fillId="26" borderId="20" xfId="0" applyNumberFormat="1" applyFont="1" applyFill="1" applyBorder="1" applyAlignment="1" applyProtection="1">
      <alignment horizontal="center" vertical="center"/>
      <protection hidden="1"/>
    </xf>
    <xf numFmtId="0" fontId="3" fillId="0" borderId="12" xfId="0" applyFont="1" applyBorder="1" applyAlignment="1" applyProtection="1">
      <alignment horizontal="center" vertical="center"/>
      <protection hidden="1"/>
    </xf>
    <xf numFmtId="2" fontId="3" fillId="8" borderId="24" xfId="0" applyNumberFormat="1" applyFont="1" applyFill="1" applyBorder="1" applyAlignment="1" applyProtection="1">
      <alignment horizontal="center" vertical="center"/>
      <protection hidden="1"/>
    </xf>
    <xf numFmtId="2" fontId="3" fillId="8" borderId="25" xfId="0" applyNumberFormat="1" applyFont="1" applyFill="1" applyBorder="1" applyAlignment="1" applyProtection="1">
      <alignment horizontal="center" vertical="center"/>
      <protection hidden="1"/>
    </xf>
    <xf numFmtId="2" fontId="3" fillId="8" borderId="28" xfId="0" applyNumberFormat="1" applyFont="1" applyFill="1" applyBorder="1" applyAlignment="1" applyProtection="1">
      <alignment horizontal="center" vertical="center"/>
      <protection hidden="1"/>
    </xf>
    <xf numFmtId="0" fontId="3" fillId="2" borderId="16" xfId="0" applyFont="1" applyFill="1" applyBorder="1" applyAlignment="1" applyProtection="1">
      <alignment horizontal="center" vertical="center"/>
      <protection hidden="1"/>
    </xf>
    <xf numFmtId="0" fontId="3" fillId="2" borderId="17" xfId="0" applyFont="1" applyFill="1" applyBorder="1" applyAlignment="1" applyProtection="1">
      <alignment horizontal="center" vertical="center"/>
      <protection hidden="1"/>
    </xf>
    <xf numFmtId="0" fontId="3" fillId="12" borderId="21" xfId="0" applyFont="1" applyFill="1" applyBorder="1" applyAlignment="1" applyProtection="1">
      <alignment horizontal="center" vertical="center"/>
      <protection hidden="1"/>
    </xf>
    <xf numFmtId="0" fontId="3" fillId="12" borderId="22" xfId="0" applyFont="1" applyFill="1" applyBorder="1" applyAlignment="1" applyProtection="1">
      <alignment horizontal="center" vertical="center"/>
      <protection hidden="1"/>
    </xf>
    <xf numFmtId="0" fontId="11" fillId="19" borderId="1" xfId="0" applyFont="1" applyFill="1" applyBorder="1" applyAlignment="1" applyProtection="1">
      <alignment horizontal="left" vertical="top" wrapText="1"/>
      <protection hidden="1"/>
    </xf>
    <xf numFmtId="0" fontId="12" fillId="19" borderId="1" xfId="0" applyFont="1" applyFill="1" applyBorder="1" applyAlignment="1" applyProtection="1">
      <alignment horizontal="left" vertical="top" wrapText="1"/>
      <protection hidden="1"/>
    </xf>
    <xf numFmtId="0" fontId="3" fillId="14" borderId="1" xfId="0" applyFont="1" applyFill="1" applyBorder="1" applyAlignment="1" applyProtection="1">
      <alignment horizontal="center" vertical="center" wrapText="1"/>
      <protection hidden="1"/>
    </xf>
    <xf numFmtId="2" fontId="3" fillId="4" borderId="24" xfId="0" applyNumberFormat="1" applyFont="1" applyFill="1" applyBorder="1" applyAlignment="1" applyProtection="1">
      <alignment horizontal="center" vertical="center"/>
      <protection hidden="1"/>
    </xf>
    <xf numFmtId="2" fontId="3" fillId="4" borderId="25" xfId="0" applyNumberFormat="1" applyFont="1" applyFill="1" applyBorder="1" applyAlignment="1" applyProtection="1">
      <alignment horizontal="center" vertical="center"/>
      <protection hidden="1"/>
    </xf>
    <xf numFmtId="2" fontId="3" fillId="4" borderId="26" xfId="0" applyNumberFormat="1" applyFont="1" applyFill="1" applyBorder="1" applyAlignment="1" applyProtection="1">
      <alignment horizontal="center" vertical="center"/>
      <protection hidden="1"/>
    </xf>
    <xf numFmtId="2" fontId="3" fillId="5" borderId="24" xfId="0" applyNumberFormat="1" applyFont="1" applyFill="1" applyBorder="1" applyAlignment="1" applyProtection="1">
      <alignment horizontal="center" vertical="center"/>
      <protection hidden="1"/>
    </xf>
    <xf numFmtId="2" fontId="3" fillId="5" borderId="26" xfId="0" applyNumberFormat="1" applyFont="1" applyFill="1" applyBorder="1" applyAlignment="1" applyProtection="1">
      <alignment horizontal="center" vertical="center"/>
      <protection hidden="1"/>
    </xf>
    <xf numFmtId="0" fontId="3" fillId="12" borderId="27" xfId="0" applyFont="1" applyFill="1" applyBorder="1" applyAlignment="1" applyProtection="1">
      <alignment horizontal="center" vertical="center"/>
      <protection hidden="1"/>
    </xf>
    <xf numFmtId="0" fontId="3" fillId="12" borderId="25" xfId="0" applyFont="1" applyFill="1" applyBorder="1" applyAlignment="1" applyProtection="1">
      <alignment horizontal="center" vertical="center"/>
      <protection hidden="1"/>
    </xf>
    <xf numFmtId="0" fontId="3" fillId="12" borderId="26" xfId="0" applyFont="1" applyFill="1" applyBorder="1" applyAlignment="1" applyProtection="1">
      <alignment horizontal="center" vertical="center"/>
      <protection hidden="1"/>
    </xf>
    <xf numFmtId="2" fontId="3" fillId="8" borderId="22" xfId="0" applyNumberFormat="1" applyFont="1" applyFill="1" applyBorder="1" applyAlignment="1" applyProtection="1">
      <alignment horizontal="center" vertical="center"/>
      <protection hidden="1"/>
    </xf>
    <xf numFmtId="2" fontId="3" fillId="8" borderId="23" xfId="0" applyNumberFormat="1" applyFont="1" applyFill="1" applyBorder="1" applyAlignment="1" applyProtection="1">
      <alignment horizontal="center" vertical="center"/>
      <protection hidden="1"/>
    </xf>
    <xf numFmtId="0" fontId="3" fillId="2" borderId="18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top" wrapText="1"/>
      <protection hidden="1"/>
    </xf>
    <xf numFmtId="0" fontId="33" fillId="19" borderId="1" xfId="0" applyFont="1" applyFill="1" applyBorder="1" applyAlignment="1" applyProtection="1">
      <alignment horizontal="center" vertical="top" wrapText="1"/>
      <protection hidden="1"/>
    </xf>
    <xf numFmtId="0" fontId="10" fillId="19" borderId="1" xfId="0" applyFont="1" applyFill="1" applyBorder="1" applyAlignment="1" applyProtection="1">
      <alignment horizontal="center" vertical="top" wrapText="1"/>
      <protection hidden="1"/>
    </xf>
    <xf numFmtId="0" fontId="12" fillId="19" borderId="1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9" fillId="19" borderId="1" xfId="0" applyFont="1" applyFill="1" applyBorder="1" applyAlignment="1" applyProtection="1">
      <alignment horizontal="center" vertical="top" wrapText="1"/>
      <protection hidden="1"/>
    </xf>
    <xf numFmtId="0" fontId="11" fillId="19" borderId="1" xfId="0" applyFont="1" applyFill="1" applyBorder="1" applyAlignment="1" applyProtection="1">
      <alignment horizontal="center" vertical="top" wrapText="1"/>
      <protection hidden="1"/>
    </xf>
    <xf numFmtId="0" fontId="34" fillId="19" borderId="1" xfId="0" applyFont="1" applyFill="1" applyBorder="1" applyAlignment="1" applyProtection="1">
      <alignment horizontal="center" vertical="top" wrapText="1"/>
      <protection hidden="1"/>
    </xf>
    <xf numFmtId="2" fontId="5" fillId="26" borderId="37" xfId="0" applyNumberFormat="1" applyFont="1" applyFill="1" applyBorder="1" applyAlignment="1" applyProtection="1">
      <alignment horizontal="center" vertical="center"/>
      <protection hidden="1"/>
    </xf>
    <xf numFmtId="2" fontId="5" fillId="26" borderId="38" xfId="0" applyNumberFormat="1" applyFont="1" applyFill="1" applyBorder="1" applyAlignment="1" applyProtection="1">
      <alignment horizontal="center" vertical="center"/>
      <protection hidden="1"/>
    </xf>
    <xf numFmtId="0" fontId="3" fillId="12" borderId="29" xfId="0" applyFont="1" applyFill="1" applyBorder="1" applyAlignment="1" applyProtection="1">
      <alignment horizontal="center" vertical="center"/>
      <protection hidden="1"/>
    </xf>
    <xf numFmtId="0" fontId="3" fillId="12" borderId="30" xfId="0" applyFont="1" applyFill="1" applyBorder="1" applyAlignment="1" applyProtection="1">
      <alignment horizontal="center" vertical="center"/>
      <protection hidden="1"/>
    </xf>
    <xf numFmtId="0" fontId="3" fillId="12" borderId="31" xfId="0" applyFont="1" applyFill="1" applyBorder="1" applyAlignment="1" applyProtection="1">
      <alignment horizontal="center" vertical="center"/>
      <protection hidden="1"/>
    </xf>
    <xf numFmtId="0" fontId="3" fillId="2" borderId="35" xfId="0" applyFont="1" applyFill="1" applyBorder="1" applyAlignment="1" applyProtection="1">
      <alignment horizontal="center" vertical="center"/>
      <protection hidden="1"/>
    </xf>
    <xf numFmtId="0" fontId="3" fillId="2" borderId="36" xfId="0" applyFont="1" applyFill="1" applyBorder="1" applyAlignment="1" applyProtection="1">
      <alignment horizontal="center" vertical="center"/>
      <protection hidden="1"/>
    </xf>
    <xf numFmtId="0" fontId="12" fillId="19" borderId="1" xfId="0" applyFont="1" applyFill="1" applyBorder="1" applyAlignment="1" applyProtection="1">
      <alignment horizontal="left" vertical="center" wrapText="1"/>
      <protection hidden="1"/>
    </xf>
    <xf numFmtId="2" fontId="3" fillId="4" borderId="30" xfId="0" applyNumberFormat="1" applyFont="1" applyFill="1" applyBorder="1" applyAlignment="1" applyProtection="1">
      <alignment horizontal="center" vertical="center" shrinkToFit="1"/>
      <protection hidden="1"/>
    </xf>
    <xf numFmtId="2" fontId="3" fillId="4" borderId="31" xfId="0" applyNumberFormat="1" applyFont="1" applyFill="1" applyBorder="1" applyAlignment="1" applyProtection="1">
      <alignment horizontal="center" vertical="center" shrinkToFit="1"/>
      <protection hidden="1"/>
    </xf>
    <xf numFmtId="0" fontId="3" fillId="2" borderId="39" xfId="0" applyFont="1" applyFill="1" applyBorder="1" applyAlignment="1" applyProtection="1">
      <alignment horizontal="center" vertical="center"/>
      <protection hidden="1"/>
    </xf>
    <xf numFmtId="2" fontId="3" fillId="26" borderId="37" xfId="0" applyNumberFormat="1" applyFont="1" applyFill="1" applyBorder="1" applyAlignment="1" applyProtection="1">
      <alignment horizontal="center" vertical="center"/>
      <protection hidden="1"/>
    </xf>
    <xf numFmtId="2" fontId="3" fillId="26" borderId="38" xfId="0" applyNumberFormat="1" applyFont="1" applyFill="1" applyBorder="1" applyAlignment="1" applyProtection="1">
      <alignment horizontal="center" vertical="center"/>
      <protection hidden="1"/>
    </xf>
    <xf numFmtId="0" fontId="3" fillId="12" borderId="1" xfId="0" applyFont="1" applyFill="1" applyBorder="1" applyAlignment="1" applyProtection="1">
      <alignment horizontal="center" vertical="center"/>
      <protection hidden="1"/>
    </xf>
    <xf numFmtId="2" fontId="3" fillId="4" borderId="1" xfId="0" applyNumberFormat="1" applyFont="1" applyFill="1" applyBorder="1" applyAlignment="1" applyProtection="1">
      <alignment horizontal="center" vertical="center" shrinkToFit="1"/>
      <protection hidden="1"/>
    </xf>
    <xf numFmtId="2" fontId="4" fillId="27" borderId="11" xfId="0" applyNumberFormat="1" applyFont="1" applyFill="1" applyBorder="1" applyAlignment="1" applyProtection="1">
      <alignment horizontal="center" vertical="center" shrinkToFit="1"/>
      <protection hidden="1"/>
    </xf>
    <xf numFmtId="2" fontId="4" fillId="27" borderId="14" xfId="0" applyNumberFormat="1" applyFont="1" applyFill="1" applyBorder="1" applyAlignment="1" applyProtection="1">
      <alignment horizontal="center" vertical="center" shrinkToFit="1"/>
      <protection hidden="1"/>
    </xf>
    <xf numFmtId="0" fontId="5" fillId="28" borderId="11" xfId="0" applyFont="1" applyFill="1" applyBorder="1" applyAlignment="1">
      <alignment horizontal="center" vertical="center" shrinkToFit="1"/>
    </xf>
    <xf numFmtId="0" fontId="5" fillId="28" borderId="14" xfId="0" applyFont="1" applyFill="1" applyBorder="1" applyAlignment="1">
      <alignment horizontal="center" vertical="center" shrinkToFit="1"/>
    </xf>
    <xf numFmtId="0" fontId="4" fillId="19" borderId="1" xfId="0" applyFont="1" applyFill="1" applyBorder="1" applyAlignment="1" applyProtection="1">
      <alignment horizontal="left" vertical="top" wrapText="1"/>
      <protection hidden="1"/>
    </xf>
    <xf numFmtId="2" fontId="5" fillId="25" borderId="11" xfId="0" applyNumberFormat="1" applyFont="1" applyFill="1" applyBorder="1" applyAlignment="1" applyProtection="1">
      <alignment horizontal="center" vertical="center" wrapText="1"/>
      <protection hidden="1"/>
    </xf>
    <xf numFmtId="2" fontId="5" fillId="25" borderId="14" xfId="0" applyNumberFormat="1" applyFont="1" applyFill="1" applyBorder="1" applyAlignment="1" applyProtection="1">
      <alignment horizontal="center" vertical="center" wrapText="1"/>
      <protection hidden="1"/>
    </xf>
    <xf numFmtId="2" fontId="4" fillId="15" borderId="11" xfId="0" applyNumberFormat="1" applyFont="1" applyFill="1" applyBorder="1" applyAlignment="1" applyProtection="1">
      <alignment horizontal="center" vertical="center" shrinkToFit="1"/>
      <protection hidden="1"/>
    </xf>
    <xf numFmtId="2" fontId="4" fillId="15" borderId="14" xfId="0" applyNumberFormat="1" applyFont="1" applyFill="1" applyBorder="1" applyAlignment="1" applyProtection="1">
      <alignment horizontal="center" vertical="center" shrinkToFit="1"/>
      <protection hidden="1"/>
    </xf>
    <xf numFmtId="2" fontId="4" fillId="27" borderId="7" xfId="0" applyNumberFormat="1" applyFont="1" applyFill="1" applyBorder="1" applyAlignment="1" applyProtection="1">
      <alignment horizontal="center" vertical="center" shrinkToFit="1"/>
      <protection hidden="1"/>
    </xf>
    <xf numFmtId="0" fontId="5" fillId="28" borderId="7" xfId="0" applyFont="1" applyFill="1" applyBorder="1" applyAlignment="1">
      <alignment horizontal="center" vertical="center" shrinkToFit="1"/>
    </xf>
    <xf numFmtId="0" fontId="6" fillId="19" borderId="14" xfId="0" applyFont="1" applyFill="1" applyBorder="1" applyAlignment="1" applyProtection="1">
      <alignment horizontal="left" vertical="top" wrapText="1"/>
      <protection hidden="1"/>
    </xf>
    <xf numFmtId="0" fontId="6" fillId="19" borderId="1" xfId="0" applyFont="1" applyFill="1" applyBorder="1" applyAlignment="1" applyProtection="1">
      <alignment horizontal="left" vertical="top" wrapText="1"/>
      <protection hidden="1"/>
    </xf>
    <xf numFmtId="2" fontId="5" fillId="25" borderId="7" xfId="0" applyNumberFormat="1" applyFont="1" applyFill="1" applyBorder="1" applyAlignment="1" applyProtection="1">
      <alignment horizontal="center" vertical="center" wrapText="1"/>
      <protection hidden="1"/>
    </xf>
    <xf numFmtId="2" fontId="4" fillId="15" borderId="7" xfId="0" applyNumberFormat="1" applyFont="1" applyFill="1" applyBorder="1" applyAlignment="1" applyProtection="1">
      <alignment horizontal="center" vertical="center" shrinkToFit="1"/>
      <protection hidden="1"/>
    </xf>
    <xf numFmtId="0" fontId="4" fillId="19" borderId="11" xfId="0" applyFont="1" applyFill="1" applyBorder="1" applyAlignment="1" applyProtection="1">
      <alignment horizontal="left" vertical="top" wrapText="1"/>
      <protection hidden="1"/>
    </xf>
    <xf numFmtId="0" fontId="3" fillId="29" borderId="29" xfId="0" applyFont="1" applyFill="1" applyBorder="1" applyAlignment="1" applyProtection="1">
      <alignment horizontal="left" vertical="top" wrapText="1"/>
      <protection hidden="1"/>
    </xf>
    <xf numFmtId="0" fontId="3" fillId="29" borderId="30" xfId="0" applyFont="1" applyFill="1" applyBorder="1" applyAlignment="1" applyProtection="1">
      <alignment horizontal="left" vertical="top" wrapText="1"/>
      <protection hidden="1"/>
    </xf>
    <xf numFmtId="0" fontId="3" fillId="29" borderId="31" xfId="0" applyFont="1" applyFill="1" applyBorder="1" applyAlignment="1" applyProtection="1">
      <alignment horizontal="left" vertical="top" wrapText="1"/>
      <protection hidden="1"/>
    </xf>
    <xf numFmtId="0" fontId="4" fillId="19" borderId="1" xfId="0" applyFont="1" applyFill="1" applyBorder="1" applyAlignment="1" applyProtection="1">
      <alignment horizontal="left" vertical="center" wrapText="1"/>
      <protection hidden="1"/>
    </xf>
    <xf numFmtId="0" fontId="5" fillId="24" borderId="0" xfId="0" applyFont="1" applyFill="1" applyBorder="1" applyAlignment="1" applyProtection="1">
      <alignment horizontal="center" vertical="center"/>
      <protection hidden="1"/>
    </xf>
    <xf numFmtId="0" fontId="5" fillId="18" borderId="1" xfId="0" applyFont="1" applyFill="1" applyBorder="1" applyAlignment="1" applyProtection="1">
      <alignment horizontal="center" vertical="center"/>
      <protection hidden="1"/>
    </xf>
    <xf numFmtId="0" fontId="5" fillId="18" borderId="11" xfId="0" applyFont="1" applyFill="1" applyBorder="1" applyAlignment="1" applyProtection="1">
      <alignment horizontal="center" vertical="center"/>
      <protection hidden="1"/>
    </xf>
    <xf numFmtId="0" fontId="12" fillId="18" borderId="1" xfId="0" applyFont="1" applyFill="1" applyBorder="1" applyAlignment="1" applyProtection="1">
      <alignment horizontal="center" vertical="center" wrapText="1"/>
      <protection hidden="1"/>
    </xf>
    <xf numFmtId="0" fontId="12" fillId="18" borderId="11" xfId="0" applyFont="1" applyFill="1" applyBorder="1" applyAlignment="1" applyProtection="1">
      <alignment horizontal="center" vertical="center" wrapText="1"/>
      <protection hidden="1"/>
    </xf>
    <xf numFmtId="0" fontId="9" fillId="18" borderId="1" xfId="0" applyFont="1" applyFill="1" applyBorder="1" applyAlignment="1" applyProtection="1">
      <alignment horizontal="center" vertical="center" wrapText="1"/>
      <protection hidden="1"/>
    </xf>
    <xf numFmtId="0" fontId="9" fillId="18" borderId="11" xfId="0" applyFont="1" applyFill="1" applyBorder="1" applyAlignment="1" applyProtection="1">
      <alignment horizontal="center" vertical="center" wrapText="1"/>
      <protection hidden="1"/>
    </xf>
    <xf numFmtId="0" fontId="3" fillId="14" borderId="11" xfId="0" applyFont="1" applyFill="1" applyBorder="1" applyAlignment="1" applyProtection="1">
      <alignment horizontal="center" vertical="center" wrapText="1"/>
      <protection hidden="1"/>
    </xf>
    <xf numFmtId="0" fontId="3" fillId="14" borderId="7" xfId="0" applyFont="1" applyFill="1" applyBorder="1" applyAlignment="1" applyProtection="1">
      <alignment horizontal="center" vertical="center" wrapText="1"/>
      <protection hidden="1"/>
    </xf>
    <xf numFmtId="0" fontId="11" fillId="14" borderId="11" xfId="0" applyFont="1" applyFill="1" applyBorder="1" applyAlignment="1" applyProtection="1">
      <alignment horizontal="center" vertical="center" wrapText="1"/>
      <protection hidden="1"/>
    </xf>
    <xf numFmtId="0" fontId="11" fillId="14" borderId="7" xfId="0" applyFont="1" applyFill="1" applyBorder="1" applyAlignment="1" applyProtection="1">
      <alignment horizontal="center" vertical="center" wrapText="1"/>
      <protection hidden="1"/>
    </xf>
    <xf numFmtId="0" fontId="5" fillId="24" borderId="12" xfId="0" applyFont="1" applyFill="1" applyBorder="1" applyAlignment="1" applyProtection="1">
      <alignment horizontal="center" vertical="center"/>
      <protection hidden="1"/>
    </xf>
    <xf numFmtId="0" fontId="5" fillId="29" borderId="29" xfId="0" applyFont="1" applyFill="1" applyBorder="1" applyAlignment="1" applyProtection="1">
      <alignment horizontal="left" vertical="center" wrapText="1"/>
      <protection hidden="1"/>
    </xf>
    <xf numFmtId="0" fontId="5" fillId="29" borderId="30" xfId="0" applyFont="1" applyFill="1" applyBorder="1" applyAlignment="1" applyProtection="1">
      <alignment horizontal="left" vertical="center" wrapText="1"/>
      <protection hidden="1"/>
    </xf>
    <xf numFmtId="0" fontId="5" fillId="29" borderId="31" xfId="0" applyFont="1" applyFill="1" applyBorder="1" applyAlignment="1" applyProtection="1">
      <alignment horizontal="left" vertical="center" wrapText="1"/>
      <protection hidden="1"/>
    </xf>
    <xf numFmtId="0" fontId="4" fillId="19" borderId="14" xfId="0" applyFont="1" applyFill="1" applyBorder="1" applyAlignment="1" applyProtection="1">
      <alignment horizontal="left" vertical="center" wrapText="1"/>
      <protection hidden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748392</xdr:colOff>
      <xdr:row>0</xdr:row>
      <xdr:rowOff>147410</xdr:rowOff>
    </xdr:from>
    <xdr:to>
      <xdr:col>11</xdr:col>
      <xdr:colOff>351622</xdr:colOff>
      <xdr:row>4</xdr:row>
      <xdr:rowOff>165268</xdr:rowOff>
    </xdr:to>
    <xdr:pic>
      <xdr:nvPicPr>
        <xdr:cNvPr id="2" name="รูปภาพ 1" descr="C:\Users\john\Pictures\MP Navigator EX\รูปวุฒิ\วุฒิ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5803" y="147410"/>
          <a:ext cx="1428750" cy="1655535"/>
        </a:xfrm>
        <a:prstGeom prst="snip2Diag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88900" algn="tl" rotWithShape="0">
            <a:srgbClr val="000000">
              <a:alpha val="45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133350" h="19050" prst="convex"/>
          <a:bevelB w="228600"/>
          <a:contourClr>
            <a:srgbClr val="FFFFFF"/>
          </a:contourClr>
        </a:sp3d>
      </xdr:spPr>
    </xdr:pic>
    <xdr:clientData/>
  </xdr:twoCellAnchor>
  <xdr:oneCellAnchor>
    <xdr:from>
      <xdr:col>9</xdr:col>
      <xdr:colOff>410055</xdr:colOff>
      <xdr:row>7</xdr:row>
      <xdr:rowOff>14582</xdr:rowOff>
    </xdr:from>
    <xdr:ext cx="2363724" cy="456535"/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717466" y="2713332"/>
          <a:ext cx="2363724" cy="456535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scene3d>
          <a:camera prst="orthographicFront"/>
          <a:lightRig rig="soft" dir="tl">
            <a:rot lat="0" lon="0" rev="0"/>
          </a:lightRig>
        </a:scene3d>
        <a:sp3d>
          <a:bevelT prst="convex"/>
        </a:sp3d>
      </xdr:spPr>
      <xdr:txBody>
        <a:bodyPr wrap="none" lIns="91440" tIns="45720" rIns="91440" bIns="45720">
          <a:spAutoFit/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th-TH" sz="20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TH Niramit AS" pitchFamily="2" charset="-34"/>
              <a:cs typeface="TH Niramit AS" pitchFamily="2" charset="-34"/>
            </a:rPr>
            <a:t>ตำแหน่ง</a:t>
          </a:r>
          <a:r>
            <a:rPr lang="th-TH" sz="20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TH Niramit AS" pitchFamily="2" charset="-34"/>
              <a:cs typeface="TH Niramit AS" pitchFamily="2" charset="-34"/>
            </a:rPr>
            <a:t>  ผอ. อันดับ คศ.3</a:t>
          </a:r>
          <a:endParaRPr lang="th-TH" sz="20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TH Niramit AS" pitchFamily="2" charset="-34"/>
            <a:cs typeface="TH Niramit AS" pitchFamily="2" charset="-34"/>
          </a:endParaRPr>
        </a:p>
      </xdr:txBody>
    </xdr:sp>
    <xdr:clientData/>
  </xdr:oneCellAnchor>
  <xdr:oneCellAnchor>
    <xdr:from>
      <xdr:col>9</xdr:col>
      <xdr:colOff>172602</xdr:colOff>
      <xdr:row>5</xdr:row>
      <xdr:rowOff>57970</xdr:rowOff>
    </xdr:from>
    <xdr:ext cx="2880597" cy="602216"/>
    <xdr:sp macro="" textlink="">
      <xdr:nvSpPr>
        <xdr:cNvPr id="4" name="สี่เหลี่ยมผืนผ้า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480013" y="2099041"/>
          <a:ext cx="2880597" cy="60221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scene3d>
          <a:camera prst="orthographicFront"/>
          <a:lightRig rig="soft" dir="tl">
            <a:rot lat="0" lon="0" rev="0"/>
          </a:lightRig>
        </a:scene3d>
        <a:sp3d>
          <a:bevelT prst="convex"/>
        </a:sp3d>
      </xdr:spPr>
      <xdr:txBody>
        <a:bodyPr wrap="none" lIns="91440" tIns="45720" rIns="91440" bIns="45720">
          <a:spAutoFit/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th-TH" sz="2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TH Niramit AS" pitchFamily="2" charset="-34"/>
              <a:cs typeface="TH Niramit AS" pitchFamily="2" charset="-34"/>
            </a:rPr>
            <a:t>นายวุฒิศักดิ์</a:t>
          </a:r>
          <a:r>
            <a:rPr lang="th-TH" sz="28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TH Niramit AS" pitchFamily="2" charset="-34"/>
              <a:cs typeface="TH Niramit AS" pitchFamily="2" charset="-34"/>
            </a:rPr>
            <a:t>  จักษุพันธ์ </a:t>
          </a:r>
          <a:endParaRPr lang="th-TH" sz="2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TH Niramit AS" pitchFamily="2" charset="-34"/>
            <a:cs typeface="TH Niramit AS" pitchFamily="2" charset="-34"/>
          </a:endParaRPr>
        </a:p>
      </xdr:txBody>
    </xdr:sp>
    <xdr:clientData/>
  </xdr:oneCellAnchor>
  <xdr:oneCellAnchor>
    <xdr:from>
      <xdr:col>9</xdr:col>
      <xdr:colOff>249947</xdr:colOff>
      <xdr:row>8</xdr:row>
      <xdr:rowOff>172902</xdr:rowOff>
    </xdr:from>
    <xdr:ext cx="2767489" cy="420115"/>
    <xdr:sp macro="" textlink="">
      <xdr:nvSpPr>
        <xdr:cNvPr id="5" name="สี่เหลี่ยมผืนผ้า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0557358" y="3257188"/>
          <a:ext cx="2767489" cy="420115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wrap="none" lIns="91440" tIns="45720" rIns="91440" bIns="45720">
          <a:spAutoFit/>
        </a:bodyPr>
        <a:lstStyle/>
        <a:p>
          <a:pPr algn="ctr"/>
          <a:r>
            <a:rPr lang="th-TH" sz="1800" b="1" cap="none" spc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latin typeface="TH Niramit AS" pitchFamily="2" charset="-34"/>
              <a:cs typeface="TH Niramit AS" pitchFamily="2" charset="-34"/>
            </a:rPr>
            <a:t>โรงเรียนบ้านนาเวียง(วรพจนานุสรณ์)</a:t>
          </a:r>
        </a:p>
      </xdr:txBody>
    </xdr:sp>
    <xdr:clientData/>
  </xdr:oneCellAnchor>
  <xdr:oneCellAnchor>
    <xdr:from>
      <xdr:col>9</xdr:col>
      <xdr:colOff>352434</xdr:colOff>
      <xdr:row>9</xdr:row>
      <xdr:rowOff>333604</xdr:rowOff>
    </xdr:from>
    <xdr:ext cx="2645844" cy="420115"/>
    <xdr:sp macro="" textlink="">
      <xdr:nvSpPr>
        <xdr:cNvPr id="6" name="สี่เหลี่ยมผืนผ้า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0659845" y="3803425"/>
          <a:ext cx="2645844" cy="42011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en-US" sz="1800" b="1" cap="none" spc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latin typeface="TH Niramit AS" pitchFamily="2" charset="-34"/>
              <a:cs typeface="TH Niramit AS" pitchFamily="2" charset="-34"/>
            </a:rPr>
            <a:t>e-mail</a:t>
          </a:r>
          <a:r>
            <a:rPr lang="en-US" sz="1800" b="1" cap="none" spc="0" baseline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latin typeface="TH Niramit AS" pitchFamily="2" charset="-34"/>
              <a:cs typeface="TH Niramit AS" pitchFamily="2" charset="-34"/>
            </a:rPr>
            <a:t> : kruwuthi@gmail.com</a:t>
          </a:r>
          <a:endParaRPr lang="th-TH" sz="1800" b="1" cap="none" spc="0">
            <a:ln w="1905"/>
            <a:gradFill>
              <a:gsLst>
                <a:gs pos="0">
                  <a:schemeClr val="accent6">
                    <a:shade val="20000"/>
                    <a:satMod val="200000"/>
                  </a:schemeClr>
                </a:gs>
                <a:gs pos="78000">
                  <a:schemeClr val="accent6">
                    <a:tint val="90000"/>
                    <a:shade val="89000"/>
                    <a:satMod val="220000"/>
                  </a:schemeClr>
                </a:gs>
                <a:gs pos="100000">
                  <a:schemeClr val="accent6">
                    <a:tint val="12000"/>
                    <a:satMod val="255000"/>
                  </a:schemeClr>
                </a:gs>
              </a:gsLst>
              <a:lin ang="5400000"/>
            </a:gra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  <a:latin typeface="TH Niramit AS" pitchFamily="2" charset="-34"/>
            <a:cs typeface="TH Niramit AS" pitchFamily="2" charset="-34"/>
          </a:endParaRPr>
        </a:p>
      </xdr:txBody>
    </xdr:sp>
    <xdr:clientData/>
  </xdr:oneCellAnchor>
  <xdr:oneCellAnchor>
    <xdr:from>
      <xdr:col>9</xdr:col>
      <xdr:colOff>760110</xdr:colOff>
      <xdr:row>11</xdr:row>
      <xdr:rowOff>71143</xdr:rowOff>
    </xdr:from>
    <xdr:ext cx="1669120" cy="456535"/>
    <xdr:sp macro="" textlink="">
      <xdr:nvSpPr>
        <xdr:cNvPr id="7" name="สี่เหลี่ยมผืนผ้า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9243313" y="4655049"/>
          <a:ext cx="1669120" cy="456535"/>
        </a:xfrm>
        <a:prstGeom prst="rect">
          <a:avLst/>
        </a:prstGeom>
        <a:ln>
          <a:solidFill>
            <a:schemeClr val="accent5">
              <a:lumMod val="20000"/>
              <a:lumOff val="8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th-TH" sz="2000" b="1" cap="all" spc="0">
              <a:ln w="0"/>
              <a:solidFill>
                <a:srgbClr val="FF0000"/>
              </a:solidFill>
              <a:effectLst>
                <a:reflection blurRad="12700" stA="50000" endPos="50000" dist="5000" dir="5400000" sy="-100000" rotWithShape="0"/>
              </a:effectLst>
              <a:latin typeface="TH Niramit AS" pitchFamily="2" charset="-34"/>
              <a:cs typeface="TH Niramit AS" pitchFamily="2" charset="-34"/>
            </a:rPr>
            <a:t>ผู้พัฒนาโปรแกรม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0</xdr:row>
      <xdr:rowOff>533400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257925" y="533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257925" y="11439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533400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467475" y="533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6181725" y="533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21"/>
  <sheetViews>
    <sheetView view="pageBreakPreview" topLeftCell="A13" zoomScaleNormal="100" zoomScaleSheetLayoutView="100" workbookViewId="0">
      <selection activeCell="A8" sqref="A8:G8"/>
    </sheetView>
  </sheetViews>
  <sheetFormatPr defaultColWidth="12.375" defaultRowHeight="33" customHeight="1" x14ac:dyDescent="0.9"/>
  <cols>
    <col min="1" max="7" width="12.375" style="10"/>
    <col min="8" max="8" width="11.625" style="10" customWidth="1"/>
    <col min="9" max="16384" width="12.375" style="10"/>
  </cols>
  <sheetData>
    <row r="1" spans="1:13" ht="33" customHeight="1" x14ac:dyDescent="0.9">
      <c r="A1" s="63" t="s">
        <v>7</v>
      </c>
      <c r="B1" s="63"/>
      <c r="C1" s="63"/>
      <c r="D1" s="63"/>
      <c r="E1" s="63"/>
      <c r="F1" s="63"/>
      <c r="G1" s="63"/>
      <c r="H1" s="64"/>
      <c r="I1" s="8"/>
      <c r="J1" s="8"/>
      <c r="K1" s="8"/>
      <c r="L1" s="8"/>
      <c r="M1" s="8"/>
    </row>
    <row r="2" spans="1:13" ht="33" customHeight="1" x14ac:dyDescent="0.9">
      <c r="A2" s="74" t="s">
        <v>0</v>
      </c>
      <c r="B2" s="74"/>
      <c r="C2" s="74"/>
      <c r="D2" s="74"/>
      <c r="E2" s="74"/>
      <c r="F2" s="68" t="s">
        <v>76</v>
      </c>
      <c r="G2" s="69"/>
      <c r="H2" s="70"/>
      <c r="I2" s="8"/>
      <c r="J2" s="8"/>
      <c r="K2" s="8"/>
      <c r="L2" s="8"/>
      <c r="M2" s="8"/>
    </row>
    <row r="3" spans="1:13" ht="33" customHeight="1" x14ac:dyDescent="0.9">
      <c r="A3" s="75" t="s">
        <v>1</v>
      </c>
      <c r="B3" s="75"/>
      <c r="C3" s="75"/>
      <c r="D3" s="75"/>
      <c r="E3" s="75"/>
      <c r="F3" s="68" t="s">
        <v>77</v>
      </c>
      <c r="G3" s="69"/>
      <c r="H3" s="70"/>
      <c r="I3" s="8"/>
      <c r="J3" s="8"/>
      <c r="K3" s="8"/>
      <c r="L3" s="8"/>
      <c r="M3" s="8"/>
    </row>
    <row r="4" spans="1:13" ht="33" customHeight="1" x14ac:dyDescent="0.9">
      <c r="A4" s="71" t="s">
        <v>2</v>
      </c>
      <c r="B4" s="71"/>
      <c r="C4" s="71"/>
      <c r="D4" s="71"/>
      <c r="E4" s="71"/>
      <c r="F4" s="68" t="s">
        <v>78</v>
      </c>
      <c r="G4" s="69"/>
      <c r="H4" s="70"/>
      <c r="I4" s="47"/>
      <c r="J4" s="47"/>
      <c r="K4" s="47"/>
      <c r="L4" s="47"/>
      <c r="M4" s="47"/>
    </row>
    <row r="5" spans="1:13" ht="33" customHeight="1" x14ac:dyDescent="0.9">
      <c r="A5" s="72" t="s">
        <v>3</v>
      </c>
      <c r="B5" s="72"/>
      <c r="C5" s="72"/>
      <c r="D5" s="72"/>
      <c r="E5" s="72"/>
      <c r="F5" s="68" t="s">
        <v>79</v>
      </c>
      <c r="G5" s="69"/>
      <c r="H5" s="70"/>
      <c r="I5" s="47"/>
      <c r="J5" s="47"/>
      <c r="K5" s="47"/>
      <c r="L5" s="47"/>
      <c r="M5" s="47"/>
    </row>
    <row r="6" spans="1:13" ht="33" customHeight="1" x14ac:dyDescent="0.9">
      <c r="A6" s="73" t="s">
        <v>4</v>
      </c>
      <c r="B6" s="73"/>
      <c r="C6" s="73"/>
      <c r="D6" s="73"/>
      <c r="E6" s="73"/>
      <c r="F6" s="68" t="s">
        <v>80</v>
      </c>
      <c r="G6" s="69"/>
      <c r="H6" s="70"/>
      <c r="I6" s="47"/>
      <c r="J6" s="47"/>
      <c r="K6" s="47"/>
      <c r="L6" s="47"/>
      <c r="M6" s="47"/>
    </row>
    <row r="7" spans="1:13" ht="33" customHeight="1" thickBot="1" x14ac:dyDescent="0.95">
      <c r="A7" s="67" t="s">
        <v>5</v>
      </c>
      <c r="B7" s="67"/>
      <c r="C7" s="67"/>
      <c r="D7" s="67"/>
      <c r="E7" s="67"/>
      <c r="F7" s="68">
        <v>2565</v>
      </c>
      <c r="G7" s="69"/>
      <c r="H7" s="70"/>
      <c r="I7" s="47"/>
      <c r="J7" s="47"/>
      <c r="K7" s="47"/>
      <c r="L7" s="47"/>
      <c r="M7" s="47"/>
    </row>
    <row r="8" spans="1:13" ht="33" customHeight="1" x14ac:dyDescent="0.9">
      <c r="A8" s="65" t="s">
        <v>8</v>
      </c>
      <c r="B8" s="66"/>
      <c r="C8" s="66"/>
      <c r="D8" s="66"/>
      <c r="E8" s="66"/>
      <c r="F8" s="66"/>
      <c r="G8" s="66"/>
      <c r="H8" s="48" t="s">
        <v>6</v>
      </c>
      <c r="I8" s="47"/>
      <c r="J8" s="47"/>
      <c r="K8" s="47"/>
      <c r="L8" s="47"/>
      <c r="M8" s="47"/>
    </row>
    <row r="9" spans="1:13" ht="33" customHeight="1" x14ac:dyDescent="0.9">
      <c r="A9" s="79" t="s">
        <v>38</v>
      </c>
      <c r="B9" s="80"/>
      <c r="C9" s="80"/>
      <c r="D9" s="80"/>
      <c r="E9" s="80"/>
      <c r="F9" s="80"/>
      <c r="G9" s="81"/>
      <c r="H9" s="49">
        <f>SUM(H10:H15)</f>
        <v>30</v>
      </c>
      <c r="I9" s="8"/>
      <c r="J9" s="8"/>
      <c r="K9" s="8"/>
      <c r="L9" s="8"/>
      <c r="M9" s="8"/>
    </row>
    <row r="10" spans="1:13" ht="33" customHeight="1" x14ac:dyDescent="0.9">
      <c r="A10" s="82" t="s">
        <v>39</v>
      </c>
      <c r="B10" s="82"/>
      <c r="C10" s="82"/>
      <c r="D10" s="82"/>
      <c r="E10" s="82"/>
      <c r="F10" s="82"/>
      <c r="G10" s="83"/>
      <c r="H10" s="50">
        <v>5</v>
      </c>
      <c r="I10" s="8"/>
      <c r="J10" s="8"/>
      <c r="K10" s="8"/>
      <c r="L10" s="8"/>
      <c r="M10" s="8"/>
    </row>
    <row r="11" spans="1:13" ht="33" customHeight="1" x14ac:dyDescent="0.9">
      <c r="A11" s="76" t="s">
        <v>40</v>
      </c>
      <c r="B11" s="77"/>
      <c r="C11" s="77"/>
      <c r="D11" s="77"/>
      <c r="E11" s="77"/>
      <c r="F11" s="77"/>
      <c r="G11" s="78"/>
      <c r="H11" s="50">
        <v>5</v>
      </c>
      <c r="I11" s="8"/>
      <c r="J11" s="8"/>
      <c r="K11" s="8"/>
      <c r="L11" s="8"/>
      <c r="M11" s="8"/>
    </row>
    <row r="12" spans="1:13" ht="33" customHeight="1" x14ac:dyDescent="0.9">
      <c r="A12" s="84" t="s">
        <v>41</v>
      </c>
      <c r="B12" s="85"/>
      <c r="C12" s="85"/>
      <c r="D12" s="85"/>
      <c r="E12" s="85"/>
      <c r="F12" s="85"/>
      <c r="G12" s="86"/>
      <c r="H12" s="51">
        <v>5</v>
      </c>
      <c r="I12" s="8"/>
      <c r="J12" s="8"/>
      <c r="K12" s="8"/>
      <c r="L12" s="8"/>
      <c r="M12" s="8"/>
    </row>
    <row r="13" spans="1:13" ht="33" customHeight="1" x14ac:dyDescent="0.9">
      <c r="A13" s="76" t="s">
        <v>42</v>
      </c>
      <c r="B13" s="77"/>
      <c r="C13" s="77"/>
      <c r="D13" s="77"/>
      <c r="E13" s="77"/>
      <c r="F13" s="77"/>
      <c r="G13" s="78"/>
      <c r="H13" s="51">
        <v>5</v>
      </c>
      <c r="I13" s="8"/>
      <c r="J13" s="8"/>
      <c r="K13" s="8"/>
      <c r="L13" s="8"/>
      <c r="M13" s="8"/>
    </row>
    <row r="14" spans="1:13" ht="33" customHeight="1" x14ac:dyDescent="0.9">
      <c r="A14" s="76" t="s">
        <v>43</v>
      </c>
      <c r="B14" s="77"/>
      <c r="C14" s="77"/>
      <c r="D14" s="77"/>
      <c r="E14" s="77"/>
      <c r="F14" s="77"/>
      <c r="G14" s="78"/>
      <c r="H14" s="51">
        <v>5</v>
      </c>
      <c r="I14" s="8"/>
      <c r="J14" s="8"/>
      <c r="K14" s="8"/>
      <c r="L14" s="8"/>
      <c r="M14" s="8"/>
    </row>
    <row r="15" spans="1:13" ht="33" customHeight="1" x14ac:dyDescent="0.9">
      <c r="A15" s="76" t="s">
        <v>44</v>
      </c>
      <c r="B15" s="77"/>
      <c r="C15" s="77"/>
      <c r="D15" s="77"/>
      <c r="E15" s="77"/>
      <c r="F15" s="77"/>
      <c r="G15" s="78"/>
      <c r="H15" s="51">
        <v>5</v>
      </c>
      <c r="I15" s="52">
        <v>2561</v>
      </c>
      <c r="J15" s="8"/>
      <c r="K15" s="8"/>
      <c r="L15" s="8"/>
      <c r="M15" s="8"/>
    </row>
    <row r="16" spans="1:13" ht="33" customHeight="1" x14ac:dyDescent="0.9">
      <c r="A16" s="79" t="s">
        <v>37</v>
      </c>
      <c r="B16" s="80"/>
      <c r="C16" s="80"/>
      <c r="D16" s="80"/>
      <c r="E16" s="80"/>
      <c r="F16" s="80"/>
      <c r="G16" s="81"/>
      <c r="H16" s="49">
        <f>SUM(H17:H21)</f>
        <v>25</v>
      </c>
      <c r="I16" s="53">
        <v>2562</v>
      </c>
      <c r="J16" s="9"/>
      <c r="K16" s="9"/>
      <c r="L16" s="9"/>
      <c r="M16" s="9"/>
    </row>
    <row r="17" spans="1:13" ht="33" customHeight="1" x14ac:dyDescent="0.9">
      <c r="A17" s="82" t="s">
        <v>45</v>
      </c>
      <c r="B17" s="82"/>
      <c r="C17" s="82"/>
      <c r="D17" s="82"/>
      <c r="E17" s="82"/>
      <c r="F17" s="82"/>
      <c r="G17" s="83"/>
      <c r="H17" s="54">
        <v>5</v>
      </c>
      <c r="I17" s="52">
        <v>2563</v>
      </c>
      <c r="J17" s="9"/>
      <c r="K17" s="9"/>
      <c r="L17" s="9"/>
      <c r="M17" s="9"/>
    </row>
    <row r="18" spans="1:13" ht="33" customHeight="1" x14ac:dyDescent="0.9">
      <c r="A18" s="76" t="s">
        <v>46</v>
      </c>
      <c r="B18" s="77"/>
      <c r="C18" s="77"/>
      <c r="D18" s="77"/>
      <c r="E18" s="77"/>
      <c r="F18" s="77"/>
      <c r="G18" s="78"/>
      <c r="H18" s="54">
        <v>5</v>
      </c>
      <c r="I18" s="53">
        <v>2564</v>
      </c>
      <c r="J18" s="9"/>
      <c r="K18" s="9"/>
      <c r="L18" s="9"/>
      <c r="M18" s="9"/>
    </row>
    <row r="19" spans="1:13" ht="33" customHeight="1" x14ac:dyDescent="0.9">
      <c r="A19" s="84" t="s">
        <v>47</v>
      </c>
      <c r="B19" s="85"/>
      <c r="C19" s="85"/>
      <c r="D19" s="85"/>
      <c r="E19" s="85"/>
      <c r="F19" s="85"/>
      <c r="G19" s="86"/>
      <c r="H19" s="54">
        <v>5</v>
      </c>
      <c r="I19" s="52">
        <v>2565</v>
      </c>
      <c r="J19" s="9"/>
      <c r="K19" s="9"/>
      <c r="L19" s="9"/>
      <c r="M19" s="9"/>
    </row>
    <row r="20" spans="1:13" ht="33" customHeight="1" x14ac:dyDescent="0.9">
      <c r="A20" s="76" t="s">
        <v>48</v>
      </c>
      <c r="B20" s="77"/>
      <c r="C20" s="77"/>
      <c r="D20" s="77"/>
      <c r="E20" s="77"/>
      <c r="F20" s="77"/>
      <c r="G20" s="78"/>
      <c r="H20" s="54">
        <v>5</v>
      </c>
      <c r="I20" s="9"/>
      <c r="J20" s="9"/>
      <c r="K20" s="9"/>
      <c r="L20" s="9"/>
      <c r="M20" s="9"/>
    </row>
    <row r="21" spans="1:13" ht="33" customHeight="1" x14ac:dyDescent="0.9">
      <c r="A21" s="76" t="s">
        <v>72</v>
      </c>
      <c r="B21" s="77"/>
      <c r="C21" s="77"/>
      <c r="D21" s="77"/>
      <c r="E21" s="77"/>
      <c r="F21" s="77"/>
      <c r="G21" s="78"/>
      <c r="H21" s="54">
        <v>5</v>
      </c>
      <c r="I21" s="9"/>
      <c r="J21" s="9"/>
      <c r="K21" s="9"/>
      <c r="L21" s="9"/>
      <c r="M21" s="9"/>
    </row>
  </sheetData>
  <mergeCells count="27">
    <mergeCell ref="A21:G21"/>
    <mergeCell ref="A9:G9"/>
    <mergeCell ref="A10:G10"/>
    <mergeCell ref="A11:G11"/>
    <mergeCell ref="A12:G12"/>
    <mergeCell ref="A13:G13"/>
    <mergeCell ref="A14:G14"/>
    <mergeCell ref="A15:G15"/>
    <mergeCell ref="A18:G18"/>
    <mergeCell ref="A19:G19"/>
    <mergeCell ref="A20:G20"/>
    <mergeCell ref="A16:G16"/>
    <mergeCell ref="A17:G17"/>
    <mergeCell ref="A1:H1"/>
    <mergeCell ref="A8:G8"/>
    <mergeCell ref="A7:E7"/>
    <mergeCell ref="F7:H7"/>
    <mergeCell ref="A4:E4"/>
    <mergeCell ref="F4:H4"/>
    <mergeCell ref="A5:E5"/>
    <mergeCell ref="F5:H5"/>
    <mergeCell ref="A6:E6"/>
    <mergeCell ref="F6:H6"/>
    <mergeCell ref="A2:E2"/>
    <mergeCell ref="F2:H2"/>
    <mergeCell ref="A3:E3"/>
    <mergeCell ref="F3:H3"/>
  </mergeCells>
  <pageMargins left="0.43307086614173229" right="0.23622047244094491" top="0.55118110236220474" bottom="0.35433070866141736" header="0.31496062992125984" footer="0.31496062992125984"/>
  <pageSetup paperSize="9" orientation="portrait" horizontalDpi="4294967293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-0.499984740745262"/>
  </sheetPr>
  <dimension ref="A1:L47"/>
  <sheetViews>
    <sheetView view="pageBreakPreview" topLeftCell="A4" zoomScale="110" zoomScaleNormal="96" zoomScaleSheetLayoutView="110" workbookViewId="0">
      <selection activeCell="G15" sqref="G15"/>
    </sheetView>
  </sheetViews>
  <sheetFormatPr defaultColWidth="7.25" defaultRowHeight="18" customHeight="1" x14ac:dyDescent="0.2"/>
  <cols>
    <col min="1" max="1" width="5.125" style="16" customWidth="1"/>
    <col min="2" max="5" width="4.5" style="16" customWidth="1"/>
    <col min="6" max="6" width="4.875" style="16" customWidth="1"/>
    <col min="7" max="9" width="12.375" style="16" customWidth="1"/>
    <col min="10" max="12" width="8.25" style="16" customWidth="1"/>
    <col min="13" max="16384" width="7.25" style="16"/>
  </cols>
  <sheetData>
    <row r="1" spans="1:12" s="11" customFormat="1" ht="18" customHeight="1" x14ac:dyDescent="0.2">
      <c r="A1" s="98" t="str">
        <f>ปก!A1</f>
        <v>โปรแกรมประเมินมาตรฐานการศึกษาขั้นพื้นฐานเพื่อการประกันคุณภาพภายใน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2" s="11" customFormat="1" ht="18" customHeight="1" x14ac:dyDescent="0.2">
      <c r="A2" s="11" t="str">
        <f>""&amp;ปก!A16&amp;"  "&amp;ปก!B16</f>
        <v xml:space="preserve">มาตรฐานที่ 3 กระบวนการจัดการเรียนการสอนที่เน้นผู้เรียนเป็นสำคัญ  </v>
      </c>
    </row>
    <row r="3" spans="1:12" s="11" customFormat="1" ht="18" customHeight="1" x14ac:dyDescent="0.2">
      <c r="A3" s="99" t="str">
        <f>"     "&amp;ปก!A17</f>
        <v xml:space="preserve">     3.1 จัดการเรียนรู้ผ่านกระบวนการคิดและปฏิบัติจริง และสามารถนำไปประยุกต์ใช้ในชีวิตได้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12" s="11" customFormat="1" ht="18" customHeight="1" x14ac:dyDescent="0.2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1:12" s="11" customFormat="1" ht="18" customHeight="1" x14ac:dyDescent="0.2">
      <c r="A5" s="105" t="str">
        <f>"โรงเรียน"&amp;""&amp;ปก!F2&amp;"      "&amp;"สพป."&amp;"  "&amp;ปก!F6&amp;"        "&amp;"ปีการศึกษา"&amp;" "&amp;ปก!F7</f>
        <v>โรงเรียนบ้านกุดโบสถ์      สพป.  นครราชสีมา เขต 3        ปีการศึกษา 2565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1:12" s="13" customFormat="1" ht="18" customHeight="1" x14ac:dyDescent="0.2">
      <c r="A6" s="101" t="s">
        <v>10</v>
      </c>
      <c r="B6" s="115" t="s">
        <v>9</v>
      </c>
      <c r="C6" s="115"/>
      <c r="D6" s="115"/>
      <c r="E6" s="115"/>
      <c r="F6" s="115"/>
      <c r="G6" s="144" t="s">
        <v>61</v>
      </c>
      <c r="H6" s="134" t="s">
        <v>62</v>
      </c>
      <c r="I6" s="130" t="s">
        <v>63</v>
      </c>
      <c r="J6" s="100" t="s">
        <v>27</v>
      </c>
      <c r="K6" s="102" t="s">
        <v>28</v>
      </c>
      <c r="L6" s="100" t="s">
        <v>29</v>
      </c>
    </row>
    <row r="7" spans="1:12" s="13" customFormat="1" ht="18" customHeight="1" x14ac:dyDescent="0.2">
      <c r="A7" s="101"/>
      <c r="B7" s="115"/>
      <c r="C7" s="115"/>
      <c r="D7" s="115"/>
      <c r="E7" s="115"/>
      <c r="F7" s="115"/>
      <c r="G7" s="144"/>
      <c r="H7" s="134"/>
      <c r="I7" s="130"/>
      <c r="J7" s="100"/>
      <c r="K7" s="102"/>
      <c r="L7" s="100"/>
    </row>
    <row r="8" spans="1:12" s="13" customFormat="1" ht="18" customHeight="1" x14ac:dyDescent="0.2">
      <c r="A8" s="101"/>
      <c r="B8" s="115"/>
      <c r="C8" s="115"/>
      <c r="D8" s="115"/>
      <c r="E8" s="115"/>
      <c r="F8" s="115"/>
      <c r="G8" s="144"/>
      <c r="H8" s="134"/>
      <c r="I8" s="130"/>
      <c r="J8" s="100"/>
      <c r="K8" s="102"/>
      <c r="L8" s="100"/>
    </row>
    <row r="9" spans="1:12" s="13" customFormat="1" ht="18" customHeight="1" x14ac:dyDescent="0.2">
      <c r="A9" s="101"/>
      <c r="B9" s="115"/>
      <c r="C9" s="115"/>
      <c r="D9" s="115"/>
      <c r="E9" s="115"/>
      <c r="F9" s="115"/>
      <c r="G9" s="14">
        <v>5</v>
      </c>
      <c r="H9" s="14">
        <v>5</v>
      </c>
      <c r="I9" s="14">
        <v>5</v>
      </c>
      <c r="J9" s="14">
        <v>5</v>
      </c>
      <c r="K9" s="14">
        <f>ปก!H17</f>
        <v>5</v>
      </c>
      <c r="L9" s="24" t="s">
        <v>30</v>
      </c>
    </row>
    <row r="10" spans="1:12" ht="18" customHeight="1" x14ac:dyDescent="0.2">
      <c r="A10" s="4">
        <f>IF(ข้อมูลบุคลากร!A4=0,"",ข้อมูลบุคลากร!A4)</f>
        <v>1</v>
      </c>
      <c r="B10" s="97" t="str">
        <f>IF(ข้อมูลบุคลากร!B4=0,"",ข้อมูลบุคลากร!B4)</f>
        <v>นางสาวขนิษฐา พริ้งกระโทก</v>
      </c>
      <c r="C10" s="97"/>
      <c r="D10" s="97"/>
      <c r="E10" s="97"/>
      <c r="F10" s="97"/>
      <c r="G10" s="4">
        <v>3</v>
      </c>
      <c r="H10" s="4">
        <v>3</v>
      </c>
      <c r="I10" s="4">
        <v>3</v>
      </c>
      <c r="J10" s="3">
        <f t="shared" ref="J10:J40" si="0">IF(SUM(G10:I10)=0,"",AVERAGE(G10:I10))</f>
        <v>3</v>
      </c>
      <c r="K10" s="3">
        <f t="shared" ref="K10:K40" si="1">IF(SUM(G10:I10)=0,"",J10/J$9*K$9)</f>
        <v>3</v>
      </c>
      <c r="L10" s="1" t="str">
        <f>IF(SUM(G10:I10)=0,"",IF(K10&lt;(K$9/2),"ไม่ผ่าน","ผ่าน"))</f>
        <v>ผ่าน</v>
      </c>
    </row>
    <row r="11" spans="1:12" ht="18" customHeight="1" x14ac:dyDescent="0.2">
      <c r="A11" s="4">
        <f>IF(ข้อมูลบุคลากร!A5=0,"",ข้อมูลบุคลากร!A5)</f>
        <v>2</v>
      </c>
      <c r="B11" s="97" t="str">
        <f>IF(ข้อมูลบุคลากร!B5=0,"",ข้อมูลบุคลากร!B5)</f>
        <v/>
      </c>
      <c r="C11" s="97"/>
      <c r="D11" s="97"/>
      <c r="E11" s="97"/>
      <c r="F11" s="97"/>
      <c r="G11" s="4">
        <v>4</v>
      </c>
      <c r="H11" s="4">
        <v>5</v>
      </c>
      <c r="I11" s="4">
        <v>5</v>
      </c>
      <c r="J11" s="3">
        <f t="shared" si="0"/>
        <v>4.666666666666667</v>
      </c>
      <c r="K11" s="3">
        <f t="shared" si="1"/>
        <v>4.666666666666667</v>
      </c>
      <c r="L11" s="1" t="str">
        <f t="shared" ref="L11:L40" si="2">IF(SUM(G11:I11)=0,"",IF(K11&lt;(K$9/2),"ไม่ผ่าน","ผ่าน"))</f>
        <v>ผ่าน</v>
      </c>
    </row>
    <row r="12" spans="1:12" ht="18" customHeight="1" x14ac:dyDescent="0.2">
      <c r="A12" s="4">
        <f>IF(ข้อมูลบุคลากร!A6=0,"",ข้อมูลบุคลากร!A6)</f>
        <v>3</v>
      </c>
      <c r="B12" s="97" t="str">
        <f>IF(ข้อมูลบุคลากร!B6=0,"",ข้อมูลบุคลากร!B6)</f>
        <v/>
      </c>
      <c r="C12" s="97"/>
      <c r="D12" s="97"/>
      <c r="E12" s="97"/>
      <c r="F12" s="97"/>
      <c r="G12" s="4">
        <v>3</v>
      </c>
      <c r="H12" s="4">
        <v>3</v>
      </c>
      <c r="I12" s="4">
        <v>3</v>
      </c>
      <c r="J12" s="3">
        <f t="shared" si="0"/>
        <v>3</v>
      </c>
      <c r="K12" s="3">
        <f t="shared" si="1"/>
        <v>3</v>
      </c>
      <c r="L12" s="1" t="str">
        <f t="shared" si="2"/>
        <v>ผ่าน</v>
      </c>
    </row>
    <row r="13" spans="1:12" ht="18" customHeight="1" x14ac:dyDescent="0.2">
      <c r="A13" s="4">
        <f>IF(ข้อมูลบุคลากร!A7=0,"",ข้อมูลบุคลากร!A7)</f>
        <v>4</v>
      </c>
      <c r="B13" s="97" t="str">
        <f>IF(ข้อมูลบุคลากร!B7=0,"",ข้อมูลบุคลากร!B7)</f>
        <v/>
      </c>
      <c r="C13" s="97"/>
      <c r="D13" s="97"/>
      <c r="E13" s="97"/>
      <c r="F13" s="97"/>
      <c r="G13" s="4">
        <v>4</v>
      </c>
      <c r="H13" s="4">
        <v>5</v>
      </c>
      <c r="I13" s="4">
        <v>4</v>
      </c>
      <c r="J13" s="3">
        <f t="shared" si="0"/>
        <v>4.333333333333333</v>
      </c>
      <c r="K13" s="3">
        <f t="shared" si="1"/>
        <v>4.333333333333333</v>
      </c>
      <c r="L13" s="1" t="str">
        <f t="shared" si="2"/>
        <v>ผ่าน</v>
      </c>
    </row>
    <row r="14" spans="1:12" ht="18" customHeight="1" x14ac:dyDescent="0.2">
      <c r="A14" s="4">
        <f>IF(ข้อมูลบุคลากร!A8=0,"",ข้อมูลบุคลากร!A8)</f>
        <v>5</v>
      </c>
      <c r="B14" s="97" t="str">
        <f>IF(ข้อมูลบุคลากร!B8=0,"",ข้อมูลบุคลากร!B8)</f>
        <v/>
      </c>
      <c r="C14" s="97"/>
      <c r="D14" s="97"/>
      <c r="E14" s="97"/>
      <c r="F14" s="97"/>
      <c r="G14" s="4">
        <v>4</v>
      </c>
      <c r="H14" s="4">
        <v>4</v>
      </c>
      <c r="I14" s="4">
        <v>5</v>
      </c>
      <c r="J14" s="3">
        <f t="shared" si="0"/>
        <v>4.333333333333333</v>
      </c>
      <c r="K14" s="3">
        <f t="shared" si="1"/>
        <v>4.333333333333333</v>
      </c>
      <c r="L14" s="1" t="str">
        <f t="shared" si="2"/>
        <v>ผ่าน</v>
      </c>
    </row>
    <row r="15" spans="1:12" ht="18" customHeight="1" x14ac:dyDescent="0.2">
      <c r="A15" s="4">
        <f>IF(ข้อมูลบุคลากร!A9=0,"",ข้อมูลบุคลากร!A9)</f>
        <v>6</v>
      </c>
      <c r="B15" s="97" t="str">
        <f>IF(ข้อมูลบุคลากร!B9=0,"",ข้อมูลบุคลากร!B9)</f>
        <v/>
      </c>
      <c r="C15" s="97"/>
      <c r="D15" s="97"/>
      <c r="E15" s="97"/>
      <c r="F15" s="97"/>
      <c r="G15" s="4"/>
      <c r="H15" s="4"/>
      <c r="I15" s="4"/>
      <c r="J15" s="3" t="str">
        <f t="shared" si="0"/>
        <v/>
      </c>
      <c r="K15" s="3" t="str">
        <f t="shared" si="1"/>
        <v/>
      </c>
      <c r="L15" s="1" t="str">
        <f t="shared" si="2"/>
        <v/>
      </c>
    </row>
    <row r="16" spans="1:12" ht="18" customHeight="1" x14ac:dyDescent="0.2">
      <c r="A16" s="4">
        <f>IF(ข้อมูลบุคลากร!A10=0,"",ข้อมูลบุคลากร!A10)</f>
        <v>7</v>
      </c>
      <c r="B16" s="97" t="str">
        <f>IF(ข้อมูลบุคลากร!B10=0,"",ข้อมูลบุคลากร!B10)</f>
        <v/>
      </c>
      <c r="C16" s="97"/>
      <c r="D16" s="97"/>
      <c r="E16" s="97"/>
      <c r="F16" s="97"/>
      <c r="G16" s="4"/>
      <c r="H16" s="4"/>
      <c r="I16" s="4"/>
      <c r="J16" s="3" t="str">
        <f t="shared" si="0"/>
        <v/>
      </c>
      <c r="K16" s="3" t="str">
        <f t="shared" si="1"/>
        <v/>
      </c>
      <c r="L16" s="1" t="str">
        <f t="shared" si="2"/>
        <v/>
      </c>
    </row>
    <row r="17" spans="1:12" ht="18" customHeight="1" x14ac:dyDescent="0.2">
      <c r="A17" s="4">
        <f>IF(ข้อมูลบุคลากร!A11=0,"",ข้อมูลบุคลากร!A11)</f>
        <v>8</v>
      </c>
      <c r="B17" s="97" t="str">
        <f>IF(ข้อมูลบุคลากร!B11=0,"",ข้อมูลบุคลากร!B11)</f>
        <v/>
      </c>
      <c r="C17" s="97"/>
      <c r="D17" s="97"/>
      <c r="E17" s="97"/>
      <c r="F17" s="97"/>
      <c r="G17" s="4"/>
      <c r="H17" s="4"/>
      <c r="I17" s="4"/>
      <c r="J17" s="3" t="str">
        <f t="shared" si="0"/>
        <v/>
      </c>
      <c r="K17" s="3" t="str">
        <f t="shared" si="1"/>
        <v/>
      </c>
      <c r="L17" s="1" t="str">
        <f t="shared" si="2"/>
        <v/>
      </c>
    </row>
    <row r="18" spans="1:12" ht="18" customHeight="1" x14ac:dyDescent="0.2">
      <c r="A18" s="4">
        <f>IF(ข้อมูลบุคลากร!A12=0,"",ข้อมูลบุคลากร!A12)</f>
        <v>9</v>
      </c>
      <c r="B18" s="97" t="str">
        <f>IF(ข้อมูลบุคลากร!B12=0,"",ข้อมูลบุคลากร!B12)</f>
        <v/>
      </c>
      <c r="C18" s="97"/>
      <c r="D18" s="97"/>
      <c r="E18" s="97"/>
      <c r="F18" s="97"/>
      <c r="G18" s="4"/>
      <c r="H18" s="4"/>
      <c r="I18" s="4"/>
      <c r="J18" s="3" t="str">
        <f t="shared" si="0"/>
        <v/>
      </c>
      <c r="K18" s="3" t="str">
        <f t="shared" si="1"/>
        <v/>
      </c>
      <c r="L18" s="1" t="str">
        <f t="shared" si="2"/>
        <v/>
      </c>
    </row>
    <row r="19" spans="1:12" ht="18" customHeight="1" x14ac:dyDescent="0.2">
      <c r="A19" s="4">
        <f>IF(ข้อมูลบุคลากร!A13=0,"",ข้อมูลบุคลากร!A13)</f>
        <v>10</v>
      </c>
      <c r="B19" s="97" t="str">
        <f>IF(ข้อมูลบุคลากร!B13=0,"",ข้อมูลบุคลากร!B13)</f>
        <v/>
      </c>
      <c r="C19" s="97"/>
      <c r="D19" s="97"/>
      <c r="E19" s="97"/>
      <c r="F19" s="97"/>
      <c r="G19" s="4"/>
      <c r="H19" s="4"/>
      <c r="I19" s="4"/>
      <c r="J19" s="3" t="str">
        <f t="shared" si="0"/>
        <v/>
      </c>
      <c r="K19" s="3" t="str">
        <f t="shared" si="1"/>
        <v/>
      </c>
      <c r="L19" s="1" t="str">
        <f t="shared" si="2"/>
        <v/>
      </c>
    </row>
    <row r="20" spans="1:12" ht="18" customHeight="1" x14ac:dyDescent="0.2">
      <c r="A20" s="4">
        <f>IF(ข้อมูลบุคลากร!A14=0,"",ข้อมูลบุคลากร!A14)</f>
        <v>11</v>
      </c>
      <c r="B20" s="97" t="str">
        <f>IF(ข้อมูลบุคลากร!B14=0,"",ข้อมูลบุคลากร!B14)</f>
        <v/>
      </c>
      <c r="C20" s="97"/>
      <c r="D20" s="97"/>
      <c r="E20" s="97"/>
      <c r="F20" s="97"/>
      <c r="G20" s="4"/>
      <c r="H20" s="4"/>
      <c r="I20" s="4"/>
      <c r="J20" s="3" t="str">
        <f t="shared" si="0"/>
        <v/>
      </c>
      <c r="K20" s="3" t="str">
        <f t="shared" si="1"/>
        <v/>
      </c>
      <c r="L20" s="1" t="str">
        <f t="shared" si="2"/>
        <v/>
      </c>
    </row>
    <row r="21" spans="1:12" ht="18" customHeight="1" x14ac:dyDescent="0.2">
      <c r="A21" s="4">
        <f>IF(ข้อมูลบุคลากร!A15=0,"",ข้อมูลบุคลากร!A15)</f>
        <v>12</v>
      </c>
      <c r="B21" s="97" t="str">
        <f>IF(ข้อมูลบุคลากร!B15=0,"",ข้อมูลบุคลากร!B15)</f>
        <v/>
      </c>
      <c r="C21" s="97"/>
      <c r="D21" s="97"/>
      <c r="E21" s="97"/>
      <c r="F21" s="97"/>
      <c r="G21" s="4"/>
      <c r="H21" s="4"/>
      <c r="I21" s="4"/>
      <c r="J21" s="3" t="str">
        <f t="shared" si="0"/>
        <v/>
      </c>
      <c r="K21" s="3" t="str">
        <f t="shared" si="1"/>
        <v/>
      </c>
      <c r="L21" s="1" t="str">
        <f t="shared" si="2"/>
        <v/>
      </c>
    </row>
    <row r="22" spans="1:12" s="11" customFormat="1" ht="18" customHeight="1" x14ac:dyDescent="0.2">
      <c r="A22" s="4">
        <f>IF(ข้อมูลบุคลากร!A16=0,"",ข้อมูลบุคลากร!A16)</f>
        <v>13</v>
      </c>
      <c r="B22" s="97" t="str">
        <f>IF(ข้อมูลบุคลากร!B16=0,"",ข้อมูลบุคลากร!B16)</f>
        <v/>
      </c>
      <c r="C22" s="97"/>
      <c r="D22" s="97"/>
      <c r="E22" s="97"/>
      <c r="F22" s="97"/>
      <c r="G22" s="4"/>
      <c r="H22" s="4"/>
      <c r="I22" s="4"/>
      <c r="J22" s="3" t="str">
        <f t="shared" si="0"/>
        <v/>
      </c>
      <c r="K22" s="3" t="str">
        <f t="shared" si="1"/>
        <v/>
      </c>
      <c r="L22" s="1" t="str">
        <f t="shared" si="2"/>
        <v/>
      </c>
    </row>
    <row r="23" spans="1:12" s="11" customFormat="1" ht="18" customHeight="1" x14ac:dyDescent="0.2">
      <c r="A23" s="4">
        <f>IF(ข้อมูลบุคลากร!A17=0,"",ข้อมูลบุคลากร!A17)</f>
        <v>14</v>
      </c>
      <c r="B23" s="97" t="str">
        <f>IF(ข้อมูลบุคลากร!B17=0,"",ข้อมูลบุคลากร!B17)</f>
        <v/>
      </c>
      <c r="C23" s="97"/>
      <c r="D23" s="97"/>
      <c r="E23" s="97"/>
      <c r="F23" s="97"/>
      <c r="G23" s="4"/>
      <c r="H23" s="4"/>
      <c r="I23" s="4"/>
      <c r="J23" s="3" t="str">
        <f t="shared" si="0"/>
        <v/>
      </c>
      <c r="K23" s="3" t="str">
        <f t="shared" si="1"/>
        <v/>
      </c>
      <c r="L23" s="1" t="str">
        <f t="shared" si="2"/>
        <v/>
      </c>
    </row>
    <row r="24" spans="1:12" s="11" customFormat="1" ht="18" customHeight="1" x14ac:dyDescent="0.2">
      <c r="A24" s="4">
        <f>IF(ข้อมูลบุคลากร!A18=0,"",ข้อมูลบุคลากร!A18)</f>
        <v>15</v>
      </c>
      <c r="B24" s="97" t="str">
        <f>IF(ข้อมูลบุคลากร!B18=0,"",ข้อมูลบุคลากร!B18)</f>
        <v/>
      </c>
      <c r="C24" s="97"/>
      <c r="D24" s="97"/>
      <c r="E24" s="97"/>
      <c r="F24" s="97"/>
      <c r="G24" s="4"/>
      <c r="H24" s="4"/>
      <c r="I24" s="4"/>
      <c r="J24" s="3" t="str">
        <f t="shared" si="0"/>
        <v/>
      </c>
      <c r="K24" s="3" t="str">
        <f t="shared" si="1"/>
        <v/>
      </c>
      <c r="L24" s="1" t="str">
        <f t="shared" si="2"/>
        <v/>
      </c>
    </row>
    <row r="25" spans="1:12" s="11" customFormat="1" ht="18" customHeight="1" x14ac:dyDescent="0.2">
      <c r="A25" s="4" t="str">
        <f>IF(ข้อมูลบุคลากร!A19=0,"",ข้อมูลบุคลากร!A19)</f>
        <v/>
      </c>
      <c r="B25" s="97" t="str">
        <f>IF(ข้อมูลบุคลากร!B19=0,"",ข้อมูลบุคลากร!B19)</f>
        <v/>
      </c>
      <c r="C25" s="97"/>
      <c r="D25" s="97"/>
      <c r="E25" s="97"/>
      <c r="F25" s="97"/>
      <c r="G25" s="4"/>
      <c r="H25" s="4"/>
      <c r="I25" s="4"/>
      <c r="J25" s="3" t="str">
        <f t="shared" si="0"/>
        <v/>
      </c>
      <c r="K25" s="3" t="str">
        <f t="shared" si="1"/>
        <v/>
      </c>
      <c r="L25" s="1" t="str">
        <f t="shared" si="2"/>
        <v/>
      </c>
    </row>
    <row r="26" spans="1:12" s="11" customFormat="1" ht="18" customHeight="1" x14ac:dyDescent="0.2">
      <c r="A26" s="4" t="str">
        <f>IF(ข้อมูลบุคลากร!A20=0,"",ข้อมูลบุคลากร!A20)</f>
        <v/>
      </c>
      <c r="B26" s="97" t="str">
        <f>IF(ข้อมูลบุคลากร!B20=0,"",ข้อมูลบุคลากร!B20)</f>
        <v/>
      </c>
      <c r="C26" s="97"/>
      <c r="D26" s="97"/>
      <c r="E26" s="97"/>
      <c r="F26" s="97"/>
      <c r="G26" s="4"/>
      <c r="H26" s="4"/>
      <c r="I26" s="4"/>
      <c r="J26" s="3" t="str">
        <f t="shared" si="0"/>
        <v/>
      </c>
      <c r="K26" s="3" t="str">
        <f t="shared" si="1"/>
        <v/>
      </c>
      <c r="L26" s="1" t="str">
        <f t="shared" si="2"/>
        <v/>
      </c>
    </row>
    <row r="27" spans="1:12" s="11" customFormat="1" ht="18" customHeight="1" x14ac:dyDescent="0.2">
      <c r="A27" s="4" t="str">
        <f>IF(ข้อมูลบุคลากร!A21=0,"",ข้อมูลบุคลากร!A21)</f>
        <v/>
      </c>
      <c r="B27" s="97" t="str">
        <f>IF(ข้อมูลบุคลากร!B21=0,"",ข้อมูลบุคลากร!B21)</f>
        <v/>
      </c>
      <c r="C27" s="97"/>
      <c r="D27" s="97"/>
      <c r="E27" s="97"/>
      <c r="F27" s="97"/>
      <c r="G27" s="4"/>
      <c r="H27" s="4"/>
      <c r="I27" s="4"/>
      <c r="J27" s="3" t="str">
        <f t="shared" si="0"/>
        <v/>
      </c>
      <c r="K27" s="3" t="str">
        <f t="shared" si="1"/>
        <v/>
      </c>
      <c r="L27" s="1" t="str">
        <f t="shared" si="2"/>
        <v/>
      </c>
    </row>
    <row r="28" spans="1:12" s="11" customFormat="1" ht="18" customHeight="1" x14ac:dyDescent="0.2">
      <c r="A28" s="4" t="str">
        <f>IF(ข้อมูลบุคลากร!A22=0,"",ข้อมูลบุคลากร!A22)</f>
        <v/>
      </c>
      <c r="B28" s="97" t="str">
        <f>IF(ข้อมูลบุคลากร!B22=0,"",ข้อมูลบุคลากร!B22)</f>
        <v/>
      </c>
      <c r="C28" s="97"/>
      <c r="D28" s="97"/>
      <c r="E28" s="97"/>
      <c r="F28" s="97"/>
      <c r="G28" s="4"/>
      <c r="H28" s="4"/>
      <c r="I28" s="4"/>
      <c r="J28" s="3" t="str">
        <f t="shared" si="0"/>
        <v/>
      </c>
      <c r="K28" s="3" t="str">
        <f t="shared" si="1"/>
        <v/>
      </c>
      <c r="L28" s="1" t="str">
        <f t="shared" si="2"/>
        <v/>
      </c>
    </row>
    <row r="29" spans="1:12" s="11" customFormat="1" ht="18" customHeight="1" x14ac:dyDescent="0.2">
      <c r="A29" s="4" t="str">
        <f>IF(ข้อมูลบุคลากร!A23=0,"",ข้อมูลบุคลากร!A23)</f>
        <v/>
      </c>
      <c r="B29" s="97" t="str">
        <f>IF(ข้อมูลบุคลากร!B23=0,"",ข้อมูลบุคลากร!B23)</f>
        <v/>
      </c>
      <c r="C29" s="97"/>
      <c r="D29" s="97"/>
      <c r="E29" s="97"/>
      <c r="F29" s="97"/>
      <c r="G29" s="4"/>
      <c r="H29" s="4"/>
      <c r="I29" s="4"/>
      <c r="J29" s="3" t="str">
        <f t="shared" si="0"/>
        <v/>
      </c>
      <c r="K29" s="3" t="str">
        <f t="shared" si="1"/>
        <v/>
      </c>
      <c r="L29" s="1" t="str">
        <f t="shared" si="2"/>
        <v/>
      </c>
    </row>
    <row r="30" spans="1:12" s="11" customFormat="1" ht="18" customHeight="1" x14ac:dyDescent="0.2">
      <c r="A30" s="4" t="str">
        <f>IF(ข้อมูลบุคลากร!A24=0,"",ข้อมูลบุคลากร!A24)</f>
        <v/>
      </c>
      <c r="B30" s="97" t="str">
        <f>IF(ข้อมูลบุคลากร!B24=0,"",ข้อมูลบุคลากร!B24)</f>
        <v/>
      </c>
      <c r="C30" s="97"/>
      <c r="D30" s="97"/>
      <c r="E30" s="97"/>
      <c r="F30" s="97"/>
      <c r="G30" s="4"/>
      <c r="H30" s="4"/>
      <c r="I30" s="4"/>
      <c r="J30" s="3" t="str">
        <f t="shared" si="0"/>
        <v/>
      </c>
      <c r="K30" s="3" t="str">
        <f t="shared" si="1"/>
        <v/>
      </c>
      <c r="L30" s="1" t="str">
        <f t="shared" si="2"/>
        <v/>
      </c>
    </row>
    <row r="31" spans="1:12" s="11" customFormat="1" ht="18" customHeight="1" x14ac:dyDescent="0.2">
      <c r="A31" s="4" t="str">
        <f>IF(ข้อมูลบุคลากร!A25=0,"",ข้อมูลบุคลากร!A25)</f>
        <v/>
      </c>
      <c r="B31" s="97" t="str">
        <f>IF(ข้อมูลบุคลากร!B25=0,"",ข้อมูลบุคลากร!B25)</f>
        <v/>
      </c>
      <c r="C31" s="97"/>
      <c r="D31" s="97"/>
      <c r="E31" s="97"/>
      <c r="F31" s="97"/>
      <c r="G31" s="4"/>
      <c r="H31" s="4"/>
      <c r="I31" s="4"/>
      <c r="J31" s="3" t="str">
        <f t="shared" si="0"/>
        <v/>
      </c>
      <c r="K31" s="3" t="str">
        <f t="shared" si="1"/>
        <v/>
      </c>
      <c r="L31" s="1" t="str">
        <f t="shared" si="2"/>
        <v/>
      </c>
    </row>
    <row r="32" spans="1:12" s="11" customFormat="1" ht="18" customHeight="1" x14ac:dyDescent="0.2">
      <c r="A32" s="4" t="str">
        <f>IF(ข้อมูลบุคลากร!A26=0,"",ข้อมูลบุคลากร!A26)</f>
        <v/>
      </c>
      <c r="B32" s="97" t="str">
        <f>IF(ข้อมูลบุคลากร!B26=0,"",ข้อมูลบุคลากร!B26)</f>
        <v/>
      </c>
      <c r="C32" s="97"/>
      <c r="D32" s="97"/>
      <c r="E32" s="97"/>
      <c r="F32" s="97"/>
      <c r="G32" s="4"/>
      <c r="H32" s="4"/>
      <c r="I32" s="4"/>
      <c r="J32" s="3" t="str">
        <f t="shared" si="0"/>
        <v/>
      </c>
      <c r="K32" s="3" t="str">
        <f t="shared" si="1"/>
        <v/>
      </c>
      <c r="L32" s="1" t="str">
        <f t="shared" si="2"/>
        <v/>
      </c>
    </row>
    <row r="33" spans="1:12" s="11" customFormat="1" ht="18" customHeight="1" x14ac:dyDescent="0.2">
      <c r="A33" s="4" t="str">
        <f>IF(ข้อมูลบุคลากร!A27=0,"",ข้อมูลบุคลากร!A27)</f>
        <v/>
      </c>
      <c r="B33" s="97" t="str">
        <f>IF(ข้อมูลบุคลากร!B27=0,"",ข้อมูลบุคลากร!B27)</f>
        <v/>
      </c>
      <c r="C33" s="97"/>
      <c r="D33" s="97"/>
      <c r="E33" s="97"/>
      <c r="F33" s="97"/>
      <c r="G33" s="4"/>
      <c r="H33" s="4"/>
      <c r="I33" s="4"/>
      <c r="J33" s="3" t="str">
        <f t="shared" si="0"/>
        <v/>
      </c>
      <c r="K33" s="3" t="str">
        <f t="shared" si="1"/>
        <v/>
      </c>
      <c r="L33" s="1" t="str">
        <f t="shared" si="2"/>
        <v/>
      </c>
    </row>
    <row r="34" spans="1:12" s="11" customFormat="1" ht="18" customHeight="1" x14ac:dyDescent="0.2">
      <c r="A34" s="4" t="str">
        <f>IF(ข้อมูลบุคลากร!A28=0,"",ข้อมูลบุคลากร!A28)</f>
        <v/>
      </c>
      <c r="B34" s="97" t="str">
        <f>IF(ข้อมูลบุคลากร!B28=0,"",ข้อมูลบุคลากร!B28)</f>
        <v/>
      </c>
      <c r="C34" s="97"/>
      <c r="D34" s="97"/>
      <c r="E34" s="97"/>
      <c r="F34" s="97"/>
      <c r="G34" s="4"/>
      <c r="H34" s="4"/>
      <c r="I34" s="4"/>
      <c r="J34" s="3" t="str">
        <f t="shared" si="0"/>
        <v/>
      </c>
      <c r="K34" s="3" t="str">
        <f t="shared" si="1"/>
        <v/>
      </c>
      <c r="L34" s="1" t="str">
        <f t="shared" si="2"/>
        <v/>
      </c>
    </row>
    <row r="35" spans="1:12" s="11" customFormat="1" ht="18" customHeight="1" x14ac:dyDescent="0.2">
      <c r="A35" s="4" t="str">
        <f>IF(ข้อมูลบุคลากร!A29=0,"",ข้อมูลบุคลากร!A29)</f>
        <v/>
      </c>
      <c r="B35" s="97" t="str">
        <f>IF(ข้อมูลบุคลากร!B29=0,"",ข้อมูลบุคลากร!B29)</f>
        <v/>
      </c>
      <c r="C35" s="97"/>
      <c r="D35" s="97"/>
      <c r="E35" s="97"/>
      <c r="F35" s="97"/>
      <c r="G35" s="4"/>
      <c r="H35" s="4"/>
      <c r="I35" s="4"/>
      <c r="J35" s="3" t="str">
        <f t="shared" si="0"/>
        <v/>
      </c>
      <c r="K35" s="3" t="str">
        <f t="shared" si="1"/>
        <v/>
      </c>
      <c r="L35" s="1" t="str">
        <f t="shared" si="2"/>
        <v/>
      </c>
    </row>
    <row r="36" spans="1:12" s="11" customFormat="1" ht="18" customHeight="1" x14ac:dyDescent="0.2">
      <c r="A36" s="4" t="str">
        <f>IF(ข้อมูลบุคลากร!A30=0,"",ข้อมูลบุคลากร!A30)</f>
        <v/>
      </c>
      <c r="B36" s="97" t="str">
        <f>IF(ข้อมูลบุคลากร!B30=0,"",ข้อมูลบุคลากร!B30)</f>
        <v/>
      </c>
      <c r="C36" s="97"/>
      <c r="D36" s="97"/>
      <c r="E36" s="97"/>
      <c r="F36" s="97"/>
      <c r="G36" s="4"/>
      <c r="H36" s="4"/>
      <c r="I36" s="4"/>
      <c r="J36" s="3" t="str">
        <f t="shared" si="0"/>
        <v/>
      </c>
      <c r="K36" s="3" t="str">
        <f t="shared" si="1"/>
        <v/>
      </c>
      <c r="L36" s="1" t="str">
        <f t="shared" si="2"/>
        <v/>
      </c>
    </row>
    <row r="37" spans="1:12" s="11" customFormat="1" ht="18" customHeight="1" x14ac:dyDescent="0.2">
      <c r="A37" s="4" t="str">
        <f>IF(ข้อมูลบุคลากร!A31=0,"",ข้อมูลบุคลากร!A31)</f>
        <v/>
      </c>
      <c r="B37" s="97" t="str">
        <f>IF(ข้อมูลบุคลากร!B31=0,"",ข้อมูลบุคลากร!B31)</f>
        <v/>
      </c>
      <c r="C37" s="97"/>
      <c r="D37" s="97"/>
      <c r="E37" s="97"/>
      <c r="F37" s="97"/>
      <c r="G37" s="4"/>
      <c r="H37" s="4"/>
      <c r="I37" s="4"/>
      <c r="J37" s="3" t="str">
        <f t="shared" si="0"/>
        <v/>
      </c>
      <c r="K37" s="3" t="str">
        <f t="shared" si="1"/>
        <v/>
      </c>
      <c r="L37" s="1" t="str">
        <f t="shared" si="2"/>
        <v/>
      </c>
    </row>
    <row r="38" spans="1:12" s="11" customFormat="1" ht="18" customHeight="1" x14ac:dyDescent="0.2">
      <c r="A38" s="4" t="str">
        <f>IF(ข้อมูลบุคลากร!A32=0,"",ข้อมูลบุคลากร!A32)</f>
        <v/>
      </c>
      <c r="B38" s="97" t="str">
        <f>IF(ข้อมูลบุคลากร!B32=0,"",ข้อมูลบุคลากร!B32)</f>
        <v/>
      </c>
      <c r="C38" s="97"/>
      <c r="D38" s="97"/>
      <c r="E38" s="97"/>
      <c r="F38" s="97"/>
      <c r="G38" s="4"/>
      <c r="H38" s="4"/>
      <c r="I38" s="4"/>
      <c r="J38" s="3" t="str">
        <f t="shared" si="0"/>
        <v/>
      </c>
      <c r="K38" s="3" t="str">
        <f t="shared" si="1"/>
        <v/>
      </c>
      <c r="L38" s="1" t="str">
        <f t="shared" si="2"/>
        <v/>
      </c>
    </row>
    <row r="39" spans="1:12" s="11" customFormat="1" ht="18" customHeight="1" x14ac:dyDescent="0.2">
      <c r="A39" s="4" t="str">
        <f>IF(ข้อมูลบุคลากร!A33=0,"",ข้อมูลบุคลากร!A33)</f>
        <v/>
      </c>
      <c r="B39" s="97" t="str">
        <f>IF(ข้อมูลบุคลากร!B33=0,"",ข้อมูลบุคลากร!B33)</f>
        <v/>
      </c>
      <c r="C39" s="97"/>
      <c r="D39" s="97"/>
      <c r="E39" s="97"/>
      <c r="F39" s="97"/>
      <c r="G39" s="4"/>
      <c r="H39" s="4"/>
      <c r="I39" s="4"/>
      <c r="J39" s="3" t="str">
        <f t="shared" si="0"/>
        <v/>
      </c>
      <c r="K39" s="3" t="str">
        <f t="shared" si="1"/>
        <v/>
      </c>
      <c r="L39" s="1" t="str">
        <f t="shared" si="2"/>
        <v/>
      </c>
    </row>
    <row r="40" spans="1:12" s="11" customFormat="1" ht="18" customHeight="1" thickBot="1" x14ac:dyDescent="0.25">
      <c r="A40" s="4" t="str">
        <f>IF(ข้อมูลบุคลากร!A34=0,"",ข้อมูลบุคลากร!A34)</f>
        <v/>
      </c>
      <c r="B40" s="97" t="str">
        <f>IF(ข้อมูลบุคลากร!B25=0,"",ข้อมูลบุคลากร!B25)</f>
        <v/>
      </c>
      <c r="C40" s="97"/>
      <c r="D40" s="97"/>
      <c r="E40" s="97"/>
      <c r="F40" s="97"/>
      <c r="G40" s="4"/>
      <c r="H40" s="4"/>
      <c r="I40" s="4"/>
      <c r="J40" s="3" t="str">
        <f t="shared" si="0"/>
        <v/>
      </c>
      <c r="K40" s="3" t="str">
        <f t="shared" si="1"/>
        <v/>
      </c>
      <c r="L40" s="1" t="str">
        <f t="shared" si="2"/>
        <v/>
      </c>
    </row>
    <row r="41" spans="1:12" ht="18" customHeight="1" x14ac:dyDescent="0.2">
      <c r="A41" s="17">
        <f>COUNT(A10:A40)</f>
        <v>15</v>
      </c>
      <c r="B41" s="109" t="s">
        <v>31</v>
      </c>
      <c r="C41" s="110"/>
      <c r="D41" s="110"/>
      <c r="E41" s="110"/>
      <c r="F41" s="110"/>
      <c r="G41" s="110"/>
      <c r="H41" s="110"/>
      <c r="I41" s="110"/>
      <c r="J41" s="103">
        <f>SUM(K10:K40)/A41</f>
        <v>1.2888888888888888</v>
      </c>
      <c r="K41" s="103"/>
      <c r="L41" s="104"/>
    </row>
    <row r="42" spans="1:12" ht="18" customHeight="1" thickBot="1" x14ac:dyDescent="0.25">
      <c r="A42" s="121" t="s">
        <v>34</v>
      </c>
      <c r="B42" s="122"/>
      <c r="C42" s="122"/>
      <c r="D42" s="122"/>
      <c r="E42" s="122"/>
      <c r="F42" s="122"/>
      <c r="G42" s="123"/>
      <c r="H42" s="119">
        <f>J41/K$9*100</f>
        <v>25.777777777777779</v>
      </c>
      <c r="I42" s="120"/>
      <c r="J42" s="32" t="s">
        <v>25</v>
      </c>
      <c r="K42" s="124" t="str">
        <f>IF(J41&lt;=2.49,"กำลังพัฒนา",IF(J41&lt;=2.99,"ปานกลาง",IF(J41&lt;=3.49,"ดี",IF(J41&lt;=3.99,"ดีเลิศ","ยอดเยี่ยม"))))</f>
        <v>กำลังพัฒนา</v>
      </c>
      <c r="L42" s="125"/>
    </row>
    <row r="43" spans="1:12" ht="18" hidden="1" customHeight="1" x14ac:dyDescent="0.2">
      <c r="A43" s="16">
        <v>1</v>
      </c>
      <c r="K43" s="20"/>
    </row>
    <row r="44" spans="1:12" ht="18" hidden="1" customHeight="1" x14ac:dyDescent="0.2">
      <c r="A44" s="16">
        <v>2</v>
      </c>
    </row>
    <row r="45" spans="1:12" ht="18" hidden="1" customHeight="1" x14ac:dyDescent="0.2">
      <c r="A45" s="16">
        <v>3</v>
      </c>
    </row>
    <row r="46" spans="1:12" ht="18" hidden="1" customHeight="1" x14ac:dyDescent="0.2">
      <c r="A46" s="16">
        <v>4</v>
      </c>
    </row>
    <row r="47" spans="1:12" ht="18" hidden="1" customHeight="1" x14ac:dyDescent="0.2">
      <c r="A47" s="16">
        <v>5</v>
      </c>
    </row>
  </sheetData>
  <mergeCells count="47">
    <mergeCell ref="J41:L41"/>
    <mergeCell ref="K42:L42"/>
    <mergeCell ref="B21:F21"/>
    <mergeCell ref="B22:F22"/>
    <mergeCell ref="B23:F23"/>
    <mergeCell ref="B30:F30"/>
    <mergeCell ref="B41:I41"/>
    <mergeCell ref="A42:G42"/>
    <mergeCell ref="H42:I42"/>
    <mergeCell ref="B24:F24"/>
    <mergeCell ref="B40:F40"/>
    <mergeCell ref="B31:F31"/>
    <mergeCell ref="B32:F32"/>
    <mergeCell ref="B33:F33"/>
    <mergeCell ref="B34:F34"/>
    <mergeCell ref="B35:F35"/>
    <mergeCell ref="B28:F28"/>
    <mergeCell ref="B29:F29"/>
    <mergeCell ref="A1:L1"/>
    <mergeCell ref="L6:L8"/>
    <mergeCell ref="A6:A9"/>
    <mergeCell ref="B6:F9"/>
    <mergeCell ref="G6:G8"/>
    <mergeCell ref="H6:H8"/>
    <mergeCell ref="I6:I8"/>
    <mergeCell ref="J6:J8"/>
    <mergeCell ref="K6:K8"/>
    <mergeCell ref="A5:L5"/>
    <mergeCell ref="B19:F19"/>
    <mergeCell ref="B20:F20"/>
    <mergeCell ref="A3:L4"/>
    <mergeCell ref="B36:F36"/>
    <mergeCell ref="B37:F37"/>
    <mergeCell ref="B38:F38"/>
    <mergeCell ref="B39:F3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25:F25"/>
    <mergeCell ref="B26:F26"/>
    <mergeCell ref="B27:F27"/>
  </mergeCells>
  <dataValidations count="1">
    <dataValidation type="list" allowBlank="1" showInputMessage="1" showErrorMessage="1" sqref="G10:I40" xr:uid="{00000000-0002-0000-0900-000000000000}">
      <formula1>$A$43:$A$47</formula1>
    </dataValidation>
  </dataValidations>
  <pageMargins left="0.43307086614173229" right="0.23622047244094491" top="0.55118110236220474" bottom="0.35433070866141736" header="0.31496062992125984" footer="0.31496062992125984"/>
  <pageSetup paperSize="9" orientation="portrait" horizontalDpi="4294967293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-0.499984740745262"/>
  </sheetPr>
  <dimension ref="A1:K47"/>
  <sheetViews>
    <sheetView view="pageBreakPreview" zoomScale="81" zoomScaleNormal="118" zoomScaleSheetLayoutView="81" workbookViewId="0">
      <selection activeCell="G6" sqref="G6:H8"/>
    </sheetView>
  </sheetViews>
  <sheetFormatPr defaultColWidth="7.25" defaultRowHeight="18" customHeight="1" x14ac:dyDescent="0.2"/>
  <cols>
    <col min="1" max="1" width="5.125" style="16" customWidth="1"/>
    <col min="2" max="5" width="4.5" style="16" customWidth="1"/>
    <col min="6" max="6" width="4.875" style="16" customWidth="1"/>
    <col min="7" max="8" width="18.75" style="16" customWidth="1"/>
    <col min="9" max="11" width="8.25" style="16" customWidth="1"/>
    <col min="12" max="16384" width="7.25" style="16"/>
  </cols>
  <sheetData>
    <row r="1" spans="1:11" s="11" customFormat="1" ht="18" customHeight="1" x14ac:dyDescent="0.2">
      <c r="A1" s="98" t="str">
        <f>ปก!A1</f>
        <v>โปรแกรมประเมินมาตรฐานการศึกษาขั้นพื้นฐานเพื่อการประกันคุณภาพภายใน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s="11" customFormat="1" ht="18" customHeight="1" x14ac:dyDescent="0.2">
      <c r="A2" s="11" t="str">
        <f>""&amp;ปก!A16&amp;"  "&amp;ปก!B16</f>
        <v xml:space="preserve">มาตรฐานที่ 3 กระบวนการจัดการเรียนการสอนที่เน้นผู้เรียนเป็นสำคัญ  </v>
      </c>
    </row>
    <row r="3" spans="1:11" s="11" customFormat="1" ht="18" customHeight="1" x14ac:dyDescent="0.2">
      <c r="A3" s="99" t="str">
        <f>"     "&amp;ปก!A18</f>
        <v xml:space="preserve">     3.2 ใช้สื่อ เทคโนโลยีสารสนเทศ และแหล่งเรียนรู้ที่เอื้อต่อการเรียนรู้</v>
      </c>
      <c r="B3" s="99"/>
      <c r="C3" s="99"/>
      <c r="D3" s="99"/>
      <c r="E3" s="99"/>
      <c r="F3" s="99"/>
      <c r="G3" s="99"/>
      <c r="H3" s="99"/>
      <c r="I3" s="99"/>
      <c r="J3" s="99"/>
      <c r="K3" s="99"/>
    </row>
    <row r="4" spans="1:11" s="11" customFormat="1" ht="18" customHeight="1" x14ac:dyDescent="0.2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</row>
    <row r="5" spans="1:11" s="11" customFormat="1" ht="18" customHeight="1" x14ac:dyDescent="0.2">
      <c r="A5" s="105" t="str">
        <f>"โรงเรียน"&amp;""&amp;ปก!F2&amp;"      "&amp;"สพป."&amp;"  "&amp;ปก!F6&amp;"        "&amp;"ปีการศึกษา"&amp;" "&amp;ปก!F7</f>
        <v>โรงเรียนบ้านกุดโบสถ์      สพป.  นครราชสีมา เขต 3        ปีการศึกษา 2565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</row>
    <row r="6" spans="1:11" s="13" customFormat="1" ht="18" customHeight="1" x14ac:dyDescent="0.2">
      <c r="A6" s="101" t="s">
        <v>10</v>
      </c>
      <c r="B6" s="115" t="s">
        <v>9</v>
      </c>
      <c r="C6" s="115"/>
      <c r="D6" s="115"/>
      <c r="E6" s="115"/>
      <c r="F6" s="115"/>
      <c r="G6" s="134" t="s">
        <v>64</v>
      </c>
      <c r="H6" s="134" t="s">
        <v>65</v>
      </c>
      <c r="I6" s="100" t="s">
        <v>27</v>
      </c>
      <c r="J6" s="102" t="s">
        <v>28</v>
      </c>
      <c r="K6" s="100" t="s">
        <v>29</v>
      </c>
    </row>
    <row r="7" spans="1:11" s="13" customFormat="1" ht="18" customHeight="1" x14ac:dyDescent="0.2">
      <c r="A7" s="101"/>
      <c r="B7" s="115"/>
      <c r="C7" s="115"/>
      <c r="D7" s="115"/>
      <c r="E7" s="115"/>
      <c r="F7" s="115"/>
      <c r="G7" s="134"/>
      <c r="H7" s="134"/>
      <c r="I7" s="100"/>
      <c r="J7" s="102"/>
      <c r="K7" s="100"/>
    </row>
    <row r="8" spans="1:11" s="13" customFormat="1" ht="18" customHeight="1" x14ac:dyDescent="0.2">
      <c r="A8" s="101"/>
      <c r="B8" s="115"/>
      <c r="C8" s="115"/>
      <c r="D8" s="115"/>
      <c r="E8" s="115"/>
      <c r="F8" s="115"/>
      <c r="G8" s="134"/>
      <c r="H8" s="134"/>
      <c r="I8" s="100"/>
      <c r="J8" s="102"/>
      <c r="K8" s="100"/>
    </row>
    <row r="9" spans="1:11" s="13" customFormat="1" ht="18" customHeight="1" x14ac:dyDescent="0.2">
      <c r="A9" s="101"/>
      <c r="B9" s="115"/>
      <c r="C9" s="115"/>
      <c r="D9" s="115"/>
      <c r="E9" s="115"/>
      <c r="F9" s="115"/>
      <c r="G9" s="14">
        <v>5</v>
      </c>
      <c r="H9" s="14">
        <v>5</v>
      </c>
      <c r="I9" s="14">
        <v>5</v>
      </c>
      <c r="J9" s="14">
        <f>ปก!H18</f>
        <v>5</v>
      </c>
      <c r="K9" s="24" t="s">
        <v>30</v>
      </c>
    </row>
    <row r="10" spans="1:11" ht="18" customHeight="1" x14ac:dyDescent="0.2">
      <c r="A10" s="4">
        <f>IF(ข้อมูลบุคลากร!A4=0,"",ข้อมูลบุคลากร!A4)</f>
        <v>1</v>
      </c>
      <c r="B10" s="97" t="str">
        <f>IF(ข้อมูลบุคลากร!B4=0,"",ข้อมูลบุคลากร!B4)</f>
        <v>นางสาวขนิษฐา พริ้งกระโทก</v>
      </c>
      <c r="C10" s="97"/>
      <c r="D10" s="97"/>
      <c r="E10" s="97"/>
      <c r="F10" s="97"/>
      <c r="G10" s="4">
        <v>3</v>
      </c>
      <c r="H10" s="4">
        <v>3</v>
      </c>
      <c r="I10" s="3">
        <f t="shared" ref="I10:I40" si="0">IF(SUM(G10:H10)=0,"",AVERAGE(G10:H10))</f>
        <v>3</v>
      </c>
      <c r="J10" s="3">
        <f t="shared" ref="J10:J40" si="1">IF(SUM(G10:H10)=0,"",I10/I$9*J$9)</f>
        <v>3</v>
      </c>
      <c r="K10" s="1" t="str">
        <f>IF(SUM(G10:H10)=0,"",IF(J10&lt;(J$9/2),"ไม่ผ่าน","ผ่าน"))</f>
        <v>ผ่าน</v>
      </c>
    </row>
    <row r="11" spans="1:11" ht="18" customHeight="1" x14ac:dyDescent="0.2">
      <c r="A11" s="4">
        <f>IF(ข้อมูลบุคลากร!A5=0,"",ข้อมูลบุคลากร!A5)</f>
        <v>2</v>
      </c>
      <c r="B11" s="97" t="str">
        <f>IF(ข้อมูลบุคลากร!B5=0,"",ข้อมูลบุคลากร!B5)</f>
        <v/>
      </c>
      <c r="C11" s="97"/>
      <c r="D11" s="97"/>
      <c r="E11" s="97"/>
      <c r="F11" s="97"/>
      <c r="G11" s="4">
        <v>4</v>
      </c>
      <c r="H11" s="4">
        <v>4</v>
      </c>
      <c r="I11" s="3">
        <f t="shared" si="0"/>
        <v>4</v>
      </c>
      <c r="J11" s="3">
        <f t="shared" si="1"/>
        <v>4</v>
      </c>
      <c r="K11" s="1" t="str">
        <f t="shared" ref="K11:K40" si="2">IF(SUM(G11:H11)=0,"",IF(J11&lt;(J$9/2),"ไม่ผ่าน","ผ่าน"))</f>
        <v>ผ่าน</v>
      </c>
    </row>
    <row r="12" spans="1:11" ht="18" customHeight="1" x14ac:dyDescent="0.2">
      <c r="A12" s="4">
        <f>IF(ข้อมูลบุคลากร!A6=0,"",ข้อมูลบุคลากร!A6)</f>
        <v>3</v>
      </c>
      <c r="B12" s="97" t="str">
        <f>IF(ข้อมูลบุคลากร!B6=0,"",ข้อมูลบุคลากร!B6)</f>
        <v/>
      </c>
      <c r="C12" s="97"/>
      <c r="D12" s="97"/>
      <c r="E12" s="97"/>
      <c r="F12" s="97"/>
      <c r="G12" s="4">
        <v>3</v>
      </c>
      <c r="H12" s="4">
        <v>3</v>
      </c>
      <c r="I12" s="3">
        <f t="shared" si="0"/>
        <v>3</v>
      </c>
      <c r="J12" s="3">
        <f t="shared" si="1"/>
        <v>3</v>
      </c>
      <c r="K12" s="1" t="str">
        <f t="shared" si="2"/>
        <v>ผ่าน</v>
      </c>
    </row>
    <row r="13" spans="1:11" ht="18" customHeight="1" x14ac:dyDescent="0.2">
      <c r="A13" s="4">
        <f>IF(ข้อมูลบุคลากร!A7=0,"",ข้อมูลบุคลากร!A7)</f>
        <v>4</v>
      </c>
      <c r="B13" s="97" t="str">
        <f>IF(ข้อมูลบุคลากร!B7=0,"",ข้อมูลบุคลากร!B7)</f>
        <v/>
      </c>
      <c r="C13" s="97"/>
      <c r="D13" s="97"/>
      <c r="E13" s="97"/>
      <c r="F13" s="97"/>
      <c r="G13" s="4">
        <v>4</v>
      </c>
      <c r="H13" s="4">
        <v>4</v>
      </c>
      <c r="I13" s="3">
        <f t="shared" si="0"/>
        <v>4</v>
      </c>
      <c r="J13" s="3">
        <f t="shared" si="1"/>
        <v>4</v>
      </c>
      <c r="K13" s="1" t="str">
        <f t="shared" si="2"/>
        <v>ผ่าน</v>
      </c>
    </row>
    <row r="14" spans="1:11" ht="18" customHeight="1" x14ac:dyDescent="0.2">
      <c r="A14" s="4">
        <f>IF(ข้อมูลบุคลากร!A8=0,"",ข้อมูลบุคลากร!A8)</f>
        <v>5</v>
      </c>
      <c r="B14" s="97" t="str">
        <f>IF(ข้อมูลบุคลากร!B8=0,"",ข้อมูลบุคลากร!B8)</f>
        <v/>
      </c>
      <c r="C14" s="97"/>
      <c r="D14" s="97"/>
      <c r="E14" s="97"/>
      <c r="F14" s="97"/>
      <c r="G14" s="4">
        <v>3</v>
      </c>
      <c r="H14" s="4">
        <v>4</v>
      </c>
      <c r="I14" s="3">
        <f t="shared" si="0"/>
        <v>3.5</v>
      </c>
      <c r="J14" s="3">
        <f t="shared" si="1"/>
        <v>3.5</v>
      </c>
      <c r="K14" s="1" t="str">
        <f t="shared" si="2"/>
        <v>ผ่าน</v>
      </c>
    </row>
    <row r="15" spans="1:11" ht="18" customHeight="1" x14ac:dyDescent="0.2">
      <c r="A15" s="4">
        <f>IF(ข้อมูลบุคลากร!A9=0,"",ข้อมูลบุคลากร!A9)</f>
        <v>6</v>
      </c>
      <c r="B15" s="97" t="str">
        <f>IF(ข้อมูลบุคลากร!B9=0,"",ข้อมูลบุคลากร!B9)</f>
        <v/>
      </c>
      <c r="C15" s="97"/>
      <c r="D15" s="97"/>
      <c r="E15" s="97"/>
      <c r="F15" s="97"/>
      <c r="G15" s="4"/>
      <c r="H15" s="4"/>
      <c r="I15" s="3" t="str">
        <f t="shared" si="0"/>
        <v/>
      </c>
      <c r="J15" s="3" t="str">
        <f t="shared" si="1"/>
        <v/>
      </c>
      <c r="K15" s="1" t="str">
        <f t="shared" si="2"/>
        <v/>
      </c>
    </row>
    <row r="16" spans="1:11" ht="18" customHeight="1" x14ac:dyDescent="0.2">
      <c r="A16" s="4">
        <f>IF(ข้อมูลบุคลากร!A10=0,"",ข้อมูลบุคลากร!A10)</f>
        <v>7</v>
      </c>
      <c r="B16" s="97" t="str">
        <f>IF(ข้อมูลบุคลากร!B10=0,"",ข้อมูลบุคลากร!B10)</f>
        <v/>
      </c>
      <c r="C16" s="97"/>
      <c r="D16" s="97"/>
      <c r="E16" s="97"/>
      <c r="F16" s="97"/>
      <c r="G16" s="4"/>
      <c r="H16" s="4"/>
      <c r="I16" s="3" t="str">
        <f t="shared" si="0"/>
        <v/>
      </c>
      <c r="J16" s="3" t="str">
        <f t="shared" si="1"/>
        <v/>
      </c>
      <c r="K16" s="1" t="str">
        <f t="shared" si="2"/>
        <v/>
      </c>
    </row>
    <row r="17" spans="1:11" ht="18" customHeight="1" x14ac:dyDescent="0.2">
      <c r="A17" s="4">
        <f>IF(ข้อมูลบุคลากร!A11=0,"",ข้อมูลบุคลากร!A11)</f>
        <v>8</v>
      </c>
      <c r="B17" s="97" t="str">
        <f>IF(ข้อมูลบุคลากร!B11=0,"",ข้อมูลบุคลากร!B11)</f>
        <v/>
      </c>
      <c r="C17" s="97"/>
      <c r="D17" s="97"/>
      <c r="E17" s="97"/>
      <c r="F17" s="97"/>
      <c r="G17" s="4"/>
      <c r="H17" s="4"/>
      <c r="I17" s="3" t="str">
        <f t="shared" si="0"/>
        <v/>
      </c>
      <c r="J17" s="3" t="str">
        <f t="shared" si="1"/>
        <v/>
      </c>
      <c r="K17" s="1" t="str">
        <f t="shared" si="2"/>
        <v/>
      </c>
    </row>
    <row r="18" spans="1:11" ht="18" customHeight="1" x14ac:dyDescent="0.2">
      <c r="A18" s="4">
        <f>IF(ข้อมูลบุคลากร!A12=0,"",ข้อมูลบุคลากร!A12)</f>
        <v>9</v>
      </c>
      <c r="B18" s="97" t="str">
        <f>IF(ข้อมูลบุคลากร!B12=0,"",ข้อมูลบุคลากร!B12)</f>
        <v/>
      </c>
      <c r="C18" s="97"/>
      <c r="D18" s="97"/>
      <c r="E18" s="97"/>
      <c r="F18" s="97"/>
      <c r="G18" s="4"/>
      <c r="H18" s="4"/>
      <c r="I18" s="3" t="str">
        <f t="shared" si="0"/>
        <v/>
      </c>
      <c r="J18" s="3" t="str">
        <f t="shared" si="1"/>
        <v/>
      </c>
      <c r="K18" s="1" t="str">
        <f t="shared" si="2"/>
        <v/>
      </c>
    </row>
    <row r="19" spans="1:11" ht="18" customHeight="1" x14ac:dyDescent="0.2">
      <c r="A19" s="4">
        <f>IF(ข้อมูลบุคลากร!A13=0,"",ข้อมูลบุคลากร!A13)</f>
        <v>10</v>
      </c>
      <c r="B19" s="97" t="str">
        <f>IF(ข้อมูลบุคลากร!B13=0,"",ข้อมูลบุคลากร!B13)</f>
        <v/>
      </c>
      <c r="C19" s="97"/>
      <c r="D19" s="97"/>
      <c r="E19" s="97"/>
      <c r="F19" s="97"/>
      <c r="G19" s="4"/>
      <c r="H19" s="4"/>
      <c r="I19" s="3" t="str">
        <f t="shared" si="0"/>
        <v/>
      </c>
      <c r="J19" s="3" t="str">
        <f t="shared" si="1"/>
        <v/>
      </c>
      <c r="K19" s="1" t="str">
        <f t="shared" si="2"/>
        <v/>
      </c>
    </row>
    <row r="20" spans="1:11" ht="18" customHeight="1" x14ac:dyDescent="0.2">
      <c r="A20" s="4">
        <f>IF(ข้อมูลบุคลากร!A14=0,"",ข้อมูลบุคลากร!A14)</f>
        <v>11</v>
      </c>
      <c r="B20" s="97" t="str">
        <f>IF(ข้อมูลบุคลากร!B14=0,"",ข้อมูลบุคลากร!B14)</f>
        <v/>
      </c>
      <c r="C20" s="97"/>
      <c r="D20" s="97"/>
      <c r="E20" s="97"/>
      <c r="F20" s="97"/>
      <c r="G20" s="4"/>
      <c r="H20" s="4"/>
      <c r="I20" s="3" t="str">
        <f t="shared" si="0"/>
        <v/>
      </c>
      <c r="J20" s="3" t="str">
        <f t="shared" si="1"/>
        <v/>
      </c>
      <c r="K20" s="1" t="str">
        <f t="shared" si="2"/>
        <v/>
      </c>
    </row>
    <row r="21" spans="1:11" ht="18" customHeight="1" x14ac:dyDescent="0.2">
      <c r="A21" s="4">
        <f>IF(ข้อมูลบุคลากร!A15=0,"",ข้อมูลบุคลากร!A15)</f>
        <v>12</v>
      </c>
      <c r="B21" s="97" t="str">
        <f>IF(ข้อมูลบุคลากร!B15=0,"",ข้อมูลบุคลากร!B15)</f>
        <v/>
      </c>
      <c r="C21" s="97"/>
      <c r="D21" s="97"/>
      <c r="E21" s="97"/>
      <c r="F21" s="97"/>
      <c r="G21" s="4"/>
      <c r="H21" s="4"/>
      <c r="I21" s="3" t="str">
        <f t="shared" si="0"/>
        <v/>
      </c>
      <c r="J21" s="3" t="str">
        <f t="shared" si="1"/>
        <v/>
      </c>
      <c r="K21" s="1" t="str">
        <f t="shared" si="2"/>
        <v/>
      </c>
    </row>
    <row r="22" spans="1:11" s="11" customFormat="1" ht="18" customHeight="1" x14ac:dyDescent="0.2">
      <c r="A22" s="4">
        <f>IF(ข้อมูลบุคลากร!A16=0,"",ข้อมูลบุคลากร!A16)</f>
        <v>13</v>
      </c>
      <c r="B22" s="97" t="str">
        <f>IF(ข้อมูลบุคลากร!B16=0,"",ข้อมูลบุคลากร!B16)</f>
        <v/>
      </c>
      <c r="C22" s="97"/>
      <c r="D22" s="97"/>
      <c r="E22" s="97"/>
      <c r="F22" s="97"/>
      <c r="G22" s="4"/>
      <c r="H22" s="4"/>
      <c r="I22" s="3" t="str">
        <f t="shared" si="0"/>
        <v/>
      </c>
      <c r="J22" s="3" t="str">
        <f t="shared" si="1"/>
        <v/>
      </c>
      <c r="K22" s="1" t="str">
        <f t="shared" si="2"/>
        <v/>
      </c>
    </row>
    <row r="23" spans="1:11" s="11" customFormat="1" ht="18" customHeight="1" x14ac:dyDescent="0.2">
      <c r="A23" s="4">
        <f>IF(ข้อมูลบุคลากร!A17=0,"",ข้อมูลบุคลากร!A17)</f>
        <v>14</v>
      </c>
      <c r="B23" s="97" t="str">
        <f>IF(ข้อมูลบุคลากร!B17=0,"",ข้อมูลบุคลากร!B17)</f>
        <v/>
      </c>
      <c r="C23" s="97"/>
      <c r="D23" s="97"/>
      <c r="E23" s="97"/>
      <c r="F23" s="97"/>
      <c r="G23" s="4"/>
      <c r="H23" s="4"/>
      <c r="I23" s="3" t="str">
        <f t="shared" si="0"/>
        <v/>
      </c>
      <c r="J23" s="3" t="str">
        <f t="shared" si="1"/>
        <v/>
      </c>
      <c r="K23" s="1" t="str">
        <f t="shared" si="2"/>
        <v/>
      </c>
    </row>
    <row r="24" spans="1:11" s="11" customFormat="1" ht="18" customHeight="1" x14ac:dyDescent="0.2">
      <c r="A24" s="4">
        <f>IF(ข้อมูลบุคลากร!A18=0,"",ข้อมูลบุคลากร!A18)</f>
        <v>15</v>
      </c>
      <c r="B24" s="97" t="str">
        <f>IF(ข้อมูลบุคลากร!B18=0,"",ข้อมูลบุคลากร!B18)</f>
        <v/>
      </c>
      <c r="C24" s="97"/>
      <c r="D24" s="97"/>
      <c r="E24" s="97"/>
      <c r="F24" s="97"/>
      <c r="G24" s="4"/>
      <c r="H24" s="4"/>
      <c r="I24" s="3" t="str">
        <f t="shared" si="0"/>
        <v/>
      </c>
      <c r="J24" s="3" t="str">
        <f t="shared" si="1"/>
        <v/>
      </c>
      <c r="K24" s="1" t="str">
        <f t="shared" si="2"/>
        <v/>
      </c>
    </row>
    <row r="25" spans="1:11" s="11" customFormat="1" ht="18" customHeight="1" x14ac:dyDescent="0.2">
      <c r="A25" s="4" t="str">
        <f>IF(ข้อมูลบุคลากร!A19=0,"",ข้อมูลบุคลากร!A19)</f>
        <v/>
      </c>
      <c r="B25" s="97" t="str">
        <f>IF(ข้อมูลบุคลากร!B19=0,"",ข้อมูลบุคลากร!B19)</f>
        <v/>
      </c>
      <c r="C25" s="97"/>
      <c r="D25" s="97"/>
      <c r="E25" s="97"/>
      <c r="F25" s="97"/>
      <c r="G25" s="4"/>
      <c r="H25" s="4"/>
      <c r="I25" s="3" t="str">
        <f t="shared" si="0"/>
        <v/>
      </c>
      <c r="J25" s="3" t="str">
        <f t="shared" si="1"/>
        <v/>
      </c>
      <c r="K25" s="1" t="str">
        <f t="shared" si="2"/>
        <v/>
      </c>
    </row>
    <row r="26" spans="1:11" s="11" customFormat="1" ht="18" customHeight="1" x14ac:dyDescent="0.2">
      <c r="A26" s="4" t="str">
        <f>IF(ข้อมูลบุคลากร!A20=0,"",ข้อมูลบุคลากร!A20)</f>
        <v/>
      </c>
      <c r="B26" s="97" t="str">
        <f>IF(ข้อมูลบุคลากร!B20=0,"",ข้อมูลบุคลากร!B20)</f>
        <v/>
      </c>
      <c r="C26" s="97"/>
      <c r="D26" s="97"/>
      <c r="E26" s="97"/>
      <c r="F26" s="97"/>
      <c r="G26" s="4"/>
      <c r="H26" s="4"/>
      <c r="I26" s="3" t="str">
        <f t="shared" si="0"/>
        <v/>
      </c>
      <c r="J26" s="3" t="str">
        <f t="shared" si="1"/>
        <v/>
      </c>
      <c r="K26" s="1" t="str">
        <f t="shared" si="2"/>
        <v/>
      </c>
    </row>
    <row r="27" spans="1:11" s="11" customFormat="1" ht="18" customHeight="1" x14ac:dyDescent="0.2">
      <c r="A27" s="4" t="str">
        <f>IF(ข้อมูลบุคลากร!A21=0,"",ข้อมูลบุคลากร!A21)</f>
        <v/>
      </c>
      <c r="B27" s="97" t="str">
        <f>IF(ข้อมูลบุคลากร!B21=0,"",ข้อมูลบุคลากร!B21)</f>
        <v/>
      </c>
      <c r="C27" s="97"/>
      <c r="D27" s="97"/>
      <c r="E27" s="97"/>
      <c r="F27" s="97"/>
      <c r="G27" s="4"/>
      <c r="H27" s="4"/>
      <c r="I27" s="3" t="str">
        <f t="shared" si="0"/>
        <v/>
      </c>
      <c r="J27" s="3" t="str">
        <f t="shared" si="1"/>
        <v/>
      </c>
      <c r="K27" s="1" t="str">
        <f t="shared" si="2"/>
        <v/>
      </c>
    </row>
    <row r="28" spans="1:11" s="11" customFormat="1" ht="18" customHeight="1" x14ac:dyDescent="0.2">
      <c r="A28" s="4" t="str">
        <f>IF(ข้อมูลบุคลากร!A22=0,"",ข้อมูลบุคลากร!A22)</f>
        <v/>
      </c>
      <c r="B28" s="97" t="str">
        <f>IF(ข้อมูลบุคลากร!B22=0,"",ข้อมูลบุคลากร!B22)</f>
        <v/>
      </c>
      <c r="C28" s="97"/>
      <c r="D28" s="97"/>
      <c r="E28" s="97"/>
      <c r="F28" s="97"/>
      <c r="G28" s="4"/>
      <c r="H28" s="4"/>
      <c r="I28" s="3" t="str">
        <f t="shared" si="0"/>
        <v/>
      </c>
      <c r="J28" s="3" t="str">
        <f t="shared" si="1"/>
        <v/>
      </c>
      <c r="K28" s="1" t="str">
        <f t="shared" si="2"/>
        <v/>
      </c>
    </row>
    <row r="29" spans="1:11" s="11" customFormat="1" ht="18" customHeight="1" x14ac:dyDescent="0.2">
      <c r="A29" s="4" t="str">
        <f>IF(ข้อมูลบุคลากร!A23=0,"",ข้อมูลบุคลากร!A23)</f>
        <v/>
      </c>
      <c r="B29" s="97" t="str">
        <f>IF(ข้อมูลบุคลากร!B23=0,"",ข้อมูลบุคลากร!B23)</f>
        <v/>
      </c>
      <c r="C29" s="97"/>
      <c r="D29" s="97"/>
      <c r="E29" s="97"/>
      <c r="F29" s="97"/>
      <c r="G29" s="4"/>
      <c r="H29" s="4"/>
      <c r="I29" s="3" t="str">
        <f t="shared" si="0"/>
        <v/>
      </c>
      <c r="J29" s="3" t="str">
        <f t="shared" si="1"/>
        <v/>
      </c>
      <c r="K29" s="1" t="str">
        <f t="shared" si="2"/>
        <v/>
      </c>
    </row>
    <row r="30" spans="1:11" s="11" customFormat="1" ht="18" customHeight="1" x14ac:dyDescent="0.2">
      <c r="A30" s="4" t="str">
        <f>IF(ข้อมูลบุคลากร!A24=0,"",ข้อมูลบุคลากร!A24)</f>
        <v/>
      </c>
      <c r="B30" s="97" t="str">
        <f>IF(ข้อมูลบุคลากร!B24=0,"",ข้อมูลบุคลากร!B24)</f>
        <v/>
      </c>
      <c r="C30" s="97"/>
      <c r="D30" s="97"/>
      <c r="E30" s="97"/>
      <c r="F30" s="97"/>
      <c r="G30" s="4"/>
      <c r="H30" s="4"/>
      <c r="I30" s="3" t="str">
        <f t="shared" si="0"/>
        <v/>
      </c>
      <c r="J30" s="3" t="str">
        <f t="shared" si="1"/>
        <v/>
      </c>
      <c r="K30" s="1" t="str">
        <f t="shared" si="2"/>
        <v/>
      </c>
    </row>
    <row r="31" spans="1:11" s="11" customFormat="1" ht="18" customHeight="1" x14ac:dyDescent="0.2">
      <c r="A31" s="4" t="str">
        <f>IF(ข้อมูลบุคลากร!A25=0,"",ข้อมูลบุคลากร!A25)</f>
        <v/>
      </c>
      <c r="B31" s="97" t="str">
        <f>IF(ข้อมูลบุคลากร!B25=0,"",ข้อมูลบุคลากร!B25)</f>
        <v/>
      </c>
      <c r="C31" s="97"/>
      <c r="D31" s="97"/>
      <c r="E31" s="97"/>
      <c r="F31" s="97"/>
      <c r="G31" s="4"/>
      <c r="H31" s="4"/>
      <c r="I31" s="3" t="str">
        <f t="shared" si="0"/>
        <v/>
      </c>
      <c r="J31" s="3" t="str">
        <f t="shared" si="1"/>
        <v/>
      </c>
      <c r="K31" s="1" t="str">
        <f t="shared" si="2"/>
        <v/>
      </c>
    </row>
    <row r="32" spans="1:11" s="11" customFormat="1" ht="18" customHeight="1" x14ac:dyDescent="0.2">
      <c r="A32" s="4" t="str">
        <f>IF(ข้อมูลบุคลากร!A26=0,"",ข้อมูลบุคลากร!A26)</f>
        <v/>
      </c>
      <c r="B32" s="97" t="str">
        <f>IF(ข้อมูลบุคลากร!B26=0,"",ข้อมูลบุคลากร!B26)</f>
        <v/>
      </c>
      <c r="C32" s="97"/>
      <c r="D32" s="97"/>
      <c r="E32" s="97"/>
      <c r="F32" s="97"/>
      <c r="G32" s="4"/>
      <c r="H32" s="4"/>
      <c r="I32" s="3" t="str">
        <f t="shared" si="0"/>
        <v/>
      </c>
      <c r="J32" s="3" t="str">
        <f t="shared" si="1"/>
        <v/>
      </c>
      <c r="K32" s="1" t="str">
        <f t="shared" si="2"/>
        <v/>
      </c>
    </row>
    <row r="33" spans="1:11" s="11" customFormat="1" ht="18" customHeight="1" x14ac:dyDescent="0.2">
      <c r="A33" s="4" t="str">
        <f>IF(ข้อมูลบุคลากร!A27=0,"",ข้อมูลบุคลากร!A27)</f>
        <v/>
      </c>
      <c r="B33" s="97" t="str">
        <f>IF(ข้อมูลบุคลากร!B27=0,"",ข้อมูลบุคลากร!B27)</f>
        <v/>
      </c>
      <c r="C33" s="97"/>
      <c r="D33" s="97"/>
      <c r="E33" s="97"/>
      <c r="F33" s="97"/>
      <c r="G33" s="4"/>
      <c r="H33" s="4"/>
      <c r="I33" s="3" t="str">
        <f t="shared" si="0"/>
        <v/>
      </c>
      <c r="J33" s="3" t="str">
        <f t="shared" si="1"/>
        <v/>
      </c>
      <c r="K33" s="1" t="str">
        <f t="shared" si="2"/>
        <v/>
      </c>
    </row>
    <row r="34" spans="1:11" s="11" customFormat="1" ht="18" customHeight="1" x14ac:dyDescent="0.2">
      <c r="A34" s="4" t="str">
        <f>IF(ข้อมูลบุคลากร!A28=0,"",ข้อมูลบุคลากร!A28)</f>
        <v/>
      </c>
      <c r="B34" s="97" t="str">
        <f>IF(ข้อมูลบุคลากร!B28=0,"",ข้อมูลบุคลากร!B28)</f>
        <v/>
      </c>
      <c r="C34" s="97"/>
      <c r="D34" s="97"/>
      <c r="E34" s="97"/>
      <c r="F34" s="97"/>
      <c r="G34" s="4"/>
      <c r="H34" s="4"/>
      <c r="I34" s="3" t="str">
        <f t="shared" si="0"/>
        <v/>
      </c>
      <c r="J34" s="3" t="str">
        <f t="shared" si="1"/>
        <v/>
      </c>
      <c r="K34" s="1" t="str">
        <f t="shared" si="2"/>
        <v/>
      </c>
    </row>
    <row r="35" spans="1:11" s="11" customFormat="1" ht="18" customHeight="1" x14ac:dyDescent="0.2">
      <c r="A35" s="4" t="str">
        <f>IF(ข้อมูลบุคลากร!A29=0,"",ข้อมูลบุคลากร!A29)</f>
        <v/>
      </c>
      <c r="B35" s="97" t="str">
        <f>IF(ข้อมูลบุคลากร!B29=0,"",ข้อมูลบุคลากร!B29)</f>
        <v/>
      </c>
      <c r="C35" s="97"/>
      <c r="D35" s="97"/>
      <c r="E35" s="97"/>
      <c r="F35" s="97"/>
      <c r="G35" s="4"/>
      <c r="H35" s="4"/>
      <c r="I35" s="3" t="str">
        <f t="shared" si="0"/>
        <v/>
      </c>
      <c r="J35" s="3" t="str">
        <f t="shared" si="1"/>
        <v/>
      </c>
      <c r="K35" s="1" t="str">
        <f t="shared" si="2"/>
        <v/>
      </c>
    </row>
    <row r="36" spans="1:11" s="11" customFormat="1" ht="18" customHeight="1" x14ac:dyDescent="0.2">
      <c r="A36" s="4" t="str">
        <f>IF(ข้อมูลบุคลากร!A30=0,"",ข้อมูลบุคลากร!A30)</f>
        <v/>
      </c>
      <c r="B36" s="97" t="str">
        <f>IF(ข้อมูลบุคลากร!B30=0,"",ข้อมูลบุคลากร!B30)</f>
        <v/>
      </c>
      <c r="C36" s="97"/>
      <c r="D36" s="97"/>
      <c r="E36" s="97"/>
      <c r="F36" s="97"/>
      <c r="G36" s="4"/>
      <c r="H36" s="4"/>
      <c r="I36" s="3" t="str">
        <f t="shared" si="0"/>
        <v/>
      </c>
      <c r="J36" s="3" t="str">
        <f t="shared" si="1"/>
        <v/>
      </c>
      <c r="K36" s="1" t="str">
        <f t="shared" si="2"/>
        <v/>
      </c>
    </row>
    <row r="37" spans="1:11" s="11" customFormat="1" ht="18" customHeight="1" x14ac:dyDescent="0.2">
      <c r="A37" s="4" t="str">
        <f>IF(ข้อมูลบุคลากร!A31=0,"",ข้อมูลบุคลากร!A31)</f>
        <v/>
      </c>
      <c r="B37" s="97" t="str">
        <f>IF(ข้อมูลบุคลากร!B31=0,"",ข้อมูลบุคลากร!B31)</f>
        <v/>
      </c>
      <c r="C37" s="97"/>
      <c r="D37" s="97"/>
      <c r="E37" s="97"/>
      <c r="F37" s="97"/>
      <c r="G37" s="4"/>
      <c r="H37" s="4"/>
      <c r="I37" s="3" t="str">
        <f t="shared" si="0"/>
        <v/>
      </c>
      <c r="J37" s="3" t="str">
        <f t="shared" si="1"/>
        <v/>
      </c>
      <c r="K37" s="1" t="str">
        <f t="shared" si="2"/>
        <v/>
      </c>
    </row>
    <row r="38" spans="1:11" s="11" customFormat="1" ht="18" customHeight="1" x14ac:dyDescent="0.2">
      <c r="A38" s="4" t="str">
        <f>IF(ข้อมูลบุคลากร!A32=0,"",ข้อมูลบุคลากร!A32)</f>
        <v/>
      </c>
      <c r="B38" s="97" t="str">
        <f>IF(ข้อมูลบุคลากร!B32=0,"",ข้อมูลบุคลากร!B32)</f>
        <v/>
      </c>
      <c r="C38" s="97"/>
      <c r="D38" s="97"/>
      <c r="E38" s="97"/>
      <c r="F38" s="97"/>
      <c r="G38" s="4"/>
      <c r="H38" s="4"/>
      <c r="I38" s="3" t="str">
        <f t="shared" si="0"/>
        <v/>
      </c>
      <c r="J38" s="3" t="str">
        <f t="shared" si="1"/>
        <v/>
      </c>
      <c r="K38" s="1" t="str">
        <f t="shared" si="2"/>
        <v/>
      </c>
    </row>
    <row r="39" spans="1:11" s="11" customFormat="1" ht="18" customHeight="1" x14ac:dyDescent="0.2">
      <c r="A39" s="4" t="str">
        <f>IF(ข้อมูลบุคลากร!A33=0,"",ข้อมูลบุคลากร!A33)</f>
        <v/>
      </c>
      <c r="B39" s="97" t="str">
        <f>IF(ข้อมูลบุคลากร!B33=0,"",ข้อมูลบุคลากร!B33)</f>
        <v/>
      </c>
      <c r="C39" s="97"/>
      <c r="D39" s="97"/>
      <c r="E39" s="97"/>
      <c r="F39" s="97"/>
      <c r="G39" s="4"/>
      <c r="H39" s="4"/>
      <c r="I39" s="3" t="str">
        <f t="shared" si="0"/>
        <v/>
      </c>
      <c r="J39" s="3" t="str">
        <f t="shared" si="1"/>
        <v/>
      </c>
      <c r="K39" s="1" t="str">
        <f t="shared" si="2"/>
        <v/>
      </c>
    </row>
    <row r="40" spans="1:11" s="11" customFormat="1" ht="18" customHeight="1" thickBot="1" x14ac:dyDescent="0.25">
      <c r="A40" s="4" t="str">
        <f>IF(ข้อมูลบุคลากร!A34=0,"",ข้อมูลบุคลากร!A34)</f>
        <v/>
      </c>
      <c r="B40" s="97" t="str">
        <f>IF(ข้อมูลบุคลากร!B25=0,"",ข้อมูลบุคลากร!B25)</f>
        <v/>
      </c>
      <c r="C40" s="97"/>
      <c r="D40" s="97"/>
      <c r="E40" s="97"/>
      <c r="F40" s="97"/>
      <c r="G40" s="4"/>
      <c r="H40" s="4"/>
      <c r="I40" s="3" t="str">
        <f t="shared" si="0"/>
        <v/>
      </c>
      <c r="J40" s="3" t="str">
        <f t="shared" si="1"/>
        <v/>
      </c>
      <c r="K40" s="1" t="str">
        <f t="shared" si="2"/>
        <v/>
      </c>
    </row>
    <row r="41" spans="1:11" ht="18" customHeight="1" x14ac:dyDescent="0.2">
      <c r="A41" s="17">
        <f>COUNT(A10:A40)</f>
        <v>15</v>
      </c>
      <c r="B41" s="109" t="s">
        <v>31</v>
      </c>
      <c r="C41" s="110"/>
      <c r="D41" s="110"/>
      <c r="E41" s="110"/>
      <c r="F41" s="110"/>
      <c r="G41" s="110"/>
      <c r="H41" s="110"/>
      <c r="I41" s="103">
        <f>SUM(J10:J40)/A41</f>
        <v>1.1666666666666667</v>
      </c>
      <c r="J41" s="103"/>
      <c r="K41" s="104"/>
    </row>
    <row r="42" spans="1:11" ht="18" customHeight="1" thickBot="1" x14ac:dyDescent="0.25">
      <c r="A42" s="121" t="s">
        <v>34</v>
      </c>
      <c r="B42" s="122"/>
      <c r="C42" s="122"/>
      <c r="D42" s="122"/>
      <c r="E42" s="122"/>
      <c r="F42" s="122"/>
      <c r="G42" s="123"/>
      <c r="H42" s="31">
        <f>I41/J$9*100</f>
        <v>23.333333333333332</v>
      </c>
      <c r="I42" s="19" t="s">
        <v>25</v>
      </c>
      <c r="J42" s="124" t="str">
        <f>IF(I41&lt;=2.49,"กำลังพัฒนา",IF(I41&lt;=2.99,"ปานกลาง",IF(I41&lt;=3.49,"ดี",IF(I41&lt;=3.99,"ดีเลิศ","ยอดเยี่ยม"))))</f>
        <v>กำลังพัฒนา</v>
      </c>
      <c r="K42" s="125"/>
    </row>
    <row r="43" spans="1:11" ht="18" hidden="1" customHeight="1" x14ac:dyDescent="0.2">
      <c r="A43" s="16">
        <v>1</v>
      </c>
      <c r="J43" s="20"/>
    </row>
    <row r="44" spans="1:11" ht="18" hidden="1" customHeight="1" x14ac:dyDescent="0.2">
      <c r="A44" s="16">
        <v>2</v>
      </c>
    </row>
    <row r="45" spans="1:11" ht="18" hidden="1" customHeight="1" x14ac:dyDescent="0.2">
      <c r="A45" s="16">
        <v>3</v>
      </c>
    </row>
    <row r="46" spans="1:11" ht="18" hidden="1" customHeight="1" x14ac:dyDescent="0.2">
      <c r="A46" s="16">
        <v>4</v>
      </c>
    </row>
    <row r="47" spans="1:11" ht="18" hidden="1" customHeight="1" x14ac:dyDescent="0.2">
      <c r="A47" s="16">
        <v>5</v>
      </c>
    </row>
  </sheetData>
  <mergeCells count="45">
    <mergeCell ref="B31:F31"/>
    <mergeCell ref="B29:F29"/>
    <mergeCell ref="B30:F30"/>
    <mergeCell ref="B23:F23"/>
    <mergeCell ref="B24:F24"/>
    <mergeCell ref="B26:F26"/>
    <mergeCell ref="B27:F27"/>
    <mergeCell ref="B28:F28"/>
    <mergeCell ref="J6:J8"/>
    <mergeCell ref="K6:K8"/>
    <mergeCell ref="B10:F10"/>
    <mergeCell ref="A1:K1"/>
    <mergeCell ref="A3:K4"/>
    <mergeCell ref="A5:K5"/>
    <mergeCell ref="A6:A9"/>
    <mergeCell ref="B6:F9"/>
    <mergeCell ref="G6:G8"/>
    <mergeCell ref="H6:H8"/>
    <mergeCell ref="I6:I8"/>
    <mergeCell ref="B37:F37"/>
    <mergeCell ref="B38:F38"/>
    <mergeCell ref="B39:F39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2:F22"/>
    <mergeCell ref="B25:F25"/>
    <mergeCell ref="B20:F20"/>
    <mergeCell ref="B21:F21"/>
    <mergeCell ref="B32:F32"/>
    <mergeCell ref="B33:F33"/>
    <mergeCell ref="B34:F34"/>
    <mergeCell ref="B35:F35"/>
    <mergeCell ref="B36:F36"/>
    <mergeCell ref="B41:H41"/>
    <mergeCell ref="I41:K41"/>
    <mergeCell ref="A42:G42"/>
    <mergeCell ref="J42:K42"/>
    <mergeCell ref="B40:F40"/>
  </mergeCells>
  <dataValidations count="1">
    <dataValidation type="list" allowBlank="1" showInputMessage="1" showErrorMessage="1" sqref="G10:H40" xr:uid="{00000000-0002-0000-0A00-000000000000}">
      <formula1>$A$43:$A$47</formula1>
    </dataValidation>
  </dataValidations>
  <pageMargins left="0.43307086614173229" right="0.23622047244094491" top="0.55118110236220474" bottom="0.35433070866141736" header="0.31496062992125984" footer="0.31496062992125984"/>
  <pageSetup paperSize="9" orientation="portrait" horizontalDpi="4294967293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-0.499984740745262"/>
  </sheetPr>
  <dimension ref="A1:J47"/>
  <sheetViews>
    <sheetView view="pageBreakPreview" topLeftCell="B1" zoomScale="95" zoomScaleNormal="70" zoomScaleSheetLayoutView="95" workbookViewId="0">
      <selection activeCell="N6" sqref="N6"/>
    </sheetView>
  </sheetViews>
  <sheetFormatPr defaultColWidth="7.25" defaultRowHeight="18" customHeight="1" x14ac:dyDescent="0.2"/>
  <cols>
    <col min="1" max="1" width="5.125" style="16" customWidth="1"/>
    <col min="2" max="5" width="4.5" style="16" customWidth="1"/>
    <col min="6" max="6" width="4.875" style="16" customWidth="1"/>
    <col min="7" max="7" width="34.25" style="16" customWidth="1"/>
    <col min="8" max="10" width="9.125" style="16" customWidth="1"/>
    <col min="11" max="16384" width="7.25" style="16"/>
  </cols>
  <sheetData>
    <row r="1" spans="1:10" s="11" customFormat="1" ht="18" customHeight="1" x14ac:dyDescent="0.2">
      <c r="A1" s="98" t="str">
        <f>ปก!A1</f>
        <v>โปรแกรมประเมินมาตรฐานการศึกษาขั้นพื้นฐานเพื่อการประกันคุณภาพภายใน</v>
      </c>
      <c r="B1" s="98"/>
      <c r="C1" s="98"/>
      <c r="D1" s="98"/>
      <c r="E1" s="98"/>
      <c r="F1" s="98"/>
      <c r="G1" s="98"/>
      <c r="H1" s="98"/>
      <c r="I1" s="98"/>
      <c r="J1" s="98"/>
    </row>
    <row r="2" spans="1:10" s="11" customFormat="1" ht="18" customHeight="1" x14ac:dyDescent="0.2">
      <c r="A2" s="11" t="str">
        <f>""&amp;ปก!A16&amp;"  "&amp;ปก!B16</f>
        <v xml:space="preserve">มาตรฐานที่ 3 กระบวนการจัดการเรียนการสอนที่เน้นผู้เรียนเป็นสำคัญ  </v>
      </c>
    </row>
    <row r="3" spans="1:10" s="11" customFormat="1" ht="18" customHeight="1" x14ac:dyDescent="0.2">
      <c r="A3" s="99" t="str">
        <f>"     "&amp;ปก!A19</f>
        <v xml:space="preserve">     3.3 มีการบริหารจัดการชั้นเรียนเชิงบวก
</v>
      </c>
      <c r="B3" s="99"/>
      <c r="C3" s="99"/>
      <c r="D3" s="99"/>
      <c r="E3" s="99"/>
      <c r="F3" s="99"/>
      <c r="G3" s="99"/>
      <c r="H3" s="99"/>
      <c r="I3" s="99"/>
      <c r="J3" s="99"/>
    </row>
    <row r="4" spans="1:10" s="11" customFormat="1" ht="18" customHeight="1" x14ac:dyDescent="0.2">
      <c r="A4" s="99"/>
      <c r="B4" s="99"/>
      <c r="C4" s="99"/>
      <c r="D4" s="99"/>
      <c r="E4" s="99"/>
      <c r="F4" s="99"/>
      <c r="G4" s="99"/>
      <c r="H4" s="99"/>
      <c r="I4" s="99"/>
      <c r="J4" s="99"/>
    </row>
    <row r="5" spans="1:10" s="11" customFormat="1" ht="18" customHeight="1" x14ac:dyDescent="0.2">
      <c r="A5" s="105" t="str">
        <f>"โรงเรียน"&amp;""&amp;ปก!F2&amp;"      "&amp;"สพป."&amp;"  "&amp;ปก!F6&amp;"        "&amp;"ปีการศึกษา"&amp;" "&amp;ปก!F7</f>
        <v>โรงเรียนบ้านกุดโบสถ์      สพป.  นครราชสีมา เขต 3        ปีการศึกษา 2565</v>
      </c>
      <c r="B5" s="105"/>
      <c r="C5" s="105"/>
      <c r="D5" s="105"/>
      <c r="E5" s="105"/>
      <c r="F5" s="105"/>
      <c r="G5" s="105"/>
      <c r="H5" s="105"/>
      <c r="I5" s="105"/>
      <c r="J5" s="105"/>
    </row>
    <row r="6" spans="1:10" s="13" customFormat="1" ht="18" customHeight="1" x14ac:dyDescent="0.2">
      <c r="A6" s="101" t="s">
        <v>10</v>
      </c>
      <c r="B6" s="115" t="s">
        <v>9</v>
      </c>
      <c r="C6" s="115"/>
      <c r="D6" s="115"/>
      <c r="E6" s="115"/>
      <c r="F6" s="115"/>
      <c r="G6" s="134" t="s">
        <v>66</v>
      </c>
      <c r="H6" s="100" t="s">
        <v>27</v>
      </c>
      <c r="I6" s="102" t="s">
        <v>28</v>
      </c>
      <c r="J6" s="100" t="s">
        <v>29</v>
      </c>
    </row>
    <row r="7" spans="1:10" s="13" customFormat="1" ht="18" customHeight="1" x14ac:dyDescent="0.2">
      <c r="A7" s="101"/>
      <c r="B7" s="115"/>
      <c r="C7" s="115"/>
      <c r="D7" s="115"/>
      <c r="E7" s="115"/>
      <c r="F7" s="115"/>
      <c r="G7" s="134"/>
      <c r="H7" s="100"/>
      <c r="I7" s="102"/>
      <c r="J7" s="100"/>
    </row>
    <row r="8" spans="1:10" s="13" customFormat="1" ht="18" customHeight="1" x14ac:dyDescent="0.2">
      <c r="A8" s="101"/>
      <c r="B8" s="115"/>
      <c r="C8" s="115"/>
      <c r="D8" s="115"/>
      <c r="E8" s="115"/>
      <c r="F8" s="115"/>
      <c r="G8" s="134"/>
      <c r="H8" s="100"/>
      <c r="I8" s="102"/>
      <c r="J8" s="100"/>
    </row>
    <row r="9" spans="1:10" s="13" customFormat="1" ht="18" customHeight="1" x14ac:dyDescent="0.2">
      <c r="A9" s="101"/>
      <c r="B9" s="115"/>
      <c r="C9" s="115"/>
      <c r="D9" s="115"/>
      <c r="E9" s="115"/>
      <c r="F9" s="115"/>
      <c r="G9" s="14">
        <v>5</v>
      </c>
      <c r="H9" s="14">
        <v>5</v>
      </c>
      <c r="I9" s="14">
        <f>ปก!H19</f>
        <v>5</v>
      </c>
      <c r="J9" s="24" t="s">
        <v>30</v>
      </c>
    </row>
    <row r="10" spans="1:10" ht="18" customHeight="1" x14ac:dyDescent="0.2">
      <c r="A10" s="4">
        <f>IF(ข้อมูลบุคลากร!A4=0,"",ข้อมูลบุคลากร!A4)</f>
        <v>1</v>
      </c>
      <c r="B10" s="97" t="str">
        <f>IF(ข้อมูลบุคลากร!B4=0,"",ข้อมูลบุคลากร!B4)</f>
        <v>นางสาวขนิษฐา พริ้งกระโทก</v>
      </c>
      <c r="C10" s="97"/>
      <c r="D10" s="97"/>
      <c r="E10" s="97"/>
      <c r="F10" s="97"/>
      <c r="G10" s="4">
        <v>5</v>
      </c>
      <c r="H10" s="3">
        <f t="shared" ref="H10:H40" si="0">IF(SUM(G10:G10)=0,"",AVERAGE(G10:G10))</f>
        <v>5</v>
      </c>
      <c r="I10" s="3">
        <f t="shared" ref="I10:I40" si="1">IF(SUM(G10:G10)=0,"",H10/H$9*I$9)</f>
        <v>5</v>
      </c>
      <c r="J10" s="1" t="str">
        <f>IF(SUM(G10:G10)=0,"",IF(I10&lt;(I$9/2),"ไม่ผ่าน","ผ่าน"))</f>
        <v>ผ่าน</v>
      </c>
    </row>
    <row r="11" spans="1:10" ht="18" customHeight="1" x14ac:dyDescent="0.2">
      <c r="A11" s="4">
        <f>IF(ข้อมูลบุคลากร!A5=0,"",ข้อมูลบุคลากร!A5)</f>
        <v>2</v>
      </c>
      <c r="B11" s="97" t="str">
        <f>IF(ข้อมูลบุคลากร!B5=0,"",ข้อมูลบุคลากร!B5)</f>
        <v/>
      </c>
      <c r="C11" s="97"/>
      <c r="D11" s="97"/>
      <c r="E11" s="97"/>
      <c r="F11" s="97"/>
      <c r="G11" s="4">
        <v>5</v>
      </c>
      <c r="H11" s="3">
        <f t="shared" si="0"/>
        <v>5</v>
      </c>
      <c r="I11" s="3">
        <f t="shared" si="1"/>
        <v>5</v>
      </c>
      <c r="J11" s="1" t="str">
        <f t="shared" ref="J11:J40" si="2">IF(SUM(G11:G11)=0,"",IF(I11&lt;(I$9/2),"ไม่ผ่าน","ผ่าน"))</f>
        <v>ผ่าน</v>
      </c>
    </row>
    <row r="12" spans="1:10" ht="18" customHeight="1" x14ac:dyDescent="0.2">
      <c r="A12" s="4">
        <f>IF(ข้อมูลบุคลากร!A6=0,"",ข้อมูลบุคลากร!A6)</f>
        <v>3</v>
      </c>
      <c r="B12" s="97" t="str">
        <f>IF(ข้อมูลบุคลากร!B6=0,"",ข้อมูลบุคลากร!B6)</f>
        <v/>
      </c>
      <c r="C12" s="97"/>
      <c r="D12" s="97"/>
      <c r="E12" s="97"/>
      <c r="F12" s="97"/>
      <c r="G12" s="4">
        <v>2</v>
      </c>
      <c r="H12" s="3">
        <f t="shared" si="0"/>
        <v>2</v>
      </c>
      <c r="I12" s="3">
        <f t="shared" si="1"/>
        <v>2</v>
      </c>
      <c r="J12" s="1" t="str">
        <f t="shared" si="2"/>
        <v>ไม่ผ่าน</v>
      </c>
    </row>
    <row r="13" spans="1:10" ht="18" customHeight="1" x14ac:dyDescent="0.2">
      <c r="A13" s="4">
        <f>IF(ข้อมูลบุคลากร!A7=0,"",ข้อมูลบุคลากร!A7)</f>
        <v>4</v>
      </c>
      <c r="B13" s="97" t="str">
        <f>IF(ข้อมูลบุคลากร!B7=0,"",ข้อมูลบุคลากร!B7)</f>
        <v/>
      </c>
      <c r="C13" s="97"/>
      <c r="D13" s="97"/>
      <c r="E13" s="97"/>
      <c r="F13" s="97"/>
      <c r="G13" s="4">
        <v>2</v>
      </c>
      <c r="H13" s="3">
        <f t="shared" si="0"/>
        <v>2</v>
      </c>
      <c r="I13" s="3">
        <f t="shared" si="1"/>
        <v>2</v>
      </c>
      <c r="J13" s="1" t="str">
        <f t="shared" si="2"/>
        <v>ไม่ผ่าน</v>
      </c>
    </row>
    <row r="14" spans="1:10" ht="18" customHeight="1" x14ac:dyDescent="0.2">
      <c r="A14" s="4">
        <f>IF(ข้อมูลบุคลากร!A8=0,"",ข้อมูลบุคลากร!A8)</f>
        <v>5</v>
      </c>
      <c r="B14" s="97" t="str">
        <f>IF(ข้อมูลบุคลากร!B8=0,"",ข้อมูลบุคลากร!B8)</f>
        <v/>
      </c>
      <c r="C14" s="97"/>
      <c r="D14" s="97"/>
      <c r="E14" s="97"/>
      <c r="F14" s="97"/>
      <c r="G14" s="4">
        <v>2</v>
      </c>
      <c r="H14" s="3">
        <f t="shared" si="0"/>
        <v>2</v>
      </c>
      <c r="I14" s="3">
        <f t="shared" si="1"/>
        <v>2</v>
      </c>
      <c r="J14" s="1" t="str">
        <f t="shared" si="2"/>
        <v>ไม่ผ่าน</v>
      </c>
    </row>
    <row r="15" spans="1:10" ht="18" customHeight="1" x14ac:dyDescent="0.2">
      <c r="A15" s="4">
        <f>IF(ข้อมูลบุคลากร!A9=0,"",ข้อมูลบุคลากร!A9)</f>
        <v>6</v>
      </c>
      <c r="B15" s="97" t="str">
        <f>IF(ข้อมูลบุคลากร!B9=0,"",ข้อมูลบุคลากร!B9)</f>
        <v/>
      </c>
      <c r="C15" s="97"/>
      <c r="D15" s="97"/>
      <c r="E15" s="97"/>
      <c r="F15" s="97"/>
      <c r="G15" s="4"/>
      <c r="H15" s="3" t="str">
        <f t="shared" si="0"/>
        <v/>
      </c>
      <c r="I15" s="3" t="str">
        <f t="shared" si="1"/>
        <v/>
      </c>
      <c r="J15" s="1" t="str">
        <f t="shared" si="2"/>
        <v/>
      </c>
    </row>
    <row r="16" spans="1:10" ht="18" customHeight="1" x14ac:dyDescent="0.2">
      <c r="A16" s="4">
        <f>IF(ข้อมูลบุคลากร!A10=0,"",ข้อมูลบุคลากร!A10)</f>
        <v>7</v>
      </c>
      <c r="B16" s="97" t="str">
        <f>IF(ข้อมูลบุคลากร!B10=0,"",ข้อมูลบุคลากร!B10)</f>
        <v/>
      </c>
      <c r="C16" s="97"/>
      <c r="D16" s="97"/>
      <c r="E16" s="97"/>
      <c r="F16" s="97"/>
      <c r="G16" s="4"/>
      <c r="H16" s="3" t="str">
        <f t="shared" si="0"/>
        <v/>
      </c>
      <c r="I16" s="3" t="str">
        <f t="shared" si="1"/>
        <v/>
      </c>
      <c r="J16" s="1" t="str">
        <f t="shared" si="2"/>
        <v/>
      </c>
    </row>
    <row r="17" spans="1:10" ht="18" customHeight="1" x14ac:dyDescent="0.2">
      <c r="A17" s="4">
        <f>IF(ข้อมูลบุคลากร!A11=0,"",ข้อมูลบุคลากร!A11)</f>
        <v>8</v>
      </c>
      <c r="B17" s="97" t="str">
        <f>IF(ข้อมูลบุคลากร!B11=0,"",ข้อมูลบุคลากร!B11)</f>
        <v/>
      </c>
      <c r="C17" s="97"/>
      <c r="D17" s="97"/>
      <c r="E17" s="97"/>
      <c r="F17" s="97"/>
      <c r="G17" s="4"/>
      <c r="H17" s="3" t="str">
        <f t="shared" si="0"/>
        <v/>
      </c>
      <c r="I17" s="3" t="str">
        <f t="shared" si="1"/>
        <v/>
      </c>
      <c r="J17" s="1" t="str">
        <f t="shared" si="2"/>
        <v/>
      </c>
    </row>
    <row r="18" spans="1:10" ht="18" customHeight="1" x14ac:dyDescent="0.2">
      <c r="A18" s="4">
        <f>IF(ข้อมูลบุคลากร!A12=0,"",ข้อมูลบุคลากร!A12)</f>
        <v>9</v>
      </c>
      <c r="B18" s="97" t="str">
        <f>IF(ข้อมูลบุคลากร!B12=0,"",ข้อมูลบุคลากร!B12)</f>
        <v/>
      </c>
      <c r="C18" s="97"/>
      <c r="D18" s="97"/>
      <c r="E18" s="97"/>
      <c r="F18" s="97"/>
      <c r="G18" s="4"/>
      <c r="H18" s="3" t="str">
        <f t="shared" si="0"/>
        <v/>
      </c>
      <c r="I18" s="3" t="str">
        <f t="shared" si="1"/>
        <v/>
      </c>
      <c r="J18" s="1" t="str">
        <f t="shared" si="2"/>
        <v/>
      </c>
    </row>
    <row r="19" spans="1:10" ht="18" customHeight="1" x14ac:dyDescent="0.2">
      <c r="A19" s="4">
        <f>IF(ข้อมูลบุคลากร!A13=0,"",ข้อมูลบุคลากร!A13)</f>
        <v>10</v>
      </c>
      <c r="B19" s="97" t="str">
        <f>IF(ข้อมูลบุคลากร!B13=0,"",ข้อมูลบุคลากร!B13)</f>
        <v/>
      </c>
      <c r="C19" s="97"/>
      <c r="D19" s="97"/>
      <c r="E19" s="97"/>
      <c r="F19" s="97"/>
      <c r="G19" s="4"/>
      <c r="H19" s="3" t="str">
        <f t="shared" si="0"/>
        <v/>
      </c>
      <c r="I19" s="3" t="str">
        <f t="shared" si="1"/>
        <v/>
      </c>
      <c r="J19" s="1" t="str">
        <f t="shared" si="2"/>
        <v/>
      </c>
    </row>
    <row r="20" spans="1:10" ht="18" customHeight="1" x14ac:dyDescent="0.2">
      <c r="A20" s="4">
        <f>IF(ข้อมูลบุคลากร!A14=0,"",ข้อมูลบุคลากร!A14)</f>
        <v>11</v>
      </c>
      <c r="B20" s="97" t="str">
        <f>IF(ข้อมูลบุคลากร!B14=0,"",ข้อมูลบุคลากร!B14)</f>
        <v/>
      </c>
      <c r="C20" s="97"/>
      <c r="D20" s="97"/>
      <c r="E20" s="97"/>
      <c r="F20" s="97"/>
      <c r="G20" s="4"/>
      <c r="H20" s="3" t="str">
        <f t="shared" si="0"/>
        <v/>
      </c>
      <c r="I20" s="3" t="str">
        <f t="shared" si="1"/>
        <v/>
      </c>
      <c r="J20" s="1" t="str">
        <f t="shared" si="2"/>
        <v/>
      </c>
    </row>
    <row r="21" spans="1:10" ht="18" customHeight="1" x14ac:dyDescent="0.2">
      <c r="A21" s="4">
        <f>IF(ข้อมูลบุคลากร!A15=0,"",ข้อมูลบุคลากร!A15)</f>
        <v>12</v>
      </c>
      <c r="B21" s="97" t="str">
        <f>IF(ข้อมูลบุคลากร!B15=0,"",ข้อมูลบุคลากร!B15)</f>
        <v/>
      </c>
      <c r="C21" s="97"/>
      <c r="D21" s="97"/>
      <c r="E21" s="97"/>
      <c r="F21" s="97"/>
      <c r="G21" s="4"/>
      <c r="H21" s="3" t="str">
        <f t="shared" si="0"/>
        <v/>
      </c>
      <c r="I21" s="3" t="str">
        <f t="shared" si="1"/>
        <v/>
      </c>
      <c r="J21" s="1" t="str">
        <f t="shared" si="2"/>
        <v/>
      </c>
    </row>
    <row r="22" spans="1:10" s="11" customFormat="1" ht="18" customHeight="1" x14ac:dyDescent="0.2">
      <c r="A22" s="4">
        <f>IF(ข้อมูลบุคลากร!A16=0,"",ข้อมูลบุคลากร!A16)</f>
        <v>13</v>
      </c>
      <c r="B22" s="97" t="str">
        <f>IF(ข้อมูลบุคลากร!B16=0,"",ข้อมูลบุคลากร!B16)</f>
        <v/>
      </c>
      <c r="C22" s="97"/>
      <c r="D22" s="97"/>
      <c r="E22" s="97"/>
      <c r="F22" s="97"/>
      <c r="G22" s="4"/>
      <c r="H22" s="3" t="str">
        <f t="shared" si="0"/>
        <v/>
      </c>
      <c r="I22" s="3" t="str">
        <f t="shared" si="1"/>
        <v/>
      </c>
      <c r="J22" s="1" t="str">
        <f t="shared" si="2"/>
        <v/>
      </c>
    </row>
    <row r="23" spans="1:10" s="11" customFormat="1" ht="18" customHeight="1" x14ac:dyDescent="0.2">
      <c r="A23" s="4">
        <f>IF(ข้อมูลบุคลากร!A17=0,"",ข้อมูลบุคลากร!A17)</f>
        <v>14</v>
      </c>
      <c r="B23" s="97" t="str">
        <f>IF(ข้อมูลบุคลากร!B17=0,"",ข้อมูลบุคลากร!B17)</f>
        <v/>
      </c>
      <c r="C23" s="97"/>
      <c r="D23" s="97"/>
      <c r="E23" s="97"/>
      <c r="F23" s="97"/>
      <c r="G23" s="4"/>
      <c r="H23" s="3" t="str">
        <f t="shared" si="0"/>
        <v/>
      </c>
      <c r="I23" s="3" t="str">
        <f t="shared" si="1"/>
        <v/>
      </c>
      <c r="J23" s="1" t="str">
        <f t="shared" si="2"/>
        <v/>
      </c>
    </row>
    <row r="24" spans="1:10" s="11" customFormat="1" ht="18" customHeight="1" x14ac:dyDescent="0.2">
      <c r="A24" s="4">
        <f>IF(ข้อมูลบุคลากร!A18=0,"",ข้อมูลบุคลากร!A18)</f>
        <v>15</v>
      </c>
      <c r="B24" s="97" t="str">
        <f>IF(ข้อมูลบุคลากร!B18=0,"",ข้อมูลบุคลากร!B18)</f>
        <v/>
      </c>
      <c r="C24" s="97"/>
      <c r="D24" s="97"/>
      <c r="E24" s="97"/>
      <c r="F24" s="97"/>
      <c r="G24" s="4"/>
      <c r="H24" s="3" t="str">
        <f t="shared" si="0"/>
        <v/>
      </c>
      <c r="I24" s="3" t="str">
        <f t="shared" si="1"/>
        <v/>
      </c>
      <c r="J24" s="1" t="str">
        <f t="shared" si="2"/>
        <v/>
      </c>
    </row>
    <row r="25" spans="1:10" s="11" customFormat="1" ht="18" customHeight="1" x14ac:dyDescent="0.2">
      <c r="A25" s="4" t="str">
        <f>IF(ข้อมูลบุคลากร!A19=0,"",ข้อมูลบุคลากร!A19)</f>
        <v/>
      </c>
      <c r="B25" s="97" t="str">
        <f>IF(ข้อมูลบุคลากร!B19=0,"",ข้อมูลบุคลากร!B19)</f>
        <v/>
      </c>
      <c r="C25" s="97"/>
      <c r="D25" s="97"/>
      <c r="E25" s="97"/>
      <c r="F25" s="97"/>
      <c r="G25" s="4"/>
      <c r="H25" s="3" t="str">
        <f t="shared" si="0"/>
        <v/>
      </c>
      <c r="I25" s="3" t="str">
        <f t="shared" si="1"/>
        <v/>
      </c>
      <c r="J25" s="1" t="str">
        <f t="shared" si="2"/>
        <v/>
      </c>
    </row>
    <row r="26" spans="1:10" s="11" customFormat="1" ht="18" customHeight="1" x14ac:dyDescent="0.2">
      <c r="A26" s="4" t="str">
        <f>IF(ข้อมูลบุคลากร!A20=0,"",ข้อมูลบุคลากร!A20)</f>
        <v/>
      </c>
      <c r="B26" s="97" t="str">
        <f>IF(ข้อมูลบุคลากร!B20=0,"",ข้อมูลบุคลากร!B20)</f>
        <v/>
      </c>
      <c r="C26" s="97"/>
      <c r="D26" s="97"/>
      <c r="E26" s="97"/>
      <c r="F26" s="97"/>
      <c r="G26" s="4"/>
      <c r="H26" s="3" t="str">
        <f t="shared" si="0"/>
        <v/>
      </c>
      <c r="I26" s="3" t="str">
        <f t="shared" si="1"/>
        <v/>
      </c>
      <c r="J26" s="1" t="str">
        <f t="shared" si="2"/>
        <v/>
      </c>
    </row>
    <row r="27" spans="1:10" s="11" customFormat="1" ht="18" customHeight="1" x14ac:dyDescent="0.2">
      <c r="A27" s="4" t="str">
        <f>IF(ข้อมูลบุคลากร!A21=0,"",ข้อมูลบุคลากร!A21)</f>
        <v/>
      </c>
      <c r="B27" s="97" t="str">
        <f>IF(ข้อมูลบุคลากร!B21=0,"",ข้อมูลบุคลากร!B21)</f>
        <v/>
      </c>
      <c r="C27" s="97"/>
      <c r="D27" s="97"/>
      <c r="E27" s="97"/>
      <c r="F27" s="97"/>
      <c r="G27" s="4"/>
      <c r="H27" s="3" t="str">
        <f t="shared" si="0"/>
        <v/>
      </c>
      <c r="I27" s="3" t="str">
        <f t="shared" si="1"/>
        <v/>
      </c>
      <c r="J27" s="1" t="str">
        <f t="shared" si="2"/>
        <v/>
      </c>
    </row>
    <row r="28" spans="1:10" s="11" customFormat="1" ht="18" customHeight="1" x14ac:dyDescent="0.2">
      <c r="A28" s="4" t="str">
        <f>IF(ข้อมูลบุคลากร!A22=0,"",ข้อมูลบุคลากร!A22)</f>
        <v/>
      </c>
      <c r="B28" s="97" t="str">
        <f>IF(ข้อมูลบุคลากร!B22=0,"",ข้อมูลบุคลากร!B22)</f>
        <v/>
      </c>
      <c r="C28" s="97"/>
      <c r="D28" s="97"/>
      <c r="E28" s="97"/>
      <c r="F28" s="97"/>
      <c r="G28" s="4"/>
      <c r="H28" s="3" t="str">
        <f t="shared" si="0"/>
        <v/>
      </c>
      <c r="I28" s="3" t="str">
        <f t="shared" si="1"/>
        <v/>
      </c>
      <c r="J28" s="1" t="str">
        <f t="shared" si="2"/>
        <v/>
      </c>
    </row>
    <row r="29" spans="1:10" s="11" customFormat="1" ht="18" customHeight="1" x14ac:dyDescent="0.2">
      <c r="A29" s="4" t="str">
        <f>IF(ข้อมูลบุคลากร!A23=0,"",ข้อมูลบุคลากร!A23)</f>
        <v/>
      </c>
      <c r="B29" s="97" t="str">
        <f>IF(ข้อมูลบุคลากร!B23=0,"",ข้อมูลบุคลากร!B23)</f>
        <v/>
      </c>
      <c r="C29" s="97"/>
      <c r="D29" s="97"/>
      <c r="E29" s="97"/>
      <c r="F29" s="97"/>
      <c r="G29" s="4"/>
      <c r="H29" s="3" t="str">
        <f t="shared" si="0"/>
        <v/>
      </c>
      <c r="I29" s="3" t="str">
        <f t="shared" si="1"/>
        <v/>
      </c>
      <c r="J29" s="1" t="str">
        <f t="shared" si="2"/>
        <v/>
      </c>
    </row>
    <row r="30" spans="1:10" s="11" customFormat="1" ht="18" customHeight="1" x14ac:dyDescent="0.2">
      <c r="A30" s="4" t="str">
        <f>IF(ข้อมูลบุคลากร!A24=0,"",ข้อมูลบุคลากร!A24)</f>
        <v/>
      </c>
      <c r="B30" s="97" t="str">
        <f>IF(ข้อมูลบุคลากร!B24=0,"",ข้อมูลบุคลากร!B24)</f>
        <v/>
      </c>
      <c r="C30" s="97"/>
      <c r="D30" s="97"/>
      <c r="E30" s="97"/>
      <c r="F30" s="97"/>
      <c r="G30" s="4"/>
      <c r="H30" s="3" t="str">
        <f t="shared" si="0"/>
        <v/>
      </c>
      <c r="I30" s="3" t="str">
        <f t="shared" si="1"/>
        <v/>
      </c>
      <c r="J30" s="1" t="str">
        <f t="shared" si="2"/>
        <v/>
      </c>
    </row>
    <row r="31" spans="1:10" s="11" customFormat="1" ht="18" customHeight="1" x14ac:dyDescent="0.2">
      <c r="A31" s="4" t="str">
        <f>IF(ข้อมูลบุคลากร!A25=0,"",ข้อมูลบุคลากร!A25)</f>
        <v/>
      </c>
      <c r="B31" s="97" t="str">
        <f>IF(ข้อมูลบุคลากร!B25=0,"",ข้อมูลบุคลากร!B25)</f>
        <v/>
      </c>
      <c r="C31" s="97"/>
      <c r="D31" s="97"/>
      <c r="E31" s="97"/>
      <c r="F31" s="97"/>
      <c r="G31" s="4"/>
      <c r="H31" s="3" t="str">
        <f t="shared" si="0"/>
        <v/>
      </c>
      <c r="I31" s="3" t="str">
        <f t="shared" si="1"/>
        <v/>
      </c>
      <c r="J31" s="1" t="str">
        <f t="shared" si="2"/>
        <v/>
      </c>
    </row>
    <row r="32" spans="1:10" s="11" customFormat="1" ht="18" customHeight="1" x14ac:dyDescent="0.2">
      <c r="A32" s="4" t="str">
        <f>IF(ข้อมูลบุคลากร!A26=0,"",ข้อมูลบุคลากร!A26)</f>
        <v/>
      </c>
      <c r="B32" s="97" t="str">
        <f>IF(ข้อมูลบุคลากร!B26=0,"",ข้อมูลบุคลากร!B26)</f>
        <v/>
      </c>
      <c r="C32" s="97"/>
      <c r="D32" s="97"/>
      <c r="E32" s="97"/>
      <c r="F32" s="97"/>
      <c r="G32" s="4"/>
      <c r="H32" s="3" t="str">
        <f t="shared" si="0"/>
        <v/>
      </c>
      <c r="I32" s="3" t="str">
        <f t="shared" si="1"/>
        <v/>
      </c>
      <c r="J32" s="1" t="str">
        <f t="shared" si="2"/>
        <v/>
      </c>
    </row>
    <row r="33" spans="1:10" s="11" customFormat="1" ht="18" customHeight="1" x14ac:dyDescent="0.2">
      <c r="A33" s="4" t="str">
        <f>IF(ข้อมูลบุคลากร!A27=0,"",ข้อมูลบุคลากร!A27)</f>
        <v/>
      </c>
      <c r="B33" s="97" t="str">
        <f>IF(ข้อมูลบุคลากร!B27=0,"",ข้อมูลบุคลากร!B27)</f>
        <v/>
      </c>
      <c r="C33" s="97"/>
      <c r="D33" s="97"/>
      <c r="E33" s="97"/>
      <c r="F33" s="97"/>
      <c r="G33" s="4"/>
      <c r="H33" s="3" t="str">
        <f t="shared" si="0"/>
        <v/>
      </c>
      <c r="I33" s="3" t="str">
        <f t="shared" si="1"/>
        <v/>
      </c>
      <c r="J33" s="1" t="str">
        <f t="shared" si="2"/>
        <v/>
      </c>
    </row>
    <row r="34" spans="1:10" s="11" customFormat="1" ht="18" customHeight="1" x14ac:dyDescent="0.2">
      <c r="A34" s="4" t="str">
        <f>IF(ข้อมูลบุคลากร!A28=0,"",ข้อมูลบุคลากร!A28)</f>
        <v/>
      </c>
      <c r="B34" s="97" t="str">
        <f>IF(ข้อมูลบุคลากร!B28=0,"",ข้อมูลบุคลากร!B28)</f>
        <v/>
      </c>
      <c r="C34" s="97"/>
      <c r="D34" s="97"/>
      <c r="E34" s="97"/>
      <c r="F34" s="97"/>
      <c r="G34" s="4"/>
      <c r="H34" s="3" t="str">
        <f t="shared" si="0"/>
        <v/>
      </c>
      <c r="I34" s="3" t="str">
        <f t="shared" si="1"/>
        <v/>
      </c>
      <c r="J34" s="1" t="str">
        <f t="shared" si="2"/>
        <v/>
      </c>
    </row>
    <row r="35" spans="1:10" s="11" customFormat="1" ht="18" customHeight="1" x14ac:dyDescent="0.2">
      <c r="A35" s="4" t="str">
        <f>IF(ข้อมูลบุคลากร!A29=0,"",ข้อมูลบุคลากร!A29)</f>
        <v/>
      </c>
      <c r="B35" s="97" t="str">
        <f>IF(ข้อมูลบุคลากร!B29=0,"",ข้อมูลบุคลากร!B29)</f>
        <v/>
      </c>
      <c r="C35" s="97"/>
      <c r="D35" s="97"/>
      <c r="E35" s="97"/>
      <c r="F35" s="97"/>
      <c r="G35" s="4"/>
      <c r="H35" s="3" t="str">
        <f t="shared" si="0"/>
        <v/>
      </c>
      <c r="I35" s="3" t="str">
        <f t="shared" si="1"/>
        <v/>
      </c>
      <c r="J35" s="1" t="str">
        <f t="shared" si="2"/>
        <v/>
      </c>
    </row>
    <row r="36" spans="1:10" s="11" customFormat="1" ht="18" customHeight="1" x14ac:dyDescent="0.2">
      <c r="A36" s="4" t="str">
        <f>IF(ข้อมูลบุคลากร!A30=0,"",ข้อมูลบุคลากร!A30)</f>
        <v/>
      </c>
      <c r="B36" s="97" t="str">
        <f>IF(ข้อมูลบุคลากร!B30=0,"",ข้อมูลบุคลากร!B30)</f>
        <v/>
      </c>
      <c r="C36" s="97"/>
      <c r="D36" s="97"/>
      <c r="E36" s="97"/>
      <c r="F36" s="97"/>
      <c r="G36" s="4"/>
      <c r="H36" s="3" t="str">
        <f t="shared" si="0"/>
        <v/>
      </c>
      <c r="I36" s="3" t="str">
        <f t="shared" si="1"/>
        <v/>
      </c>
      <c r="J36" s="1" t="str">
        <f t="shared" si="2"/>
        <v/>
      </c>
    </row>
    <row r="37" spans="1:10" s="11" customFormat="1" ht="18" customHeight="1" x14ac:dyDescent="0.2">
      <c r="A37" s="4" t="str">
        <f>IF(ข้อมูลบุคลากร!A31=0,"",ข้อมูลบุคลากร!A31)</f>
        <v/>
      </c>
      <c r="B37" s="97" t="str">
        <f>IF(ข้อมูลบุคลากร!B31=0,"",ข้อมูลบุคลากร!B31)</f>
        <v/>
      </c>
      <c r="C37" s="97"/>
      <c r="D37" s="97"/>
      <c r="E37" s="97"/>
      <c r="F37" s="97"/>
      <c r="G37" s="4"/>
      <c r="H37" s="3" t="str">
        <f t="shared" si="0"/>
        <v/>
      </c>
      <c r="I37" s="3" t="str">
        <f t="shared" si="1"/>
        <v/>
      </c>
      <c r="J37" s="1" t="str">
        <f t="shared" si="2"/>
        <v/>
      </c>
    </row>
    <row r="38" spans="1:10" s="11" customFormat="1" ht="18" customHeight="1" x14ac:dyDescent="0.2">
      <c r="A38" s="4" t="str">
        <f>IF(ข้อมูลบุคลากร!A32=0,"",ข้อมูลบุคลากร!A32)</f>
        <v/>
      </c>
      <c r="B38" s="97" t="str">
        <f>IF(ข้อมูลบุคลากร!B32=0,"",ข้อมูลบุคลากร!B32)</f>
        <v/>
      </c>
      <c r="C38" s="97"/>
      <c r="D38" s="97"/>
      <c r="E38" s="97"/>
      <c r="F38" s="97"/>
      <c r="G38" s="4"/>
      <c r="H38" s="3" t="str">
        <f t="shared" si="0"/>
        <v/>
      </c>
      <c r="I38" s="3" t="str">
        <f t="shared" si="1"/>
        <v/>
      </c>
      <c r="J38" s="1" t="str">
        <f t="shared" si="2"/>
        <v/>
      </c>
    </row>
    <row r="39" spans="1:10" s="11" customFormat="1" ht="18" customHeight="1" x14ac:dyDescent="0.2">
      <c r="A39" s="4" t="str">
        <f>IF(ข้อมูลบุคลากร!A33=0,"",ข้อมูลบุคลากร!A33)</f>
        <v/>
      </c>
      <c r="B39" s="97" t="str">
        <f>IF(ข้อมูลบุคลากร!B33=0,"",ข้อมูลบุคลากร!B33)</f>
        <v/>
      </c>
      <c r="C39" s="97"/>
      <c r="D39" s="97"/>
      <c r="E39" s="97"/>
      <c r="F39" s="97"/>
      <c r="G39" s="4"/>
      <c r="H39" s="3" t="str">
        <f t="shared" si="0"/>
        <v/>
      </c>
      <c r="I39" s="3" t="str">
        <f t="shared" si="1"/>
        <v/>
      </c>
      <c r="J39" s="1" t="str">
        <f t="shared" si="2"/>
        <v/>
      </c>
    </row>
    <row r="40" spans="1:10" s="11" customFormat="1" ht="18" customHeight="1" thickBot="1" x14ac:dyDescent="0.25">
      <c r="A40" s="4" t="str">
        <f>IF(ข้อมูลบุคลากร!A34=0,"",ข้อมูลบุคลากร!A34)</f>
        <v/>
      </c>
      <c r="B40" s="97" t="str">
        <f>IF(ข้อมูลบุคลากร!B25=0,"",ข้อมูลบุคลากร!B25)</f>
        <v/>
      </c>
      <c r="C40" s="97"/>
      <c r="D40" s="97"/>
      <c r="E40" s="97"/>
      <c r="F40" s="97"/>
      <c r="G40" s="4"/>
      <c r="H40" s="3" t="str">
        <f t="shared" si="0"/>
        <v/>
      </c>
      <c r="I40" s="3" t="str">
        <f t="shared" si="1"/>
        <v/>
      </c>
      <c r="J40" s="1" t="str">
        <f t="shared" si="2"/>
        <v/>
      </c>
    </row>
    <row r="41" spans="1:10" ht="18" customHeight="1" x14ac:dyDescent="0.2">
      <c r="A41" s="17">
        <f>COUNT(A10:A40)</f>
        <v>15</v>
      </c>
      <c r="B41" s="109" t="s">
        <v>31</v>
      </c>
      <c r="C41" s="110"/>
      <c r="D41" s="110"/>
      <c r="E41" s="110"/>
      <c r="F41" s="110"/>
      <c r="G41" s="126"/>
      <c r="H41" s="103">
        <f>SUM(I10:I40)/A41</f>
        <v>1.0666666666666667</v>
      </c>
      <c r="I41" s="103"/>
      <c r="J41" s="104"/>
    </row>
    <row r="42" spans="1:10" ht="18" customHeight="1" thickBot="1" x14ac:dyDescent="0.25">
      <c r="A42" s="121" t="s">
        <v>34</v>
      </c>
      <c r="B42" s="122"/>
      <c r="C42" s="122"/>
      <c r="D42" s="122"/>
      <c r="E42" s="122"/>
      <c r="F42" s="122"/>
      <c r="G42" s="123"/>
      <c r="H42" s="29">
        <f>H41/I$9*100</f>
        <v>21.333333333333332</v>
      </c>
      <c r="I42" s="30" t="s">
        <v>25</v>
      </c>
      <c r="J42" s="28" t="str">
        <f>IF(H41&lt;=2.49,"กำลังพัฒนา",IF(H41&lt;=2.99,"ปานกลาง",IF(H41&lt;=3.49,"ดี",IF(H41&lt;=3.99,"ดีเลิศ","ยอดเยี่ยม"))))</f>
        <v>กำลังพัฒนา</v>
      </c>
    </row>
    <row r="43" spans="1:10" ht="18" hidden="1" customHeight="1" x14ac:dyDescent="0.2">
      <c r="A43" s="16">
        <v>1</v>
      </c>
      <c r="I43" s="20"/>
    </row>
    <row r="44" spans="1:10" ht="18" hidden="1" customHeight="1" x14ac:dyDescent="0.2">
      <c r="A44" s="16">
        <v>2</v>
      </c>
    </row>
    <row r="45" spans="1:10" ht="18" hidden="1" customHeight="1" x14ac:dyDescent="0.2">
      <c r="A45" s="16">
        <v>3</v>
      </c>
    </row>
    <row r="46" spans="1:10" ht="18" hidden="1" customHeight="1" x14ac:dyDescent="0.2">
      <c r="A46" s="16">
        <v>4</v>
      </c>
    </row>
    <row r="47" spans="1:10" ht="18" hidden="1" customHeight="1" x14ac:dyDescent="0.2">
      <c r="A47" s="16">
        <v>5</v>
      </c>
    </row>
  </sheetData>
  <mergeCells count="43">
    <mergeCell ref="B11:F11"/>
    <mergeCell ref="B12:F12"/>
    <mergeCell ref="B13:F13"/>
    <mergeCell ref="B39:F39"/>
    <mergeCell ref="B37:F37"/>
    <mergeCell ref="B38:F38"/>
    <mergeCell ref="B36:F36"/>
    <mergeCell ref="B26:F26"/>
    <mergeCell ref="B27:F27"/>
    <mergeCell ref="B28:F28"/>
    <mergeCell ref="B29:F29"/>
    <mergeCell ref="B30:F30"/>
    <mergeCell ref="B31:F31"/>
    <mergeCell ref="B32:F32"/>
    <mergeCell ref="B14:F14"/>
    <mergeCell ref="B15:F15"/>
    <mergeCell ref="B16:F16"/>
    <mergeCell ref="B20:F20"/>
    <mergeCell ref="B35:F35"/>
    <mergeCell ref="B24:F24"/>
    <mergeCell ref="B25:F25"/>
    <mergeCell ref="B21:F21"/>
    <mergeCell ref="B22:F22"/>
    <mergeCell ref="B23:F23"/>
    <mergeCell ref="B17:F17"/>
    <mergeCell ref="B18:F18"/>
    <mergeCell ref="B19:F19"/>
    <mergeCell ref="B10:F10"/>
    <mergeCell ref="B41:G41"/>
    <mergeCell ref="H41:J41"/>
    <mergeCell ref="A42:G42"/>
    <mergeCell ref="A1:J1"/>
    <mergeCell ref="A3:J4"/>
    <mergeCell ref="A5:J5"/>
    <mergeCell ref="A6:A9"/>
    <mergeCell ref="B6:F9"/>
    <mergeCell ref="G6:G8"/>
    <mergeCell ref="H6:H8"/>
    <mergeCell ref="I6:I8"/>
    <mergeCell ref="J6:J8"/>
    <mergeCell ref="B40:F40"/>
    <mergeCell ref="B33:F33"/>
    <mergeCell ref="B34:F34"/>
  </mergeCells>
  <dataValidations count="1">
    <dataValidation type="list" allowBlank="1" showInputMessage="1" showErrorMessage="1" sqref="G10:G40" xr:uid="{00000000-0002-0000-0B00-000000000000}">
      <formula1>$A$43:$A$47</formula1>
    </dataValidation>
  </dataValidations>
  <pageMargins left="0.43307086614173229" right="0.23622047244094491" top="0.55118110236220474" bottom="0.35433070866141736" header="0.31496062992125984" footer="0.31496062992125984"/>
  <pageSetup paperSize="9" orientation="portrait" horizontalDpi="4294967293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 tint="-0.499984740745262"/>
  </sheetPr>
  <dimension ref="A1:L47"/>
  <sheetViews>
    <sheetView view="pageBreakPreview" zoomScale="99" zoomScaleNormal="60" zoomScaleSheetLayoutView="99" workbookViewId="0">
      <selection activeCell="A42" sqref="A42:L42"/>
    </sheetView>
  </sheetViews>
  <sheetFormatPr defaultColWidth="7.25" defaultRowHeight="18" customHeight="1" x14ac:dyDescent="0.2"/>
  <cols>
    <col min="1" max="1" width="5.125" style="16" customWidth="1"/>
    <col min="2" max="5" width="4.5" style="16" customWidth="1"/>
    <col min="6" max="6" width="4.875" style="16" customWidth="1"/>
    <col min="7" max="9" width="11.25" style="16" customWidth="1"/>
    <col min="10" max="12" width="9.625" style="16" customWidth="1"/>
    <col min="13" max="16384" width="7.25" style="16"/>
  </cols>
  <sheetData>
    <row r="1" spans="1:12" s="11" customFormat="1" ht="18" customHeight="1" x14ac:dyDescent="0.2">
      <c r="A1" s="98" t="str">
        <f>ปก!A1</f>
        <v>โปรแกรมประเมินมาตรฐานการศึกษาขั้นพื้นฐานเพื่อการประกันคุณภาพภายใน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2" s="11" customFormat="1" ht="18" customHeight="1" x14ac:dyDescent="0.2">
      <c r="A2" s="11" t="str">
        <f>""&amp;ปก!A16&amp;"  "&amp;ปก!B16</f>
        <v xml:space="preserve">มาตรฐานที่ 3 กระบวนการจัดการเรียนการสอนที่เน้นผู้เรียนเป็นสำคัญ  </v>
      </c>
    </row>
    <row r="3" spans="1:12" s="11" customFormat="1" ht="18" customHeight="1" x14ac:dyDescent="0.2">
      <c r="A3" s="99" t="str">
        <f>"     "&amp;ปก!A20</f>
        <v xml:space="preserve">     3.4 ตรวจสอบและประเมินผู้เรียนอย่างเป็นระบบ และนำผลมาพัฒนาผู้เรียน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12" s="11" customFormat="1" ht="18" customHeight="1" x14ac:dyDescent="0.2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1:12" s="11" customFormat="1" ht="18" customHeight="1" x14ac:dyDescent="0.2">
      <c r="A5" s="105" t="str">
        <f>"โรงเรียน"&amp;""&amp;ปก!F2&amp;"      "&amp;"สพป."&amp;"  "&amp;ปก!F6&amp;"        "&amp;"ปีการศึกษา"&amp;" "&amp;ปก!F7</f>
        <v>โรงเรียนบ้านกุดโบสถ์      สพป.  นครราชสีมา เขต 3        ปีการศึกษา 2565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1:12" s="13" customFormat="1" ht="18" customHeight="1" x14ac:dyDescent="0.2">
      <c r="A6" s="101" t="s">
        <v>10</v>
      </c>
      <c r="B6" s="115" t="s">
        <v>9</v>
      </c>
      <c r="C6" s="115"/>
      <c r="D6" s="115"/>
      <c r="E6" s="115"/>
      <c r="F6" s="115"/>
      <c r="G6" s="134" t="s">
        <v>67</v>
      </c>
      <c r="H6" s="134" t="s">
        <v>68</v>
      </c>
      <c r="I6" s="134" t="s">
        <v>69</v>
      </c>
      <c r="J6" s="100" t="s">
        <v>27</v>
      </c>
      <c r="K6" s="102" t="s">
        <v>28</v>
      </c>
      <c r="L6" s="100" t="s">
        <v>29</v>
      </c>
    </row>
    <row r="7" spans="1:12" s="13" customFormat="1" ht="18" customHeight="1" x14ac:dyDescent="0.2">
      <c r="A7" s="101"/>
      <c r="B7" s="115"/>
      <c r="C7" s="115"/>
      <c r="D7" s="115"/>
      <c r="E7" s="115"/>
      <c r="F7" s="115"/>
      <c r="G7" s="134"/>
      <c r="H7" s="134"/>
      <c r="I7" s="134"/>
      <c r="J7" s="100"/>
      <c r="K7" s="102"/>
      <c r="L7" s="100"/>
    </row>
    <row r="8" spans="1:12" s="13" customFormat="1" ht="18" customHeight="1" x14ac:dyDescent="0.2">
      <c r="A8" s="101"/>
      <c r="B8" s="115"/>
      <c r="C8" s="115"/>
      <c r="D8" s="115"/>
      <c r="E8" s="115"/>
      <c r="F8" s="115"/>
      <c r="G8" s="134"/>
      <c r="H8" s="134"/>
      <c r="I8" s="134"/>
      <c r="J8" s="100"/>
      <c r="K8" s="102"/>
      <c r="L8" s="100"/>
    </row>
    <row r="9" spans="1:12" s="13" customFormat="1" ht="18" customHeight="1" x14ac:dyDescent="0.2">
      <c r="A9" s="101"/>
      <c r="B9" s="115"/>
      <c r="C9" s="115"/>
      <c r="D9" s="115"/>
      <c r="E9" s="115"/>
      <c r="F9" s="115"/>
      <c r="G9" s="14">
        <v>5</v>
      </c>
      <c r="H9" s="14">
        <v>5</v>
      </c>
      <c r="I9" s="14">
        <v>5</v>
      </c>
      <c r="J9" s="14">
        <v>5</v>
      </c>
      <c r="K9" s="14">
        <f>ปก!H20</f>
        <v>5</v>
      </c>
      <c r="L9" s="24" t="s">
        <v>30</v>
      </c>
    </row>
    <row r="10" spans="1:12" ht="18" customHeight="1" x14ac:dyDescent="0.2">
      <c r="A10" s="4">
        <f>IF(ข้อมูลบุคลากร!A4=0,"",ข้อมูลบุคลากร!A4)</f>
        <v>1</v>
      </c>
      <c r="B10" s="97" t="str">
        <f>IF(ข้อมูลบุคลากร!B4=0,"",ข้อมูลบุคลากร!B4)</f>
        <v>นางสาวขนิษฐา พริ้งกระโทก</v>
      </c>
      <c r="C10" s="97"/>
      <c r="D10" s="97"/>
      <c r="E10" s="97"/>
      <c r="F10" s="97"/>
      <c r="G10" s="4">
        <v>5</v>
      </c>
      <c r="H10" s="4">
        <v>5</v>
      </c>
      <c r="I10" s="4">
        <v>5</v>
      </c>
      <c r="J10" s="3">
        <f>IF(SUM(G10:I10)=0,"",AVERAGE(G10:I10))</f>
        <v>5</v>
      </c>
      <c r="K10" s="3">
        <f>IF(SUM(G10:I10)=0,"",J10/J$9*K$9)</f>
        <v>5</v>
      </c>
      <c r="L10" s="1" t="str">
        <f>IF(SUM(G10:I10)=0,"",IF(K10&lt;(K$9/2),"ไม่ผ่าน","ผ่าน"))</f>
        <v>ผ่าน</v>
      </c>
    </row>
    <row r="11" spans="1:12" ht="18" customHeight="1" x14ac:dyDescent="0.2">
      <c r="A11" s="4">
        <f>IF(ข้อมูลบุคลากร!A5=0,"",ข้อมูลบุคลากร!A5)</f>
        <v>2</v>
      </c>
      <c r="B11" s="97" t="str">
        <f>IF(ข้อมูลบุคลากร!B5=0,"",ข้อมูลบุคลากร!B5)</f>
        <v/>
      </c>
      <c r="C11" s="97"/>
      <c r="D11" s="97"/>
      <c r="E11" s="97"/>
      <c r="F11" s="97"/>
      <c r="G11" s="4">
        <v>5</v>
      </c>
      <c r="H11" s="4">
        <v>5</v>
      </c>
      <c r="I11" s="4">
        <v>4</v>
      </c>
      <c r="J11" s="3">
        <f t="shared" ref="J11:J40" si="0">IF(SUM(G11:I11)=0,"",AVERAGE(G11:I11))</f>
        <v>4.666666666666667</v>
      </c>
      <c r="K11" s="3">
        <f t="shared" ref="K11:K40" si="1">IF(SUM(G11:I11)=0,"",J11/J$9*K$9)</f>
        <v>4.666666666666667</v>
      </c>
      <c r="L11" s="1" t="str">
        <f>IF(SUM(G11:I11)=0,"",IF(K11&lt;(K$9/2),"ไม่ผ่าน","ผ่าน"))</f>
        <v>ผ่าน</v>
      </c>
    </row>
    <row r="12" spans="1:12" ht="18" customHeight="1" x14ac:dyDescent="0.2">
      <c r="A12" s="4">
        <f>IF(ข้อมูลบุคลากร!A6=0,"",ข้อมูลบุคลากร!A6)</f>
        <v>3</v>
      </c>
      <c r="B12" s="97" t="str">
        <f>IF(ข้อมูลบุคลากร!B6=0,"",ข้อมูลบุคลากร!B6)</f>
        <v/>
      </c>
      <c r="C12" s="97"/>
      <c r="D12" s="97"/>
      <c r="E12" s="97"/>
      <c r="F12" s="97"/>
      <c r="G12" s="4">
        <v>3</v>
      </c>
      <c r="H12" s="4">
        <v>3</v>
      </c>
      <c r="I12" s="4">
        <v>3</v>
      </c>
      <c r="J12" s="3">
        <f t="shared" si="0"/>
        <v>3</v>
      </c>
      <c r="K12" s="3">
        <f t="shared" si="1"/>
        <v>3</v>
      </c>
      <c r="L12" s="1" t="str">
        <f t="shared" ref="L12:L40" si="2">IF(SUM(G12:I12)=0,"",IF(K12&lt;(K$9/2),"ไม่ผ่าน","ผ่าน"))</f>
        <v>ผ่าน</v>
      </c>
    </row>
    <row r="13" spans="1:12" ht="18" customHeight="1" x14ac:dyDescent="0.2">
      <c r="A13" s="4">
        <f>IF(ข้อมูลบุคลากร!A7=0,"",ข้อมูลบุคลากร!A7)</f>
        <v>4</v>
      </c>
      <c r="B13" s="97" t="str">
        <f>IF(ข้อมูลบุคลากร!B7=0,"",ข้อมูลบุคลากร!B7)</f>
        <v/>
      </c>
      <c r="C13" s="97"/>
      <c r="D13" s="97"/>
      <c r="E13" s="97"/>
      <c r="F13" s="97"/>
      <c r="G13" s="4">
        <v>3</v>
      </c>
      <c r="H13" s="4">
        <v>4</v>
      </c>
      <c r="I13" s="4">
        <v>3</v>
      </c>
      <c r="J13" s="3">
        <f t="shared" si="0"/>
        <v>3.3333333333333335</v>
      </c>
      <c r="K13" s="3">
        <f t="shared" si="1"/>
        <v>3.3333333333333339</v>
      </c>
      <c r="L13" s="1" t="str">
        <f t="shared" si="2"/>
        <v>ผ่าน</v>
      </c>
    </row>
    <row r="14" spans="1:12" ht="18" customHeight="1" x14ac:dyDescent="0.2">
      <c r="A14" s="4">
        <f>IF(ข้อมูลบุคลากร!A8=0,"",ข้อมูลบุคลากร!A8)</f>
        <v>5</v>
      </c>
      <c r="B14" s="97" t="str">
        <f>IF(ข้อมูลบุคลากร!B8=0,"",ข้อมูลบุคลากร!B8)</f>
        <v/>
      </c>
      <c r="C14" s="97"/>
      <c r="D14" s="97"/>
      <c r="E14" s="97"/>
      <c r="F14" s="97"/>
      <c r="G14" s="4">
        <v>2</v>
      </c>
      <c r="H14" s="4">
        <v>2</v>
      </c>
      <c r="I14" s="4">
        <v>5</v>
      </c>
      <c r="J14" s="3">
        <f t="shared" si="0"/>
        <v>3</v>
      </c>
      <c r="K14" s="3">
        <f t="shared" si="1"/>
        <v>3</v>
      </c>
      <c r="L14" s="1" t="str">
        <f t="shared" si="2"/>
        <v>ผ่าน</v>
      </c>
    </row>
    <row r="15" spans="1:12" ht="18" customHeight="1" x14ac:dyDescent="0.2">
      <c r="A15" s="4">
        <f>IF(ข้อมูลบุคลากร!A9=0,"",ข้อมูลบุคลากร!A9)</f>
        <v>6</v>
      </c>
      <c r="B15" s="97" t="str">
        <f>IF(ข้อมูลบุคลากร!B9=0,"",ข้อมูลบุคลากร!B9)</f>
        <v/>
      </c>
      <c r="C15" s="97"/>
      <c r="D15" s="97"/>
      <c r="E15" s="97"/>
      <c r="F15" s="97"/>
      <c r="G15" s="4"/>
      <c r="H15" s="4"/>
      <c r="I15" s="4"/>
      <c r="J15" s="3" t="str">
        <f t="shared" si="0"/>
        <v/>
      </c>
      <c r="K15" s="3" t="str">
        <f t="shared" si="1"/>
        <v/>
      </c>
      <c r="L15" s="1" t="str">
        <f t="shared" si="2"/>
        <v/>
      </c>
    </row>
    <row r="16" spans="1:12" ht="18" customHeight="1" x14ac:dyDescent="0.2">
      <c r="A16" s="4">
        <f>IF(ข้อมูลบุคลากร!A10=0,"",ข้อมูลบุคลากร!A10)</f>
        <v>7</v>
      </c>
      <c r="B16" s="97" t="str">
        <f>IF(ข้อมูลบุคลากร!B10=0,"",ข้อมูลบุคลากร!B10)</f>
        <v/>
      </c>
      <c r="C16" s="97"/>
      <c r="D16" s="97"/>
      <c r="E16" s="97"/>
      <c r="F16" s="97"/>
      <c r="G16" s="4"/>
      <c r="H16" s="4"/>
      <c r="I16" s="4"/>
      <c r="J16" s="3" t="str">
        <f t="shared" si="0"/>
        <v/>
      </c>
      <c r="K16" s="3" t="str">
        <f t="shared" si="1"/>
        <v/>
      </c>
      <c r="L16" s="1" t="str">
        <f t="shared" si="2"/>
        <v/>
      </c>
    </row>
    <row r="17" spans="1:12" ht="18" customHeight="1" x14ac:dyDescent="0.2">
      <c r="A17" s="4">
        <f>IF(ข้อมูลบุคลากร!A11=0,"",ข้อมูลบุคลากร!A11)</f>
        <v>8</v>
      </c>
      <c r="B17" s="97" t="str">
        <f>IF(ข้อมูลบุคลากร!B11=0,"",ข้อมูลบุคลากร!B11)</f>
        <v/>
      </c>
      <c r="C17" s="97"/>
      <c r="D17" s="97"/>
      <c r="E17" s="97"/>
      <c r="F17" s="97"/>
      <c r="G17" s="4"/>
      <c r="H17" s="4"/>
      <c r="I17" s="4"/>
      <c r="J17" s="3" t="str">
        <f t="shared" si="0"/>
        <v/>
      </c>
      <c r="K17" s="3" t="str">
        <f t="shared" si="1"/>
        <v/>
      </c>
      <c r="L17" s="1" t="str">
        <f t="shared" si="2"/>
        <v/>
      </c>
    </row>
    <row r="18" spans="1:12" ht="18" customHeight="1" x14ac:dyDescent="0.2">
      <c r="A18" s="4">
        <f>IF(ข้อมูลบุคลากร!A12=0,"",ข้อมูลบุคลากร!A12)</f>
        <v>9</v>
      </c>
      <c r="B18" s="97" t="str">
        <f>IF(ข้อมูลบุคลากร!B12=0,"",ข้อมูลบุคลากร!B12)</f>
        <v/>
      </c>
      <c r="C18" s="97"/>
      <c r="D18" s="97"/>
      <c r="E18" s="97"/>
      <c r="F18" s="97"/>
      <c r="G18" s="4"/>
      <c r="H18" s="4"/>
      <c r="I18" s="4"/>
      <c r="J18" s="3" t="str">
        <f t="shared" si="0"/>
        <v/>
      </c>
      <c r="K18" s="3" t="str">
        <f t="shared" si="1"/>
        <v/>
      </c>
      <c r="L18" s="1" t="str">
        <f t="shared" si="2"/>
        <v/>
      </c>
    </row>
    <row r="19" spans="1:12" ht="18" customHeight="1" x14ac:dyDescent="0.2">
      <c r="A19" s="4">
        <f>IF(ข้อมูลบุคลากร!A13=0,"",ข้อมูลบุคลากร!A13)</f>
        <v>10</v>
      </c>
      <c r="B19" s="97" t="str">
        <f>IF(ข้อมูลบุคลากร!B13=0,"",ข้อมูลบุคลากร!B13)</f>
        <v/>
      </c>
      <c r="C19" s="97"/>
      <c r="D19" s="97"/>
      <c r="E19" s="97"/>
      <c r="F19" s="97"/>
      <c r="G19" s="4"/>
      <c r="H19" s="4"/>
      <c r="I19" s="4"/>
      <c r="J19" s="3" t="str">
        <f t="shared" si="0"/>
        <v/>
      </c>
      <c r="K19" s="3" t="str">
        <f t="shared" si="1"/>
        <v/>
      </c>
      <c r="L19" s="1" t="str">
        <f t="shared" si="2"/>
        <v/>
      </c>
    </row>
    <row r="20" spans="1:12" ht="18" customHeight="1" x14ac:dyDescent="0.2">
      <c r="A20" s="4">
        <f>IF(ข้อมูลบุคลากร!A14=0,"",ข้อมูลบุคลากร!A14)</f>
        <v>11</v>
      </c>
      <c r="B20" s="97" t="str">
        <f>IF(ข้อมูลบุคลากร!B14=0,"",ข้อมูลบุคลากร!B14)</f>
        <v/>
      </c>
      <c r="C20" s="97"/>
      <c r="D20" s="97"/>
      <c r="E20" s="97"/>
      <c r="F20" s="97"/>
      <c r="G20" s="4"/>
      <c r="H20" s="4"/>
      <c r="I20" s="4"/>
      <c r="J20" s="3" t="str">
        <f t="shared" si="0"/>
        <v/>
      </c>
      <c r="K20" s="3" t="str">
        <f t="shared" si="1"/>
        <v/>
      </c>
      <c r="L20" s="1" t="str">
        <f t="shared" si="2"/>
        <v/>
      </c>
    </row>
    <row r="21" spans="1:12" ht="18" customHeight="1" x14ac:dyDescent="0.2">
      <c r="A21" s="4">
        <f>IF(ข้อมูลบุคลากร!A15=0,"",ข้อมูลบุคลากร!A15)</f>
        <v>12</v>
      </c>
      <c r="B21" s="97" t="str">
        <f>IF(ข้อมูลบุคลากร!B15=0,"",ข้อมูลบุคลากร!B15)</f>
        <v/>
      </c>
      <c r="C21" s="97"/>
      <c r="D21" s="97"/>
      <c r="E21" s="97"/>
      <c r="F21" s="97"/>
      <c r="G21" s="4"/>
      <c r="H21" s="4"/>
      <c r="I21" s="4"/>
      <c r="J21" s="3" t="str">
        <f t="shared" si="0"/>
        <v/>
      </c>
      <c r="K21" s="3" t="str">
        <f t="shared" si="1"/>
        <v/>
      </c>
      <c r="L21" s="1" t="str">
        <f t="shared" si="2"/>
        <v/>
      </c>
    </row>
    <row r="22" spans="1:12" s="11" customFormat="1" ht="18" customHeight="1" x14ac:dyDescent="0.2">
      <c r="A22" s="4">
        <f>IF(ข้อมูลบุคลากร!A16=0,"",ข้อมูลบุคลากร!A16)</f>
        <v>13</v>
      </c>
      <c r="B22" s="97" t="str">
        <f>IF(ข้อมูลบุคลากร!B16=0,"",ข้อมูลบุคลากร!B16)</f>
        <v/>
      </c>
      <c r="C22" s="97"/>
      <c r="D22" s="97"/>
      <c r="E22" s="97"/>
      <c r="F22" s="97"/>
      <c r="G22" s="4"/>
      <c r="H22" s="4"/>
      <c r="I22" s="4"/>
      <c r="J22" s="3" t="str">
        <f t="shared" si="0"/>
        <v/>
      </c>
      <c r="K22" s="3" t="str">
        <f t="shared" si="1"/>
        <v/>
      </c>
      <c r="L22" s="1" t="str">
        <f t="shared" si="2"/>
        <v/>
      </c>
    </row>
    <row r="23" spans="1:12" s="11" customFormat="1" ht="18" customHeight="1" x14ac:dyDescent="0.2">
      <c r="A23" s="4">
        <f>IF(ข้อมูลบุคลากร!A17=0,"",ข้อมูลบุคลากร!A17)</f>
        <v>14</v>
      </c>
      <c r="B23" s="97" t="str">
        <f>IF(ข้อมูลบุคลากร!B17=0,"",ข้อมูลบุคลากร!B17)</f>
        <v/>
      </c>
      <c r="C23" s="97"/>
      <c r="D23" s="97"/>
      <c r="E23" s="97"/>
      <c r="F23" s="97"/>
      <c r="G23" s="4"/>
      <c r="H23" s="4"/>
      <c r="I23" s="4"/>
      <c r="J23" s="3" t="str">
        <f t="shared" si="0"/>
        <v/>
      </c>
      <c r="K23" s="3" t="str">
        <f t="shared" si="1"/>
        <v/>
      </c>
      <c r="L23" s="1" t="str">
        <f t="shared" si="2"/>
        <v/>
      </c>
    </row>
    <row r="24" spans="1:12" s="11" customFormat="1" ht="18" customHeight="1" x14ac:dyDescent="0.2">
      <c r="A24" s="4">
        <f>IF(ข้อมูลบุคลากร!A18=0,"",ข้อมูลบุคลากร!A18)</f>
        <v>15</v>
      </c>
      <c r="B24" s="97" t="str">
        <f>IF(ข้อมูลบุคลากร!B18=0,"",ข้อมูลบุคลากร!B18)</f>
        <v/>
      </c>
      <c r="C24" s="97"/>
      <c r="D24" s="97"/>
      <c r="E24" s="97"/>
      <c r="F24" s="97"/>
      <c r="G24" s="4"/>
      <c r="H24" s="4"/>
      <c r="I24" s="4"/>
      <c r="J24" s="3" t="str">
        <f t="shared" si="0"/>
        <v/>
      </c>
      <c r="K24" s="3" t="str">
        <f t="shared" si="1"/>
        <v/>
      </c>
      <c r="L24" s="1" t="str">
        <f t="shared" si="2"/>
        <v/>
      </c>
    </row>
    <row r="25" spans="1:12" s="11" customFormat="1" ht="18" customHeight="1" x14ac:dyDescent="0.2">
      <c r="A25" s="4" t="str">
        <f>IF(ข้อมูลบุคลากร!A19=0,"",ข้อมูลบุคลากร!A19)</f>
        <v/>
      </c>
      <c r="B25" s="97" t="str">
        <f>IF(ข้อมูลบุคลากร!B19=0,"",ข้อมูลบุคลากร!B19)</f>
        <v/>
      </c>
      <c r="C25" s="97"/>
      <c r="D25" s="97"/>
      <c r="E25" s="97"/>
      <c r="F25" s="97"/>
      <c r="G25" s="4"/>
      <c r="H25" s="4"/>
      <c r="I25" s="4"/>
      <c r="J25" s="3" t="str">
        <f t="shared" si="0"/>
        <v/>
      </c>
      <c r="K25" s="3" t="str">
        <f t="shared" si="1"/>
        <v/>
      </c>
      <c r="L25" s="1" t="str">
        <f t="shared" si="2"/>
        <v/>
      </c>
    </row>
    <row r="26" spans="1:12" s="11" customFormat="1" ht="18" customHeight="1" x14ac:dyDescent="0.2">
      <c r="A26" s="4" t="str">
        <f>IF(ข้อมูลบุคลากร!A20=0,"",ข้อมูลบุคลากร!A20)</f>
        <v/>
      </c>
      <c r="B26" s="97" t="str">
        <f>IF(ข้อมูลบุคลากร!B20=0,"",ข้อมูลบุคลากร!B20)</f>
        <v/>
      </c>
      <c r="C26" s="97"/>
      <c r="D26" s="97"/>
      <c r="E26" s="97"/>
      <c r="F26" s="97"/>
      <c r="G26" s="4"/>
      <c r="H26" s="4"/>
      <c r="I26" s="4"/>
      <c r="J26" s="3" t="str">
        <f t="shared" si="0"/>
        <v/>
      </c>
      <c r="K26" s="3" t="str">
        <f t="shared" si="1"/>
        <v/>
      </c>
      <c r="L26" s="1" t="str">
        <f t="shared" si="2"/>
        <v/>
      </c>
    </row>
    <row r="27" spans="1:12" s="11" customFormat="1" ht="18" customHeight="1" x14ac:dyDescent="0.2">
      <c r="A27" s="4" t="str">
        <f>IF(ข้อมูลบุคลากร!A21=0,"",ข้อมูลบุคลากร!A21)</f>
        <v/>
      </c>
      <c r="B27" s="97" t="str">
        <f>IF(ข้อมูลบุคลากร!B21=0,"",ข้อมูลบุคลากร!B21)</f>
        <v/>
      </c>
      <c r="C27" s="97"/>
      <c r="D27" s="97"/>
      <c r="E27" s="97"/>
      <c r="F27" s="97"/>
      <c r="G27" s="4"/>
      <c r="H27" s="4"/>
      <c r="I27" s="4"/>
      <c r="J27" s="3" t="str">
        <f t="shared" si="0"/>
        <v/>
      </c>
      <c r="K27" s="3" t="str">
        <f t="shared" si="1"/>
        <v/>
      </c>
      <c r="L27" s="1" t="str">
        <f t="shared" si="2"/>
        <v/>
      </c>
    </row>
    <row r="28" spans="1:12" s="11" customFormat="1" ht="18" customHeight="1" x14ac:dyDescent="0.2">
      <c r="A28" s="4" t="str">
        <f>IF(ข้อมูลบุคลากร!A22=0,"",ข้อมูลบุคลากร!A22)</f>
        <v/>
      </c>
      <c r="B28" s="97" t="str">
        <f>IF(ข้อมูลบุคลากร!B22=0,"",ข้อมูลบุคลากร!B22)</f>
        <v/>
      </c>
      <c r="C28" s="97"/>
      <c r="D28" s="97"/>
      <c r="E28" s="97"/>
      <c r="F28" s="97"/>
      <c r="G28" s="4"/>
      <c r="H28" s="4"/>
      <c r="I28" s="4"/>
      <c r="J28" s="3" t="str">
        <f t="shared" si="0"/>
        <v/>
      </c>
      <c r="K28" s="3" t="str">
        <f t="shared" si="1"/>
        <v/>
      </c>
      <c r="L28" s="1" t="str">
        <f t="shared" si="2"/>
        <v/>
      </c>
    </row>
    <row r="29" spans="1:12" s="11" customFormat="1" ht="18" customHeight="1" x14ac:dyDescent="0.2">
      <c r="A29" s="4" t="str">
        <f>IF(ข้อมูลบุคลากร!A23=0,"",ข้อมูลบุคลากร!A23)</f>
        <v/>
      </c>
      <c r="B29" s="97" t="str">
        <f>IF(ข้อมูลบุคลากร!B23=0,"",ข้อมูลบุคลากร!B23)</f>
        <v/>
      </c>
      <c r="C29" s="97"/>
      <c r="D29" s="97"/>
      <c r="E29" s="97"/>
      <c r="F29" s="97"/>
      <c r="G29" s="4"/>
      <c r="H29" s="4"/>
      <c r="I29" s="4"/>
      <c r="J29" s="3" t="str">
        <f t="shared" si="0"/>
        <v/>
      </c>
      <c r="K29" s="3" t="str">
        <f t="shared" si="1"/>
        <v/>
      </c>
      <c r="L29" s="1" t="str">
        <f t="shared" si="2"/>
        <v/>
      </c>
    </row>
    <row r="30" spans="1:12" s="11" customFormat="1" ht="18" customHeight="1" x14ac:dyDescent="0.2">
      <c r="A30" s="4" t="str">
        <f>IF(ข้อมูลบุคลากร!A24=0,"",ข้อมูลบุคลากร!A24)</f>
        <v/>
      </c>
      <c r="B30" s="97" t="str">
        <f>IF(ข้อมูลบุคลากร!B24=0,"",ข้อมูลบุคลากร!B24)</f>
        <v/>
      </c>
      <c r="C30" s="97"/>
      <c r="D30" s="97"/>
      <c r="E30" s="97"/>
      <c r="F30" s="97"/>
      <c r="G30" s="4"/>
      <c r="H30" s="4"/>
      <c r="I30" s="4"/>
      <c r="J30" s="3" t="str">
        <f t="shared" si="0"/>
        <v/>
      </c>
      <c r="K30" s="3" t="str">
        <f t="shared" si="1"/>
        <v/>
      </c>
      <c r="L30" s="1" t="str">
        <f t="shared" si="2"/>
        <v/>
      </c>
    </row>
    <row r="31" spans="1:12" s="11" customFormat="1" ht="18" customHeight="1" x14ac:dyDescent="0.2">
      <c r="A31" s="4" t="str">
        <f>IF(ข้อมูลบุคลากร!A25=0,"",ข้อมูลบุคลากร!A25)</f>
        <v/>
      </c>
      <c r="B31" s="97" t="str">
        <f>IF(ข้อมูลบุคลากร!B25=0,"",ข้อมูลบุคลากร!B25)</f>
        <v/>
      </c>
      <c r="C31" s="97"/>
      <c r="D31" s="97"/>
      <c r="E31" s="97"/>
      <c r="F31" s="97"/>
      <c r="G31" s="4"/>
      <c r="H31" s="4"/>
      <c r="I31" s="4"/>
      <c r="J31" s="3" t="str">
        <f t="shared" si="0"/>
        <v/>
      </c>
      <c r="K31" s="3" t="str">
        <f t="shared" si="1"/>
        <v/>
      </c>
      <c r="L31" s="1" t="str">
        <f t="shared" si="2"/>
        <v/>
      </c>
    </row>
    <row r="32" spans="1:12" s="11" customFormat="1" ht="18" customHeight="1" x14ac:dyDescent="0.2">
      <c r="A32" s="4" t="str">
        <f>IF(ข้อมูลบุคลากร!A26=0,"",ข้อมูลบุคลากร!A26)</f>
        <v/>
      </c>
      <c r="B32" s="97" t="str">
        <f>IF(ข้อมูลบุคลากร!B26=0,"",ข้อมูลบุคลากร!B26)</f>
        <v/>
      </c>
      <c r="C32" s="97"/>
      <c r="D32" s="97"/>
      <c r="E32" s="97"/>
      <c r="F32" s="97"/>
      <c r="G32" s="4"/>
      <c r="H32" s="4"/>
      <c r="I32" s="4"/>
      <c r="J32" s="3" t="str">
        <f t="shared" si="0"/>
        <v/>
      </c>
      <c r="K32" s="3" t="str">
        <f t="shared" si="1"/>
        <v/>
      </c>
      <c r="L32" s="1" t="str">
        <f t="shared" si="2"/>
        <v/>
      </c>
    </row>
    <row r="33" spans="1:12" s="11" customFormat="1" ht="18" customHeight="1" x14ac:dyDescent="0.2">
      <c r="A33" s="4" t="str">
        <f>IF(ข้อมูลบุคลากร!A27=0,"",ข้อมูลบุคลากร!A27)</f>
        <v/>
      </c>
      <c r="B33" s="97" t="str">
        <f>IF(ข้อมูลบุคลากร!B27=0,"",ข้อมูลบุคลากร!B27)</f>
        <v/>
      </c>
      <c r="C33" s="97"/>
      <c r="D33" s="97"/>
      <c r="E33" s="97"/>
      <c r="F33" s="97"/>
      <c r="G33" s="4"/>
      <c r="H33" s="4"/>
      <c r="I33" s="4"/>
      <c r="J33" s="3" t="str">
        <f t="shared" si="0"/>
        <v/>
      </c>
      <c r="K33" s="3" t="str">
        <f t="shared" si="1"/>
        <v/>
      </c>
      <c r="L33" s="1" t="str">
        <f t="shared" si="2"/>
        <v/>
      </c>
    </row>
    <row r="34" spans="1:12" s="11" customFormat="1" ht="18" customHeight="1" x14ac:dyDescent="0.2">
      <c r="A34" s="4" t="str">
        <f>IF(ข้อมูลบุคลากร!A28=0,"",ข้อมูลบุคลากร!A28)</f>
        <v/>
      </c>
      <c r="B34" s="97" t="str">
        <f>IF(ข้อมูลบุคลากร!B28=0,"",ข้อมูลบุคลากร!B28)</f>
        <v/>
      </c>
      <c r="C34" s="97"/>
      <c r="D34" s="97"/>
      <c r="E34" s="97"/>
      <c r="F34" s="97"/>
      <c r="G34" s="4"/>
      <c r="H34" s="4"/>
      <c r="I34" s="4"/>
      <c r="J34" s="3" t="str">
        <f t="shared" si="0"/>
        <v/>
      </c>
      <c r="K34" s="3" t="str">
        <f t="shared" si="1"/>
        <v/>
      </c>
      <c r="L34" s="1" t="str">
        <f t="shared" si="2"/>
        <v/>
      </c>
    </row>
    <row r="35" spans="1:12" s="11" customFormat="1" ht="18" customHeight="1" x14ac:dyDescent="0.2">
      <c r="A35" s="4" t="str">
        <f>IF(ข้อมูลบุคลากร!A29=0,"",ข้อมูลบุคลากร!A29)</f>
        <v/>
      </c>
      <c r="B35" s="97" t="str">
        <f>IF(ข้อมูลบุคลากร!B29=0,"",ข้อมูลบุคลากร!B29)</f>
        <v/>
      </c>
      <c r="C35" s="97"/>
      <c r="D35" s="97"/>
      <c r="E35" s="97"/>
      <c r="F35" s="97"/>
      <c r="G35" s="4"/>
      <c r="H35" s="4"/>
      <c r="I35" s="4"/>
      <c r="J35" s="3" t="str">
        <f t="shared" si="0"/>
        <v/>
      </c>
      <c r="K35" s="3" t="str">
        <f t="shared" si="1"/>
        <v/>
      </c>
      <c r="L35" s="1" t="str">
        <f t="shared" si="2"/>
        <v/>
      </c>
    </row>
    <row r="36" spans="1:12" s="11" customFormat="1" ht="18" customHeight="1" x14ac:dyDescent="0.2">
      <c r="A36" s="4" t="str">
        <f>IF(ข้อมูลบุคลากร!A30=0,"",ข้อมูลบุคลากร!A30)</f>
        <v/>
      </c>
      <c r="B36" s="97" t="str">
        <f>IF(ข้อมูลบุคลากร!B30=0,"",ข้อมูลบุคลากร!B30)</f>
        <v/>
      </c>
      <c r="C36" s="97"/>
      <c r="D36" s="97"/>
      <c r="E36" s="97"/>
      <c r="F36" s="97"/>
      <c r="G36" s="4"/>
      <c r="H36" s="4"/>
      <c r="I36" s="4"/>
      <c r="J36" s="3" t="str">
        <f t="shared" si="0"/>
        <v/>
      </c>
      <c r="K36" s="3" t="str">
        <f t="shared" si="1"/>
        <v/>
      </c>
      <c r="L36" s="1" t="str">
        <f t="shared" si="2"/>
        <v/>
      </c>
    </row>
    <row r="37" spans="1:12" s="11" customFormat="1" ht="18" customHeight="1" x14ac:dyDescent="0.2">
      <c r="A37" s="4" t="str">
        <f>IF(ข้อมูลบุคลากร!A31=0,"",ข้อมูลบุคลากร!A31)</f>
        <v/>
      </c>
      <c r="B37" s="97" t="str">
        <f>IF(ข้อมูลบุคลากร!B31=0,"",ข้อมูลบุคลากร!B31)</f>
        <v/>
      </c>
      <c r="C37" s="97"/>
      <c r="D37" s="97"/>
      <c r="E37" s="97"/>
      <c r="F37" s="97"/>
      <c r="G37" s="4"/>
      <c r="H37" s="4"/>
      <c r="I37" s="4"/>
      <c r="J37" s="3" t="str">
        <f t="shared" si="0"/>
        <v/>
      </c>
      <c r="K37" s="3" t="str">
        <f t="shared" si="1"/>
        <v/>
      </c>
      <c r="L37" s="1" t="str">
        <f t="shared" si="2"/>
        <v/>
      </c>
    </row>
    <row r="38" spans="1:12" s="11" customFormat="1" ht="18" customHeight="1" x14ac:dyDescent="0.2">
      <c r="A38" s="4" t="str">
        <f>IF(ข้อมูลบุคลากร!A32=0,"",ข้อมูลบุคลากร!A32)</f>
        <v/>
      </c>
      <c r="B38" s="97" t="str">
        <f>IF(ข้อมูลบุคลากร!B32=0,"",ข้อมูลบุคลากร!B32)</f>
        <v/>
      </c>
      <c r="C38" s="97"/>
      <c r="D38" s="97"/>
      <c r="E38" s="97"/>
      <c r="F38" s="97"/>
      <c r="G38" s="4"/>
      <c r="H38" s="4"/>
      <c r="I38" s="4"/>
      <c r="J38" s="3" t="str">
        <f t="shared" si="0"/>
        <v/>
      </c>
      <c r="K38" s="3" t="str">
        <f t="shared" si="1"/>
        <v/>
      </c>
      <c r="L38" s="1" t="str">
        <f t="shared" si="2"/>
        <v/>
      </c>
    </row>
    <row r="39" spans="1:12" s="11" customFormat="1" ht="18" customHeight="1" x14ac:dyDescent="0.2">
      <c r="A39" s="4" t="str">
        <f>IF(ข้อมูลบุคลากร!A33=0,"",ข้อมูลบุคลากร!A33)</f>
        <v/>
      </c>
      <c r="B39" s="97" t="str">
        <f>IF(ข้อมูลบุคลากร!B33=0,"",ข้อมูลบุคลากร!B33)</f>
        <v/>
      </c>
      <c r="C39" s="97"/>
      <c r="D39" s="97"/>
      <c r="E39" s="97"/>
      <c r="F39" s="97"/>
      <c r="G39" s="4"/>
      <c r="H39" s="4"/>
      <c r="I39" s="4"/>
      <c r="J39" s="3" t="str">
        <f t="shared" si="0"/>
        <v/>
      </c>
      <c r="K39" s="3" t="str">
        <f t="shared" si="1"/>
        <v/>
      </c>
      <c r="L39" s="1" t="str">
        <f t="shared" si="2"/>
        <v/>
      </c>
    </row>
    <row r="40" spans="1:12" s="11" customFormat="1" ht="18" customHeight="1" thickBot="1" x14ac:dyDescent="0.25">
      <c r="A40" s="4" t="str">
        <f>IF(ข้อมูลบุคลากร!A34=0,"",ข้อมูลบุคลากร!A34)</f>
        <v/>
      </c>
      <c r="B40" s="97" t="str">
        <f>IF(ข้อมูลบุคลากร!B25=0,"",ข้อมูลบุคลากร!B25)</f>
        <v/>
      </c>
      <c r="C40" s="97"/>
      <c r="D40" s="97"/>
      <c r="E40" s="97"/>
      <c r="F40" s="97"/>
      <c r="G40" s="4"/>
      <c r="H40" s="4"/>
      <c r="I40" s="4"/>
      <c r="J40" s="3" t="str">
        <f t="shared" si="0"/>
        <v/>
      </c>
      <c r="K40" s="3" t="str">
        <f t="shared" si="1"/>
        <v/>
      </c>
      <c r="L40" s="1" t="str">
        <f t="shared" si="2"/>
        <v/>
      </c>
    </row>
    <row r="41" spans="1:12" ht="18" customHeight="1" thickBot="1" x14ac:dyDescent="0.25">
      <c r="A41" s="55">
        <f>COUNT(A10:A40)</f>
        <v>15</v>
      </c>
      <c r="B41" s="142" t="s">
        <v>31</v>
      </c>
      <c r="C41" s="143"/>
      <c r="D41" s="143"/>
      <c r="E41" s="143"/>
      <c r="F41" s="143"/>
      <c r="G41" s="147"/>
      <c r="H41" s="59"/>
      <c r="I41" s="59"/>
      <c r="J41" s="148">
        <f>SUM(K10:K40)/A41</f>
        <v>1.2666666666666666</v>
      </c>
      <c r="K41" s="148"/>
      <c r="L41" s="149"/>
    </row>
    <row r="42" spans="1:12" ht="18" customHeight="1" thickBot="1" x14ac:dyDescent="0.25">
      <c r="A42" s="139" t="s">
        <v>34</v>
      </c>
      <c r="B42" s="140"/>
      <c r="C42" s="140"/>
      <c r="D42" s="140"/>
      <c r="E42" s="140"/>
      <c r="F42" s="140"/>
      <c r="G42" s="140"/>
      <c r="H42" s="140"/>
      <c r="I42" s="60">
        <f>J41/K$9*100</f>
        <v>25.333333333333329</v>
      </c>
      <c r="J42" s="145" t="s">
        <v>25</v>
      </c>
      <c r="K42" s="146"/>
      <c r="L42" s="61" t="str">
        <f>IF(J41&lt;=2.49,"กำลังพัฒนา",IF(J41&lt;=2.99,"ปานกลาง",IF(J41&lt;=3.49,"ดี",IF(J41&lt;=3.99,"ดีเลิศ","ยอดเยี่ยม"))))</f>
        <v>กำลังพัฒนา</v>
      </c>
    </row>
    <row r="43" spans="1:12" ht="18" hidden="1" customHeight="1" x14ac:dyDescent="0.2">
      <c r="A43" s="16">
        <v>1</v>
      </c>
      <c r="K43" s="20"/>
    </row>
    <row r="44" spans="1:12" ht="18" hidden="1" customHeight="1" x14ac:dyDescent="0.2">
      <c r="A44" s="16">
        <v>2</v>
      </c>
    </row>
    <row r="45" spans="1:12" ht="18" hidden="1" customHeight="1" x14ac:dyDescent="0.2">
      <c r="A45" s="16">
        <v>3</v>
      </c>
    </row>
    <row r="46" spans="1:12" ht="18" hidden="1" customHeight="1" x14ac:dyDescent="0.2">
      <c r="A46" s="16">
        <v>4</v>
      </c>
    </row>
    <row r="47" spans="1:12" ht="18" hidden="1" customHeight="1" x14ac:dyDescent="0.2">
      <c r="A47" s="16">
        <v>5</v>
      </c>
    </row>
  </sheetData>
  <mergeCells count="46">
    <mergeCell ref="B29:F29"/>
    <mergeCell ref="B30:F30"/>
    <mergeCell ref="B31:F31"/>
    <mergeCell ref="B32:F32"/>
    <mergeCell ref="B19:F19"/>
    <mergeCell ref="B20:F20"/>
    <mergeCell ref="B26:F26"/>
    <mergeCell ref="B27:F27"/>
    <mergeCell ref="B28:F28"/>
    <mergeCell ref="B23:F23"/>
    <mergeCell ref="B24:F24"/>
    <mergeCell ref="B25:F25"/>
    <mergeCell ref="B21:F21"/>
    <mergeCell ref="B22:F22"/>
    <mergeCell ref="B14:F14"/>
    <mergeCell ref="B15:F15"/>
    <mergeCell ref="B16:F16"/>
    <mergeCell ref="B17:F17"/>
    <mergeCell ref="B18:F18"/>
    <mergeCell ref="A1:L1"/>
    <mergeCell ref="A3:L4"/>
    <mergeCell ref="A5:L5"/>
    <mergeCell ref="A6:A9"/>
    <mergeCell ref="B6:F9"/>
    <mergeCell ref="G6:G8"/>
    <mergeCell ref="J6:J8"/>
    <mergeCell ref="K6:K8"/>
    <mergeCell ref="L6:L8"/>
    <mergeCell ref="I6:I8"/>
    <mergeCell ref="B10:F10"/>
    <mergeCell ref="B11:F11"/>
    <mergeCell ref="B12:F12"/>
    <mergeCell ref="B13:F13"/>
    <mergeCell ref="H6:H8"/>
    <mergeCell ref="A42:H42"/>
    <mergeCell ref="J42:K42"/>
    <mergeCell ref="B38:F38"/>
    <mergeCell ref="B39:F39"/>
    <mergeCell ref="B40:F40"/>
    <mergeCell ref="B41:G41"/>
    <mergeCell ref="J41:L41"/>
    <mergeCell ref="B33:F33"/>
    <mergeCell ref="B34:F34"/>
    <mergeCell ref="B35:F35"/>
    <mergeCell ref="B36:F36"/>
    <mergeCell ref="B37:F37"/>
  </mergeCells>
  <dataValidations count="1">
    <dataValidation type="list" allowBlank="1" showInputMessage="1" showErrorMessage="1" sqref="G10:I40" xr:uid="{00000000-0002-0000-0C00-000000000000}">
      <formula1>$A$43:$A$47</formula1>
    </dataValidation>
  </dataValidations>
  <pageMargins left="0.43307086614173229" right="0.23622047244094491" top="0.55118110236220474" bottom="0.35433070866141736" header="0.31496062992125984" footer="0.31496062992125984"/>
  <pageSetup paperSize="9" orientation="portrait" horizontalDpi="4294967293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-0.499984740745262"/>
  </sheetPr>
  <dimension ref="A1:K48"/>
  <sheetViews>
    <sheetView view="pageBreakPreview" zoomScaleNormal="100" zoomScaleSheetLayoutView="100" workbookViewId="0">
      <selection activeCell="H11" sqref="H11"/>
    </sheetView>
  </sheetViews>
  <sheetFormatPr defaultColWidth="7.25" defaultRowHeight="21.75" x14ac:dyDescent="0.2"/>
  <cols>
    <col min="1" max="1" width="5.125" style="16" customWidth="1"/>
    <col min="2" max="5" width="4.5" style="16" customWidth="1"/>
    <col min="6" max="6" width="4.875" style="16" customWidth="1"/>
    <col min="7" max="8" width="18" style="16" customWidth="1"/>
    <col min="9" max="11" width="9.625" style="16" customWidth="1"/>
    <col min="12" max="16384" width="7.25" style="16"/>
  </cols>
  <sheetData>
    <row r="1" spans="1:11" s="11" customFormat="1" ht="18" customHeight="1" x14ac:dyDescent="0.2">
      <c r="A1" s="98" t="str">
        <f>ปก!A1</f>
        <v>โปรแกรมประเมินมาตรฐานการศึกษาขั้นพื้นฐานเพื่อการประกันคุณภาพภายใน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s="11" customFormat="1" ht="18" customHeight="1" x14ac:dyDescent="0.2">
      <c r="A2" s="11" t="str">
        <f>""&amp;ปก!A16&amp;"  "&amp;ปก!B16</f>
        <v xml:space="preserve">มาตรฐานที่ 3 กระบวนการจัดการเรียนการสอนที่เน้นผู้เรียนเป็นสำคัญ  </v>
      </c>
    </row>
    <row r="3" spans="1:11" s="11" customFormat="1" ht="18" customHeight="1" x14ac:dyDescent="0.2">
      <c r="A3" s="99" t="str">
        <f>"     "&amp;ปก!A21</f>
        <v xml:space="preserve">     3.5 มีการแลกเปลี่ยนเรียนรู้และให้ข้อมูลสะท้อนกลับเพื่อพัฒนาและปานกลางการจัดการเรียนรู้</v>
      </c>
      <c r="B3" s="99"/>
      <c r="C3" s="99"/>
      <c r="D3" s="99"/>
      <c r="E3" s="99"/>
      <c r="F3" s="99"/>
      <c r="G3" s="99"/>
      <c r="H3" s="99"/>
      <c r="I3" s="99"/>
      <c r="J3" s="99"/>
      <c r="K3" s="99"/>
    </row>
    <row r="4" spans="1:11" s="11" customFormat="1" ht="18" customHeight="1" x14ac:dyDescent="0.2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</row>
    <row r="5" spans="1:11" s="11" customFormat="1" ht="18" customHeight="1" x14ac:dyDescent="0.2">
      <c r="A5" s="105" t="str">
        <f>"โรงเรียน"&amp;""&amp;ปก!F2&amp;"      "&amp;"สพป."&amp;"  "&amp;ปก!F6&amp;"        "&amp;"ปีการศึกษา"&amp;" "&amp;ปก!F7</f>
        <v>โรงเรียนบ้านกุดโบสถ์      สพป.  นครราชสีมา เขต 3        ปีการศึกษา 2565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</row>
    <row r="6" spans="1:11" s="13" customFormat="1" ht="18" customHeight="1" x14ac:dyDescent="0.2">
      <c r="A6" s="101" t="s">
        <v>10</v>
      </c>
      <c r="B6" s="115" t="s">
        <v>9</v>
      </c>
      <c r="C6" s="115"/>
      <c r="D6" s="115"/>
      <c r="E6" s="115"/>
      <c r="F6" s="115"/>
      <c r="G6" s="134" t="s">
        <v>70</v>
      </c>
      <c r="H6" s="134" t="s">
        <v>75</v>
      </c>
      <c r="I6" s="100" t="s">
        <v>27</v>
      </c>
      <c r="J6" s="102" t="s">
        <v>28</v>
      </c>
      <c r="K6" s="100" t="s">
        <v>29</v>
      </c>
    </row>
    <row r="7" spans="1:11" s="13" customFormat="1" ht="18" customHeight="1" x14ac:dyDescent="0.2">
      <c r="A7" s="101"/>
      <c r="B7" s="115"/>
      <c r="C7" s="115"/>
      <c r="D7" s="115"/>
      <c r="E7" s="115"/>
      <c r="F7" s="115"/>
      <c r="G7" s="134"/>
      <c r="H7" s="134"/>
      <c r="I7" s="100"/>
      <c r="J7" s="102"/>
      <c r="K7" s="100"/>
    </row>
    <row r="8" spans="1:11" s="13" customFormat="1" ht="18" customHeight="1" x14ac:dyDescent="0.2">
      <c r="A8" s="101"/>
      <c r="B8" s="115"/>
      <c r="C8" s="115"/>
      <c r="D8" s="115"/>
      <c r="E8" s="115"/>
      <c r="F8" s="115"/>
      <c r="G8" s="134"/>
      <c r="H8" s="134"/>
      <c r="I8" s="100"/>
      <c r="J8" s="102"/>
      <c r="K8" s="100"/>
    </row>
    <row r="9" spans="1:11" s="13" customFormat="1" ht="18" customHeight="1" x14ac:dyDescent="0.2">
      <c r="A9" s="101"/>
      <c r="B9" s="115"/>
      <c r="C9" s="115"/>
      <c r="D9" s="115"/>
      <c r="E9" s="115"/>
      <c r="F9" s="115"/>
      <c r="G9" s="14">
        <v>5</v>
      </c>
      <c r="H9" s="14">
        <v>5</v>
      </c>
      <c r="I9" s="14">
        <v>5</v>
      </c>
      <c r="J9" s="14">
        <f>ปก!H21</f>
        <v>5</v>
      </c>
      <c r="K9" s="24" t="s">
        <v>30</v>
      </c>
    </row>
    <row r="10" spans="1:11" ht="18" customHeight="1" x14ac:dyDescent="0.2">
      <c r="A10" s="4">
        <f>IF(ข้อมูลบุคลากร!A4=0,"",ข้อมูลบุคลากร!A4)</f>
        <v>1</v>
      </c>
      <c r="B10" s="97" t="str">
        <f>IF(ข้อมูลบุคลากร!B4=0,"",ข้อมูลบุคลากร!B4)</f>
        <v>นางสาวขนิษฐา พริ้งกระโทก</v>
      </c>
      <c r="C10" s="97"/>
      <c r="D10" s="97"/>
      <c r="E10" s="97"/>
      <c r="F10" s="97"/>
      <c r="G10" s="4">
        <v>5</v>
      </c>
      <c r="H10" s="4">
        <v>5</v>
      </c>
      <c r="I10" s="3">
        <f t="shared" ref="I10:I40" si="0">IF(SUM(G10:H10)=0,"",AVERAGE(G10:H10))</f>
        <v>5</v>
      </c>
      <c r="J10" s="3">
        <f t="shared" ref="J10:J40" si="1">IF(SUM(G10:H10)=0,"",I10/I$9*J$9)</f>
        <v>5</v>
      </c>
      <c r="K10" s="1" t="str">
        <f>IF(SUM(G10:H10)=0,"",IF(J10&lt;(J$9/2),"ไม่ผ่าน","ผ่าน"))</f>
        <v>ผ่าน</v>
      </c>
    </row>
    <row r="11" spans="1:11" ht="18" customHeight="1" x14ac:dyDescent="0.2">
      <c r="A11" s="4">
        <f>IF(ข้อมูลบุคลากร!A5=0,"",ข้อมูลบุคลากร!A5)</f>
        <v>2</v>
      </c>
      <c r="B11" s="97" t="str">
        <f>IF(ข้อมูลบุคลากร!B5=0,"",ข้อมูลบุคลากร!B5)</f>
        <v/>
      </c>
      <c r="C11" s="97"/>
      <c r="D11" s="97"/>
      <c r="E11" s="97"/>
      <c r="F11" s="97"/>
      <c r="G11" s="4">
        <v>5</v>
      </c>
      <c r="H11" s="4">
        <v>4</v>
      </c>
      <c r="I11" s="3">
        <f t="shared" si="0"/>
        <v>4.5</v>
      </c>
      <c r="J11" s="3">
        <f t="shared" si="1"/>
        <v>4.5</v>
      </c>
      <c r="K11" s="1" t="str">
        <f t="shared" ref="K11:K40" si="2">IF(SUM(G11:H11)=0,"",IF(J11&lt;(J$9/2),"ไม่ผ่าน","ผ่าน"))</f>
        <v>ผ่าน</v>
      </c>
    </row>
    <row r="12" spans="1:11" ht="18" customHeight="1" x14ac:dyDescent="0.2">
      <c r="A12" s="4">
        <f>IF(ข้อมูลบุคลากร!A6=0,"",ข้อมูลบุคลากร!A6)</f>
        <v>3</v>
      </c>
      <c r="B12" s="97" t="str">
        <f>IF(ข้อมูลบุคลากร!B6=0,"",ข้อมูลบุคลากร!B6)</f>
        <v/>
      </c>
      <c r="C12" s="97"/>
      <c r="D12" s="97"/>
      <c r="E12" s="97"/>
      <c r="F12" s="97"/>
      <c r="G12" s="4">
        <v>3</v>
      </c>
      <c r="H12" s="4">
        <v>3</v>
      </c>
      <c r="I12" s="3">
        <f t="shared" si="0"/>
        <v>3</v>
      </c>
      <c r="J12" s="3">
        <f t="shared" si="1"/>
        <v>3</v>
      </c>
      <c r="K12" s="1" t="str">
        <f t="shared" si="2"/>
        <v>ผ่าน</v>
      </c>
    </row>
    <row r="13" spans="1:11" ht="18" customHeight="1" x14ac:dyDescent="0.2">
      <c r="A13" s="4">
        <f>IF(ข้อมูลบุคลากร!A7=0,"",ข้อมูลบุคลากร!A7)</f>
        <v>4</v>
      </c>
      <c r="B13" s="97" t="str">
        <f>IF(ข้อมูลบุคลากร!B7=0,"",ข้อมูลบุคลากร!B7)</f>
        <v/>
      </c>
      <c r="C13" s="97"/>
      <c r="D13" s="97"/>
      <c r="E13" s="97"/>
      <c r="F13" s="97"/>
      <c r="G13" s="4">
        <v>3</v>
      </c>
      <c r="H13" s="4">
        <v>3</v>
      </c>
      <c r="I13" s="3">
        <f t="shared" si="0"/>
        <v>3</v>
      </c>
      <c r="J13" s="3">
        <f t="shared" si="1"/>
        <v>3</v>
      </c>
      <c r="K13" s="1" t="str">
        <f t="shared" si="2"/>
        <v>ผ่าน</v>
      </c>
    </row>
    <row r="14" spans="1:11" ht="18" customHeight="1" x14ac:dyDescent="0.2">
      <c r="A14" s="4">
        <f>IF(ข้อมูลบุคลากร!A8=0,"",ข้อมูลบุคลากร!A8)</f>
        <v>5</v>
      </c>
      <c r="B14" s="97" t="str">
        <f>IF(ข้อมูลบุคลากร!B8=0,"",ข้อมูลบุคลากร!B8)</f>
        <v/>
      </c>
      <c r="C14" s="97"/>
      <c r="D14" s="97"/>
      <c r="E14" s="97"/>
      <c r="F14" s="97"/>
      <c r="G14" s="4">
        <v>2</v>
      </c>
      <c r="H14" s="4">
        <v>5</v>
      </c>
      <c r="I14" s="3">
        <f t="shared" si="0"/>
        <v>3.5</v>
      </c>
      <c r="J14" s="3">
        <f t="shared" si="1"/>
        <v>3.5</v>
      </c>
      <c r="K14" s="1" t="str">
        <f t="shared" si="2"/>
        <v>ผ่าน</v>
      </c>
    </row>
    <row r="15" spans="1:11" ht="18" customHeight="1" x14ac:dyDescent="0.2">
      <c r="A15" s="4">
        <f>IF(ข้อมูลบุคลากร!A9=0,"",ข้อมูลบุคลากร!A9)</f>
        <v>6</v>
      </c>
      <c r="B15" s="97" t="str">
        <f>IF(ข้อมูลบุคลากร!B9=0,"",ข้อมูลบุคลากร!B9)</f>
        <v/>
      </c>
      <c r="C15" s="97"/>
      <c r="D15" s="97"/>
      <c r="E15" s="97"/>
      <c r="F15" s="97"/>
      <c r="G15" s="4"/>
      <c r="H15" s="4"/>
      <c r="I15" s="3" t="str">
        <f t="shared" si="0"/>
        <v/>
      </c>
      <c r="J15" s="3" t="str">
        <f t="shared" si="1"/>
        <v/>
      </c>
      <c r="K15" s="1" t="str">
        <f t="shared" si="2"/>
        <v/>
      </c>
    </row>
    <row r="16" spans="1:11" ht="18" customHeight="1" x14ac:dyDescent="0.2">
      <c r="A16" s="4">
        <f>IF(ข้อมูลบุคลากร!A10=0,"",ข้อมูลบุคลากร!A10)</f>
        <v>7</v>
      </c>
      <c r="B16" s="97" t="str">
        <f>IF(ข้อมูลบุคลากร!B10=0,"",ข้อมูลบุคลากร!B10)</f>
        <v/>
      </c>
      <c r="C16" s="97"/>
      <c r="D16" s="97"/>
      <c r="E16" s="97"/>
      <c r="F16" s="97"/>
      <c r="G16" s="4"/>
      <c r="H16" s="4"/>
      <c r="I16" s="3" t="str">
        <f t="shared" si="0"/>
        <v/>
      </c>
      <c r="J16" s="3" t="str">
        <f t="shared" si="1"/>
        <v/>
      </c>
      <c r="K16" s="1" t="str">
        <f t="shared" si="2"/>
        <v/>
      </c>
    </row>
    <row r="17" spans="1:11" ht="18" customHeight="1" x14ac:dyDescent="0.2">
      <c r="A17" s="4">
        <f>IF(ข้อมูลบุคลากร!A11=0,"",ข้อมูลบุคลากร!A11)</f>
        <v>8</v>
      </c>
      <c r="B17" s="97" t="str">
        <f>IF(ข้อมูลบุคลากร!B11=0,"",ข้อมูลบุคลากร!B11)</f>
        <v/>
      </c>
      <c r="C17" s="97"/>
      <c r="D17" s="97"/>
      <c r="E17" s="97"/>
      <c r="F17" s="97"/>
      <c r="G17" s="4"/>
      <c r="H17" s="4"/>
      <c r="I17" s="3" t="str">
        <f t="shared" si="0"/>
        <v/>
      </c>
      <c r="J17" s="3" t="str">
        <f t="shared" si="1"/>
        <v/>
      </c>
      <c r="K17" s="1" t="str">
        <f t="shared" si="2"/>
        <v/>
      </c>
    </row>
    <row r="18" spans="1:11" ht="18" customHeight="1" x14ac:dyDescent="0.2">
      <c r="A18" s="4">
        <f>IF(ข้อมูลบุคลากร!A12=0,"",ข้อมูลบุคลากร!A12)</f>
        <v>9</v>
      </c>
      <c r="B18" s="97" t="str">
        <f>IF(ข้อมูลบุคลากร!B12=0,"",ข้อมูลบุคลากร!B12)</f>
        <v/>
      </c>
      <c r="C18" s="97"/>
      <c r="D18" s="97"/>
      <c r="E18" s="97"/>
      <c r="F18" s="97"/>
      <c r="G18" s="4"/>
      <c r="H18" s="4"/>
      <c r="I18" s="3" t="str">
        <f t="shared" si="0"/>
        <v/>
      </c>
      <c r="J18" s="3" t="str">
        <f t="shared" si="1"/>
        <v/>
      </c>
      <c r="K18" s="1" t="str">
        <f t="shared" si="2"/>
        <v/>
      </c>
    </row>
    <row r="19" spans="1:11" ht="18" customHeight="1" x14ac:dyDescent="0.2">
      <c r="A19" s="4">
        <f>IF(ข้อมูลบุคลากร!A13=0,"",ข้อมูลบุคลากร!A13)</f>
        <v>10</v>
      </c>
      <c r="B19" s="97" t="str">
        <f>IF(ข้อมูลบุคลากร!B13=0,"",ข้อมูลบุคลากร!B13)</f>
        <v/>
      </c>
      <c r="C19" s="97"/>
      <c r="D19" s="97"/>
      <c r="E19" s="97"/>
      <c r="F19" s="97"/>
      <c r="G19" s="4"/>
      <c r="H19" s="4"/>
      <c r="I19" s="3" t="str">
        <f t="shared" si="0"/>
        <v/>
      </c>
      <c r="J19" s="3" t="str">
        <f t="shared" si="1"/>
        <v/>
      </c>
      <c r="K19" s="1" t="str">
        <f t="shared" si="2"/>
        <v/>
      </c>
    </row>
    <row r="20" spans="1:11" ht="18" customHeight="1" x14ac:dyDescent="0.2">
      <c r="A20" s="4">
        <f>IF(ข้อมูลบุคลากร!A14=0,"",ข้อมูลบุคลากร!A14)</f>
        <v>11</v>
      </c>
      <c r="B20" s="97" t="str">
        <f>IF(ข้อมูลบุคลากร!B14=0,"",ข้อมูลบุคลากร!B14)</f>
        <v/>
      </c>
      <c r="C20" s="97"/>
      <c r="D20" s="97"/>
      <c r="E20" s="97"/>
      <c r="F20" s="97"/>
      <c r="G20" s="4"/>
      <c r="H20" s="4"/>
      <c r="I20" s="3" t="str">
        <f t="shared" si="0"/>
        <v/>
      </c>
      <c r="J20" s="3" t="str">
        <f t="shared" si="1"/>
        <v/>
      </c>
      <c r="K20" s="1" t="str">
        <f t="shared" si="2"/>
        <v/>
      </c>
    </row>
    <row r="21" spans="1:11" ht="18" customHeight="1" x14ac:dyDescent="0.2">
      <c r="A21" s="4">
        <f>IF(ข้อมูลบุคลากร!A15=0,"",ข้อมูลบุคลากร!A15)</f>
        <v>12</v>
      </c>
      <c r="B21" s="97" t="str">
        <f>IF(ข้อมูลบุคลากร!B15=0,"",ข้อมูลบุคลากร!B15)</f>
        <v/>
      </c>
      <c r="C21" s="97"/>
      <c r="D21" s="97"/>
      <c r="E21" s="97"/>
      <c r="F21" s="97"/>
      <c r="G21" s="4"/>
      <c r="H21" s="4"/>
      <c r="I21" s="3" t="str">
        <f t="shared" si="0"/>
        <v/>
      </c>
      <c r="J21" s="3" t="str">
        <f t="shared" si="1"/>
        <v/>
      </c>
      <c r="K21" s="1" t="str">
        <f t="shared" si="2"/>
        <v/>
      </c>
    </row>
    <row r="22" spans="1:11" s="11" customFormat="1" ht="18" customHeight="1" x14ac:dyDescent="0.2">
      <c r="A22" s="4">
        <f>IF(ข้อมูลบุคลากร!A16=0,"",ข้อมูลบุคลากร!A16)</f>
        <v>13</v>
      </c>
      <c r="B22" s="97" t="str">
        <f>IF(ข้อมูลบุคลากร!B16=0,"",ข้อมูลบุคลากร!B16)</f>
        <v/>
      </c>
      <c r="C22" s="97"/>
      <c r="D22" s="97"/>
      <c r="E22" s="97"/>
      <c r="F22" s="97"/>
      <c r="G22" s="4"/>
      <c r="H22" s="4"/>
      <c r="I22" s="3" t="str">
        <f t="shared" si="0"/>
        <v/>
      </c>
      <c r="J22" s="3" t="str">
        <f t="shared" si="1"/>
        <v/>
      </c>
      <c r="K22" s="1" t="str">
        <f t="shared" si="2"/>
        <v/>
      </c>
    </row>
    <row r="23" spans="1:11" s="11" customFormat="1" ht="18" customHeight="1" x14ac:dyDescent="0.2">
      <c r="A23" s="4">
        <f>IF(ข้อมูลบุคลากร!A17=0,"",ข้อมูลบุคลากร!A17)</f>
        <v>14</v>
      </c>
      <c r="B23" s="97" t="str">
        <f>IF(ข้อมูลบุคลากร!B17=0,"",ข้อมูลบุคลากร!B17)</f>
        <v/>
      </c>
      <c r="C23" s="97"/>
      <c r="D23" s="97"/>
      <c r="E23" s="97"/>
      <c r="F23" s="97"/>
      <c r="G23" s="4"/>
      <c r="H23" s="4"/>
      <c r="I23" s="3" t="str">
        <f t="shared" si="0"/>
        <v/>
      </c>
      <c r="J23" s="3" t="str">
        <f t="shared" si="1"/>
        <v/>
      </c>
      <c r="K23" s="1" t="str">
        <f t="shared" si="2"/>
        <v/>
      </c>
    </row>
    <row r="24" spans="1:11" s="11" customFormat="1" ht="18" customHeight="1" x14ac:dyDescent="0.2">
      <c r="A24" s="4">
        <f>IF(ข้อมูลบุคลากร!A18=0,"",ข้อมูลบุคลากร!A18)</f>
        <v>15</v>
      </c>
      <c r="B24" s="97" t="str">
        <f>IF(ข้อมูลบุคลากร!B18=0,"",ข้อมูลบุคลากร!B18)</f>
        <v/>
      </c>
      <c r="C24" s="97"/>
      <c r="D24" s="97"/>
      <c r="E24" s="97"/>
      <c r="F24" s="97"/>
      <c r="G24" s="4"/>
      <c r="H24" s="4"/>
      <c r="I24" s="3" t="str">
        <f t="shared" si="0"/>
        <v/>
      </c>
      <c r="J24" s="3" t="str">
        <f t="shared" si="1"/>
        <v/>
      </c>
      <c r="K24" s="1" t="str">
        <f t="shared" si="2"/>
        <v/>
      </c>
    </row>
    <row r="25" spans="1:11" s="11" customFormat="1" ht="18" customHeight="1" x14ac:dyDescent="0.2">
      <c r="A25" s="4" t="str">
        <f>IF(ข้อมูลบุคลากร!A19=0,"",ข้อมูลบุคลากร!A19)</f>
        <v/>
      </c>
      <c r="B25" s="97" t="str">
        <f>IF(ข้อมูลบุคลากร!B19=0,"",ข้อมูลบุคลากร!B19)</f>
        <v/>
      </c>
      <c r="C25" s="97"/>
      <c r="D25" s="97"/>
      <c r="E25" s="97"/>
      <c r="F25" s="97"/>
      <c r="G25" s="4"/>
      <c r="H25" s="4"/>
      <c r="I25" s="3" t="str">
        <f t="shared" si="0"/>
        <v/>
      </c>
      <c r="J25" s="3" t="str">
        <f t="shared" si="1"/>
        <v/>
      </c>
      <c r="K25" s="1" t="str">
        <f t="shared" si="2"/>
        <v/>
      </c>
    </row>
    <row r="26" spans="1:11" s="11" customFormat="1" ht="18" customHeight="1" x14ac:dyDescent="0.2">
      <c r="A26" s="4" t="str">
        <f>IF(ข้อมูลบุคลากร!A20=0,"",ข้อมูลบุคลากร!A20)</f>
        <v/>
      </c>
      <c r="B26" s="97" t="str">
        <f>IF(ข้อมูลบุคลากร!B20=0,"",ข้อมูลบุคลากร!B20)</f>
        <v/>
      </c>
      <c r="C26" s="97"/>
      <c r="D26" s="97"/>
      <c r="E26" s="97"/>
      <c r="F26" s="97"/>
      <c r="G26" s="4"/>
      <c r="H26" s="4"/>
      <c r="I26" s="3" t="str">
        <f t="shared" si="0"/>
        <v/>
      </c>
      <c r="J26" s="3" t="str">
        <f t="shared" si="1"/>
        <v/>
      </c>
      <c r="K26" s="1" t="str">
        <f t="shared" si="2"/>
        <v/>
      </c>
    </row>
    <row r="27" spans="1:11" s="11" customFormat="1" ht="18" customHeight="1" x14ac:dyDescent="0.2">
      <c r="A27" s="4" t="str">
        <f>IF(ข้อมูลบุคลากร!A21=0,"",ข้อมูลบุคลากร!A21)</f>
        <v/>
      </c>
      <c r="B27" s="97" t="str">
        <f>IF(ข้อมูลบุคลากร!B21=0,"",ข้อมูลบุคลากร!B21)</f>
        <v/>
      </c>
      <c r="C27" s="97"/>
      <c r="D27" s="97"/>
      <c r="E27" s="97"/>
      <c r="F27" s="97"/>
      <c r="G27" s="4"/>
      <c r="H27" s="4"/>
      <c r="I27" s="3" t="str">
        <f t="shared" si="0"/>
        <v/>
      </c>
      <c r="J27" s="3" t="str">
        <f t="shared" si="1"/>
        <v/>
      </c>
      <c r="K27" s="1" t="str">
        <f t="shared" si="2"/>
        <v/>
      </c>
    </row>
    <row r="28" spans="1:11" s="11" customFormat="1" ht="18" customHeight="1" x14ac:dyDescent="0.2">
      <c r="A28" s="4" t="str">
        <f>IF(ข้อมูลบุคลากร!A22=0,"",ข้อมูลบุคลากร!A22)</f>
        <v/>
      </c>
      <c r="B28" s="97" t="str">
        <f>IF(ข้อมูลบุคลากร!B22=0,"",ข้อมูลบุคลากร!B22)</f>
        <v/>
      </c>
      <c r="C28" s="97"/>
      <c r="D28" s="97"/>
      <c r="E28" s="97"/>
      <c r="F28" s="97"/>
      <c r="G28" s="4"/>
      <c r="H28" s="4"/>
      <c r="I28" s="3" t="str">
        <f t="shared" si="0"/>
        <v/>
      </c>
      <c r="J28" s="3" t="str">
        <f t="shared" si="1"/>
        <v/>
      </c>
      <c r="K28" s="1" t="str">
        <f t="shared" si="2"/>
        <v/>
      </c>
    </row>
    <row r="29" spans="1:11" s="11" customFormat="1" ht="18" customHeight="1" x14ac:dyDescent="0.2">
      <c r="A29" s="4" t="str">
        <f>IF(ข้อมูลบุคลากร!A23=0,"",ข้อมูลบุคลากร!A23)</f>
        <v/>
      </c>
      <c r="B29" s="97" t="str">
        <f>IF(ข้อมูลบุคลากร!B23=0,"",ข้อมูลบุคลากร!B23)</f>
        <v/>
      </c>
      <c r="C29" s="97"/>
      <c r="D29" s="97"/>
      <c r="E29" s="97"/>
      <c r="F29" s="97"/>
      <c r="G29" s="4"/>
      <c r="H29" s="4"/>
      <c r="I29" s="3" t="str">
        <f t="shared" si="0"/>
        <v/>
      </c>
      <c r="J29" s="3" t="str">
        <f t="shared" si="1"/>
        <v/>
      </c>
      <c r="K29" s="1" t="str">
        <f t="shared" si="2"/>
        <v/>
      </c>
    </row>
    <row r="30" spans="1:11" s="11" customFormat="1" ht="18" customHeight="1" x14ac:dyDescent="0.2">
      <c r="A30" s="4" t="str">
        <f>IF(ข้อมูลบุคลากร!A24=0,"",ข้อมูลบุคลากร!A24)</f>
        <v/>
      </c>
      <c r="B30" s="97" t="str">
        <f>IF(ข้อมูลบุคลากร!B24=0,"",ข้อมูลบุคลากร!B24)</f>
        <v/>
      </c>
      <c r="C30" s="97"/>
      <c r="D30" s="97"/>
      <c r="E30" s="97"/>
      <c r="F30" s="97"/>
      <c r="G30" s="4"/>
      <c r="H30" s="4"/>
      <c r="I30" s="3" t="str">
        <f t="shared" si="0"/>
        <v/>
      </c>
      <c r="J30" s="3" t="str">
        <f t="shared" si="1"/>
        <v/>
      </c>
      <c r="K30" s="1" t="str">
        <f t="shared" si="2"/>
        <v/>
      </c>
    </row>
    <row r="31" spans="1:11" s="11" customFormat="1" ht="18" customHeight="1" x14ac:dyDescent="0.2">
      <c r="A31" s="4" t="str">
        <f>IF(ข้อมูลบุคลากร!A25=0,"",ข้อมูลบุคลากร!A25)</f>
        <v/>
      </c>
      <c r="B31" s="97" t="str">
        <f>IF(ข้อมูลบุคลากร!B25=0,"",ข้อมูลบุคลากร!B25)</f>
        <v/>
      </c>
      <c r="C31" s="97"/>
      <c r="D31" s="97"/>
      <c r="E31" s="97"/>
      <c r="F31" s="97"/>
      <c r="G31" s="4"/>
      <c r="H31" s="4"/>
      <c r="I31" s="3" t="str">
        <f t="shared" si="0"/>
        <v/>
      </c>
      <c r="J31" s="3" t="str">
        <f t="shared" si="1"/>
        <v/>
      </c>
      <c r="K31" s="1" t="str">
        <f t="shared" si="2"/>
        <v/>
      </c>
    </row>
    <row r="32" spans="1:11" s="11" customFormat="1" ht="18" customHeight="1" x14ac:dyDescent="0.2">
      <c r="A32" s="4" t="str">
        <f>IF(ข้อมูลบุคลากร!A26=0,"",ข้อมูลบุคลากร!A26)</f>
        <v/>
      </c>
      <c r="B32" s="97" t="str">
        <f>IF(ข้อมูลบุคลากร!B26=0,"",ข้อมูลบุคลากร!B26)</f>
        <v/>
      </c>
      <c r="C32" s="97"/>
      <c r="D32" s="97"/>
      <c r="E32" s="97"/>
      <c r="F32" s="97"/>
      <c r="G32" s="4"/>
      <c r="H32" s="4"/>
      <c r="I32" s="3" t="str">
        <f t="shared" si="0"/>
        <v/>
      </c>
      <c r="J32" s="3" t="str">
        <f t="shared" si="1"/>
        <v/>
      </c>
      <c r="K32" s="1" t="str">
        <f t="shared" si="2"/>
        <v/>
      </c>
    </row>
    <row r="33" spans="1:11" s="11" customFormat="1" ht="18" customHeight="1" x14ac:dyDescent="0.2">
      <c r="A33" s="4" t="str">
        <f>IF(ข้อมูลบุคลากร!A27=0,"",ข้อมูลบุคลากร!A27)</f>
        <v/>
      </c>
      <c r="B33" s="97" t="str">
        <f>IF(ข้อมูลบุคลากร!B27=0,"",ข้อมูลบุคลากร!B27)</f>
        <v/>
      </c>
      <c r="C33" s="97"/>
      <c r="D33" s="97"/>
      <c r="E33" s="97"/>
      <c r="F33" s="97"/>
      <c r="G33" s="4"/>
      <c r="H33" s="4"/>
      <c r="I33" s="3" t="str">
        <f t="shared" si="0"/>
        <v/>
      </c>
      <c r="J33" s="3" t="str">
        <f t="shared" si="1"/>
        <v/>
      </c>
      <c r="K33" s="1" t="str">
        <f t="shared" si="2"/>
        <v/>
      </c>
    </row>
    <row r="34" spans="1:11" s="11" customFormat="1" ht="18" customHeight="1" x14ac:dyDescent="0.2">
      <c r="A34" s="4" t="str">
        <f>IF(ข้อมูลบุคลากร!A28=0,"",ข้อมูลบุคลากร!A28)</f>
        <v/>
      </c>
      <c r="B34" s="97" t="str">
        <f>IF(ข้อมูลบุคลากร!B28=0,"",ข้อมูลบุคลากร!B28)</f>
        <v/>
      </c>
      <c r="C34" s="97"/>
      <c r="D34" s="97"/>
      <c r="E34" s="97"/>
      <c r="F34" s="97"/>
      <c r="G34" s="4"/>
      <c r="H34" s="4"/>
      <c r="I34" s="3" t="str">
        <f t="shared" si="0"/>
        <v/>
      </c>
      <c r="J34" s="3" t="str">
        <f t="shared" si="1"/>
        <v/>
      </c>
      <c r="K34" s="1" t="str">
        <f t="shared" si="2"/>
        <v/>
      </c>
    </row>
    <row r="35" spans="1:11" s="11" customFormat="1" ht="18" customHeight="1" x14ac:dyDescent="0.2">
      <c r="A35" s="4" t="str">
        <f>IF(ข้อมูลบุคลากร!A29=0,"",ข้อมูลบุคลากร!A29)</f>
        <v/>
      </c>
      <c r="B35" s="97" t="str">
        <f>IF(ข้อมูลบุคลากร!B29=0,"",ข้อมูลบุคลากร!B29)</f>
        <v/>
      </c>
      <c r="C35" s="97"/>
      <c r="D35" s="97"/>
      <c r="E35" s="97"/>
      <c r="F35" s="97"/>
      <c r="G35" s="4"/>
      <c r="H35" s="4"/>
      <c r="I35" s="3" t="str">
        <f t="shared" si="0"/>
        <v/>
      </c>
      <c r="J35" s="3" t="str">
        <f t="shared" si="1"/>
        <v/>
      </c>
      <c r="K35" s="1" t="str">
        <f t="shared" si="2"/>
        <v/>
      </c>
    </row>
    <row r="36" spans="1:11" s="11" customFormat="1" ht="18" customHeight="1" x14ac:dyDescent="0.2">
      <c r="A36" s="4" t="str">
        <f>IF(ข้อมูลบุคลากร!A30=0,"",ข้อมูลบุคลากร!A30)</f>
        <v/>
      </c>
      <c r="B36" s="97" t="str">
        <f>IF(ข้อมูลบุคลากร!B30=0,"",ข้อมูลบุคลากร!B30)</f>
        <v/>
      </c>
      <c r="C36" s="97"/>
      <c r="D36" s="97"/>
      <c r="E36" s="97"/>
      <c r="F36" s="97"/>
      <c r="G36" s="4"/>
      <c r="H36" s="4"/>
      <c r="I36" s="3" t="str">
        <f t="shared" si="0"/>
        <v/>
      </c>
      <c r="J36" s="3" t="str">
        <f t="shared" si="1"/>
        <v/>
      </c>
      <c r="K36" s="1" t="str">
        <f t="shared" si="2"/>
        <v/>
      </c>
    </row>
    <row r="37" spans="1:11" s="11" customFormat="1" ht="18" customHeight="1" x14ac:dyDescent="0.2">
      <c r="A37" s="4" t="str">
        <f>IF(ข้อมูลบุคลากร!A31=0,"",ข้อมูลบุคลากร!A31)</f>
        <v/>
      </c>
      <c r="B37" s="97" t="str">
        <f>IF(ข้อมูลบุคลากร!B31=0,"",ข้อมูลบุคลากร!B31)</f>
        <v/>
      </c>
      <c r="C37" s="97"/>
      <c r="D37" s="97"/>
      <c r="E37" s="97"/>
      <c r="F37" s="97"/>
      <c r="G37" s="4"/>
      <c r="H37" s="4"/>
      <c r="I37" s="3" t="str">
        <f t="shared" si="0"/>
        <v/>
      </c>
      <c r="J37" s="3" t="str">
        <f t="shared" si="1"/>
        <v/>
      </c>
      <c r="K37" s="1" t="str">
        <f t="shared" si="2"/>
        <v/>
      </c>
    </row>
    <row r="38" spans="1:11" s="11" customFormat="1" ht="18" customHeight="1" x14ac:dyDescent="0.2">
      <c r="A38" s="4" t="str">
        <f>IF(ข้อมูลบุคลากร!A32=0,"",ข้อมูลบุคลากร!A32)</f>
        <v/>
      </c>
      <c r="B38" s="97" t="str">
        <f>IF(ข้อมูลบุคลากร!B32=0,"",ข้อมูลบุคลากร!B32)</f>
        <v/>
      </c>
      <c r="C38" s="97"/>
      <c r="D38" s="97"/>
      <c r="E38" s="97"/>
      <c r="F38" s="97"/>
      <c r="G38" s="4"/>
      <c r="H38" s="4"/>
      <c r="I38" s="3" t="str">
        <f t="shared" si="0"/>
        <v/>
      </c>
      <c r="J38" s="3" t="str">
        <f t="shared" si="1"/>
        <v/>
      </c>
      <c r="K38" s="1" t="str">
        <f t="shared" si="2"/>
        <v/>
      </c>
    </row>
    <row r="39" spans="1:11" s="11" customFormat="1" ht="18" customHeight="1" x14ac:dyDescent="0.2">
      <c r="A39" s="4" t="str">
        <f>IF(ข้อมูลบุคลากร!A33=0,"",ข้อมูลบุคลากร!A33)</f>
        <v/>
      </c>
      <c r="B39" s="97" t="str">
        <f>IF(ข้อมูลบุคลากร!B33=0,"",ข้อมูลบุคลากร!B33)</f>
        <v/>
      </c>
      <c r="C39" s="97"/>
      <c r="D39" s="97"/>
      <c r="E39" s="97"/>
      <c r="F39" s="97"/>
      <c r="G39" s="4"/>
      <c r="H39" s="4"/>
      <c r="I39" s="3" t="str">
        <f t="shared" si="0"/>
        <v/>
      </c>
      <c r="J39" s="3" t="str">
        <f t="shared" si="1"/>
        <v/>
      </c>
      <c r="K39" s="1" t="str">
        <f t="shared" si="2"/>
        <v/>
      </c>
    </row>
    <row r="40" spans="1:11" s="11" customFormat="1" ht="18" customHeight="1" thickBot="1" x14ac:dyDescent="0.25">
      <c r="A40" s="4" t="str">
        <f>IF(ข้อมูลบุคลากร!A34=0,"",ข้อมูลบุคลากร!A34)</f>
        <v/>
      </c>
      <c r="B40" s="97" t="str">
        <f>IF(ข้อมูลบุคลากร!B25=0,"",ข้อมูลบุคลากร!B25)</f>
        <v/>
      </c>
      <c r="C40" s="97"/>
      <c r="D40" s="97"/>
      <c r="E40" s="97"/>
      <c r="F40" s="97"/>
      <c r="G40" s="4"/>
      <c r="H40" s="4"/>
      <c r="I40" s="3" t="str">
        <f t="shared" si="0"/>
        <v/>
      </c>
      <c r="J40" s="3" t="str">
        <f t="shared" si="1"/>
        <v/>
      </c>
      <c r="K40" s="1" t="str">
        <f t="shared" si="2"/>
        <v/>
      </c>
    </row>
    <row r="41" spans="1:11" ht="18" customHeight="1" x14ac:dyDescent="0.2">
      <c r="A41" s="17">
        <f>COUNT(A10:A40)</f>
        <v>15</v>
      </c>
      <c r="B41" s="109" t="s">
        <v>31</v>
      </c>
      <c r="C41" s="110"/>
      <c r="D41" s="110"/>
      <c r="E41" s="110"/>
      <c r="F41" s="110"/>
      <c r="G41" s="126"/>
      <c r="H41" s="25"/>
      <c r="I41" s="103">
        <f>SUM(J10:J40)/A41</f>
        <v>1.2666666666666666</v>
      </c>
      <c r="J41" s="103"/>
      <c r="K41" s="104"/>
    </row>
    <row r="42" spans="1:11" ht="18" customHeight="1" x14ac:dyDescent="0.2">
      <c r="A42" s="150" t="s">
        <v>34</v>
      </c>
      <c r="B42" s="150"/>
      <c r="C42" s="150"/>
      <c r="D42" s="150"/>
      <c r="E42" s="150"/>
      <c r="F42" s="150"/>
      <c r="G42" s="150"/>
      <c r="H42" s="26">
        <f>I41/J$9*100</f>
        <v>25.333333333333329</v>
      </c>
      <c r="I42" s="151" t="s">
        <v>25</v>
      </c>
      <c r="J42" s="151"/>
      <c r="K42" s="27" t="str">
        <f>IF(I41&lt;=2.49,"กำลังพัฒนา",IF(I41&lt;=2.99,"ปานกลาง",IF(I41&lt;=3.49,"ดี",IF(I41&lt;=3.99,"ดีเลิศ","ยอดเยี่ยม"))))</f>
        <v>กำลังพัฒนา</v>
      </c>
    </row>
    <row r="43" spans="1:11" ht="18" hidden="1" customHeight="1" x14ac:dyDescent="0.2">
      <c r="A43" s="16">
        <v>1</v>
      </c>
      <c r="J43" s="20"/>
    </row>
    <row r="44" spans="1:11" ht="18" hidden="1" customHeight="1" x14ac:dyDescent="0.2">
      <c r="A44" s="16">
        <v>2</v>
      </c>
    </row>
    <row r="45" spans="1:11" ht="18" hidden="1" customHeight="1" x14ac:dyDescent="0.2">
      <c r="A45" s="16">
        <v>3</v>
      </c>
    </row>
    <row r="46" spans="1:11" ht="18" hidden="1" customHeight="1" x14ac:dyDescent="0.2">
      <c r="A46" s="16">
        <v>4</v>
      </c>
    </row>
    <row r="47" spans="1:11" ht="18" hidden="1" customHeight="1" x14ac:dyDescent="0.2">
      <c r="A47" s="16">
        <v>5</v>
      </c>
    </row>
    <row r="48" spans="1:11" ht="18" customHeight="1" x14ac:dyDescent="0.2"/>
  </sheetData>
  <mergeCells count="45">
    <mergeCell ref="B14:F14"/>
    <mergeCell ref="A1:K1"/>
    <mergeCell ref="A3:K4"/>
    <mergeCell ref="A5:K5"/>
    <mergeCell ref="A6:A9"/>
    <mergeCell ref="B6:F9"/>
    <mergeCell ref="G6:G8"/>
    <mergeCell ref="H6:H8"/>
    <mergeCell ref="I6:I8"/>
    <mergeCell ref="J6:J8"/>
    <mergeCell ref="K6:K8"/>
    <mergeCell ref="B10:F10"/>
    <mergeCell ref="B11:F11"/>
    <mergeCell ref="B12:F12"/>
    <mergeCell ref="B13:F13"/>
    <mergeCell ref="B26:F26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38:F38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9:F39"/>
    <mergeCell ref="B40:F40"/>
    <mergeCell ref="B41:G41"/>
    <mergeCell ref="I41:K41"/>
    <mergeCell ref="A42:G42"/>
    <mergeCell ref="I42:J42"/>
  </mergeCells>
  <dataValidations count="1">
    <dataValidation type="list" allowBlank="1" showInputMessage="1" showErrorMessage="1" sqref="G10:H40" xr:uid="{00000000-0002-0000-0D00-000000000000}">
      <formula1>$A$43:$A$47</formula1>
    </dataValidation>
  </dataValidations>
  <pageMargins left="0.43307086614173229" right="0.23622047244094491" top="0.15748031496062992" bottom="0.15748031496062992" header="0.31496062992125984" footer="0.31496062992125984"/>
  <pageSetup orientation="portrait" horizontalDpi="4294967293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</sheetPr>
  <dimension ref="A1:L30"/>
  <sheetViews>
    <sheetView tabSelected="1" view="pageBreakPreview" zoomScaleNormal="100" zoomScaleSheetLayoutView="100" workbookViewId="0">
      <selection activeCell="H18" sqref="H18:H19"/>
    </sheetView>
  </sheetViews>
  <sheetFormatPr defaultColWidth="7.5" defaultRowHeight="24.75" customHeight="1" x14ac:dyDescent="0.55000000000000004"/>
  <cols>
    <col min="1" max="12" width="7.5" style="23"/>
    <col min="13" max="16384" width="7.5" style="21"/>
  </cols>
  <sheetData>
    <row r="1" spans="1:12" ht="24.75" customHeight="1" x14ac:dyDescent="0.55000000000000004">
      <c r="A1" s="172" t="s">
        <v>36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</row>
    <row r="2" spans="1:12" ht="24.75" customHeight="1" x14ac:dyDescent="0.55000000000000004">
      <c r="A2" s="172" t="str">
        <f>"ปีการศึกษา"&amp;" "&amp;ปก!F7</f>
        <v>ปีการศึกษา 2565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</row>
    <row r="3" spans="1:12" ht="24.75" customHeight="1" x14ac:dyDescent="0.55000000000000004">
      <c r="A3" s="183" t="str">
        <f>"โรงเรียน"&amp;""&amp;ปก!F2&amp;"      "&amp;"สพป."&amp;"  "&amp;ปก!F6</f>
        <v>โรงเรียนบ้านกุดโบสถ์      สพป.  นครราชสีมา เขต 3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</row>
    <row r="4" spans="1:12" ht="24.75" customHeight="1" x14ac:dyDescent="0.55000000000000004">
      <c r="A4" s="173" t="s">
        <v>26</v>
      </c>
      <c r="B4" s="173"/>
      <c r="C4" s="173"/>
      <c r="D4" s="173"/>
      <c r="E4" s="173"/>
      <c r="F4" s="175" t="s">
        <v>71</v>
      </c>
      <c r="G4" s="177" t="s">
        <v>21</v>
      </c>
      <c r="H4" s="177" t="s">
        <v>22</v>
      </c>
      <c r="I4" s="179" t="s">
        <v>23</v>
      </c>
      <c r="J4" s="179" t="s">
        <v>24</v>
      </c>
      <c r="K4" s="181" t="s">
        <v>32</v>
      </c>
      <c r="L4" s="179" t="s">
        <v>25</v>
      </c>
    </row>
    <row r="5" spans="1:12" ht="24.75" customHeight="1" x14ac:dyDescent="0.55000000000000004">
      <c r="A5" s="173"/>
      <c r="B5" s="173"/>
      <c r="C5" s="173"/>
      <c r="D5" s="173"/>
      <c r="E5" s="173"/>
      <c r="F5" s="175"/>
      <c r="G5" s="177"/>
      <c r="H5" s="177"/>
      <c r="I5" s="180"/>
      <c r="J5" s="180"/>
      <c r="K5" s="182"/>
      <c r="L5" s="180"/>
    </row>
    <row r="6" spans="1:12" ht="24.75" customHeight="1" thickBot="1" x14ac:dyDescent="0.6">
      <c r="A6" s="174"/>
      <c r="B6" s="174"/>
      <c r="C6" s="174"/>
      <c r="D6" s="174"/>
      <c r="E6" s="174"/>
      <c r="F6" s="176"/>
      <c r="G6" s="178"/>
      <c r="H6" s="178"/>
      <c r="I6" s="180"/>
      <c r="J6" s="180"/>
      <c r="K6" s="182"/>
      <c r="L6" s="180"/>
    </row>
    <row r="7" spans="1:12" ht="24.75" customHeight="1" thickBot="1" x14ac:dyDescent="0.6">
      <c r="A7" s="184" t="str">
        <f>""&amp;ปก!A9&amp;""</f>
        <v>มาตรฐานที่ 2 กระบวนการบริหารและการจัดการ</v>
      </c>
      <c r="B7" s="185"/>
      <c r="C7" s="185"/>
      <c r="D7" s="185"/>
      <c r="E7" s="185"/>
      <c r="F7" s="185"/>
      <c r="G7" s="185"/>
      <c r="H7" s="186"/>
      <c r="I7" s="2">
        <f>SUM(I8:I19)</f>
        <v>30</v>
      </c>
      <c r="J7" s="2">
        <f>SUM(J8:J19)</f>
        <v>37.1</v>
      </c>
      <c r="K7" s="2" t="str">
        <f>IF(J7&lt;=14.99,"1",IF(J7&lt;=17.99,"2",IF(J7&lt;=20.99,"3",IF(J7&lt;=23.99,"4","5"))))</f>
        <v>5</v>
      </c>
      <c r="L7" s="22" t="str">
        <f>IF(J7&lt;=14.99,"กำลังพัฒนา",IF(J7&lt;=17.99,"ปานกลาง",IF(J7&lt;=20.99,"ดี",IF(J7&lt;=23.99,"ดีเลิศ","ยอดเยี่ยม"))))</f>
        <v>ยอดเยี่ยม</v>
      </c>
    </row>
    <row r="8" spans="1:12" ht="24.75" customHeight="1" x14ac:dyDescent="0.55000000000000004">
      <c r="A8" s="187" t="str">
        <f>""&amp;ปก!A10&amp;""</f>
        <v>2.1 มีเป้าหมายวิสัยทัศน์และพันธกิจที่สถานศึกษากำหนดชัดเจน</v>
      </c>
      <c r="B8" s="187"/>
      <c r="C8" s="187"/>
      <c r="D8" s="187"/>
      <c r="E8" s="187"/>
      <c r="F8" s="165"/>
      <c r="G8" s="165"/>
      <c r="H8" s="166">
        <f>'มฐ.2.1'!G32</f>
        <v>220.00000000000003</v>
      </c>
      <c r="I8" s="161">
        <f>ปก!H10</f>
        <v>5</v>
      </c>
      <c r="J8" s="161">
        <f>'มฐ.2.1'!I31</f>
        <v>11</v>
      </c>
      <c r="K8" s="162" t="str">
        <f>IF(J8&lt;=2.49,"1",IF(J8&lt;=2.99,"2",IF(J8&lt;=3.49,"3",IF(J8&lt;=3.99,"4","5"))))</f>
        <v>5</v>
      </c>
      <c r="L8" s="162" t="str">
        <f>IF(J8&lt;=2.49,"กำลังพัฒนา",IF(J8&lt;=2.99,"ปานกลาง",IF(J8&lt;=3.49,"ดี",IF(J8&lt;=3.99,"ดีเลิศ","ยอดเยี่ยม"))))</f>
        <v>ยอดเยี่ยม</v>
      </c>
    </row>
    <row r="9" spans="1:12" ht="24.75" customHeight="1" x14ac:dyDescent="0.55000000000000004">
      <c r="A9" s="171"/>
      <c r="B9" s="171"/>
      <c r="C9" s="171"/>
      <c r="D9" s="171"/>
      <c r="E9" s="171"/>
      <c r="F9" s="158"/>
      <c r="G9" s="158"/>
      <c r="H9" s="160"/>
      <c r="I9" s="153"/>
      <c r="J9" s="153"/>
      <c r="K9" s="155"/>
      <c r="L9" s="155"/>
    </row>
    <row r="10" spans="1:12" ht="24.75" customHeight="1" x14ac:dyDescent="0.55000000000000004">
      <c r="A10" s="171" t="str">
        <f>""&amp;ปก!A11&amp;""</f>
        <v>2.2 มีระบบบริหารจัดการคุณภาพของสถานศึกษา</v>
      </c>
      <c r="B10" s="171"/>
      <c r="C10" s="171"/>
      <c r="D10" s="171"/>
      <c r="E10" s="171"/>
      <c r="F10" s="157"/>
      <c r="G10" s="157"/>
      <c r="H10" s="159">
        <f>'มฐ.2.2'!H32</f>
        <v>152</v>
      </c>
      <c r="I10" s="152">
        <f>ปก!H11</f>
        <v>5</v>
      </c>
      <c r="J10" s="152">
        <f>'มฐ.2.2'!L31</f>
        <v>7.6</v>
      </c>
      <c r="K10" s="154" t="str">
        <f t="shared" ref="K10" si="0">IF(J10&lt;=2.49,"1",IF(J10&lt;=2.99,"2",IF(J10&lt;=3.49,"3",IF(J10&lt;=3.99,"4","5"))))</f>
        <v>5</v>
      </c>
      <c r="L10" s="154" t="str">
        <f t="shared" ref="L10" si="1">IF(J10&lt;=2.49,"กำลังพัฒนา",IF(J10&lt;=2.99,"ปานกลาง",IF(J10&lt;=3.49,"ดี",IF(J10&lt;=3.99,"ดีเลิศ","ยอดเยี่ยม"))))</f>
        <v>ยอดเยี่ยม</v>
      </c>
    </row>
    <row r="11" spans="1:12" ht="24.75" customHeight="1" x14ac:dyDescent="0.55000000000000004">
      <c r="A11" s="171"/>
      <c r="B11" s="171"/>
      <c r="C11" s="171"/>
      <c r="D11" s="171"/>
      <c r="E11" s="171"/>
      <c r="F11" s="158"/>
      <c r="G11" s="158"/>
      <c r="H11" s="160"/>
      <c r="I11" s="153"/>
      <c r="J11" s="153"/>
      <c r="K11" s="155"/>
      <c r="L11" s="155"/>
    </row>
    <row r="12" spans="1:12" ht="24.75" customHeight="1" x14ac:dyDescent="0.55000000000000004">
      <c r="A12" s="156" t="str">
        <f>""&amp;ปก!A12&amp;""</f>
        <v xml:space="preserve">2.3 ดำเนินงานพัฒนาวิชาการที่เน้นคุณภาพผู้เรียนรอบด้านตามหลักสูตรสถานศึกษาและทุกกลุ่มเป้าหมาย
</v>
      </c>
      <c r="B12" s="156"/>
      <c r="C12" s="156"/>
      <c r="D12" s="156"/>
      <c r="E12" s="156"/>
      <c r="F12" s="157"/>
      <c r="G12" s="157"/>
      <c r="H12" s="159">
        <f>'มฐ.2.3'!H32</f>
        <v>90</v>
      </c>
      <c r="I12" s="152">
        <f>ปก!H12</f>
        <v>5</v>
      </c>
      <c r="J12" s="152">
        <f>'มฐ.2.3'!I31</f>
        <v>4.5</v>
      </c>
      <c r="K12" s="154" t="str">
        <f t="shared" ref="K12" si="2">IF(J12&lt;=2.49,"1",IF(J12&lt;=2.99,"2",IF(J12&lt;=3.49,"3",IF(J12&lt;=3.99,"4","5"))))</f>
        <v>5</v>
      </c>
      <c r="L12" s="154" t="str">
        <f t="shared" ref="L12" si="3">IF(J12&lt;=2.49,"กำลังพัฒนา",IF(J12&lt;=2.99,"ปานกลาง",IF(J12&lt;=3.49,"ดี",IF(J12&lt;=3.99,"ดีเลิศ","ยอดเยี่ยม"))))</f>
        <v>ยอดเยี่ยม</v>
      </c>
    </row>
    <row r="13" spans="1:12" ht="24.75" customHeight="1" x14ac:dyDescent="0.55000000000000004">
      <c r="A13" s="156"/>
      <c r="B13" s="156"/>
      <c r="C13" s="156"/>
      <c r="D13" s="156"/>
      <c r="E13" s="156"/>
      <c r="F13" s="158"/>
      <c r="G13" s="158"/>
      <c r="H13" s="160"/>
      <c r="I13" s="153"/>
      <c r="J13" s="153"/>
      <c r="K13" s="155"/>
      <c r="L13" s="155"/>
    </row>
    <row r="14" spans="1:12" ht="24.75" customHeight="1" x14ac:dyDescent="0.55000000000000004">
      <c r="A14" s="156" t="str">
        <f>""&amp;ปก!A13&amp;""</f>
        <v xml:space="preserve">2.4 พัฒนาครูและบุคลากรให้มีความเชี่ยวชาญทางวิชาชีพ
</v>
      </c>
      <c r="B14" s="156"/>
      <c r="C14" s="156"/>
      <c r="D14" s="156"/>
      <c r="E14" s="156"/>
      <c r="F14" s="157"/>
      <c r="G14" s="157"/>
      <c r="H14" s="159">
        <f>'มฐ.2.4'!H32</f>
        <v>100</v>
      </c>
      <c r="I14" s="152">
        <f>ปก!H13</f>
        <v>5</v>
      </c>
      <c r="J14" s="152">
        <f>'มฐ.2.4'!I31</f>
        <v>5</v>
      </c>
      <c r="K14" s="154" t="str">
        <f t="shared" ref="K14" si="4">IF(J14&lt;=2.49,"1",IF(J14&lt;=2.99,"2",IF(J14&lt;=3.49,"3",IF(J14&lt;=3.99,"4","5"))))</f>
        <v>5</v>
      </c>
      <c r="L14" s="154" t="str">
        <f t="shared" ref="L14" si="5">IF(J14&lt;=2.49,"กำลังพัฒนา",IF(J14&lt;=2.99,"ปานกลาง",IF(J14&lt;=3.49,"ดี",IF(J14&lt;=3.99,"ดีเลิศ","ยอดเยี่ยม"))))</f>
        <v>ยอดเยี่ยม</v>
      </c>
    </row>
    <row r="15" spans="1:12" ht="24.75" customHeight="1" x14ac:dyDescent="0.55000000000000004">
      <c r="A15" s="156"/>
      <c r="B15" s="156"/>
      <c r="C15" s="156"/>
      <c r="D15" s="156"/>
      <c r="E15" s="156"/>
      <c r="F15" s="158"/>
      <c r="G15" s="158"/>
      <c r="H15" s="160"/>
      <c r="I15" s="153"/>
      <c r="J15" s="153"/>
      <c r="K15" s="155"/>
      <c r="L15" s="155"/>
    </row>
    <row r="16" spans="1:12" ht="24.75" customHeight="1" x14ac:dyDescent="0.55000000000000004">
      <c r="A16" s="156" t="str">
        <f>""&amp;ปก!A14&amp;""</f>
        <v>2.5 จัดสภาพแวดล้อมทางกายภาพและสังคมที่เอื้อต่อการจัดการเรียนรู้อย่างมีคุณภาพ</v>
      </c>
      <c r="B16" s="156"/>
      <c r="C16" s="156"/>
      <c r="D16" s="156"/>
      <c r="E16" s="156"/>
      <c r="F16" s="157"/>
      <c r="G16" s="157"/>
      <c r="H16" s="159">
        <f>'มฐ.2.5'!H32</f>
        <v>100</v>
      </c>
      <c r="I16" s="152">
        <f>ปก!H14</f>
        <v>5</v>
      </c>
      <c r="J16" s="152">
        <f>'มฐ.2.5'!I31</f>
        <v>5</v>
      </c>
      <c r="K16" s="154" t="str">
        <f t="shared" ref="K16:K18" si="6">IF(J16&lt;=2.49,"1",IF(J16&lt;=2.99,"2",IF(J16&lt;=3.49,"3",IF(J16&lt;=3.99,"4","5"))))</f>
        <v>5</v>
      </c>
      <c r="L16" s="154" t="str">
        <f t="shared" ref="L16" si="7">IF(J16&lt;=2.49,"กำลังพัฒนา",IF(J16&lt;=2.99,"ปานกลาง",IF(J16&lt;=3.49,"ดี",IF(J16&lt;=3.99,"ดีเลิศ","ยอดเยี่ยม"))))</f>
        <v>ยอดเยี่ยม</v>
      </c>
    </row>
    <row r="17" spans="1:12" ht="24.75" customHeight="1" x14ac:dyDescent="0.55000000000000004">
      <c r="A17" s="156"/>
      <c r="B17" s="156"/>
      <c r="C17" s="156"/>
      <c r="D17" s="156"/>
      <c r="E17" s="156"/>
      <c r="F17" s="158"/>
      <c r="G17" s="158"/>
      <c r="H17" s="160"/>
      <c r="I17" s="153"/>
      <c r="J17" s="153"/>
      <c r="K17" s="155"/>
      <c r="L17" s="155"/>
    </row>
    <row r="18" spans="1:12" ht="24.75" customHeight="1" x14ac:dyDescent="0.55000000000000004">
      <c r="A18" s="156" t="str">
        <f>""&amp;ปก!A15&amp;""</f>
        <v xml:space="preserve">2.6 จัดระบบเทคโนโลยีสารสนเทศเพื่อสนับสนุนการบริหารจัดการและการจัดการเรียนรู้
</v>
      </c>
      <c r="B18" s="156"/>
      <c r="C18" s="156"/>
      <c r="D18" s="156"/>
      <c r="E18" s="156"/>
      <c r="F18" s="157"/>
      <c r="G18" s="157"/>
      <c r="H18" s="159">
        <f>'ม.ฐ.2.6'!H32</f>
        <v>80</v>
      </c>
      <c r="I18" s="152">
        <f>ปก!H15</f>
        <v>5</v>
      </c>
      <c r="J18" s="152">
        <f>'ม.ฐ.2.6'!H31</f>
        <v>4</v>
      </c>
      <c r="K18" s="154" t="str">
        <f t="shared" si="6"/>
        <v>5</v>
      </c>
      <c r="L18" s="154" t="str">
        <f t="shared" ref="L18" si="8">IF(J18&lt;=2.49,"กำลังพัฒนา",IF(J18&lt;=2.99,"ปานกลาง",IF(J18&lt;=3.49,"ดี",IF(J18&lt;=3.99,"ดีเลิศ","ยอดเยี่ยม"))))</f>
        <v>ยอดเยี่ยม</v>
      </c>
    </row>
    <row r="19" spans="1:12" ht="24.75" customHeight="1" thickBot="1" x14ac:dyDescent="0.6">
      <c r="A19" s="167"/>
      <c r="B19" s="167"/>
      <c r="C19" s="167"/>
      <c r="D19" s="167"/>
      <c r="E19" s="167"/>
      <c r="F19" s="165"/>
      <c r="G19" s="165"/>
      <c r="H19" s="166"/>
      <c r="I19" s="161"/>
      <c r="J19" s="161"/>
      <c r="K19" s="162"/>
      <c r="L19" s="162"/>
    </row>
    <row r="20" spans="1:12" ht="24.75" customHeight="1" thickBot="1" x14ac:dyDescent="0.6">
      <c r="A20" s="168" t="str">
        <f>""&amp;ปก!A16&amp;""</f>
        <v>มาตรฐานที่ 3 กระบวนการจัดการเรียนการสอนที่เน้นผู้เรียนเป็นสำคัญ</v>
      </c>
      <c r="B20" s="169"/>
      <c r="C20" s="169"/>
      <c r="D20" s="169"/>
      <c r="E20" s="169"/>
      <c r="F20" s="169"/>
      <c r="G20" s="169"/>
      <c r="H20" s="170"/>
      <c r="I20" s="2">
        <f>SUM(I21:I30)</f>
        <v>25</v>
      </c>
      <c r="J20" s="2">
        <f>SUM(J21:J30)</f>
        <v>6.0555555555555554</v>
      </c>
      <c r="K20" s="2" t="str">
        <f>IF(J20&lt;=12.49,"1",IF(J20&lt;=14.99,"2",IF(J20&lt;=17.99,"3",IF(J20&lt;=19.99,"4","5"))))</f>
        <v>1</v>
      </c>
      <c r="L20" s="22" t="str">
        <f>IF(J20&lt;=12.49,"กำลังพัฒนา",IF(J20&lt;=14.99,"ปานกลาง",IF(J20&lt;=17.99,"ดี",IF(J20&lt;=19.99,"ดีเลิศ","ยอดเยี่ยม"))))</f>
        <v>กำลังพัฒนา</v>
      </c>
    </row>
    <row r="21" spans="1:12" ht="24.75" customHeight="1" x14ac:dyDescent="0.55000000000000004">
      <c r="A21" s="163" t="str">
        <f>""&amp;ปก!A17&amp;""</f>
        <v>3.1 จัดการเรียนรู้ผ่านกระบวนการคิดและปฏิบัติจริง และสามารถนำไปประยุกต์ใช้ในชีวิตได้</v>
      </c>
      <c r="B21" s="163"/>
      <c r="C21" s="163"/>
      <c r="D21" s="163"/>
      <c r="E21" s="163"/>
      <c r="F21" s="165"/>
      <c r="G21" s="165"/>
      <c r="H21" s="166">
        <f>'มฐ.3.1'!H42</f>
        <v>25.777777777777779</v>
      </c>
      <c r="I21" s="161">
        <f>ปก!H17</f>
        <v>5</v>
      </c>
      <c r="J21" s="161">
        <f>'มฐ.3.1'!J41</f>
        <v>1.2888888888888888</v>
      </c>
      <c r="K21" s="162" t="str">
        <f>IF(J21&lt;=2.49,"1",IF(J21&lt;=2.99,"2",IF(J21&lt;=3.49,"3",IF(J21&lt;=3.99,"4","5"))))</f>
        <v>1</v>
      </c>
      <c r="L21" s="162" t="str">
        <f>IF(J21&lt;=2.49,"กำลังพัฒนา",IF(J21&lt;=2.99,"ปานกลาง",IF(J21&lt;=3.49,"ดี",IF(J21&lt;=3.99,"ดีเลิศ","ยอดเยี่ยม"))))</f>
        <v>กำลังพัฒนา</v>
      </c>
    </row>
    <row r="22" spans="1:12" ht="24.75" customHeight="1" x14ac:dyDescent="0.55000000000000004">
      <c r="A22" s="164"/>
      <c r="B22" s="164"/>
      <c r="C22" s="164"/>
      <c r="D22" s="164"/>
      <c r="E22" s="164"/>
      <c r="F22" s="158"/>
      <c r="G22" s="158"/>
      <c r="H22" s="160"/>
      <c r="I22" s="153"/>
      <c r="J22" s="153"/>
      <c r="K22" s="155"/>
      <c r="L22" s="155"/>
    </row>
    <row r="23" spans="1:12" ht="24.75" customHeight="1" x14ac:dyDescent="0.55000000000000004">
      <c r="A23" s="156" t="str">
        <f>""&amp;ปก!A18&amp;""</f>
        <v>3.2 ใช้สื่อ เทคโนโลยีสารสนเทศ และแหล่งเรียนรู้ที่เอื้อต่อการเรียนรู้</v>
      </c>
      <c r="B23" s="156"/>
      <c r="C23" s="156"/>
      <c r="D23" s="156"/>
      <c r="E23" s="156"/>
      <c r="F23" s="157"/>
      <c r="G23" s="157"/>
      <c r="H23" s="159">
        <f>'มฐ.3.2'!H42</f>
        <v>23.333333333333332</v>
      </c>
      <c r="I23" s="152">
        <f>ปก!H18</f>
        <v>5</v>
      </c>
      <c r="J23" s="152">
        <f>'มฐ.3.2'!I41</f>
        <v>1.1666666666666667</v>
      </c>
      <c r="K23" s="154" t="str">
        <f t="shared" ref="K23" si="9">IF(J23&lt;=2.49,"1",IF(J23&lt;=2.99,"2",IF(J23&lt;=3.49,"3",IF(J23&lt;=3.99,"4","5"))))</f>
        <v>1</v>
      </c>
      <c r="L23" s="154" t="str">
        <f t="shared" ref="L23" si="10">IF(J23&lt;=2.49,"กำลังพัฒนา",IF(J23&lt;=2.99,"ปานกลาง",IF(J23&lt;=3.49,"ดี",IF(J23&lt;=3.99,"ดีเลิศ","ยอดเยี่ยม"))))</f>
        <v>กำลังพัฒนา</v>
      </c>
    </row>
    <row r="24" spans="1:12" ht="24.75" customHeight="1" x14ac:dyDescent="0.55000000000000004">
      <c r="A24" s="156"/>
      <c r="B24" s="156"/>
      <c r="C24" s="156"/>
      <c r="D24" s="156"/>
      <c r="E24" s="156"/>
      <c r="F24" s="158"/>
      <c r="G24" s="158"/>
      <c r="H24" s="160"/>
      <c r="I24" s="153"/>
      <c r="J24" s="153"/>
      <c r="K24" s="155"/>
      <c r="L24" s="155"/>
    </row>
    <row r="25" spans="1:12" ht="24.75" customHeight="1" x14ac:dyDescent="0.55000000000000004">
      <c r="A25" s="156" t="str">
        <f>""&amp;ปก!A19&amp;""</f>
        <v xml:space="preserve">3.3 มีการบริหารจัดการชั้นเรียนเชิงบวก
</v>
      </c>
      <c r="B25" s="156"/>
      <c r="C25" s="156"/>
      <c r="D25" s="156"/>
      <c r="E25" s="156"/>
      <c r="F25" s="157"/>
      <c r="G25" s="157"/>
      <c r="H25" s="159">
        <f>'มฐ.3.3'!H42</f>
        <v>21.333333333333332</v>
      </c>
      <c r="I25" s="152">
        <f>ปก!H19</f>
        <v>5</v>
      </c>
      <c r="J25" s="152">
        <f>'มฐ.3.3'!H41</f>
        <v>1.0666666666666667</v>
      </c>
      <c r="K25" s="154" t="str">
        <f t="shared" ref="K25" si="11">IF(J25&lt;=2.49,"1",IF(J25&lt;=2.99,"2",IF(J25&lt;=3.49,"3",IF(J25&lt;=3.99,"4","5"))))</f>
        <v>1</v>
      </c>
      <c r="L25" s="154" t="str">
        <f t="shared" ref="L25" si="12">IF(J25&lt;=2.49,"กำลังพัฒนา",IF(J25&lt;=2.99,"ปานกลาง",IF(J25&lt;=3.49,"ดี",IF(J25&lt;=3.99,"ดีเลิศ","ยอดเยี่ยม"))))</f>
        <v>กำลังพัฒนา</v>
      </c>
    </row>
    <row r="26" spans="1:12" ht="24.75" customHeight="1" x14ac:dyDescent="0.55000000000000004">
      <c r="A26" s="156"/>
      <c r="B26" s="156"/>
      <c r="C26" s="156"/>
      <c r="D26" s="156"/>
      <c r="E26" s="156"/>
      <c r="F26" s="158"/>
      <c r="G26" s="158"/>
      <c r="H26" s="160"/>
      <c r="I26" s="153"/>
      <c r="J26" s="153"/>
      <c r="K26" s="155"/>
      <c r="L26" s="155"/>
    </row>
    <row r="27" spans="1:12" ht="24.75" customHeight="1" x14ac:dyDescent="0.55000000000000004">
      <c r="A27" s="156" t="str">
        <f>""&amp;ปก!A20&amp;""</f>
        <v>3.4 ตรวจสอบและประเมินผู้เรียนอย่างเป็นระบบ และนำผลมาพัฒนาผู้เรียน</v>
      </c>
      <c r="B27" s="156"/>
      <c r="C27" s="156"/>
      <c r="D27" s="156"/>
      <c r="E27" s="156"/>
      <c r="F27" s="157"/>
      <c r="G27" s="157"/>
      <c r="H27" s="159">
        <f>'มฐ.3.4'!I42</f>
        <v>25.333333333333329</v>
      </c>
      <c r="I27" s="152">
        <f>ปก!H20</f>
        <v>5</v>
      </c>
      <c r="J27" s="152">
        <f>'มฐ.3.4'!J41</f>
        <v>1.2666666666666666</v>
      </c>
      <c r="K27" s="154" t="str">
        <f t="shared" ref="K27" si="13">IF(J27&lt;=2.49,"1",IF(J27&lt;=2.99,"2",IF(J27&lt;=3.49,"3",IF(J27&lt;=3.99,"4","5"))))</f>
        <v>1</v>
      </c>
      <c r="L27" s="154" t="str">
        <f t="shared" ref="L27" si="14">IF(J27&lt;=2.49,"กำลังพัฒนา",IF(J27&lt;=2.99,"ปานกลาง",IF(J27&lt;=3.49,"ดี",IF(J27&lt;=3.99,"ดีเลิศ","ยอดเยี่ยม"))))</f>
        <v>กำลังพัฒนา</v>
      </c>
    </row>
    <row r="28" spans="1:12" ht="24.75" customHeight="1" x14ac:dyDescent="0.55000000000000004">
      <c r="A28" s="156"/>
      <c r="B28" s="156"/>
      <c r="C28" s="156"/>
      <c r="D28" s="156"/>
      <c r="E28" s="156"/>
      <c r="F28" s="158"/>
      <c r="G28" s="158"/>
      <c r="H28" s="160"/>
      <c r="I28" s="153"/>
      <c r="J28" s="153"/>
      <c r="K28" s="155"/>
      <c r="L28" s="155"/>
    </row>
    <row r="29" spans="1:12" ht="24.75" customHeight="1" x14ac:dyDescent="0.55000000000000004">
      <c r="A29" s="164" t="str">
        <f>""&amp;ปก!A21&amp;""</f>
        <v>3.5 มีการแลกเปลี่ยนเรียนรู้และให้ข้อมูลสะท้อนกลับเพื่อพัฒนาและปานกลางการจัดการเรียนรู้</v>
      </c>
      <c r="B29" s="164"/>
      <c r="C29" s="164"/>
      <c r="D29" s="164"/>
      <c r="E29" s="164"/>
      <c r="F29" s="157"/>
      <c r="G29" s="157"/>
      <c r="H29" s="159">
        <f>'มฐ.3.5'!H42</f>
        <v>25.333333333333329</v>
      </c>
      <c r="I29" s="152">
        <f>ปก!H21</f>
        <v>5</v>
      </c>
      <c r="J29" s="152">
        <f>'มฐ.3.5'!I41</f>
        <v>1.2666666666666666</v>
      </c>
      <c r="K29" s="154" t="str">
        <f t="shared" ref="K29" si="15">IF(J29&lt;=2.49,"1",IF(J29&lt;=2.99,"2",IF(J29&lt;=3.49,"3",IF(J29&lt;=3.99,"4","5"))))</f>
        <v>1</v>
      </c>
      <c r="L29" s="154" t="str">
        <f t="shared" ref="L29" si="16">IF(J29&lt;=2.49,"กำลังพัฒนา",IF(J29&lt;=2.99,"ปานกลาง",IF(J29&lt;=3.49,"ดี",IF(J29&lt;=3.99,"ดีเลิศ","ยอดเยี่ยม"))))</f>
        <v>กำลังพัฒนา</v>
      </c>
    </row>
    <row r="30" spans="1:12" ht="24.75" customHeight="1" x14ac:dyDescent="0.55000000000000004">
      <c r="A30" s="164"/>
      <c r="B30" s="164"/>
      <c r="C30" s="164"/>
      <c r="D30" s="164"/>
      <c r="E30" s="164"/>
      <c r="F30" s="158"/>
      <c r="G30" s="158"/>
      <c r="H30" s="160"/>
      <c r="I30" s="153"/>
      <c r="J30" s="153"/>
      <c r="K30" s="155"/>
      <c r="L30" s="155"/>
    </row>
  </sheetData>
  <mergeCells count="101">
    <mergeCell ref="A7:H7"/>
    <mergeCell ref="L8:L9"/>
    <mergeCell ref="A8:E9"/>
    <mergeCell ref="F8:F9"/>
    <mergeCell ref="G8:G9"/>
    <mergeCell ref="H8:H9"/>
    <mergeCell ref="I10:I11"/>
    <mergeCell ref="I8:I9"/>
    <mergeCell ref="J8:J9"/>
    <mergeCell ref="J10:J11"/>
    <mergeCell ref="K10:K11"/>
    <mergeCell ref="L10:L11"/>
    <mergeCell ref="K8:K9"/>
    <mergeCell ref="A1:L1"/>
    <mergeCell ref="A4:E6"/>
    <mergeCell ref="F4:F6"/>
    <mergeCell ref="G4:G6"/>
    <mergeCell ref="H4:H6"/>
    <mergeCell ref="I4:I6"/>
    <mergeCell ref="J4:J6"/>
    <mergeCell ref="K4:K6"/>
    <mergeCell ref="L4:L6"/>
    <mergeCell ref="A2:L2"/>
    <mergeCell ref="A3:L3"/>
    <mergeCell ref="K12:K13"/>
    <mergeCell ref="L12:L13"/>
    <mergeCell ref="A10:E11"/>
    <mergeCell ref="F10:F11"/>
    <mergeCell ref="G10:G11"/>
    <mergeCell ref="H10:H11"/>
    <mergeCell ref="F12:F13"/>
    <mergeCell ref="G12:G13"/>
    <mergeCell ref="H12:H13"/>
    <mergeCell ref="I12:I13"/>
    <mergeCell ref="J12:J13"/>
    <mergeCell ref="A12:E13"/>
    <mergeCell ref="K14:K15"/>
    <mergeCell ref="L14:L15"/>
    <mergeCell ref="A29:E30"/>
    <mergeCell ref="F29:F30"/>
    <mergeCell ref="G29:G30"/>
    <mergeCell ref="H29:H30"/>
    <mergeCell ref="J29:J30"/>
    <mergeCell ref="A14:E15"/>
    <mergeCell ref="F14:F15"/>
    <mergeCell ref="G14:G15"/>
    <mergeCell ref="H14:H15"/>
    <mergeCell ref="I14:I15"/>
    <mergeCell ref="J14:J15"/>
    <mergeCell ref="A20:H20"/>
    <mergeCell ref="A16:E17"/>
    <mergeCell ref="F16:F17"/>
    <mergeCell ref="G16:G17"/>
    <mergeCell ref="H16:H17"/>
    <mergeCell ref="I16:I17"/>
    <mergeCell ref="K29:K30"/>
    <mergeCell ref="L29:L30"/>
    <mergeCell ref="I29:I30"/>
    <mergeCell ref="J16:J17"/>
    <mergeCell ref="K16:K17"/>
    <mergeCell ref="L16:L17"/>
    <mergeCell ref="A18:E19"/>
    <mergeCell ref="F18:F19"/>
    <mergeCell ref="G18:G19"/>
    <mergeCell ref="H18:H19"/>
    <mergeCell ref="I18:I19"/>
    <mergeCell ref="J18:J19"/>
    <mergeCell ref="K18:K19"/>
    <mergeCell ref="L18:L19"/>
    <mergeCell ref="J21:J22"/>
    <mergeCell ref="K21:K22"/>
    <mergeCell ref="L21:L22"/>
    <mergeCell ref="A23:E24"/>
    <mergeCell ref="A25:E26"/>
    <mergeCell ref="J23:J24"/>
    <mergeCell ref="K23:K24"/>
    <mergeCell ref="L23:L24"/>
    <mergeCell ref="J25:J26"/>
    <mergeCell ref="K25:K26"/>
    <mergeCell ref="L25:L26"/>
    <mergeCell ref="A21:E22"/>
    <mergeCell ref="F21:F22"/>
    <mergeCell ref="G21:G22"/>
    <mergeCell ref="H21:H22"/>
    <mergeCell ref="I21:I22"/>
    <mergeCell ref="J27:J28"/>
    <mergeCell ref="K27:K28"/>
    <mergeCell ref="L27:L28"/>
    <mergeCell ref="A27:E28"/>
    <mergeCell ref="F23:F24"/>
    <mergeCell ref="G23:G24"/>
    <mergeCell ref="H23:H24"/>
    <mergeCell ref="I23:I24"/>
    <mergeCell ref="F25:F26"/>
    <mergeCell ref="G25:G26"/>
    <mergeCell ref="H25:H26"/>
    <mergeCell ref="I25:I26"/>
    <mergeCell ref="F27:F28"/>
    <mergeCell ref="G27:G28"/>
    <mergeCell ref="H27:H28"/>
    <mergeCell ref="I27:I28"/>
  </mergeCells>
  <pageMargins left="0.43307086614173229" right="0.23622047244094491" top="0.55118110236220474" bottom="0.35433070866141736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I22"/>
  <sheetViews>
    <sheetView view="pageBreakPreview" zoomScale="95" zoomScaleNormal="100" zoomScaleSheetLayoutView="95" workbookViewId="0">
      <selection activeCell="B5" sqref="B5"/>
    </sheetView>
  </sheetViews>
  <sheetFormatPr defaultColWidth="9" defaultRowHeight="20.45" customHeight="1" x14ac:dyDescent="0.2"/>
  <cols>
    <col min="1" max="1" width="4.5" style="7" customWidth="1"/>
    <col min="2" max="2" width="19" style="7" customWidth="1"/>
    <col min="3" max="3" width="14.25" style="7" customWidth="1"/>
    <col min="4" max="4" width="12.875" style="7" customWidth="1"/>
    <col min="5" max="5" width="10.25" style="7" customWidth="1"/>
    <col min="6" max="7" width="6.875" style="7" customWidth="1"/>
    <col min="8" max="8" width="7.625" style="7" customWidth="1"/>
    <col min="9" max="9" width="8.375" style="7" customWidth="1"/>
    <col min="10" max="16384" width="9" style="7"/>
  </cols>
  <sheetData>
    <row r="1" spans="1:9" s="34" customFormat="1" ht="20.45" customHeight="1" x14ac:dyDescent="0.2">
      <c r="A1" s="92" t="str">
        <f>"โรงเรียน"&amp;""&amp;ปก!F2&amp;"         "&amp;"สพป."&amp;" "&amp;ปก!F6</f>
        <v>โรงเรียนบ้านกุดโบสถ์         สพป. นครราชสีมา เขต 3</v>
      </c>
      <c r="B1" s="92"/>
      <c r="C1" s="92"/>
      <c r="D1" s="92"/>
      <c r="E1" s="92"/>
      <c r="F1" s="92"/>
      <c r="G1" s="92"/>
      <c r="H1" s="92"/>
      <c r="I1" s="92"/>
    </row>
    <row r="2" spans="1:9" s="35" customFormat="1" ht="20.45" customHeight="1" x14ac:dyDescent="0.2">
      <c r="A2" s="87" t="s">
        <v>20</v>
      </c>
      <c r="B2" s="87"/>
      <c r="C2" s="87"/>
      <c r="D2" s="87"/>
      <c r="E2" s="87"/>
      <c r="F2" s="87"/>
      <c r="G2" s="87"/>
      <c r="H2" s="88">
        <f ca="1">TODAY()</f>
        <v>45012</v>
      </c>
      <c r="I2" s="89"/>
    </row>
    <row r="3" spans="1:9" s="35" customFormat="1" ht="20.45" customHeight="1" x14ac:dyDescent="0.2">
      <c r="A3" s="36" t="s">
        <v>10</v>
      </c>
      <c r="B3" s="37" t="s">
        <v>11</v>
      </c>
      <c r="C3" s="37" t="s">
        <v>12</v>
      </c>
      <c r="D3" s="37" t="s">
        <v>13</v>
      </c>
      <c r="E3" s="37" t="s">
        <v>14</v>
      </c>
      <c r="F3" s="90" t="s">
        <v>15</v>
      </c>
      <c r="G3" s="91"/>
      <c r="H3" s="37" t="s">
        <v>16</v>
      </c>
      <c r="I3" s="37" t="s">
        <v>17</v>
      </c>
    </row>
    <row r="4" spans="1:9" ht="20.45" customHeight="1" x14ac:dyDescent="0.2">
      <c r="A4" s="38">
        <v>1</v>
      </c>
      <c r="B4" s="39" t="s">
        <v>82</v>
      </c>
      <c r="C4" s="40" t="s">
        <v>33</v>
      </c>
      <c r="D4" s="41"/>
      <c r="E4" s="42"/>
      <c r="F4" s="43" t="str">
        <f ca="1">DATEDIF(E4,TODAY(),"y")&amp;"  "</f>
        <v xml:space="preserve">123  </v>
      </c>
      <c r="G4" s="44" t="str">
        <f ca="1">DATEDIF(E4,TODAY(),"ym")&amp;" "</f>
        <v xml:space="preserve">2 </v>
      </c>
      <c r="H4" s="45" t="s">
        <v>18</v>
      </c>
      <c r="I4" s="46" t="s">
        <v>19</v>
      </c>
    </row>
    <row r="5" spans="1:9" ht="20.45" customHeight="1" x14ac:dyDescent="0.2">
      <c r="A5" s="38"/>
      <c r="B5" s="39"/>
      <c r="C5" s="40"/>
      <c r="D5" s="41"/>
      <c r="E5" s="42"/>
      <c r="F5" s="43" t="str">
        <f ca="1">DATEDIF(E5,TODAY(),"y")&amp;"  "</f>
        <v xml:space="preserve">123  </v>
      </c>
      <c r="G5" s="44" t="str">
        <f ca="1">DATEDIF(E5,TODAY(),"ym")&amp;" "</f>
        <v xml:space="preserve">2 </v>
      </c>
      <c r="H5" s="45"/>
      <c r="I5" s="46"/>
    </row>
    <row r="6" spans="1:9" ht="20.45" customHeight="1" x14ac:dyDescent="0.2">
      <c r="A6" s="38"/>
      <c r="B6" s="39"/>
      <c r="C6" s="40"/>
      <c r="D6" s="41"/>
      <c r="E6" s="42"/>
      <c r="F6" s="43" t="str">
        <f t="shared" ref="F6:F8" ca="1" si="0">DATEDIF(E6,TODAY(),"y")&amp;"  "</f>
        <v xml:space="preserve">123  </v>
      </c>
      <c r="G6" s="44" t="str">
        <f t="shared" ref="G6:G8" ca="1" si="1">DATEDIF(E6,TODAY(),"ym")&amp;" "</f>
        <v xml:space="preserve">2 </v>
      </c>
      <c r="H6" s="45"/>
      <c r="I6" s="46"/>
    </row>
    <row r="7" spans="1:9" ht="20.45" customHeight="1" x14ac:dyDescent="0.2">
      <c r="A7" s="38"/>
      <c r="B7" s="39"/>
      <c r="C7" s="40"/>
      <c r="D7" s="41"/>
      <c r="E7" s="42"/>
      <c r="F7" s="43" t="str">
        <f t="shared" ca="1" si="0"/>
        <v xml:space="preserve">123  </v>
      </c>
      <c r="G7" s="44" t="str">
        <f t="shared" ca="1" si="1"/>
        <v xml:space="preserve">2 </v>
      </c>
      <c r="H7" s="45"/>
      <c r="I7" s="46"/>
    </row>
    <row r="8" spans="1:9" ht="20.45" customHeight="1" x14ac:dyDescent="0.2">
      <c r="A8" s="38"/>
      <c r="B8" s="62"/>
      <c r="C8" s="40"/>
      <c r="D8" s="41"/>
      <c r="E8" s="42"/>
      <c r="F8" s="43" t="str">
        <f t="shared" ca="1" si="0"/>
        <v xml:space="preserve">123  </v>
      </c>
      <c r="G8" s="44" t="str">
        <f t="shared" ca="1" si="1"/>
        <v xml:space="preserve">2 </v>
      </c>
      <c r="H8" s="45"/>
      <c r="I8" s="46"/>
    </row>
    <row r="9" spans="1:9" ht="20.45" customHeight="1" x14ac:dyDescent="0.2">
      <c r="A9" s="38"/>
      <c r="B9" s="62"/>
      <c r="C9" s="40"/>
      <c r="D9" s="41"/>
      <c r="E9" s="42"/>
      <c r="F9" s="43" t="str">
        <f ca="1">DATEDIF(E9,TODAY(),"y")&amp;"  "</f>
        <v xml:space="preserve">123  </v>
      </c>
      <c r="G9" s="44" t="str">
        <f ca="1">DATEDIF(E9,TODAY(),"ym")&amp;" "</f>
        <v xml:space="preserve">2 </v>
      </c>
      <c r="H9" s="45"/>
      <c r="I9" s="46"/>
    </row>
    <row r="10" spans="1:9" ht="20.45" customHeight="1" x14ac:dyDescent="0.2">
      <c r="A10" s="38"/>
      <c r="B10" s="62"/>
      <c r="C10" s="40"/>
      <c r="D10" s="41"/>
      <c r="E10" s="42"/>
      <c r="F10" s="43" t="str">
        <f ca="1">DATEDIF(E10,TODAY(),"y")&amp;"  "</f>
        <v xml:space="preserve">123  </v>
      </c>
      <c r="G10" s="44" t="str">
        <f ca="1">DATEDIF(E10,TODAY(),"ym")&amp;" "</f>
        <v xml:space="preserve">2 </v>
      </c>
      <c r="H10" s="45"/>
      <c r="I10" s="46"/>
    </row>
    <row r="11" spans="1:9" ht="20.45" customHeight="1" x14ac:dyDescent="0.2">
      <c r="A11" s="38"/>
      <c r="B11" s="62"/>
      <c r="C11" s="40"/>
      <c r="D11" s="41"/>
      <c r="E11" s="42"/>
      <c r="F11" s="43" t="str">
        <f t="shared" ref="F11:F22" ca="1" si="2">DATEDIF(E11,TODAY(),"y")&amp;"  "</f>
        <v xml:space="preserve">123  </v>
      </c>
      <c r="G11" s="44" t="str">
        <f t="shared" ref="G11:G22" ca="1" si="3">DATEDIF(E11,TODAY(),"ym")&amp;" "</f>
        <v xml:space="preserve">2 </v>
      </c>
      <c r="H11" s="45"/>
      <c r="I11" s="46"/>
    </row>
    <row r="12" spans="1:9" ht="20.45" customHeight="1" x14ac:dyDescent="0.2">
      <c r="A12" s="38"/>
      <c r="B12" s="62"/>
      <c r="C12" s="40"/>
      <c r="D12" s="41"/>
      <c r="E12" s="42"/>
      <c r="F12" s="43" t="str">
        <f t="shared" ca="1" si="2"/>
        <v xml:space="preserve">123  </v>
      </c>
      <c r="G12" s="44" t="str">
        <f t="shared" ca="1" si="3"/>
        <v xml:space="preserve">2 </v>
      </c>
      <c r="H12" s="45"/>
      <c r="I12" s="46"/>
    </row>
    <row r="13" spans="1:9" ht="20.45" customHeight="1" x14ac:dyDescent="0.2">
      <c r="A13" s="38"/>
      <c r="B13" s="62"/>
      <c r="C13" s="40"/>
      <c r="D13" s="41"/>
      <c r="E13" s="42"/>
      <c r="F13" s="43" t="str">
        <f t="shared" ca="1" si="2"/>
        <v xml:space="preserve">123  </v>
      </c>
      <c r="G13" s="44" t="str">
        <f t="shared" ca="1" si="3"/>
        <v xml:space="preserve">2 </v>
      </c>
      <c r="H13" s="45"/>
      <c r="I13" s="46"/>
    </row>
    <row r="14" spans="1:9" ht="20.45" customHeight="1" x14ac:dyDescent="0.2">
      <c r="A14" s="38"/>
      <c r="B14" s="39"/>
      <c r="C14" s="40"/>
      <c r="D14" s="41"/>
      <c r="E14" s="42"/>
      <c r="F14" s="43" t="str">
        <f t="shared" ca="1" si="2"/>
        <v xml:space="preserve">123  </v>
      </c>
      <c r="G14" s="44" t="str">
        <f t="shared" ca="1" si="3"/>
        <v xml:space="preserve">2 </v>
      </c>
      <c r="H14" s="45"/>
      <c r="I14" s="46"/>
    </row>
    <row r="15" spans="1:9" ht="20.45" customHeight="1" x14ac:dyDescent="0.2">
      <c r="A15" s="38"/>
      <c r="B15" s="39"/>
      <c r="C15" s="40"/>
      <c r="D15" s="41"/>
      <c r="E15" s="42"/>
      <c r="F15" s="43" t="str">
        <f t="shared" ca="1" si="2"/>
        <v xml:space="preserve">123  </v>
      </c>
      <c r="G15" s="44" t="str">
        <f t="shared" ca="1" si="3"/>
        <v xml:space="preserve">2 </v>
      </c>
      <c r="H15" s="45"/>
      <c r="I15" s="46"/>
    </row>
    <row r="16" spans="1:9" ht="20.45" customHeight="1" x14ac:dyDescent="0.2">
      <c r="A16" s="38"/>
      <c r="B16" s="39"/>
      <c r="C16" s="40"/>
      <c r="D16" s="41"/>
      <c r="E16" s="42"/>
      <c r="F16" s="43" t="str">
        <f t="shared" ca="1" si="2"/>
        <v xml:space="preserve">123  </v>
      </c>
      <c r="G16" s="44" t="str">
        <f t="shared" ca="1" si="3"/>
        <v xml:space="preserve">2 </v>
      </c>
      <c r="H16" s="45"/>
      <c r="I16" s="46"/>
    </row>
    <row r="17" spans="1:9" ht="20.45" customHeight="1" x14ac:dyDescent="0.2">
      <c r="A17" s="38"/>
      <c r="B17" s="39"/>
      <c r="C17" s="40"/>
      <c r="D17" s="41"/>
      <c r="E17" s="42"/>
      <c r="F17" s="43" t="str">
        <f t="shared" ca="1" si="2"/>
        <v xml:space="preserve">123  </v>
      </c>
      <c r="G17" s="44" t="str">
        <f t="shared" ca="1" si="3"/>
        <v xml:space="preserve">2 </v>
      </c>
      <c r="H17" s="45"/>
      <c r="I17" s="46"/>
    </row>
    <row r="18" spans="1:9" ht="20.45" customHeight="1" x14ac:dyDescent="0.2">
      <c r="A18" s="38"/>
      <c r="B18" s="39"/>
      <c r="C18" s="40"/>
      <c r="D18" s="41"/>
      <c r="E18" s="42"/>
      <c r="F18" s="43" t="str">
        <f t="shared" ca="1" si="2"/>
        <v xml:space="preserve">123  </v>
      </c>
      <c r="G18" s="44" t="str">
        <f t="shared" ca="1" si="3"/>
        <v xml:space="preserve">2 </v>
      </c>
      <c r="H18" s="45"/>
      <c r="I18" s="46"/>
    </row>
    <row r="19" spans="1:9" ht="20.45" customHeight="1" x14ac:dyDescent="0.2">
      <c r="A19" s="38"/>
      <c r="B19" s="39"/>
      <c r="C19" s="40"/>
      <c r="D19" s="41"/>
      <c r="E19" s="42"/>
      <c r="F19" s="43" t="str">
        <f t="shared" ca="1" si="2"/>
        <v xml:space="preserve">123  </v>
      </c>
      <c r="G19" s="44" t="str">
        <f t="shared" ca="1" si="3"/>
        <v xml:space="preserve">2 </v>
      </c>
      <c r="H19" s="45"/>
      <c r="I19" s="46"/>
    </row>
    <row r="20" spans="1:9" ht="20.45" customHeight="1" x14ac:dyDescent="0.2">
      <c r="A20" s="38"/>
      <c r="B20" s="39"/>
      <c r="C20" s="40"/>
      <c r="D20" s="41"/>
      <c r="E20" s="42"/>
      <c r="F20" s="43" t="str">
        <f t="shared" ca="1" si="2"/>
        <v xml:space="preserve">123  </v>
      </c>
      <c r="G20" s="44" t="str">
        <f t="shared" ca="1" si="3"/>
        <v xml:space="preserve">2 </v>
      </c>
      <c r="H20" s="45"/>
      <c r="I20" s="46"/>
    </row>
    <row r="21" spans="1:9" ht="20.45" customHeight="1" x14ac:dyDescent="0.2">
      <c r="A21" s="38"/>
      <c r="B21" s="39"/>
      <c r="C21" s="40"/>
      <c r="D21" s="41"/>
      <c r="E21" s="42"/>
      <c r="F21" s="43" t="str">
        <f t="shared" ca="1" si="2"/>
        <v xml:space="preserve">123  </v>
      </c>
      <c r="G21" s="44" t="str">
        <f t="shared" ca="1" si="3"/>
        <v xml:space="preserve">2 </v>
      </c>
      <c r="H21" s="45"/>
      <c r="I21" s="46"/>
    </row>
    <row r="22" spans="1:9" ht="20.45" customHeight="1" x14ac:dyDescent="0.2">
      <c r="A22" s="38"/>
      <c r="B22" s="39"/>
      <c r="C22" s="40"/>
      <c r="D22" s="41"/>
      <c r="E22" s="42"/>
      <c r="F22" s="43" t="str">
        <f t="shared" ca="1" si="2"/>
        <v xml:space="preserve">123  </v>
      </c>
      <c r="G22" s="44" t="str">
        <f t="shared" ca="1" si="3"/>
        <v xml:space="preserve">2 </v>
      </c>
      <c r="H22" s="45"/>
      <c r="I22" s="46"/>
    </row>
  </sheetData>
  <mergeCells count="4">
    <mergeCell ref="A2:G2"/>
    <mergeCell ref="H2:I2"/>
    <mergeCell ref="F3:G3"/>
    <mergeCell ref="A1:I1"/>
  </mergeCells>
  <pageMargins left="0.43307086614173229" right="0.23622047244094491" top="0.55118110236220474" bottom="0.35433070866141736" header="0.31496062992125984" footer="0.31496062992125984"/>
  <pageSetup paperSize="9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I43"/>
  <sheetViews>
    <sheetView view="pageBreakPreview" zoomScaleNormal="100" zoomScaleSheetLayoutView="100" workbookViewId="0">
      <selection activeCell="E5" sqref="E5"/>
    </sheetView>
  </sheetViews>
  <sheetFormatPr defaultColWidth="9" defaultRowHeight="21.6" customHeight="1" x14ac:dyDescent="0.2"/>
  <cols>
    <col min="1" max="1" width="4.5" style="7" customWidth="1"/>
    <col min="2" max="2" width="20" style="7" customWidth="1"/>
    <col min="3" max="3" width="12.875" style="7" customWidth="1"/>
    <col min="4" max="9" width="9.75" style="7" customWidth="1"/>
    <col min="10" max="16384" width="9" style="7"/>
  </cols>
  <sheetData>
    <row r="1" spans="1:9" s="34" customFormat="1" ht="21.6" customHeight="1" x14ac:dyDescent="0.2">
      <c r="A1" s="96" t="str">
        <f>"โรงเรียน"&amp;""&amp;ปก!F2&amp;"         "&amp;"สพป."&amp;" "&amp;ปก!F6</f>
        <v>โรงเรียนบ้านกุดโบสถ์         สพป. นครราชสีมา เขต 3</v>
      </c>
      <c r="B1" s="96"/>
      <c r="C1" s="96"/>
      <c r="D1" s="96"/>
      <c r="E1" s="96"/>
      <c r="F1" s="96"/>
      <c r="G1" s="96"/>
      <c r="H1" s="96"/>
      <c r="I1" s="96"/>
    </row>
    <row r="2" spans="1:9" s="35" customFormat="1" ht="21.6" customHeight="1" x14ac:dyDescent="0.2">
      <c r="A2" s="95" t="s">
        <v>20</v>
      </c>
      <c r="B2" s="95"/>
      <c r="C2" s="95"/>
      <c r="D2" s="95"/>
      <c r="E2" s="95"/>
      <c r="F2" s="95"/>
      <c r="G2" s="95"/>
      <c r="H2" s="93">
        <f ca="1">TODAY()</f>
        <v>45012</v>
      </c>
      <c r="I2" s="94"/>
    </row>
    <row r="3" spans="1:9" s="35" customFormat="1" ht="21.6" customHeight="1" x14ac:dyDescent="0.2">
      <c r="A3" s="36" t="s">
        <v>10</v>
      </c>
      <c r="B3" s="37" t="s">
        <v>11</v>
      </c>
      <c r="C3" s="37" t="s">
        <v>12</v>
      </c>
      <c r="D3" s="37" t="s">
        <v>13</v>
      </c>
      <c r="E3" s="37" t="s">
        <v>14</v>
      </c>
      <c r="F3" s="90" t="s">
        <v>15</v>
      </c>
      <c r="G3" s="91"/>
      <c r="H3" s="37" t="s">
        <v>16</v>
      </c>
      <c r="I3" s="37" t="s">
        <v>17</v>
      </c>
    </row>
    <row r="4" spans="1:9" ht="21.6" customHeight="1" x14ac:dyDescent="0.2">
      <c r="A4" s="38">
        <v>1</v>
      </c>
      <c r="B4" s="39" t="s">
        <v>81</v>
      </c>
      <c r="C4" s="40" t="s">
        <v>35</v>
      </c>
      <c r="D4" s="41"/>
      <c r="E4" s="42">
        <v>24085</v>
      </c>
      <c r="F4" s="43" t="str">
        <f ca="1">DATEDIF(E4,TODAY(),"y")&amp;"  "</f>
        <v xml:space="preserve">57  </v>
      </c>
      <c r="G4" s="44" t="str">
        <f ca="1">DATEDIF(E4,TODAY(),"ym")&amp;" "</f>
        <v xml:space="preserve">3 </v>
      </c>
      <c r="H4" s="45" t="s">
        <v>18</v>
      </c>
      <c r="I4" s="46" t="s">
        <v>19</v>
      </c>
    </row>
    <row r="5" spans="1:9" ht="21.6" customHeight="1" x14ac:dyDescent="0.2">
      <c r="A5" s="38">
        <v>2</v>
      </c>
      <c r="B5" s="39"/>
      <c r="C5" s="40"/>
      <c r="D5" s="41"/>
      <c r="E5" s="42"/>
      <c r="F5" s="43" t="str">
        <f ca="1">DATEDIF(E5,TODAY(),"y")&amp;"  "</f>
        <v xml:space="preserve">123  </v>
      </c>
      <c r="G5" s="44" t="str">
        <f ca="1">DATEDIF(E5,TODAY(),"ym")&amp;" "</f>
        <v xml:space="preserve">2 </v>
      </c>
      <c r="H5" s="45"/>
      <c r="I5" s="46"/>
    </row>
    <row r="6" spans="1:9" ht="21.6" customHeight="1" x14ac:dyDescent="0.2">
      <c r="A6" s="38">
        <v>3</v>
      </c>
      <c r="B6" s="39"/>
      <c r="C6" s="40"/>
      <c r="D6" s="41"/>
      <c r="E6" s="42"/>
      <c r="F6" s="43" t="str">
        <f t="shared" ref="F6:F8" ca="1" si="0">DATEDIF(E6,TODAY(),"y")&amp;"  "</f>
        <v xml:space="preserve">123  </v>
      </c>
      <c r="G6" s="44" t="str">
        <f t="shared" ref="G6:G8" ca="1" si="1">DATEDIF(E6,TODAY(),"ym")&amp;" "</f>
        <v xml:space="preserve">2 </v>
      </c>
      <c r="H6" s="45"/>
      <c r="I6" s="46"/>
    </row>
    <row r="7" spans="1:9" ht="21.6" customHeight="1" x14ac:dyDescent="0.2">
      <c r="A7" s="38">
        <v>4</v>
      </c>
      <c r="B7" s="39"/>
      <c r="C7" s="40"/>
      <c r="D7" s="41"/>
      <c r="E7" s="42"/>
      <c r="F7" s="43" t="str">
        <f t="shared" ca="1" si="0"/>
        <v xml:space="preserve">123  </v>
      </c>
      <c r="G7" s="44" t="str">
        <f t="shared" ca="1" si="1"/>
        <v xml:space="preserve">2 </v>
      </c>
      <c r="H7" s="45"/>
      <c r="I7" s="46"/>
    </row>
    <row r="8" spans="1:9" ht="21.6" customHeight="1" x14ac:dyDescent="0.2">
      <c r="A8" s="38">
        <v>5</v>
      </c>
      <c r="B8" s="62"/>
      <c r="C8" s="40"/>
      <c r="D8" s="41"/>
      <c r="E8" s="42"/>
      <c r="F8" s="43" t="str">
        <f t="shared" ca="1" si="0"/>
        <v xml:space="preserve">123  </v>
      </c>
      <c r="G8" s="44" t="str">
        <f t="shared" ca="1" si="1"/>
        <v xml:space="preserve">2 </v>
      </c>
      <c r="H8" s="45"/>
      <c r="I8" s="46"/>
    </row>
    <row r="9" spans="1:9" ht="21.6" customHeight="1" x14ac:dyDescent="0.2">
      <c r="A9" s="38">
        <v>6</v>
      </c>
      <c r="B9" s="62"/>
      <c r="C9" s="40"/>
      <c r="D9" s="41"/>
      <c r="E9" s="42"/>
      <c r="F9" s="43" t="str">
        <f ca="1">DATEDIF(E9,TODAY(),"y")&amp;"  "</f>
        <v xml:space="preserve">123  </v>
      </c>
      <c r="G9" s="44" t="str">
        <f ca="1">DATEDIF(E9,TODAY(),"ym")&amp;" "</f>
        <v xml:space="preserve">2 </v>
      </c>
      <c r="H9" s="45"/>
      <c r="I9" s="46"/>
    </row>
    <row r="10" spans="1:9" ht="21.6" customHeight="1" x14ac:dyDescent="0.2">
      <c r="A10" s="38">
        <v>7</v>
      </c>
      <c r="B10" s="62"/>
      <c r="C10" s="40"/>
      <c r="D10" s="41"/>
      <c r="E10" s="42"/>
      <c r="F10" s="43" t="str">
        <f ca="1">DATEDIF(E10,TODAY(),"y")&amp;"  "</f>
        <v xml:space="preserve">123  </v>
      </c>
      <c r="G10" s="44" t="str">
        <f ca="1">DATEDIF(E10,TODAY(),"ym")&amp;" "</f>
        <v xml:space="preserve">2 </v>
      </c>
      <c r="H10" s="45"/>
      <c r="I10" s="46"/>
    </row>
    <row r="11" spans="1:9" ht="21.6" customHeight="1" x14ac:dyDescent="0.2">
      <c r="A11" s="38">
        <v>8</v>
      </c>
      <c r="B11" s="62"/>
      <c r="C11" s="40"/>
      <c r="D11" s="41"/>
      <c r="E11" s="42"/>
      <c r="F11" s="43" t="str">
        <f t="shared" ref="F11:F27" ca="1" si="2">DATEDIF(E11,TODAY(),"y")&amp;"  "</f>
        <v xml:space="preserve">123  </v>
      </c>
      <c r="G11" s="44" t="str">
        <f t="shared" ref="G11:G27" ca="1" si="3">DATEDIF(E11,TODAY(),"ym")&amp;" "</f>
        <v xml:space="preserve">2 </v>
      </c>
      <c r="H11" s="45"/>
      <c r="I11" s="46"/>
    </row>
    <row r="12" spans="1:9" ht="21.6" customHeight="1" x14ac:dyDescent="0.2">
      <c r="A12" s="38">
        <v>9</v>
      </c>
      <c r="B12" s="62"/>
      <c r="C12" s="40"/>
      <c r="D12" s="41"/>
      <c r="E12" s="42"/>
      <c r="F12" s="43" t="str">
        <f t="shared" ca="1" si="2"/>
        <v xml:space="preserve">123  </v>
      </c>
      <c r="G12" s="44" t="str">
        <f t="shared" ca="1" si="3"/>
        <v xml:space="preserve">2 </v>
      </c>
      <c r="H12" s="45"/>
      <c r="I12" s="46"/>
    </row>
    <row r="13" spans="1:9" ht="21.6" customHeight="1" x14ac:dyDescent="0.2">
      <c r="A13" s="38">
        <v>10</v>
      </c>
      <c r="B13" s="62"/>
      <c r="C13" s="40"/>
      <c r="D13" s="41"/>
      <c r="E13" s="42"/>
      <c r="F13" s="43" t="str">
        <f t="shared" ca="1" si="2"/>
        <v xml:space="preserve">123  </v>
      </c>
      <c r="G13" s="44" t="str">
        <f t="shared" ca="1" si="3"/>
        <v xml:space="preserve">2 </v>
      </c>
      <c r="H13" s="45"/>
      <c r="I13" s="46"/>
    </row>
    <row r="14" spans="1:9" ht="21.6" customHeight="1" x14ac:dyDescent="0.2">
      <c r="A14" s="38">
        <v>11</v>
      </c>
      <c r="B14" s="39"/>
      <c r="C14" s="40"/>
      <c r="D14" s="41"/>
      <c r="E14" s="42"/>
      <c r="F14" s="43" t="str">
        <f t="shared" ca="1" si="2"/>
        <v xml:space="preserve">123  </v>
      </c>
      <c r="G14" s="44" t="str">
        <f t="shared" ca="1" si="3"/>
        <v xml:space="preserve">2 </v>
      </c>
      <c r="H14" s="45"/>
      <c r="I14" s="46"/>
    </row>
    <row r="15" spans="1:9" ht="21.6" customHeight="1" x14ac:dyDescent="0.2">
      <c r="A15" s="38">
        <v>12</v>
      </c>
      <c r="B15" s="39"/>
      <c r="C15" s="40"/>
      <c r="D15" s="41"/>
      <c r="E15" s="42"/>
      <c r="F15" s="43" t="str">
        <f t="shared" ca="1" si="2"/>
        <v xml:space="preserve">123  </v>
      </c>
      <c r="G15" s="44" t="str">
        <f t="shared" ca="1" si="3"/>
        <v xml:space="preserve">2 </v>
      </c>
      <c r="H15" s="45"/>
      <c r="I15" s="46"/>
    </row>
    <row r="16" spans="1:9" ht="21.6" customHeight="1" x14ac:dyDescent="0.2">
      <c r="A16" s="38">
        <v>13</v>
      </c>
      <c r="B16" s="39"/>
      <c r="C16" s="40"/>
      <c r="D16" s="41"/>
      <c r="E16" s="42"/>
      <c r="F16" s="43" t="str">
        <f t="shared" ca="1" si="2"/>
        <v xml:space="preserve">123  </v>
      </c>
      <c r="G16" s="44" t="str">
        <f t="shared" ca="1" si="3"/>
        <v xml:space="preserve">2 </v>
      </c>
      <c r="H16" s="45"/>
      <c r="I16" s="46"/>
    </row>
    <row r="17" spans="1:9" ht="21.6" customHeight="1" x14ac:dyDescent="0.2">
      <c r="A17" s="38">
        <v>14</v>
      </c>
      <c r="B17" s="39"/>
      <c r="C17" s="40"/>
      <c r="D17" s="41"/>
      <c r="E17" s="42"/>
      <c r="F17" s="43" t="str">
        <f t="shared" ca="1" si="2"/>
        <v xml:space="preserve">123  </v>
      </c>
      <c r="G17" s="44" t="str">
        <f t="shared" ca="1" si="3"/>
        <v xml:space="preserve">2 </v>
      </c>
      <c r="H17" s="45"/>
      <c r="I17" s="46"/>
    </row>
    <row r="18" spans="1:9" ht="21.6" customHeight="1" x14ac:dyDescent="0.2">
      <c r="A18" s="38">
        <v>15</v>
      </c>
      <c r="B18" s="39"/>
      <c r="C18" s="40"/>
      <c r="D18" s="41"/>
      <c r="E18" s="42"/>
      <c r="F18" s="43" t="str">
        <f t="shared" ca="1" si="2"/>
        <v xml:space="preserve">123  </v>
      </c>
      <c r="G18" s="44" t="str">
        <f t="shared" ca="1" si="3"/>
        <v xml:space="preserve">2 </v>
      </c>
      <c r="H18" s="45"/>
      <c r="I18" s="46"/>
    </row>
    <row r="19" spans="1:9" ht="21.6" customHeight="1" x14ac:dyDescent="0.2">
      <c r="A19" s="38"/>
      <c r="B19" s="39"/>
      <c r="C19" s="40"/>
      <c r="D19" s="41"/>
      <c r="E19" s="42"/>
      <c r="F19" s="43" t="str">
        <f t="shared" ca="1" si="2"/>
        <v xml:space="preserve">123  </v>
      </c>
      <c r="G19" s="44" t="str">
        <f t="shared" ca="1" si="3"/>
        <v xml:space="preserve">2 </v>
      </c>
      <c r="H19" s="45"/>
      <c r="I19" s="46"/>
    </row>
    <row r="20" spans="1:9" ht="21.6" customHeight="1" x14ac:dyDescent="0.2">
      <c r="A20" s="38"/>
      <c r="B20" s="39"/>
      <c r="C20" s="40"/>
      <c r="D20" s="41"/>
      <c r="E20" s="42"/>
      <c r="F20" s="43" t="str">
        <f t="shared" ca="1" si="2"/>
        <v xml:space="preserve">123  </v>
      </c>
      <c r="G20" s="44" t="str">
        <f t="shared" ca="1" si="3"/>
        <v xml:space="preserve">2 </v>
      </c>
      <c r="H20" s="45"/>
      <c r="I20" s="46"/>
    </row>
    <row r="21" spans="1:9" ht="21.6" customHeight="1" x14ac:dyDescent="0.2">
      <c r="A21" s="38"/>
      <c r="B21" s="39"/>
      <c r="C21" s="40"/>
      <c r="D21" s="41"/>
      <c r="E21" s="42"/>
      <c r="F21" s="43" t="str">
        <f t="shared" ca="1" si="2"/>
        <v xml:space="preserve">123  </v>
      </c>
      <c r="G21" s="44" t="str">
        <f t="shared" ca="1" si="3"/>
        <v xml:space="preserve">2 </v>
      </c>
      <c r="H21" s="45"/>
      <c r="I21" s="46"/>
    </row>
    <row r="22" spans="1:9" ht="21.6" customHeight="1" x14ac:dyDescent="0.2">
      <c r="A22" s="38"/>
      <c r="B22" s="39"/>
      <c r="C22" s="40"/>
      <c r="D22" s="41"/>
      <c r="E22" s="42"/>
      <c r="F22" s="43" t="str">
        <f t="shared" ca="1" si="2"/>
        <v xml:space="preserve">123  </v>
      </c>
      <c r="G22" s="44" t="str">
        <f t="shared" ca="1" si="3"/>
        <v xml:space="preserve">2 </v>
      </c>
      <c r="H22" s="45"/>
      <c r="I22" s="46"/>
    </row>
    <row r="23" spans="1:9" ht="21.6" customHeight="1" x14ac:dyDescent="0.2">
      <c r="A23" s="38"/>
      <c r="B23" s="39"/>
      <c r="C23" s="40"/>
      <c r="D23" s="41"/>
      <c r="E23" s="42"/>
      <c r="F23" s="43" t="str">
        <f t="shared" ca="1" si="2"/>
        <v xml:space="preserve">123  </v>
      </c>
      <c r="G23" s="44" t="str">
        <f t="shared" ca="1" si="3"/>
        <v xml:space="preserve">2 </v>
      </c>
      <c r="H23" s="45"/>
      <c r="I23" s="46"/>
    </row>
    <row r="24" spans="1:9" ht="21.6" customHeight="1" x14ac:dyDescent="0.2">
      <c r="A24" s="38"/>
      <c r="B24" s="39"/>
      <c r="C24" s="40"/>
      <c r="D24" s="41"/>
      <c r="E24" s="42"/>
      <c r="F24" s="43" t="str">
        <f t="shared" ca="1" si="2"/>
        <v xml:space="preserve">123  </v>
      </c>
      <c r="G24" s="44" t="str">
        <f t="shared" ca="1" si="3"/>
        <v xml:space="preserve">2 </v>
      </c>
      <c r="H24" s="45"/>
      <c r="I24" s="46"/>
    </row>
    <row r="25" spans="1:9" ht="21.6" customHeight="1" x14ac:dyDescent="0.2">
      <c r="A25" s="38"/>
      <c r="B25" s="39"/>
      <c r="C25" s="40"/>
      <c r="D25" s="41"/>
      <c r="E25" s="42"/>
      <c r="F25" s="43" t="str">
        <f t="shared" ca="1" si="2"/>
        <v xml:space="preserve">123  </v>
      </c>
      <c r="G25" s="44" t="str">
        <f t="shared" ca="1" si="3"/>
        <v xml:space="preserve">2 </v>
      </c>
      <c r="H25" s="45"/>
      <c r="I25" s="46"/>
    </row>
    <row r="26" spans="1:9" ht="21.6" customHeight="1" x14ac:dyDescent="0.2">
      <c r="A26" s="38"/>
      <c r="B26" s="39"/>
      <c r="C26" s="40"/>
      <c r="D26" s="41"/>
      <c r="E26" s="42"/>
      <c r="F26" s="43" t="str">
        <f t="shared" ca="1" si="2"/>
        <v xml:space="preserve">123  </v>
      </c>
      <c r="G26" s="44" t="str">
        <f t="shared" ca="1" si="3"/>
        <v xml:space="preserve">2 </v>
      </c>
      <c r="H26" s="45"/>
      <c r="I26" s="46"/>
    </row>
    <row r="27" spans="1:9" ht="21.6" customHeight="1" x14ac:dyDescent="0.2">
      <c r="A27" s="38"/>
      <c r="B27" s="39"/>
      <c r="C27" s="40"/>
      <c r="D27" s="41"/>
      <c r="E27" s="42"/>
      <c r="F27" s="43" t="str">
        <f t="shared" ca="1" si="2"/>
        <v xml:space="preserve">123  </v>
      </c>
      <c r="G27" s="44" t="str">
        <f t="shared" ca="1" si="3"/>
        <v xml:space="preserve">2 </v>
      </c>
      <c r="H27" s="45"/>
      <c r="I27" s="46"/>
    </row>
    <row r="28" spans="1:9" ht="21.6" customHeight="1" x14ac:dyDescent="0.2">
      <c r="A28" s="38"/>
      <c r="B28" s="39"/>
      <c r="C28" s="40"/>
      <c r="D28" s="41"/>
      <c r="E28" s="42"/>
      <c r="F28" s="43" t="str">
        <f t="shared" ref="F28:F43" ca="1" si="4">DATEDIF(E28,TODAY(),"y")&amp;"  "</f>
        <v xml:space="preserve">123  </v>
      </c>
      <c r="G28" s="44" t="str">
        <f t="shared" ref="G28:G43" ca="1" si="5">DATEDIF(E28,TODAY(),"ym")&amp;" "</f>
        <v xml:space="preserve">2 </v>
      </c>
      <c r="H28" s="45"/>
      <c r="I28" s="46"/>
    </row>
    <row r="29" spans="1:9" ht="21.6" customHeight="1" x14ac:dyDescent="0.2">
      <c r="A29" s="38"/>
      <c r="B29" s="39"/>
      <c r="C29" s="40"/>
      <c r="D29" s="41"/>
      <c r="E29" s="42"/>
      <c r="F29" s="43" t="str">
        <f t="shared" ca="1" si="4"/>
        <v xml:space="preserve">123  </v>
      </c>
      <c r="G29" s="44" t="str">
        <f t="shared" ca="1" si="5"/>
        <v xml:space="preserve">2 </v>
      </c>
      <c r="H29" s="45"/>
      <c r="I29" s="46"/>
    </row>
    <row r="30" spans="1:9" ht="21.6" customHeight="1" x14ac:dyDescent="0.2">
      <c r="A30" s="38"/>
      <c r="B30" s="39"/>
      <c r="C30" s="40"/>
      <c r="D30" s="41"/>
      <c r="E30" s="42"/>
      <c r="F30" s="43" t="str">
        <f t="shared" ca="1" si="4"/>
        <v xml:space="preserve">123  </v>
      </c>
      <c r="G30" s="44" t="str">
        <f t="shared" ca="1" si="5"/>
        <v xml:space="preserve">2 </v>
      </c>
      <c r="H30" s="45"/>
      <c r="I30" s="46"/>
    </row>
    <row r="31" spans="1:9" ht="21.6" customHeight="1" x14ac:dyDescent="0.2">
      <c r="A31" s="38"/>
      <c r="B31" s="39"/>
      <c r="C31" s="40"/>
      <c r="D31" s="41"/>
      <c r="E31" s="42"/>
      <c r="F31" s="43" t="str">
        <f t="shared" ca="1" si="4"/>
        <v xml:space="preserve">123  </v>
      </c>
      <c r="G31" s="44" t="str">
        <f t="shared" ca="1" si="5"/>
        <v xml:space="preserve">2 </v>
      </c>
      <c r="H31" s="45"/>
      <c r="I31" s="46"/>
    </row>
    <row r="32" spans="1:9" ht="21.6" customHeight="1" x14ac:dyDescent="0.2">
      <c r="A32" s="38"/>
      <c r="B32" s="39"/>
      <c r="C32" s="40"/>
      <c r="D32" s="41"/>
      <c r="E32" s="42"/>
      <c r="F32" s="43" t="str">
        <f t="shared" ca="1" si="4"/>
        <v xml:space="preserve">123  </v>
      </c>
      <c r="G32" s="44" t="str">
        <f t="shared" ca="1" si="5"/>
        <v xml:space="preserve">2 </v>
      </c>
      <c r="H32" s="45"/>
      <c r="I32" s="46"/>
    </row>
    <row r="33" spans="1:9" ht="21.6" customHeight="1" x14ac:dyDescent="0.2">
      <c r="A33" s="38"/>
      <c r="B33" s="39"/>
      <c r="C33" s="40"/>
      <c r="D33" s="41"/>
      <c r="E33" s="42"/>
      <c r="F33" s="43" t="str">
        <f t="shared" ca="1" si="4"/>
        <v xml:space="preserve">123  </v>
      </c>
      <c r="G33" s="44" t="str">
        <f t="shared" ca="1" si="5"/>
        <v xml:space="preserve">2 </v>
      </c>
      <c r="H33" s="45"/>
      <c r="I33" s="46"/>
    </row>
    <row r="34" spans="1:9" ht="21.6" customHeight="1" x14ac:dyDescent="0.2">
      <c r="A34" s="38"/>
      <c r="B34" s="39"/>
      <c r="C34" s="40"/>
      <c r="D34" s="41"/>
      <c r="E34" s="42"/>
      <c r="F34" s="43" t="str">
        <f t="shared" ca="1" si="4"/>
        <v xml:space="preserve">123  </v>
      </c>
      <c r="G34" s="44" t="str">
        <f t="shared" ca="1" si="5"/>
        <v xml:space="preserve">2 </v>
      </c>
      <c r="H34" s="45"/>
      <c r="I34" s="46"/>
    </row>
    <row r="35" spans="1:9" ht="21.6" customHeight="1" x14ac:dyDescent="0.2">
      <c r="A35" s="38"/>
      <c r="B35" s="39"/>
      <c r="C35" s="40"/>
      <c r="D35" s="41"/>
      <c r="E35" s="42"/>
      <c r="F35" s="43" t="str">
        <f t="shared" ca="1" si="4"/>
        <v xml:space="preserve">123  </v>
      </c>
      <c r="G35" s="44" t="str">
        <f t="shared" ca="1" si="5"/>
        <v xml:space="preserve">2 </v>
      </c>
      <c r="H35" s="45"/>
      <c r="I35" s="46"/>
    </row>
    <row r="36" spans="1:9" ht="21.6" customHeight="1" x14ac:dyDescent="0.2">
      <c r="A36" s="38"/>
      <c r="B36" s="39"/>
      <c r="C36" s="40"/>
      <c r="D36" s="41"/>
      <c r="E36" s="42"/>
      <c r="F36" s="43" t="str">
        <f t="shared" ca="1" si="4"/>
        <v xml:space="preserve">123  </v>
      </c>
      <c r="G36" s="44" t="str">
        <f t="shared" ca="1" si="5"/>
        <v xml:space="preserve">2 </v>
      </c>
      <c r="H36" s="45"/>
      <c r="I36" s="46"/>
    </row>
    <row r="37" spans="1:9" ht="21.6" customHeight="1" x14ac:dyDescent="0.2">
      <c r="A37" s="38"/>
      <c r="B37" s="39"/>
      <c r="C37" s="40"/>
      <c r="D37" s="41"/>
      <c r="E37" s="42"/>
      <c r="F37" s="43" t="str">
        <f t="shared" ca="1" si="4"/>
        <v xml:space="preserve">123  </v>
      </c>
      <c r="G37" s="44" t="str">
        <f t="shared" ca="1" si="5"/>
        <v xml:space="preserve">2 </v>
      </c>
      <c r="H37" s="45"/>
      <c r="I37" s="46"/>
    </row>
    <row r="38" spans="1:9" ht="21.6" customHeight="1" x14ac:dyDescent="0.2">
      <c r="A38" s="38"/>
      <c r="B38" s="39"/>
      <c r="C38" s="40"/>
      <c r="D38" s="41"/>
      <c r="E38" s="42"/>
      <c r="F38" s="43" t="str">
        <f t="shared" ca="1" si="4"/>
        <v xml:space="preserve">123  </v>
      </c>
      <c r="G38" s="44" t="str">
        <f t="shared" ca="1" si="5"/>
        <v xml:space="preserve">2 </v>
      </c>
      <c r="H38" s="45"/>
      <c r="I38" s="46"/>
    </row>
    <row r="39" spans="1:9" ht="21.6" customHeight="1" x14ac:dyDescent="0.2">
      <c r="A39" s="38"/>
      <c r="B39" s="39"/>
      <c r="C39" s="40"/>
      <c r="D39" s="41"/>
      <c r="E39" s="42"/>
      <c r="F39" s="43" t="str">
        <f t="shared" ca="1" si="4"/>
        <v xml:space="preserve">123  </v>
      </c>
      <c r="G39" s="44" t="str">
        <f t="shared" ca="1" si="5"/>
        <v xml:space="preserve">2 </v>
      </c>
      <c r="H39" s="45"/>
      <c r="I39" s="46"/>
    </row>
    <row r="40" spans="1:9" ht="21.6" customHeight="1" x14ac:dyDescent="0.2">
      <c r="A40" s="38"/>
      <c r="B40" s="39"/>
      <c r="C40" s="40"/>
      <c r="D40" s="41"/>
      <c r="E40" s="42"/>
      <c r="F40" s="43" t="str">
        <f t="shared" ca="1" si="4"/>
        <v xml:space="preserve">123  </v>
      </c>
      <c r="G40" s="44" t="str">
        <f t="shared" ca="1" si="5"/>
        <v xml:space="preserve">2 </v>
      </c>
      <c r="H40" s="45"/>
      <c r="I40" s="46"/>
    </row>
    <row r="41" spans="1:9" ht="21.6" customHeight="1" x14ac:dyDescent="0.2">
      <c r="A41" s="38"/>
      <c r="B41" s="39"/>
      <c r="C41" s="40"/>
      <c r="D41" s="41"/>
      <c r="E41" s="42"/>
      <c r="F41" s="43" t="str">
        <f t="shared" ca="1" si="4"/>
        <v xml:space="preserve">123  </v>
      </c>
      <c r="G41" s="44" t="str">
        <f t="shared" ca="1" si="5"/>
        <v xml:space="preserve">2 </v>
      </c>
      <c r="H41" s="45"/>
      <c r="I41" s="46"/>
    </row>
    <row r="42" spans="1:9" ht="21.6" customHeight="1" x14ac:dyDescent="0.2">
      <c r="A42" s="38"/>
      <c r="B42" s="39"/>
      <c r="C42" s="40"/>
      <c r="D42" s="41"/>
      <c r="E42" s="42"/>
      <c r="F42" s="43" t="str">
        <f t="shared" ca="1" si="4"/>
        <v xml:space="preserve">123  </v>
      </c>
      <c r="G42" s="44" t="str">
        <f t="shared" ca="1" si="5"/>
        <v xml:space="preserve">2 </v>
      </c>
      <c r="H42" s="45"/>
      <c r="I42" s="46"/>
    </row>
    <row r="43" spans="1:9" ht="21.6" customHeight="1" x14ac:dyDescent="0.2">
      <c r="A43" s="38"/>
      <c r="B43" s="39"/>
      <c r="C43" s="40"/>
      <c r="D43" s="41"/>
      <c r="E43" s="42"/>
      <c r="F43" s="43" t="str">
        <f t="shared" ca="1" si="4"/>
        <v xml:space="preserve">123  </v>
      </c>
      <c r="G43" s="44" t="str">
        <f t="shared" ca="1" si="5"/>
        <v xml:space="preserve">2 </v>
      </c>
      <c r="H43" s="45"/>
      <c r="I43" s="46"/>
    </row>
  </sheetData>
  <mergeCells count="4">
    <mergeCell ref="H2:I2"/>
    <mergeCell ref="F3:G3"/>
    <mergeCell ref="A2:G2"/>
    <mergeCell ref="A1:I1"/>
  </mergeCells>
  <pageMargins left="0.43307086614173229" right="0.23622047244094491" top="0.55118110236220474" bottom="0.35433070866141736" header="0.31496062992125984" footer="0.31496062992125984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-0.249977111117893"/>
  </sheetPr>
  <dimension ref="A1:K37"/>
  <sheetViews>
    <sheetView view="pageBreakPreview" zoomScale="77" zoomScaleNormal="89" zoomScaleSheetLayoutView="77" workbookViewId="0">
      <selection activeCell="G14" sqref="G14"/>
    </sheetView>
  </sheetViews>
  <sheetFormatPr defaultColWidth="7.25" defaultRowHeight="22.7" customHeight="1" x14ac:dyDescent="0.2"/>
  <cols>
    <col min="1" max="1" width="5.125" style="16" customWidth="1"/>
    <col min="2" max="6" width="3.75" style="16" customWidth="1"/>
    <col min="7" max="8" width="21.25" style="16" customWidth="1"/>
    <col min="9" max="11" width="7.875" style="16" customWidth="1"/>
    <col min="12" max="16384" width="7.25" style="16"/>
  </cols>
  <sheetData>
    <row r="1" spans="1:11" s="11" customFormat="1" ht="22.7" customHeight="1" x14ac:dyDescent="0.2">
      <c r="A1" s="98" t="str">
        <f>ปก!A1</f>
        <v>โปรแกรมประเมินมาตรฐานการศึกษาขั้นพื้นฐานเพื่อการประกันคุณภาพภายใน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s="11" customFormat="1" ht="22.7" customHeight="1" x14ac:dyDescent="0.2">
      <c r="A2" s="11" t="str">
        <f>""&amp;ปก!A9</f>
        <v>มาตรฐานที่ 2 กระบวนการบริหารและการจัดการ</v>
      </c>
    </row>
    <row r="3" spans="1:11" s="11" customFormat="1" ht="22.7" customHeight="1" x14ac:dyDescent="0.2">
      <c r="A3" s="99" t="str">
        <f>"      "&amp;ปก!A10</f>
        <v xml:space="preserve">      2.1 มีเป้าหมายวิสัยทัศน์และพันธกิจที่สถานศึกษากำหนดชัดเจน</v>
      </c>
      <c r="B3" s="99"/>
      <c r="C3" s="99"/>
      <c r="D3" s="99"/>
      <c r="E3" s="99"/>
      <c r="F3" s="99"/>
      <c r="G3" s="99"/>
      <c r="H3" s="99"/>
      <c r="I3" s="99"/>
      <c r="J3" s="99"/>
      <c r="K3" s="99"/>
    </row>
    <row r="4" spans="1:11" s="11" customFormat="1" ht="22.7" customHeight="1" x14ac:dyDescent="0.2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</row>
    <row r="5" spans="1:11" s="11" customFormat="1" ht="22.7" customHeight="1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1" s="11" customFormat="1" ht="22.7" customHeight="1" x14ac:dyDescent="0.2">
      <c r="A6" s="105" t="str">
        <f>"โรงเรียน"&amp;""&amp;ปก!F2&amp;"      "&amp;"สพป."&amp;"  "&amp;ปก!F6&amp;"        "&amp;"ปีการศึกษา"&amp;" "&amp;ปก!F7</f>
        <v>โรงเรียนบ้านกุดโบสถ์      สพป.  นครราชสีมา เขต 3        ปีการศึกษา 2565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</row>
    <row r="7" spans="1:11" s="13" customFormat="1" ht="22.7" customHeight="1" x14ac:dyDescent="0.2">
      <c r="A7" s="101" t="s">
        <v>10</v>
      </c>
      <c r="B7" s="115" t="s">
        <v>9</v>
      </c>
      <c r="C7" s="115"/>
      <c r="D7" s="115"/>
      <c r="E7" s="115"/>
      <c r="F7" s="115"/>
      <c r="G7" s="113" t="s">
        <v>50</v>
      </c>
      <c r="H7" s="114" t="s">
        <v>49</v>
      </c>
      <c r="I7" s="100" t="s">
        <v>27</v>
      </c>
      <c r="J7" s="102" t="s">
        <v>28</v>
      </c>
      <c r="K7" s="100" t="s">
        <v>29</v>
      </c>
    </row>
    <row r="8" spans="1:11" s="13" customFormat="1" ht="22.7" customHeight="1" x14ac:dyDescent="0.2">
      <c r="A8" s="101"/>
      <c r="B8" s="115"/>
      <c r="C8" s="115"/>
      <c r="D8" s="115"/>
      <c r="E8" s="115"/>
      <c r="F8" s="115"/>
      <c r="G8" s="113"/>
      <c r="H8" s="114"/>
      <c r="I8" s="100"/>
      <c r="J8" s="102"/>
      <c r="K8" s="100"/>
    </row>
    <row r="9" spans="1:11" s="13" customFormat="1" ht="22.7" customHeight="1" x14ac:dyDescent="0.2">
      <c r="A9" s="101"/>
      <c r="B9" s="115"/>
      <c r="C9" s="115"/>
      <c r="D9" s="115"/>
      <c r="E9" s="115"/>
      <c r="F9" s="115"/>
      <c r="G9" s="113"/>
      <c r="H9" s="114"/>
      <c r="I9" s="100"/>
      <c r="J9" s="102"/>
      <c r="K9" s="100"/>
    </row>
    <row r="10" spans="1:11" s="13" customFormat="1" ht="22.7" customHeight="1" x14ac:dyDescent="0.2">
      <c r="A10" s="101"/>
      <c r="B10" s="115"/>
      <c r="C10" s="115"/>
      <c r="D10" s="115"/>
      <c r="E10" s="115"/>
      <c r="F10" s="115"/>
      <c r="G10" s="14">
        <v>5</v>
      </c>
      <c r="H10" s="14">
        <v>5</v>
      </c>
      <c r="I10" s="14">
        <v>5</v>
      </c>
      <c r="J10" s="14">
        <f>ปก!H10</f>
        <v>5</v>
      </c>
      <c r="K10" s="15" t="s">
        <v>30</v>
      </c>
    </row>
    <row r="11" spans="1:11" ht="22.7" customHeight="1" x14ac:dyDescent="0.2">
      <c r="A11" s="4">
        <f>IF(ข้อมูลผู้บริหาร!A4=0,"",ข้อมูลผู้บริหาร!A4)</f>
        <v>1</v>
      </c>
      <c r="B11" s="97" t="str">
        <f>IF(ข้อมูลผู้บริหาร!B4=0,"",ข้อมูลผู้บริหาร!B4)</f>
        <v>นายสุนันท์  จงใจกลาง</v>
      </c>
      <c r="C11" s="97"/>
      <c r="D11" s="97"/>
      <c r="E11" s="97"/>
      <c r="F11" s="97"/>
      <c r="G11" s="4">
        <v>3</v>
      </c>
      <c r="H11" s="4">
        <v>5</v>
      </c>
      <c r="I11" s="3">
        <f t="shared" ref="I11:I30" si="0">IF(SUM(G11:H11)=0,"",AVERAGE(G11:H11))</f>
        <v>4</v>
      </c>
      <c r="J11" s="3">
        <f t="shared" ref="J11:J30" si="1">IF(SUM(G11:H11)=0,"",I11/I$10*J$10)</f>
        <v>4</v>
      </c>
      <c r="K11" s="1" t="str">
        <f>IF(SUM(G11:H11)=0,"",IF(J11&lt;(J$10/2),"ไม่ผ่าน","ผ่าน"))</f>
        <v>ผ่าน</v>
      </c>
    </row>
    <row r="12" spans="1:11" ht="22.7" customHeight="1" x14ac:dyDescent="0.2">
      <c r="A12" s="4" t="str">
        <f>IF(ข้อมูลผู้บริหาร!A5=0,"",ข้อมูลผู้บริหาร!A5)</f>
        <v/>
      </c>
      <c r="B12" s="97" t="str">
        <f>IF(ข้อมูลผู้บริหาร!B5=0,"",ข้อมูลผู้บริหาร!B5)</f>
        <v/>
      </c>
      <c r="C12" s="97"/>
      <c r="D12" s="97"/>
      <c r="E12" s="97"/>
      <c r="F12" s="97"/>
      <c r="G12" s="4"/>
      <c r="H12" s="4"/>
      <c r="I12" s="3" t="str">
        <f t="shared" si="0"/>
        <v/>
      </c>
      <c r="J12" s="3" t="str">
        <f t="shared" si="1"/>
        <v/>
      </c>
      <c r="K12" s="1" t="str">
        <f t="shared" ref="K12:K30" si="2">IF(SUM(G12:H12)=0,"",IF(J12&lt;(J$10/2),"ไม่ผ่าน","ผ่าน"))</f>
        <v/>
      </c>
    </row>
    <row r="13" spans="1:11" ht="22.7" customHeight="1" x14ac:dyDescent="0.2">
      <c r="A13" s="4" t="str">
        <f>IF(ข้อมูลผู้บริหาร!A6=0,"",ข้อมูลผู้บริหาร!A6)</f>
        <v/>
      </c>
      <c r="B13" s="97" t="str">
        <f>IF(ข้อมูลผู้บริหาร!B6=0,"",ข้อมูลผู้บริหาร!B6)</f>
        <v/>
      </c>
      <c r="C13" s="97"/>
      <c r="D13" s="97"/>
      <c r="E13" s="97"/>
      <c r="F13" s="97"/>
      <c r="G13" s="4"/>
      <c r="H13" s="4"/>
      <c r="I13" s="3" t="str">
        <f t="shared" si="0"/>
        <v/>
      </c>
      <c r="J13" s="3" t="str">
        <f t="shared" si="1"/>
        <v/>
      </c>
      <c r="K13" s="1" t="str">
        <f t="shared" si="2"/>
        <v/>
      </c>
    </row>
    <row r="14" spans="1:11" ht="22.7" customHeight="1" x14ac:dyDescent="0.2">
      <c r="A14" s="4" t="str">
        <f>IF(ข้อมูลผู้บริหาร!A7=0,"",ข้อมูลผู้บริหาร!A7)</f>
        <v/>
      </c>
      <c r="B14" s="97" t="str">
        <f>IF(ข้อมูลผู้บริหาร!B7=0,"",ข้อมูลผู้บริหาร!B7)</f>
        <v/>
      </c>
      <c r="C14" s="97"/>
      <c r="D14" s="97"/>
      <c r="E14" s="97"/>
      <c r="F14" s="97"/>
      <c r="G14" s="4"/>
      <c r="H14" s="4"/>
      <c r="I14" s="3" t="str">
        <f t="shared" si="0"/>
        <v/>
      </c>
      <c r="J14" s="3" t="str">
        <f t="shared" si="1"/>
        <v/>
      </c>
      <c r="K14" s="1" t="str">
        <f t="shared" si="2"/>
        <v/>
      </c>
    </row>
    <row r="15" spans="1:11" ht="22.7" customHeight="1" x14ac:dyDescent="0.2">
      <c r="A15" s="4" t="str">
        <f>IF(ข้อมูลผู้บริหาร!A8=0,"",ข้อมูลผู้บริหาร!A8)</f>
        <v/>
      </c>
      <c r="B15" s="97" t="str">
        <f>IF(ข้อมูลผู้บริหาร!B8=0,"",ข้อมูลผู้บริหาร!B8)</f>
        <v/>
      </c>
      <c r="C15" s="97"/>
      <c r="D15" s="97"/>
      <c r="E15" s="97"/>
      <c r="F15" s="97"/>
      <c r="G15" s="4"/>
      <c r="H15" s="4"/>
      <c r="I15" s="3" t="str">
        <f t="shared" si="0"/>
        <v/>
      </c>
      <c r="J15" s="3" t="str">
        <f t="shared" si="1"/>
        <v/>
      </c>
      <c r="K15" s="1" t="str">
        <f t="shared" si="2"/>
        <v/>
      </c>
    </row>
    <row r="16" spans="1:11" ht="22.7" customHeight="1" x14ac:dyDescent="0.2">
      <c r="A16" s="4" t="str">
        <f>IF(ข้อมูลผู้บริหาร!A9=0,"",ข้อมูลผู้บริหาร!A9)</f>
        <v/>
      </c>
      <c r="B16" s="97" t="str">
        <f>IF(ข้อมูลผู้บริหาร!B9=0,"",ข้อมูลผู้บริหาร!B9)</f>
        <v/>
      </c>
      <c r="C16" s="97"/>
      <c r="D16" s="97"/>
      <c r="E16" s="97"/>
      <c r="F16" s="97"/>
      <c r="G16" s="4"/>
      <c r="H16" s="4"/>
      <c r="I16" s="3" t="str">
        <f t="shared" si="0"/>
        <v/>
      </c>
      <c r="J16" s="3" t="str">
        <f t="shared" si="1"/>
        <v/>
      </c>
      <c r="K16" s="1" t="str">
        <f t="shared" si="2"/>
        <v/>
      </c>
    </row>
    <row r="17" spans="1:11" ht="22.7" customHeight="1" x14ac:dyDescent="0.2">
      <c r="A17" s="4" t="str">
        <f>IF(ข้อมูลผู้บริหาร!A10=0,"",ข้อมูลผู้บริหาร!A10)</f>
        <v/>
      </c>
      <c r="B17" s="97" t="str">
        <f>IF(ข้อมูลผู้บริหาร!B10=0,"",ข้อมูลผู้บริหาร!B10)</f>
        <v/>
      </c>
      <c r="C17" s="97"/>
      <c r="D17" s="97"/>
      <c r="E17" s="97"/>
      <c r="F17" s="97"/>
      <c r="G17" s="4"/>
      <c r="H17" s="4"/>
      <c r="I17" s="3" t="str">
        <f t="shared" si="0"/>
        <v/>
      </c>
      <c r="J17" s="3" t="str">
        <f t="shared" si="1"/>
        <v/>
      </c>
      <c r="K17" s="1" t="str">
        <f t="shared" si="2"/>
        <v/>
      </c>
    </row>
    <row r="18" spans="1:11" ht="22.7" customHeight="1" x14ac:dyDescent="0.2">
      <c r="A18" s="4" t="str">
        <f>IF(ข้อมูลผู้บริหาร!A11=0,"",ข้อมูลผู้บริหาร!A11)</f>
        <v/>
      </c>
      <c r="B18" s="97" t="str">
        <f>IF(ข้อมูลผู้บริหาร!B11=0,"",ข้อมูลผู้บริหาร!B11)</f>
        <v/>
      </c>
      <c r="C18" s="97"/>
      <c r="D18" s="97"/>
      <c r="E18" s="97"/>
      <c r="F18" s="97"/>
      <c r="G18" s="4"/>
      <c r="H18" s="4"/>
      <c r="I18" s="3" t="str">
        <f t="shared" si="0"/>
        <v/>
      </c>
      <c r="J18" s="3" t="str">
        <f t="shared" si="1"/>
        <v/>
      </c>
      <c r="K18" s="1" t="str">
        <f t="shared" si="2"/>
        <v/>
      </c>
    </row>
    <row r="19" spans="1:11" ht="22.7" customHeight="1" x14ac:dyDescent="0.2">
      <c r="A19" s="4" t="str">
        <f>IF(ข้อมูลผู้บริหาร!A12=0,"",ข้อมูลผู้บริหาร!A12)</f>
        <v/>
      </c>
      <c r="B19" s="97" t="str">
        <f>IF(ข้อมูลผู้บริหาร!B12=0,"",ข้อมูลผู้บริหาร!B12)</f>
        <v/>
      </c>
      <c r="C19" s="97"/>
      <c r="D19" s="97"/>
      <c r="E19" s="97"/>
      <c r="F19" s="97"/>
      <c r="G19" s="4"/>
      <c r="H19" s="4"/>
      <c r="I19" s="3" t="str">
        <f t="shared" si="0"/>
        <v/>
      </c>
      <c r="J19" s="3" t="str">
        <f t="shared" si="1"/>
        <v/>
      </c>
      <c r="K19" s="1" t="str">
        <f t="shared" si="2"/>
        <v/>
      </c>
    </row>
    <row r="20" spans="1:11" ht="22.7" customHeight="1" x14ac:dyDescent="0.2">
      <c r="A20" s="4" t="str">
        <f>IF(ข้อมูลผู้บริหาร!A13=0,"",ข้อมูลผู้บริหาร!A13)</f>
        <v/>
      </c>
      <c r="B20" s="97" t="str">
        <f>IF(ข้อมูลผู้บริหาร!B13=0,"",ข้อมูลผู้บริหาร!B13)</f>
        <v/>
      </c>
      <c r="C20" s="97"/>
      <c r="D20" s="97"/>
      <c r="E20" s="97"/>
      <c r="F20" s="97"/>
      <c r="G20" s="4"/>
      <c r="H20" s="4"/>
      <c r="I20" s="3" t="str">
        <f t="shared" si="0"/>
        <v/>
      </c>
      <c r="J20" s="3" t="str">
        <f t="shared" si="1"/>
        <v/>
      </c>
      <c r="K20" s="1" t="str">
        <f t="shared" si="2"/>
        <v/>
      </c>
    </row>
    <row r="21" spans="1:11" ht="22.7" customHeight="1" x14ac:dyDescent="0.2">
      <c r="A21" s="4" t="str">
        <f>IF(ข้อมูลผู้บริหาร!A14=0,"",ข้อมูลผู้บริหาร!A14)</f>
        <v/>
      </c>
      <c r="B21" s="97" t="str">
        <f>IF(ข้อมูลผู้บริหาร!B14=0,"",ข้อมูลผู้บริหาร!B14)</f>
        <v/>
      </c>
      <c r="C21" s="97"/>
      <c r="D21" s="97"/>
      <c r="E21" s="97"/>
      <c r="F21" s="97"/>
      <c r="G21" s="4">
        <v>4</v>
      </c>
      <c r="H21" s="4">
        <v>3</v>
      </c>
      <c r="I21" s="3">
        <f t="shared" si="0"/>
        <v>3.5</v>
      </c>
      <c r="J21" s="3">
        <f t="shared" si="1"/>
        <v>3.5</v>
      </c>
      <c r="K21" s="1" t="str">
        <f t="shared" si="2"/>
        <v>ผ่าน</v>
      </c>
    </row>
    <row r="22" spans="1:11" ht="22.7" customHeight="1" x14ac:dyDescent="0.2">
      <c r="A22" s="4" t="str">
        <f>IF(ข้อมูลผู้บริหาร!A15=0,"",ข้อมูลผู้บริหาร!A15)</f>
        <v/>
      </c>
      <c r="B22" s="97" t="str">
        <f>IF(ข้อมูลผู้บริหาร!B15=0,"",ข้อมูลผู้บริหาร!B15)</f>
        <v/>
      </c>
      <c r="C22" s="97"/>
      <c r="D22" s="97"/>
      <c r="E22" s="97"/>
      <c r="F22" s="97"/>
      <c r="G22" s="4"/>
      <c r="H22" s="4"/>
      <c r="I22" s="3" t="str">
        <f t="shared" si="0"/>
        <v/>
      </c>
      <c r="J22" s="3" t="str">
        <f t="shared" si="1"/>
        <v/>
      </c>
      <c r="K22" s="1" t="str">
        <f t="shared" si="2"/>
        <v/>
      </c>
    </row>
    <row r="23" spans="1:11" s="11" customFormat="1" ht="22.7" customHeight="1" x14ac:dyDescent="0.2">
      <c r="A23" s="4" t="str">
        <f>IF(ข้อมูลผู้บริหาร!A16=0,"",ข้อมูลผู้บริหาร!A16)</f>
        <v/>
      </c>
      <c r="B23" s="97" t="str">
        <f>IF(ข้อมูลผู้บริหาร!B16=0,"",ข้อมูลผู้บริหาร!B16)</f>
        <v/>
      </c>
      <c r="C23" s="97"/>
      <c r="D23" s="97"/>
      <c r="E23" s="97"/>
      <c r="F23" s="97"/>
      <c r="G23" s="4"/>
      <c r="H23" s="4"/>
      <c r="I23" s="3" t="str">
        <f t="shared" si="0"/>
        <v/>
      </c>
      <c r="J23" s="3" t="str">
        <f t="shared" si="1"/>
        <v/>
      </c>
      <c r="K23" s="1" t="str">
        <f t="shared" si="2"/>
        <v/>
      </c>
    </row>
    <row r="24" spans="1:11" s="11" customFormat="1" ht="22.7" customHeight="1" x14ac:dyDescent="0.2">
      <c r="A24" s="4" t="str">
        <f>IF(ข้อมูลผู้บริหาร!A17=0,"",ข้อมูลผู้บริหาร!A17)</f>
        <v/>
      </c>
      <c r="B24" s="97" t="str">
        <f>IF(ข้อมูลผู้บริหาร!B17=0,"",ข้อมูลผู้บริหาร!B17)</f>
        <v/>
      </c>
      <c r="C24" s="97"/>
      <c r="D24" s="97"/>
      <c r="E24" s="97"/>
      <c r="F24" s="97"/>
      <c r="G24" s="4">
        <v>4</v>
      </c>
      <c r="H24" s="4">
        <v>3</v>
      </c>
      <c r="I24" s="3">
        <f t="shared" si="0"/>
        <v>3.5</v>
      </c>
      <c r="J24" s="3">
        <f t="shared" si="1"/>
        <v>3.5</v>
      </c>
      <c r="K24" s="1" t="str">
        <f t="shared" si="2"/>
        <v>ผ่าน</v>
      </c>
    </row>
    <row r="25" spans="1:11" s="11" customFormat="1" ht="22.7" customHeight="1" x14ac:dyDescent="0.2">
      <c r="A25" s="4" t="str">
        <f>IF(ข้อมูลผู้บริหาร!A18=0,"",ข้อมูลผู้บริหาร!A18)</f>
        <v/>
      </c>
      <c r="B25" s="97" t="str">
        <f>IF(ข้อมูลผู้บริหาร!B18=0,"",ข้อมูลผู้บริหาร!B18)</f>
        <v/>
      </c>
      <c r="C25" s="97"/>
      <c r="D25" s="97"/>
      <c r="E25" s="97"/>
      <c r="F25" s="97"/>
      <c r="G25" s="4"/>
      <c r="H25" s="4"/>
      <c r="I25" s="3" t="str">
        <f t="shared" si="0"/>
        <v/>
      </c>
      <c r="J25" s="3" t="str">
        <f t="shared" si="1"/>
        <v/>
      </c>
      <c r="K25" s="1" t="str">
        <f t="shared" si="2"/>
        <v/>
      </c>
    </row>
    <row r="26" spans="1:11" s="11" customFormat="1" ht="22.7" customHeight="1" x14ac:dyDescent="0.2">
      <c r="A26" s="4" t="str">
        <f>IF(ข้อมูลผู้บริหาร!A19=0,"",ข้อมูลผู้บริหาร!A19)</f>
        <v/>
      </c>
      <c r="B26" s="97" t="str">
        <f>IF(ข้อมูลผู้บริหาร!B19=0,"",ข้อมูลผู้บริหาร!B19)</f>
        <v/>
      </c>
      <c r="C26" s="97"/>
      <c r="D26" s="97"/>
      <c r="E26" s="97"/>
      <c r="F26" s="97"/>
      <c r="G26" s="4"/>
      <c r="H26" s="4"/>
      <c r="I26" s="3" t="str">
        <f t="shared" si="0"/>
        <v/>
      </c>
      <c r="J26" s="3" t="str">
        <f t="shared" si="1"/>
        <v/>
      </c>
      <c r="K26" s="1" t="str">
        <f t="shared" si="2"/>
        <v/>
      </c>
    </row>
    <row r="27" spans="1:11" ht="22.7" customHeight="1" x14ac:dyDescent="0.2">
      <c r="A27" s="4" t="str">
        <f>IF(ข้อมูลผู้บริหาร!A20=0,"",ข้อมูลผู้บริหาร!A20)</f>
        <v/>
      </c>
      <c r="B27" s="97" t="str">
        <f>IF(ข้อมูลผู้บริหาร!B20=0,"",ข้อมูลผู้บริหาร!B20)</f>
        <v/>
      </c>
      <c r="C27" s="97"/>
      <c r="D27" s="97"/>
      <c r="E27" s="97"/>
      <c r="F27" s="97"/>
      <c r="G27" s="4"/>
      <c r="H27" s="4"/>
      <c r="I27" s="3" t="str">
        <f t="shared" si="0"/>
        <v/>
      </c>
      <c r="J27" s="3" t="str">
        <f t="shared" si="1"/>
        <v/>
      </c>
      <c r="K27" s="1" t="str">
        <f t="shared" si="2"/>
        <v/>
      </c>
    </row>
    <row r="28" spans="1:11" ht="22.7" customHeight="1" x14ac:dyDescent="0.2">
      <c r="A28" s="4" t="str">
        <f>IF(ข้อมูลผู้บริหาร!A21=0,"",ข้อมูลผู้บริหาร!A21)</f>
        <v/>
      </c>
      <c r="B28" s="97" t="str">
        <f>IF(ข้อมูลผู้บริหาร!B21=0,"",ข้อมูลผู้บริหาร!B21)</f>
        <v/>
      </c>
      <c r="C28" s="97"/>
      <c r="D28" s="97"/>
      <c r="E28" s="97"/>
      <c r="F28" s="97"/>
      <c r="G28" s="4"/>
      <c r="H28" s="4"/>
      <c r="I28" s="3" t="str">
        <f t="shared" si="0"/>
        <v/>
      </c>
      <c r="J28" s="3" t="str">
        <f t="shared" si="1"/>
        <v/>
      </c>
      <c r="K28" s="1" t="str">
        <f t="shared" si="2"/>
        <v/>
      </c>
    </row>
    <row r="29" spans="1:11" ht="22.7" customHeight="1" x14ac:dyDescent="0.2">
      <c r="A29" s="4" t="str">
        <f>IF(ข้อมูลผู้บริหาร!A22=0,"",ข้อมูลผู้บริหาร!A22)</f>
        <v/>
      </c>
      <c r="B29" s="97" t="str">
        <f>IF(ข้อมูลผู้บริหาร!B22=0,"",ข้อมูลผู้บริหาร!B22)</f>
        <v/>
      </c>
      <c r="C29" s="97"/>
      <c r="D29" s="97"/>
      <c r="E29" s="97"/>
      <c r="F29" s="97"/>
      <c r="G29" s="4"/>
      <c r="H29" s="4"/>
      <c r="I29" s="3" t="str">
        <f t="shared" si="0"/>
        <v/>
      </c>
      <c r="J29" s="3" t="str">
        <f t="shared" si="1"/>
        <v/>
      </c>
      <c r="K29" s="1" t="str">
        <f t="shared" si="2"/>
        <v/>
      </c>
    </row>
    <row r="30" spans="1:11" ht="22.7" customHeight="1" thickBot="1" x14ac:dyDescent="0.25">
      <c r="A30" s="4" t="str">
        <f>IF(ข้อมูลผู้บริหาร!A23=0,"",ข้อมูลผู้บริหาร!A23)</f>
        <v/>
      </c>
      <c r="B30" s="97" t="str">
        <f>IF(ข้อมูลผู้บริหาร!B23=0,"",ข้อมูลผู้บริหาร!B23)</f>
        <v/>
      </c>
      <c r="C30" s="97"/>
      <c r="D30" s="97"/>
      <c r="E30" s="97"/>
      <c r="F30" s="97"/>
      <c r="G30" s="5"/>
      <c r="H30" s="5"/>
      <c r="I30" s="6" t="str">
        <f t="shared" si="0"/>
        <v/>
      </c>
      <c r="J30" s="6" t="str">
        <f t="shared" si="1"/>
        <v/>
      </c>
      <c r="K30" s="1" t="str">
        <f t="shared" si="2"/>
        <v/>
      </c>
    </row>
    <row r="31" spans="1:11" ht="22.7" customHeight="1" x14ac:dyDescent="0.2">
      <c r="A31" s="17">
        <f>COUNT(A11:A30)</f>
        <v>1</v>
      </c>
      <c r="B31" s="109" t="s">
        <v>31</v>
      </c>
      <c r="C31" s="110"/>
      <c r="D31" s="110"/>
      <c r="E31" s="110"/>
      <c r="F31" s="110"/>
      <c r="G31" s="110"/>
      <c r="H31" s="110"/>
      <c r="I31" s="103">
        <f>SUM(J11:J30)/A31</f>
        <v>11</v>
      </c>
      <c r="J31" s="103"/>
      <c r="K31" s="104"/>
    </row>
    <row r="32" spans="1:11" ht="22.7" customHeight="1" thickBot="1" x14ac:dyDescent="0.25">
      <c r="A32" s="111" t="s">
        <v>34</v>
      </c>
      <c r="B32" s="112"/>
      <c r="C32" s="112"/>
      <c r="D32" s="112"/>
      <c r="E32" s="112"/>
      <c r="F32" s="112"/>
      <c r="G32" s="18">
        <f>I31/J$10*100</f>
        <v>220.00000000000003</v>
      </c>
      <c r="H32" s="19" t="s">
        <v>25</v>
      </c>
      <c r="I32" s="106" t="str">
        <f>IF(I31&lt;=2.49,"กำลังพัฒนา",IF(I31&lt;=2.99,"ปานกลาง",IF(I31&lt;=3.49,"ดี",IF(I31&lt;=3.99,"ดีเลิศ","ยอดเยี่ยม"))))</f>
        <v>ยอดเยี่ยม</v>
      </c>
      <c r="J32" s="107"/>
      <c r="K32" s="108"/>
    </row>
    <row r="33" spans="1:10" ht="22.7" hidden="1" customHeight="1" x14ac:dyDescent="0.2">
      <c r="A33" s="16">
        <v>1</v>
      </c>
      <c r="J33" s="20"/>
    </row>
    <row r="34" spans="1:10" ht="22.7" hidden="1" customHeight="1" x14ac:dyDescent="0.2">
      <c r="A34" s="16">
        <v>2</v>
      </c>
    </row>
    <row r="35" spans="1:10" ht="22.7" hidden="1" customHeight="1" x14ac:dyDescent="0.2">
      <c r="A35" s="16">
        <v>3</v>
      </c>
    </row>
    <row r="36" spans="1:10" ht="22.7" hidden="1" customHeight="1" x14ac:dyDescent="0.2">
      <c r="A36" s="16">
        <v>4</v>
      </c>
    </row>
    <row r="37" spans="1:10" ht="22.7" hidden="1" customHeight="1" x14ac:dyDescent="0.2">
      <c r="A37" s="16">
        <v>5</v>
      </c>
    </row>
  </sheetData>
  <mergeCells count="34">
    <mergeCell ref="I31:K31"/>
    <mergeCell ref="A6:K6"/>
    <mergeCell ref="B17:F17"/>
    <mergeCell ref="B18:F18"/>
    <mergeCell ref="I32:K32"/>
    <mergeCell ref="B31:H31"/>
    <mergeCell ref="A32:F32"/>
    <mergeCell ref="B21:F21"/>
    <mergeCell ref="B22:F22"/>
    <mergeCell ref="G7:G9"/>
    <mergeCell ref="H7:H9"/>
    <mergeCell ref="B14:F14"/>
    <mergeCell ref="B15:F15"/>
    <mergeCell ref="B13:F13"/>
    <mergeCell ref="B7:F10"/>
    <mergeCell ref="B11:F11"/>
    <mergeCell ref="B30:F30"/>
    <mergeCell ref="B28:F28"/>
    <mergeCell ref="B27:F27"/>
    <mergeCell ref="B26:F26"/>
    <mergeCell ref="B23:F23"/>
    <mergeCell ref="B24:F24"/>
    <mergeCell ref="B25:F25"/>
    <mergeCell ref="B20:F20"/>
    <mergeCell ref="B16:F16"/>
    <mergeCell ref="A1:K1"/>
    <mergeCell ref="A3:K4"/>
    <mergeCell ref="B29:F29"/>
    <mergeCell ref="K7:K9"/>
    <mergeCell ref="A7:A10"/>
    <mergeCell ref="B19:F19"/>
    <mergeCell ref="B12:F12"/>
    <mergeCell ref="I7:I9"/>
    <mergeCell ref="J7:J9"/>
  </mergeCells>
  <dataValidations count="1">
    <dataValidation type="list" allowBlank="1" showInputMessage="1" showErrorMessage="1" sqref="G11:H30" xr:uid="{00000000-0002-0000-0300-000000000000}">
      <formula1>$A$33:$A$37</formula1>
    </dataValidation>
  </dataValidations>
  <pageMargins left="0.43307086614173229" right="0.23622047244094491" top="0.55118110236220474" bottom="0.35433070866141736" header="0.31496062992125984" footer="0.31496062992125984"/>
  <pageSetup paperSize="9"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249977111117893"/>
  </sheetPr>
  <dimension ref="A1:N37"/>
  <sheetViews>
    <sheetView view="pageBreakPreview" topLeftCell="B1" zoomScaleNormal="100" zoomScaleSheetLayoutView="100" workbookViewId="0">
      <selection activeCell="I26" sqref="I26"/>
    </sheetView>
  </sheetViews>
  <sheetFormatPr defaultColWidth="7.25" defaultRowHeight="22.7" customHeight="1" x14ac:dyDescent="0.2"/>
  <cols>
    <col min="1" max="1" width="5.125" style="16" customWidth="1"/>
    <col min="2" max="6" width="4.25" style="16" customWidth="1"/>
    <col min="7" max="11" width="8.5" style="16" customWidth="1"/>
    <col min="12" max="14" width="7.25" style="16" customWidth="1"/>
    <col min="15" max="16384" width="7.25" style="16"/>
  </cols>
  <sheetData>
    <row r="1" spans="1:14" s="11" customFormat="1" ht="22.7" customHeight="1" x14ac:dyDescent="0.2">
      <c r="A1" s="127" t="str">
        <f>ปก!A1</f>
        <v>โปรแกรมประเมินมาตรฐานการศึกษาขั้นพื้นฐานเพื่อการประกันคุณภาพภายใน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14" s="11" customFormat="1" ht="22.7" customHeight="1" x14ac:dyDescent="0.2">
      <c r="A2" s="23" t="str">
        <f>""&amp;ปก!A9</f>
        <v>มาตรฐานที่ 2 กระบวนการบริหารและการจัดการ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s="11" customFormat="1" ht="22.7" customHeight="1" x14ac:dyDescent="0.2">
      <c r="A3" s="128" t="str">
        <f>"    "&amp;ปก!A11</f>
        <v xml:space="preserve">    2.2 มีระบบบริหารจัดการคุณภาพของสถานศึกษา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</row>
    <row r="4" spans="1:14" s="11" customFormat="1" ht="22.7" customHeight="1" x14ac:dyDescent="0.2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</row>
    <row r="5" spans="1:14" s="11" customFormat="1" ht="22.7" customHeight="1" x14ac:dyDescent="0.2">
      <c r="A5" s="12"/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</row>
    <row r="6" spans="1:14" s="11" customFormat="1" ht="22.7" customHeight="1" x14ac:dyDescent="0.2">
      <c r="A6" s="133" t="str">
        <f>"โรงเรียน"&amp;""&amp;ปก!F2&amp;"      "&amp;"สพป."&amp;"  "&amp;ปก!F6&amp;"        "&amp;"ปีการศึกษา"&amp;" "&amp;ปก!F7</f>
        <v>โรงเรียนบ้านกุดโบสถ์      สพป.  นครราชสีมา เขต 3        ปีการศึกษา 2565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</row>
    <row r="7" spans="1:14" s="13" customFormat="1" ht="22.7" customHeight="1" x14ac:dyDescent="0.2">
      <c r="A7" s="101" t="s">
        <v>10</v>
      </c>
      <c r="B7" s="115" t="s">
        <v>9</v>
      </c>
      <c r="C7" s="115"/>
      <c r="D7" s="115"/>
      <c r="E7" s="115"/>
      <c r="F7" s="115"/>
      <c r="G7" s="129" t="s">
        <v>51</v>
      </c>
      <c r="H7" s="130" t="s">
        <v>73</v>
      </c>
      <c r="I7" s="131" t="s">
        <v>52</v>
      </c>
      <c r="J7" s="131" t="s">
        <v>53</v>
      </c>
      <c r="K7" s="130" t="s">
        <v>74</v>
      </c>
      <c r="L7" s="100" t="s">
        <v>27</v>
      </c>
      <c r="M7" s="102" t="s">
        <v>28</v>
      </c>
      <c r="N7" s="100" t="s">
        <v>29</v>
      </c>
    </row>
    <row r="8" spans="1:14" s="13" customFormat="1" ht="22.7" customHeight="1" x14ac:dyDescent="0.2">
      <c r="A8" s="101"/>
      <c r="B8" s="115"/>
      <c r="C8" s="115"/>
      <c r="D8" s="115"/>
      <c r="E8" s="115"/>
      <c r="F8" s="115"/>
      <c r="G8" s="129"/>
      <c r="H8" s="130"/>
      <c r="I8" s="131"/>
      <c r="J8" s="131"/>
      <c r="K8" s="130"/>
      <c r="L8" s="100"/>
      <c r="M8" s="102"/>
      <c r="N8" s="100"/>
    </row>
    <row r="9" spans="1:14" s="13" customFormat="1" ht="22.7" customHeight="1" x14ac:dyDescent="0.2">
      <c r="A9" s="101"/>
      <c r="B9" s="115"/>
      <c r="C9" s="115"/>
      <c r="D9" s="115"/>
      <c r="E9" s="115"/>
      <c r="F9" s="115"/>
      <c r="G9" s="129"/>
      <c r="H9" s="130"/>
      <c r="I9" s="131"/>
      <c r="J9" s="131"/>
      <c r="K9" s="130"/>
      <c r="L9" s="100"/>
      <c r="M9" s="102"/>
      <c r="N9" s="100"/>
    </row>
    <row r="10" spans="1:14" s="13" customFormat="1" ht="22.7" customHeight="1" x14ac:dyDescent="0.2">
      <c r="A10" s="101"/>
      <c r="B10" s="115"/>
      <c r="C10" s="115"/>
      <c r="D10" s="115"/>
      <c r="E10" s="115"/>
      <c r="F10" s="115"/>
      <c r="G10" s="14">
        <v>5</v>
      </c>
      <c r="H10" s="14">
        <v>5</v>
      </c>
      <c r="I10" s="14">
        <v>5</v>
      </c>
      <c r="J10" s="14">
        <v>5</v>
      </c>
      <c r="K10" s="14">
        <v>5</v>
      </c>
      <c r="L10" s="14">
        <v>5</v>
      </c>
      <c r="M10" s="14">
        <f>ปก!H11</f>
        <v>5</v>
      </c>
      <c r="N10" s="15" t="s">
        <v>30</v>
      </c>
    </row>
    <row r="11" spans="1:14" ht="22.7" customHeight="1" x14ac:dyDescent="0.2">
      <c r="A11" s="4">
        <f>IF(ข้อมูลผู้บริหาร!A4=0,"",ข้อมูลผู้บริหาร!A4)</f>
        <v>1</v>
      </c>
      <c r="B11" s="97" t="str">
        <f>IF(ข้อมูลผู้บริหาร!B4=0,"",ข้อมูลผู้บริหาร!B4)</f>
        <v>นายสุนันท์  จงใจกลาง</v>
      </c>
      <c r="C11" s="97"/>
      <c r="D11" s="97"/>
      <c r="E11" s="97"/>
      <c r="F11" s="97"/>
      <c r="G11" s="4">
        <v>4</v>
      </c>
      <c r="H11" s="4">
        <v>3</v>
      </c>
      <c r="I11" s="4">
        <v>4</v>
      </c>
      <c r="J11" s="4">
        <v>3</v>
      </c>
      <c r="K11" s="4">
        <v>5</v>
      </c>
      <c r="L11" s="3">
        <f>IF(SUM(G11:K11)=0,"",AVERAGE(G11:K11))</f>
        <v>3.8</v>
      </c>
      <c r="M11" s="3">
        <f>IF(SUM(G11:K11)=0,"",L11/L$10*M$10)</f>
        <v>3.8</v>
      </c>
      <c r="N11" s="1" t="str">
        <f>IF(SUM(G11:K11)=0,"",IF(M11&lt;(M$10/2),"ไม่ผ่าน","ผ่าน"))</f>
        <v>ผ่าน</v>
      </c>
    </row>
    <row r="12" spans="1:14" ht="22.7" customHeight="1" x14ac:dyDescent="0.2">
      <c r="A12" s="4" t="str">
        <f>IF(ข้อมูลผู้บริหาร!A5=0,"",ข้อมูลผู้บริหาร!A5)</f>
        <v/>
      </c>
      <c r="B12" s="97" t="str">
        <f>IF(ข้อมูลผู้บริหาร!B5=0,"",ข้อมูลผู้บริหาร!B5)</f>
        <v/>
      </c>
      <c r="C12" s="97"/>
      <c r="D12" s="97"/>
      <c r="E12" s="97"/>
      <c r="F12" s="97"/>
      <c r="G12" s="4"/>
      <c r="H12" s="4"/>
      <c r="I12" s="4"/>
      <c r="J12" s="4"/>
      <c r="K12" s="4"/>
      <c r="L12" s="3" t="str">
        <f t="shared" ref="L12:L30" si="0">IF(SUM(G12:K12)=0,"",AVERAGE(G12:K12))</f>
        <v/>
      </c>
      <c r="M12" s="3" t="str">
        <f t="shared" ref="M12:M30" si="1">IF(SUM(G12:K12)=0,"",L12/L$10*M$10)</f>
        <v/>
      </c>
      <c r="N12" s="1" t="str">
        <f t="shared" ref="N12:N30" si="2">IF(SUM(G12:K12)=0,"",IF(M12&lt;(M$10/2),"ไม่ผ่าน","ผ่าน"))</f>
        <v/>
      </c>
    </row>
    <row r="13" spans="1:14" ht="22.7" customHeight="1" x14ac:dyDescent="0.2">
      <c r="A13" s="4" t="str">
        <f>IF(ข้อมูลผู้บริหาร!A6=0,"",ข้อมูลผู้บริหาร!A6)</f>
        <v/>
      </c>
      <c r="B13" s="97" t="str">
        <f>IF(ข้อมูลผู้บริหาร!B6=0,"",ข้อมูลผู้บริหาร!B6)</f>
        <v/>
      </c>
      <c r="C13" s="97"/>
      <c r="D13" s="97"/>
      <c r="E13" s="97"/>
      <c r="F13" s="97"/>
      <c r="G13" s="4"/>
      <c r="H13" s="4"/>
      <c r="I13" s="4"/>
      <c r="J13" s="4"/>
      <c r="K13" s="4"/>
      <c r="L13" s="3" t="str">
        <f t="shared" si="0"/>
        <v/>
      </c>
      <c r="M13" s="3" t="str">
        <f t="shared" si="1"/>
        <v/>
      </c>
      <c r="N13" s="1" t="str">
        <f t="shared" si="2"/>
        <v/>
      </c>
    </row>
    <row r="14" spans="1:14" ht="22.7" customHeight="1" x14ac:dyDescent="0.2">
      <c r="A14" s="4" t="str">
        <f>IF(ข้อมูลผู้บริหาร!A7=0,"",ข้อมูลผู้บริหาร!A7)</f>
        <v/>
      </c>
      <c r="B14" s="97" t="str">
        <f>IF(ข้อมูลผู้บริหาร!B7=0,"",ข้อมูลผู้บริหาร!B7)</f>
        <v/>
      </c>
      <c r="C14" s="97"/>
      <c r="D14" s="97"/>
      <c r="E14" s="97"/>
      <c r="F14" s="97"/>
      <c r="G14" s="4"/>
      <c r="H14" s="4"/>
      <c r="I14" s="4"/>
      <c r="J14" s="4"/>
      <c r="K14" s="4"/>
      <c r="L14" s="3" t="str">
        <f t="shared" si="0"/>
        <v/>
      </c>
      <c r="M14" s="3" t="str">
        <f t="shared" si="1"/>
        <v/>
      </c>
      <c r="N14" s="1" t="str">
        <f t="shared" si="2"/>
        <v/>
      </c>
    </row>
    <row r="15" spans="1:14" ht="22.7" customHeight="1" x14ac:dyDescent="0.2">
      <c r="A15" s="4" t="str">
        <f>IF(ข้อมูลผู้บริหาร!A8=0,"",ข้อมูลผู้บริหาร!A8)</f>
        <v/>
      </c>
      <c r="B15" s="97" t="str">
        <f>IF(ข้อมูลผู้บริหาร!B8=0,"",ข้อมูลผู้บริหาร!B8)</f>
        <v/>
      </c>
      <c r="C15" s="97"/>
      <c r="D15" s="97"/>
      <c r="E15" s="97"/>
      <c r="F15" s="97"/>
      <c r="G15" s="4"/>
      <c r="H15" s="4"/>
      <c r="I15" s="4"/>
      <c r="J15" s="4"/>
      <c r="K15" s="4"/>
      <c r="L15" s="3" t="str">
        <f t="shared" si="0"/>
        <v/>
      </c>
      <c r="M15" s="3" t="str">
        <f t="shared" si="1"/>
        <v/>
      </c>
      <c r="N15" s="1" t="str">
        <f t="shared" si="2"/>
        <v/>
      </c>
    </row>
    <row r="16" spans="1:14" ht="22.7" customHeight="1" x14ac:dyDescent="0.2">
      <c r="A16" s="4" t="str">
        <f>IF(ข้อมูลผู้บริหาร!A9=0,"",ข้อมูลผู้บริหาร!A9)</f>
        <v/>
      </c>
      <c r="B16" s="97" t="str">
        <f>IF(ข้อมูลผู้บริหาร!B9=0,"",ข้อมูลผู้บริหาร!B9)</f>
        <v/>
      </c>
      <c r="C16" s="97"/>
      <c r="D16" s="97"/>
      <c r="E16" s="97"/>
      <c r="F16" s="97"/>
      <c r="G16" s="4"/>
      <c r="H16" s="4"/>
      <c r="I16" s="4"/>
      <c r="J16" s="4"/>
      <c r="K16" s="4"/>
      <c r="L16" s="3" t="str">
        <f t="shared" si="0"/>
        <v/>
      </c>
      <c r="M16" s="3" t="str">
        <f t="shared" si="1"/>
        <v/>
      </c>
      <c r="N16" s="1" t="str">
        <f t="shared" si="2"/>
        <v/>
      </c>
    </row>
    <row r="17" spans="1:14" ht="22.7" customHeight="1" x14ac:dyDescent="0.2">
      <c r="A17" s="4" t="str">
        <f>IF(ข้อมูลผู้บริหาร!A10=0,"",ข้อมูลผู้บริหาร!A10)</f>
        <v/>
      </c>
      <c r="B17" s="97" t="str">
        <f>IF(ข้อมูลผู้บริหาร!B10=0,"",ข้อมูลผู้บริหาร!B10)</f>
        <v/>
      </c>
      <c r="C17" s="97"/>
      <c r="D17" s="97"/>
      <c r="E17" s="97"/>
      <c r="F17" s="97"/>
      <c r="G17" s="4"/>
      <c r="H17" s="4"/>
      <c r="I17" s="4"/>
      <c r="J17" s="4"/>
      <c r="K17" s="4"/>
      <c r="L17" s="3" t="str">
        <f t="shared" si="0"/>
        <v/>
      </c>
      <c r="M17" s="3" t="str">
        <f t="shared" si="1"/>
        <v/>
      </c>
      <c r="N17" s="1" t="str">
        <f t="shared" si="2"/>
        <v/>
      </c>
    </row>
    <row r="18" spans="1:14" ht="22.7" customHeight="1" x14ac:dyDescent="0.2">
      <c r="A18" s="4" t="str">
        <f>IF(ข้อมูลผู้บริหาร!A11=0,"",ข้อมูลผู้บริหาร!A11)</f>
        <v/>
      </c>
      <c r="B18" s="97" t="str">
        <f>IF(ข้อมูลผู้บริหาร!B11=0,"",ข้อมูลผู้บริหาร!B11)</f>
        <v/>
      </c>
      <c r="C18" s="97"/>
      <c r="D18" s="97"/>
      <c r="E18" s="97"/>
      <c r="F18" s="97"/>
      <c r="G18" s="4"/>
      <c r="H18" s="4"/>
      <c r="I18" s="4"/>
      <c r="J18" s="4"/>
      <c r="K18" s="4"/>
      <c r="L18" s="3" t="str">
        <f t="shared" si="0"/>
        <v/>
      </c>
      <c r="M18" s="3" t="str">
        <f t="shared" si="1"/>
        <v/>
      </c>
      <c r="N18" s="1" t="str">
        <f t="shared" si="2"/>
        <v/>
      </c>
    </row>
    <row r="19" spans="1:14" ht="22.7" customHeight="1" x14ac:dyDescent="0.2">
      <c r="A19" s="4" t="str">
        <f>IF(ข้อมูลผู้บริหาร!A12=0,"",ข้อมูลผู้บริหาร!A12)</f>
        <v/>
      </c>
      <c r="B19" s="97" t="str">
        <f>IF(ข้อมูลผู้บริหาร!B12=0,"",ข้อมูลผู้บริหาร!B12)</f>
        <v/>
      </c>
      <c r="C19" s="97"/>
      <c r="D19" s="97"/>
      <c r="E19" s="97"/>
      <c r="F19" s="97"/>
      <c r="G19" s="4"/>
      <c r="H19" s="4"/>
      <c r="I19" s="4"/>
      <c r="J19" s="4"/>
      <c r="K19" s="4"/>
      <c r="L19" s="3" t="str">
        <f t="shared" si="0"/>
        <v/>
      </c>
      <c r="M19" s="3" t="str">
        <f t="shared" si="1"/>
        <v/>
      </c>
      <c r="N19" s="1" t="str">
        <f t="shared" si="2"/>
        <v/>
      </c>
    </row>
    <row r="20" spans="1:14" ht="22.7" customHeight="1" x14ac:dyDescent="0.2">
      <c r="A20" s="4" t="str">
        <f>IF(ข้อมูลผู้บริหาร!A13=0,"",ข้อมูลผู้บริหาร!A13)</f>
        <v/>
      </c>
      <c r="B20" s="97" t="str">
        <f>IF(ข้อมูลผู้บริหาร!B13=0,"",ข้อมูลผู้บริหาร!B13)</f>
        <v/>
      </c>
      <c r="C20" s="97"/>
      <c r="D20" s="97"/>
      <c r="E20" s="97"/>
      <c r="F20" s="97"/>
      <c r="G20" s="4"/>
      <c r="H20" s="4"/>
      <c r="I20" s="4"/>
      <c r="J20" s="4"/>
      <c r="K20" s="4"/>
      <c r="L20" s="3" t="str">
        <f t="shared" si="0"/>
        <v/>
      </c>
      <c r="M20" s="3" t="str">
        <f t="shared" si="1"/>
        <v/>
      </c>
      <c r="N20" s="1" t="str">
        <f t="shared" si="2"/>
        <v/>
      </c>
    </row>
    <row r="21" spans="1:14" ht="22.7" customHeight="1" x14ac:dyDescent="0.2">
      <c r="A21" s="4" t="str">
        <f>IF(ข้อมูลผู้บริหาร!A14=0,"",ข้อมูลผู้บริหาร!A14)</f>
        <v/>
      </c>
      <c r="B21" s="97" t="str">
        <f>IF(ข้อมูลผู้บริหาร!B14=0,"",ข้อมูลผู้บริหาร!B14)</f>
        <v/>
      </c>
      <c r="C21" s="97"/>
      <c r="D21" s="97"/>
      <c r="E21" s="97"/>
      <c r="F21" s="97"/>
      <c r="G21" s="4"/>
      <c r="H21" s="4"/>
      <c r="I21" s="4"/>
      <c r="J21" s="4"/>
      <c r="K21" s="4"/>
      <c r="L21" s="3" t="str">
        <f t="shared" si="0"/>
        <v/>
      </c>
      <c r="M21" s="3" t="str">
        <f t="shared" si="1"/>
        <v/>
      </c>
      <c r="N21" s="1" t="str">
        <f t="shared" si="2"/>
        <v/>
      </c>
    </row>
    <row r="22" spans="1:14" ht="22.7" customHeight="1" x14ac:dyDescent="0.2">
      <c r="A22" s="4" t="str">
        <f>IF(ข้อมูลผู้บริหาร!A15=0,"",ข้อมูลผู้บริหาร!A15)</f>
        <v/>
      </c>
      <c r="B22" s="97" t="str">
        <f>IF(ข้อมูลผู้บริหาร!B15=0,"",ข้อมูลผู้บริหาร!B15)</f>
        <v/>
      </c>
      <c r="C22" s="97"/>
      <c r="D22" s="97"/>
      <c r="E22" s="97"/>
      <c r="F22" s="97"/>
      <c r="G22" s="4"/>
      <c r="H22" s="4"/>
      <c r="I22" s="4"/>
      <c r="J22" s="4"/>
      <c r="K22" s="4"/>
      <c r="L22" s="3" t="str">
        <f t="shared" si="0"/>
        <v/>
      </c>
      <c r="M22" s="3" t="str">
        <f t="shared" si="1"/>
        <v/>
      </c>
      <c r="N22" s="1" t="str">
        <f t="shared" si="2"/>
        <v/>
      </c>
    </row>
    <row r="23" spans="1:14" s="11" customFormat="1" ht="22.7" customHeight="1" x14ac:dyDescent="0.2">
      <c r="A23" s="4" t="str">
        <f>IF(ข้อมูลผู้บริหาร!A16=0,"",ข้อมูลผู้บริหาร!A16)</f>
        <v/>
      </c>
      <c r="B23" s="97" t="str">
        <f>IF(ข้อมูลผู้บริหาร!B16=0,"",ข้อมูลผู้บริหาร!B16)</f>
        <v/>
      </c>
      <c r="C23" s="97"/>
      <c r="D23" s="97"/>
      <c r="E23" s="97"/>
      <c r="F23" s="97"/>
      <c r="G23" s="4"/>
      <c r="H23" s="4"/>
      <c r="I23" s="4"/>
      <c r="J23" s="4"/>
      <c r="K23" s="4"/>
      <c r="L23" s="3" t="str">
        <f t="shared" si="0"/>
        <v/>
      </c>
      <c r="M23" s="3" t="str">
        <f t="shared" si="1"/>
        <v/>
      </c>
      <c r="N23" s="1" t="str">
        <f t="shared" si="2"/>
        <v/>
      </c>
    </row>
    <row r="24" spans="1:14" s="11" customFormat="1" ht="22.7" customHeight="1" x14ac:dyDescent="0.2">
      <c r="A24" s="4" t="str">
        <f>IF(ข้อมูลผู้บริหาร!A17=0,"",ข้อมูลผู้บริหาร!A17)</f>
        <v/>
      </c>
      <c r="B24" s="97" t="str">
        <f>IF(ข้อมูลผู้บริหาร!B17=0,"",ข้อมูลผู้บริหาร!B17)</f>
        <v/>
      </c>
      <c r="C24" s="97"/>
      <c r="D24" s="97"/>
      <c r="E24" s="97"/>
      <c r="F24" s="97"/>
      <c r="G24" s="4">
        <v>3</v>
      </c>
      <c r="H24" s="4">
        <v>4</v>
      </c>
      <c r="I24" s="4">
        <v>4</v>
      </c>
      <c r="J24" s="4">
        <v>3</v>
      </c>
      <c r="K24" s="4">
        <v>5</v>
      </c>
      <c r="L24" s="3">
        <f t="shared" si="0"/>
        <v>3.8</v>
      </c>
      <c r="M24" s="3">
        <f t="shared" si="1"/>
        <v>3.8</v>
      </c>
      <c r="N24" s="1" t="str">
        <f t="shared" si="2"/>
        <v>ผ่าน</v>
      </c>
    </row>
    <row r="25" spans="1:14" s="11" customFormat="1" ht="22.7" customHeight="1" x14ac:dyDescent="0.2">
      <c r="A25" s="4" t="str">
        <f>IF(ข้อมูลผู้บริหาร!A18=0,"",ข้อมูลผู้บริหาร!A18)</f>
        <v/>
      </c>
      <c r="B25" s="97" t="str">
        <f>IF(ข้อมูลผู้บริหาร!B18=0,"",ข้อมูลผู้บริหาร!B18)</f>
        <v/>
      </c>
      <c r="C25" s="97"/>
      <c r="D25" s="97"/>
      <c r="E25" s="97"/>
      <c r="F25" s="97"/>
      <c r="G25" s="4"/>
      <c r="H25" s="4"/>
      <c r="I25" s="4"/>
      <c r="J25" s="4"/>
      <c r="K25" s="4"/>
      <c r="L25" s="3" t="str">
        <f t="shared" si="0"/>
        <v/>
      </c>
      <c r="M25" s="3" t="str">
        <f t="shared" si="1"/>
        <v/>
      </c>
      <c r="N25" s="1" t="str">
        <f t="shared" si="2"/>
        <v/>
      </c>
    </row>
    <row r="26" spans="1:14" s="11" customFormat="1" ht="22.7" customHeight="1" x14ac:dyDescent="0.2">
      <c r="A26" s="4" t="str">
        <f>IF(ข้อมูลผู้บริหาร!A19=0,"",ข้อมูลผู้บริหาร!A19)</f>
        <v/>
      </c>
      <c r="B26" s="97" t="str">
        <f>IF(ข้อมูลผู้บริหาร!B19=0,"",ข้อมูลผู้บริหาร!B19)</f>
        <v/>
      </c>
      <c r="C26" s="97"/>
      <c r="D26" s="97"/>
      <c r="E26" s="97"/>
      <c r="F26" s="97"/>
      <c r="G26" s="4"/>
      <c r="H26" s="4"/>
      <c r="I26" s="4"/>
      <c r="J26" s="4"/>
      <c r="K26" s="4"/>
      <c r="L26" s="3" t="str">
        <f t="shared" si="0"/>
        <v/>
      </c>
      <c r="M26" s="3" t="str">
        <f t="shared" si="1"/>
        <v/>
      </c>
      <c r="N26" s="1" t="str">
        <f t="shared" si="2"/>
        <v/>
      </c>
    </row>
    <row r="27" spans="1:14" ht="22.7" customHeight="1" x14ac:dyDescent="0.2">
      <c r="A27" s="4" t="str">
        <f>IF(ข้อมูลผู้บริหาร!A20=0,"",ข้อมูลผู้บริหาร!A20)</f>
        <v/>
      </c>
      <c r="B27" s="97" t="str">
        <f>IF(ข้อมูลผู้บริหาร!B20=0,"",ข้อมูลผู้บริหาร!B20)</f>
        <v/>
      </c>
      <c r="C27" s="97"/>
      <c r="D27" s="97"/>
      <c r="E27" s="97"/>
      <c r="F27" s="97"/>
      <c r="G27" s="4"/>
      <c r="H27" s="4"/>
      <c r="I27" s="4"/>
      <c r="J27" s="4"/>
      <c r="K27" s="4"/>
      <c r="L27" s="3" t="str">
        <f t="shared" si="0"/>
        <v/>
      </c>
      <c r="M27" s="3" t="str">
        <f t="shared" si="1"/>
        <v/>
      </c>
      <c r="N27" s="1" t="str">
        <f t="shared" si="2"/>
        <v/>
      </c>
    </row>
    <row r="28" spans="1:14" ht="22.7" customHeight="1" x14ac:dyDescent="0.2">
      <c r="A28" s="4" t="str">
        <f>IF(ข้อมูลผู้บริหาร!A21=0,"",ข้อมูลผู้บริหาร!A21)</f>
        <v/>
      </c>
      <c r="B28" s="97" t="str">
        <f>IF(ข้อมูลผู้บริหาร!B21=0,"",ข้อมูลผู้บริหาร!B21)</f>
        <v/>
      </c>
      <c r="C28" s="97"/>
      <c r="D28" s="97"/>
      <c r="E28" s="97"/>
      <c r="F28" s="97"/>
      <c r="G28" s="4"/>
      <c r="H28" s="4"/>
      <c r="I28" s="4"/>
      <c r="J28" s="4"/>
      <c r="K28" s="4"/>
      <c r="L28" s="3" t="str">
        <f t="shared" si="0"/>
        <v/>
      </c>
      <c r="M28" s="3" t="str">
        <f t="shared" si="1"/>
        <v/>
      </c>
      <c r="N28" s="1" t="str">
        <f t="shared" si="2"/>
        <v/>
      </c>
    </row>
    <row r="29" spans="1:14" ht="22.7" customHeight="1" x14ac:dyDescent="0.2">
      <c r="A29" s="4" t="str">
        <f>IF(ข้อมูลผู้บริหาร!A22=0,"",ข้อมูลผู้บริหาร!A22)</f>
        <v/>
      </c>
      <c r="B29" s="97" t="str">
        <f>IF(ข้อมูลผู้บริหาร!B22=0,"",ข้อมูลผู้บริหาร!B22)</f>
        <v/>
      </c>
      <c r="C29" s="97"/>
      <c r="D29" s="97"/>
      <c r="E29" s="97"/>
      <c r="F29" s="97"/>
      <c r="G29" s="4"/>
      <c r="H29" s="4"/>
      <c r="I29" s="4"/>
      <c r="J29" s="4"/>
      <c r="K29" s="4"/>
      <c r="L29" s="3" t="str">
        <f t="shared" si="0"/>
        <v/>
      </c>
      <c r="M29" s="3" t="str">
        <f t="shared" si="1"/>
        <v/>
      </c>
      <c r="N29" s="1" t="str">
        <f t="shared" si="2"/>
        <v/>
      </c>
    </row>
    <row r="30" spans="1:14" ht="22.7" customHeight="1" thickBot="1" x14ac:dyDescent="0.25">
      <c r="A30" s="4" t="str">
        <f>IF(ข้อมูลผู้บริหาร!A23=0,"",ข้อมูลผู้บริหาร!A23)</f>
        <v/>
      </c>
      <c r="B30" s="97" t="str">
        <f>IF(ข้อมูลผู้บริหาร!B23=0,"",ข้อมูลผู้บริหาร!B23)</f>
        <v/>
      </c>
      <c r="C30" s="97"/>
      <c r="D30" s="97"/>
      <c r="E30" s="97"/>
      <c r="F30" s="97"/>
      <c r="G30" s="5"/>
      <c r="H30" s="5"/>
      <c r="I30" s="5"/>
      <c r="J30" s="5"/>
      <c r="K30" s="5"/>
      <c r="L30" s="3" t="str">
        <f t="shared" si="0"/>
        <v/>
      </c>
      <c r="M30" s="3" t="str">
        <f t="shared" si="1"/>
        <v/>
      </c>
      <c r="N30" s="1" t="str">
        <f t="shared" si="2"/>
        <v/>
      </c>
    </row>
    <row r="31" spans="1:14" ht="22.7" customHeight="1" x14ac:dyDescent="0.2">
      <c r="A31" s="17">
        <f>COUNT(A11:A30)</f>
        <v>1</v>
      </c>
      <c r="B31" s="109" t="s">
        <v>31</v>
      </c>
      <c r="C31" s="110"/>
      <c r="D31" s="110"/>
      <c r="E31" s="110"/>
      <c r="F31" s="110"/>
      <c r="G31" s="110"/>
      <c r="H31" s="110"/>
      <c r="I31" s="110"/>
      <c r="J31" s="110"/>
      <c r="K31" s="126"/>
      <c r="L31" s="103">
        <f>SUM(M11:M30)/A31</f>
        <v>7.6</v>
      </c>
      <c r="M31" s="103"/>
      <c r="N31" s="104"/>
    </row>
    <row r="32" spans="1:14" ht="22.7" customHeight="1" thickBot="1" x14ac:dyDescent="0.25">
      <c r="A32" s="121" t="s">
        <v>34</v>
      </c>
      <c r="B32" s="122"/>
      <c r="C32" s="122"/>
      <c r="D32" s="122"/>
      <c r="E32" s="122"/>
      <c r="F32" s="122"/>
      <c r="G32" s="123"/>
      <c r="H32" s="119">
        <f>L31/M$10*100</f>
        <v>152</v>
      </c>
      <c r="I32" s="120"/>
      <c r="J32" s="116" t="s">
        <v>25</v>
      </c>
      <c r="K32" s="117"/>
      <c r="L32" s="118"/>
      <c r="M32" s="124" t="str">
        <f>IF(L31&lt;=2.49,"กำลังพัฒนา",IF(L31&lt;=2.99,"ปานกลาง",IF(L31&lt;=3.49,"ดี",IF(L31&lt;=3.99,"ดีเลิศ","ยอดเยี่ยม"))))</f>
        <v>ยอดเยี่ยม</v>
      </c>
      <c r="N32" s="125"/>
    </row>
    <row r="33" spans="1:13" ht="22.7" hidden="1" customHeight="1" x14ac:dyDescent="0.2">
      <c r="A33" s="16">
        <v>1</v>
      </c>
      <c r="M33" s="20"/>
    </row>
    <row r="34" spans="1:13" ht="22.7" hidden="1" customHeight="1" x14ac:dyDescent="0.2">
      <c r="A34" s="16">
        <v>2</v>
      </c>
    </row>
    <row r="35" spans="1:13" ht="22.7" hidden="1" customHeight="1" x14ac:dyDescent="0.2">
      <c r="A35" s="16">
        <v>3</v>
      </c>
    </row>
    <row r="36" spans="1:13" ht="22.7" hidden="1" customHeight="1" x14ac:dyDescent="0.2">
      <c r="A36" s="16">
        <v>4</v>
      </c>
    </row>
    <row r="37" spans="1:13" ht="22.7" hidden="1" customHeight="1" x14ac:dyDescent="0.2">
      <c r="A37" s="16">
        <v>5</v>
      </c>
    </row>
  </sheetData>
  <mergeCells count="40">
    <mergeCell ref="B18:F18"/>
    <mergeCell ref="B15:F15"/>
    <mergeCell ref="B16:F16"/>
    <mergeCell ref="B13:F13"/>
    <mergeCell ref="B14:F14"/>
    <mergeCell ref="B17:F17"/>
    <mergeCell ref="B11:F11"/>
    <mergeCell ref="B12:F12"/>
    <mergeCell ref="A1:N1"/>
    <mergeCell ref="A3:N4"/>
    <mergeCell ref="L7:L9"/>
    <mergeCell ref="M7:M9"/>
    <mergeCell ref="N7:N9"/>
    <mergeCell ref="A7:A10"/>
    <mergeCell ref="B7:F10"/>
    <mergeCell ref="G7:G9"/>
    <mergeCell ref="H7:H9"/>
    <mergeCell ref="I7:I9"/>
    <mergeCell ref="B5:N5"/>
    <mergeCell ref="J7:J9"/>
    <mergeCell ref="A6:N6"/>
    <mergeCell ref="K7:K9"/>
    <mergeCell ref="B27:F27"/>
    <mergeCell ref="B28:F28"/>
    <mergeCell ref="B29:F29"/>
    <mergeCell ref="B30:F30"/>
    <mergeCell ref="B25:F25"/>
    <mergeCell ref="B26:F26"/>
    <mergeCell ref="J32:L32"/>
    <mergeCell ref="H32:I32"/>
    <mergeCell ref="A32:G32"/>
    <mergeCell ref="L31:N31"/>
    <mergeCell ref="M32:N32"/>
    <mergeCell ref="B31:K31"/>
    <mergeCell ref="B23:F23"/>
    <mergeCell ref="B24:F24"/>
    <mergeCell ref="B21:F21"/>
    <mergeCell ref="B22:F22"/>
    <mergeCell ref="B19:F19"/>
    <mergeCell ref="B20:F20"/>
  </mergeCells>
  <dataValidations count="1">
    <dataValidation type="list" allowBlank="1" showInputMessage="1" showErrorMessage="1" sqref="G11:K30" xr:uid="{00000000-0002-0000-0400-000000000000}">
      <formula1>$A$33:$A$37</formula1>
    </dataValidation>
  </dataValidations>
  <pageMargins left="0.43307086614173229" right="0.23622047244094491" top="0.55118110236220474" bottom="0.35433070866141736" header="0.31496062992125984" footer="0.31496062992125984"/>
  <pageSetup paperSize="9" orientation="portrait" horizontalDpi="360" verticalDpi="36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-0.249977111117893"/>
  </sheetPr>
  <dimension ref="A1:K37"/>
  <sheetViews>
    <sheetView view="pageBreakPreview" topLeftCell="A4" zoomScaleNormal="100" zoomScaleSheetLayoutView="100" workbookViewId="0">
      <selection activeCell="H10" sqref="H10"/>
    </sheetView>
  </sheetViews>
  <sheetFormatPr defaultColWidth="7.25" defaultRowHeight="22.7" customHeight="1" x14ac:dyDescent="0.2"/>
  <cols>
    <col min="1" max="1" width="5.125" style="16" customWidth="1"/>
    <col min="2" max="5" width="4.5" style="16" customWidth="1"/>
    <col min="6" max="6" width="4.875" style="16" customWidth="1"/>
    <col min="7" max="8" width="18.5" style="16" customWidth="1"/>
    <col min="9" max="11" width="8.5" style="16" customWidth="1"/>
    <col min="12" max="16384" width="7.25" style="16"/>
  </cols>
  <sheetData>
    <row r="1" spans="1:11" s="11" customFormat="1" ht="22.7" customHeight="1" x14ac:dyDescent="0.2">
      <c r="A1" s="127" t="str">
        <f>ปก!A1</f>
        <v>โปรแกรมประเมินมาตรฐานการศึกษาขั้นพื้นฐานเพื่อการประกันคุณภาพภายใน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1" s="11" customFormat="1" ht="22.7" customHeight="1" x14ac:dyDescent="0.2">
      <c r="A2" s="23" t="str">
        <f>""&amp;ปก!A9</f>
        <v>มาตรฐานที่ 2 กระบวนการบริหารและการจัดการ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s="11" customFormat="1" ht="22.7" customHeight="1" x14ac:dyDescent="0.2">
      <c r="A3" s="128" t="str">
        <f>"    "&amp;ปก!A12</f>
        <v xml:space="preserve">    2.3 ดำเนินงานพัฒนาวิชาการที่เน้นคุณภาพผู้เรียนรอบด้านตามหลักสูตรสถานศึกษาและทุกกลุ่มเป้าหมาย
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</row>
    <row r="4" spans="1:11" s="11" customFormat="1" ht="22.7" customHeight="1" x14ac:dyDescent="0.2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</row>
    <row r="5" spans="1:11" s="11" customFormat="1" ht="22.7" customHeight="1" x14ac:dyDescent="0.2">
      <c r="A5" s="12"/>
      <c r="B5" s="132"/>
      <c r="C5" s="132"/>
      <c r="D5" s="132"/>
      <c r="E5" s="132"/>
      <c r="F5" s="132"/>
      <c r="G5" s="132"/>
      <c r="H5" s="132"/>
      <c r="I5" s="132"/>
      <c r="J5" s="132"/>
      <c r="K5" s="132"/>
    </row>
    <row r="6" spans="1:11" s="11" customFormat="1" ht="22.7" customHeight="1" x14ac:dyDescent="0.2">
      <c r="A6" s="133" t="str">
        <f>"โรงเรียน"&amp;""&amp;ปก!F2&amp;"      "&amp;"สพป."&amp;"  "&amp;ปก!F6&amp;"        "&amp;"ปีการศึกษา"&amp;" "&amp;ปก!F7</f>
        <v>โรงเรียนบ้านกุดโบสถ์      สพป.  นครราชสีมา เขต 3        ปีการศึกษา 2565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</row>
    <row r="7" spans="1:11" s="13" customFormat="1" ht="22.7" customHeight="1" x14ac:dyDescent="0.2">
      <c r="A7" s="101" t="s">
        <v>10</v>
      </c>
      <c r="B7" s="115" t="s">
        <v>9</v>
      </c>
      <c r="C7" s="115"/>
      <c r="D7" s="115"/>
      <c r="E7" s="115"/>
      <c r="F7" s="115"/>
      <c r="G7" s="131" t="s">
        <v>54</v>
      </c>
      <c r="H7" s="134" t="s">
        <v>55</v>
      </c>
      <c r="I7" s="100" t="s">
        <v>27</v>
      </c>
      <c r="J7" s="102" t="s">
        <v>28</v>
      </c>
      <c r="K7" s="100" t="s">
        <v>29</v>
      </c>
    </row>
    <row r="8" spans="1:11" s="13" customFormat="1" ht="22.7" customHeight="1" x14ac:dyDescent="0.2">
      <c r="A8" s="101"/>
      <c r="B8" s="115"/>
      <c r="C8" s="115"/>
      <c r="D8" s="115"/>
      <c r="E8" s="115"/>
      <c r="F8" s="115"/>
      <c r="G8" s="131"/>
      <c r="H8" s="134"/>
      <c r="I8" s="100"/>
      <c r="J8" s="102"/>
      <c r="K8" s="100"/>
    </row>
    <row r="9" spans="1:11" s="13" customFormat="1" ht="22.7" customHeight="1" x14ac:dyDescent="0.2">
      <c r="A9" s="101"/>
      <c r="B9" s="115"/>
      <c r="C9" s="115"/>
      <c r="D9" s="115"/>
      <c r="E9" s="115"/>
      <c r="F9" s="115"/>
      <c r="G9" s="131"/>
      <c r="H9" s="134"/>
      <c r="I9" s="100"/>
      <c r="J9" s="102"/>
      <c r="K9" s="100"/>
    </row>
    <row r="10" spans="1:11" s="13" customFormat="1" ht="22.7" customHeight="1" x14ac:dyDescent="0.2">
      <c r="A10" s="101"/>
      <c r="B10" s="115"/>
      <c r="C10" s="115"/>
      <c r="D10" s="115"/>
      <c r="E10" s="115"/>
      <c r="F10" s="115"/>
      <c r="G10" s="14">
        <v>5</v>
      </c>
      <c r="H10" s="14">
        <v>5</v>
      </c>
      <c r="I10" s="14">
        <v>5</v>
      </c>
      <c r="J10" s="14">
        <f>ปก!H12</f>
        <v>5</v>
      </c>
      <c r="K10" s="15" t="s">
        <v>30</v>
      </c>
    </row>
    <row r="11" spans="1:11" ht="22.7" customHeight="1" x14ac:dyDescent="0.2">
      <c r="A11" s="4">
        <f>IF(ข้อมูลผู้บริหาร!A4=0,"",ข้อมูลผู้บริหาร!A4)</f>
        <v>1</v>
      </c>
      <c r="B11" s="97" t="str">
        <f>IF(ข้อมูลผู้บริหาร!B4=0,"",ข้อมูลผู้บริหาร!B4)</f>
        <v>นายสุนันท์  จงใจกลาง</v>
      </c>
      <c r="C11" s="97"/>
      <c r="D11" s="97"/>
      <c r="E11" s="97"/>
      <c r="F11" s="97"/>
      <c r="G11" s="4">
        <v>4</v>
      </c>
      <c r="H11" s="4">
        <v>5</v>
      </c>
      <c r="I11" s="3">
        <f t="shared" ref="I11:I30" si="0">IF(SUM(G11:H11)=0,"",AVERAGE(G11:H11))</f>
        <v>4.5</v>
      </c>
      <c r="J11" s="3">
        <f t="shared" ref="J11:J30" si="1">IF(SUM(G11:H11)=0,"",I11/I$10*J$10)</f>
        <v>4.5</v>
      </c>
      <c r="K11" s="1" t="str">
        <f>IF(SUM(G11:H11)=0,"",IF(J11&lt;(J$10/2),"ไม่ผ่าน","ผ่าน"))</f>
        <v>ผ่าน</v>
      </c>
    </row>
    <row r="12" spans="1:11" ht="22.7" customHeight="1" x14ac:dyDescent="0.2">
      <c r="A12" s="4" t="str">
        <f>IF(ข้อมูลผู้บริหาร!A5=0,"",ข้อมูลผู้บริหาร!A5)</f>
        <v/>
      </c>
      <c r="B12" s="97" t="str">
        <f>IF(ข้อมูลผู้บริหาร!B5=0,"",ข้อมูลผู้บริหาร!B5)</f>
        <v/>
      </c>
      <c r="C12" s="97"/>
      <c r="D12" s="97"/>
      <c r="E12" s="97"/>
      <c r="F12" s="97"/>
      <c r="G12" s="4"/>
      <c r="H12" s="4"/>
      <c r="I12" s="3" t="str">
        <f t="shared" si="0"/>
        <v/>
      </c>
      <c r="J12" s="3" t="str">
        <f t="shared" si="1"/>
        <v/>
      </c>
      <c r="K12" s="1" t="str">
        <f t="shared" ref="K12:K30" si="2">IF(SUM(G12:H12)=0,"",IF(J12&lt;(J$10/2),"ไม่ผ่าน","ผ่าน"))</f>
        <v/>
      </c>
    </row>
    <row r="13" spans="1:11" ht="22.7" customHeight="1" x14ac:dyDescent="0.2">
      <c r="A13" s="4" t="str">
        <f>IF(ข้อมูลผู้บริหาร!A6=0,"",ข้อมูลผู้บริหาร!A6)</f>
        <v/>
      </c>
      <c r="B13" s="97" t="str">
        <f>IF(ข้อมูลผู้บริหาร!B6=0,"",ข้อมูลผู้บริหาร!B6)</f>
        <v/>
      </c>
      <c r="C13" s="97"/>
      <c r="D13" s="97"/>
      <c r="E13" s="97"/>
      <c r="F13" s="97"/>
      <c r="G13" s="4"/>
      <c r="H13" s="4"/>
      <c r="I13" s="3" t="str">
        <f t="shared" si="0"/>
        <v/>
      </c>
      <c r="J13" s="3" t="str">
        <f t="shared" si="1"/>
        <v/>
      </c>
      <c r="K13" s="1" t="str">
        <f t="shared" si="2"/>
        <v/>
      </c>
    </row>
    <row r="14" spans="1:11" ht="22.7" customHeight="1" x14ac:dyDescent="0.2">
      <c r="A14" s="4" t="str">
        <f>IF(ข้อมูลผู้บริหาร!A7=0,"",ข้อมูลผู้บริหาร!A7)</f>
        <v/>
      </c>
      <c r="B14" s="97" t="str">
        <f>IF(ข้อมูลผู้บริหาร!B7=0,"",ข้อมูลผู้บริหาร!B7)</f>
        <v/>
      </c>
      <c r="C14" s="97"/>
      <c r="D14" s="97"/>
      <c r="E14" s="97"/>
      <c r="F14" s="97"/>
      <c r="G14" s="4"/>
      <c r="H14" s="4"/>
      <c r="I14" s="3" t="str">
        <f t="shared" si="0"/>
        <v/>
      </c>
      <c r="J14" s="3" t="str">
        <f t="shared" si="1"/>
        <v/>
      </c>
      <c r="K14" s="1" t="str">
        <f t="shared" si="2"/>
        <v/>
      </c>
    </row>
    <row r="15" spans="1:11" ht="22.7" customHeight="1" x14ac:dyDescent="0.2">
      <c r="A15" s="4" t="str">
        <f>IF(ข้อมูลผู้บริหาร!A8=0,"",ข้อมูลผู้บริหาร!A8)</f>
        <v/>
      </c>
      <c r="B15" s="97" t="str">
        <f>IF(ข้อมูลผู้บริหาร!B8=0,"",ข้อมูลผู้บริหาร!B8)</f>
        <v/>
      </c>
      <c r="C15" s="97"/>
      <c r="D15" s="97"/>
      <c r="E15" s="97"/>
      <c r="F15" s="97"/>
      <c r="G15" s="4"/>
      <c r="H15" s="4"/>
      <c r="I15" s="3" t="str">
        <f t="shared" si="0"/>
        <v/>
      </c>
      <c r="J15" s="3" t="str">
        <f t="shared" si="1"/>
        <v/>
      </c>
      <c r="K15" s="1" t="str">
        <f t="shared" si="2"/>
        <v/>
      </c>
    </row>
    <row r="16" spans="1:11" ht="22.7" customHeight="1" x14ac:dyDescent="0.2">
      <c r="A16" s="4" t="str">
        <f>IF(ข้อมูลผู้บริหาร!A9=0,"",ข้อมูลผู้บริหาร!A9)</f>
        <v/>
      </c>
      <c r="B16" s="97" t="str">
        <f>IF(ข้อมูลผู้บริหาร!B9=0,"",ข้อมูลผู้บริหาร!B9)</f>
        <v/>
      </c>
      <c r="C16" s="97"/>
      <c r="D16" s="97"/>
      <c r="E16" s="97"/>
      <c r="F16" s="97"/>
      <c r="G16" s="4"/>
      <c r="H16" s="4"/>
      <c r="I16" s="3" t="str">
        <f t="shared" si="0"/>
        <v/>
      </c>
      <c r="J16" s="3" t="str">
        <f t="shared" si="1"/>
        <v/>
      </c>
      <c r="K16" s="1" t="str">
        <f t="shared" si="2"/>
        <v/>
      </c>
    </row>
    <row r="17" spans="1:11" ht="22.7" customHeight="1" x14ac:dyDescent="0.2">
      <c r="A17" s="4" t="str">
        <f>IF(ข้อมูลผู้บริหาร!A10=0,"",ข้อมูลผู้บริหาร!A10)</f>
        <v/>
      </c>
      <c r="B17" s="97" t="str">
        <f>IF(ข้อมูลผู้บริหาร!B10=0,"",ข้อมูลผู้บริหาร!B10)</f>
        <v/>
      </c>
      <c r="C17" s="97"/>
      <c r="D17" s="97"/>
      <c r="E17" s="97"/>
      <c r="F17" s="97"/>
      <c r="G17" s="4"/>
      <c r="H17" s="4"/>
      <c r="I17" s="3" t="str">
        <f t="shared" si="0"/>
        <v/>
      </c>
      <c r="J17" s="3" t="str">
        <f t="shared" si="1"/>
        <v/>
      </c>
      <c r="K17" s="1" t="str">
        <f t="shared" si="2"/>
        <v/>
      </c>
    </row>
    <row r="18" spans="1:11" ht="22.7" customHeight="1" x14ac:dyDescent="0.2">
      <c r="A18" s="4" t="str">
        <f>IF(ข้อมูลผู้บริหาร!A11=0,"",ข้อมูลผู้บริหาร!A11)</f>
        <v/>
      </c>
      <c r="B18" s="97" t="str">
        <f>IF(ข้อมูลผู้บริหาร!B11=0,"",ข้อมูลผู้บริหาร!B11)</f>
        <v/>
      </c>
      <c r="C18" s="97"/>
      <c r="D18" s="97"/>
      <c r="E18" s="97"/>
      <c r="F18" s="97"/>
      <c r="G18" s="4"/>
      <c r="H18" s="4"/>
      <c r="I18" s="3" t="str">
        <f t="shared" si="0"/>
        <v/>
      </c>
      <c r="J18" s="3" t="str">
        <f t="shared" si="1"/>
        <v/>
      </c>
      <c r="K18" s="1" t="str">
        <f t="shared" si="2"/>
        <v/>
      </c>
    </row>
    <row r="19" spans="1:11" ht="22.7" customHeight="1" x14ac:dyDescent="0.2">
      <c r="A19" s="4" t="str">
        <f>IF(ข้อมูลผู้บริหาร!A12=0,"",ข้อมูลผู้บริหาร!A12)</f>
        <v/>
      </c>
      <c r="B19" s="97" t="str">
        <f>IF(ข้อมูลผู้บริหาร!B12=0,"",ข้อมูลผู้บริหาร!B12)</f>
        <v/>
      </c>
      <c r="C19" s="97"/>
      <c r="D19" s="97"/>
      <c r="E19" s="97"/>
      <c r="F19" s="97"/>
      <c r="G19" s="4"/>
      <c r="H19" s="4"/>
      <c r="I19" s="3" t="str">
        <f t="shared" si="0"/>
        <v/>
      </c>
      <c r="J19" s="3" t="str">
        <f t="shared" si="1"/>
        <v/>
      </c>
      <c r="K19" s="1" t="str">
        <f t="shared" si="2"/>
        <v/>
      </c>
    </row>
    <row r="20" spans="1:11" ht="22.7" customHeight="1" x14ac:dyDescent="0.2">
      <c r="A20" s="4" t="str">
        <f>IF(ข้อมูลผู้บริหาร!A13=0,"",ข้อมูลผู้บริหาร!A13)</f>
        <v/>
      </c>
      <c r="B20" s="97" t="str">
        <f>IF(ข้อมูลผู้บริหาร!B13=0,"",ข้อมูลผู้บริหาร!B13)</f>
        <v/>
      </c>
      <c r="C20" s="97"/>
      <c r="D20" s="97"/>
      <c r="E20" s="97"/>
      <c r="F20" s="97"/>
      <c r="G20" s="4"/>
      <c r="H20" s="4"/>
      <c r="I20" s="3" t="str">
        <f t="shared" si="0"/>
        <v/>
      </c>
      <c r="J20" s="3" t="str">
        <f t="shared" si="1"/>
        <v/>
      </c>
      <c r="K20" s="1" t="str">
        <f t="shared" si="2"/>
        <v/>
      </c>
    </row>
    <row r="21" spans="1:11" ht="22.7" customHeight="1" x14ac:dyDescent="0.2">
      <c r="A21" s="4" t="str">
        <f>IF(ข้อมูลผู้บริหาร!A14=0,"",ข้อมูลผู้บริหาร!A14)</f>
        <v/>
      </c>
      <c r="B21" s="97" t="str">
        <f>IF(ข้อมูลผู้บริหาร!B14=0,"",ข้อมูลผู้บริหาร!B14)</f>
        <v/>
      </c>
      <c r="C21" s="97"/>
      <c r="D21" s="97"/>
      <c r="E21" s="97"/>
      <c r="F21" s="97"/>
      <c r="G21" s="4"/>
      <c r="H21" s="4"/>
      <c r="I21" s="3" t="str">
        <f t="shared" si="0"/>
        <v/>
      </c>
      <c r="J21" s="3" t="str">
        <f t="shared" si="1"/>
        <v/>
      </c>
      <c r="K21" s="1" t="str">
        <f t="shared" si="2"/>
        <v/>
      </c>
    </row>
    <row r="22" spans="1:11" ht="22.7" customHeight="1" x14ac:dyDescent="0.2">
      <c r="A22" s="4" t="str">
        <f>IF(ข้อมูลผู้บริหาร!A15=0,"",ข้อมูลผู้บริหาร!A15)</f>
        <v/>
      </c>
      <c r="B22" s="97" t="str">
        <f>IF(ข้อมูลผู้บริหาร!B15=0,"",ข้อมูลผู้บริหาร!B15)</f>
        <v/>
      </c>
      <c r="C22" s="97"/>
      <c r="D22" s="97"/>
      <c r="E22" s="97"/>
      <c r="F22" s="97"/>
      <c r="G22" s="4"/>
      <c r="H22" s="4"/>
      <c r="I22" s="3" t="str">
        <f t="shared" si="0"/>
        <v/>
      </c>
      <c r="J22" s="3" t="str">
        <f t="shared" si="1"/>
        <v/>
      </c>
      <c r="K22" s="1" t="str">
        <f t="shared" si="2"/>
        <v/>
      </c>
    </row>
    <row r="23" spans="1:11" s="11" customFormat="1" ht="22.7" customHeight="1" x14ac:dyDescent="0.2">
      <c r="A23" s="4" t="str">
        <f>IF(ข้อมูลผู้บริหาร!A16=0,"",ข้อมูลผู้บริหาร!A16)</f>
        <v/>
      </c>
      <c r="B23" s="97" t="str">
        <f>IF(ข้อมูลผู้บริหาร!B16=0,"",ข้อมูลผู้บริหาร!B16)</f>
        <v/>
      </c>
      <c r="C23" s="97"/>
      <c r="D23" s="97"/>
      <c r="E23" s="97"/>
      <c r="F23" s="97"/>
      <c r="G23" s="4"/>
      <c r="H23" s="4"/>
      <c r="I23" s="3" t="str">
        <f t="shared" si="0"/>
        <v/>
      </c>
      <c r="J23" s="3" t="str">
        <f t="shared" si="1"/>
        <v/>
      </c>
      <c r="K23" s="1" t="str">
        <f t="shared" si="2"/>
        <v/>
      </c>
    </row>
    <row r="24" spans="1:11" s="11" customFormat="1" ht="22.7" customHeight="1" x14ac:dyDescent="0.2">
      <c r="A24" s="4" t="str">
        <f>IF(ข้อมูลผู้บริหาร!A17=0,"",ข้อมูลผู้บริหาร!A17)</f>
        <v/>
      </c>
      <c r="B24" s="97" t="str">
        <f>IF(ข้อมูลผู้บริหาร!B17=0,"",ข้อมูลผู้บริหาร!B17)</f>
        <v/>
      </c>
      <c r="C24" s="97"/>
      <c r="D24" s="97"/>
      <c r="E24" s="97"/>
      <c r="F24" s="97"/>
      <c r="G24" s="4"/>
      <c r="H24" s="4"/>
      <c r="I24" s="3" t="str">
        <f t="shared" si="0"/>
        <v/>
      </c>
      <c r="J24" s="3" t="str">
        <f t="shared" si="1"/>
        <v/>
      </c>
      <c r="K24" s="1" t="str">
        <f t="shared" si="2"/>
        <v/>
      </c>
    </row>
    <row r="25" spans="1:11" s="11" customFormat="1" ht="22.7" customHeight="1" x14ac:dyDescent="0.2">
      <c r="A25" s="4" t="str">
        <f>IF(ข้อมูลผู้บริหาร!A18=0,"",ข้อมูลผู้บริหาร!A18)</f>
        <v/>
      </c>
      <c r="B25" s="97" t="str">
        <f>IF(ข้อมูลผู้บริหาร!B18=0,"",ข้อมูลผู้บริหาร!B18)</f>
        <v/>
      </c>
      <c r="C25" s="97"/>
      <c r="D25" s="97"/>
      <c r="E25" s="97"/>
      <c r="F25" s="97"/>
      <c r="G25" s="4"/>
      <c r="H25" s="4"/>
      <c r="I25" s="3" t="str">
        <f t="shared" si="0"/>
        <v/>
      </c>
      <c r="J25" s="3" t="str">
        <f t="shared" si="1"/>
        <v/>
      </c>
      <c r="K25" s="1" t="str">
        <f t="shared" si="2"/>
        <v/>
      </c>
    </row>
    <row r="26" spans="1:11" s="11" customFormat="1" ht="22.7" customHeight="1" x14ac:dyDescent="0.2">
      <c r="A26" s="4" t="str">
        <f>IF(ข้อมูลผู้บริหาร!A19=0,"",ข้อมูลผู้บริหาร!A19)</f>
        <v/>
      </c>
      <c r="B26" s="97" t="str">
        <f>IF(ข้อมูลผู้บริหาร!B19=0,"",ข้อมูลผู้บริหาร!B19)</f>
        <v/>
      </c>
      <c r="C26" s="97"/>
      <c r="D26" s="97"/>
      <c r="E26" s="97"/>
      <c r="F26" s="97"/>
      <c r="G26" s="4"/>
      <c r="H26" s="4"/>
      <c r="I26" s="3" t="str">
        <f t="shared" si="0"/>
        <v/>
      </c>
      <c r="J26" s="3" t="str">
        <f t="shared" si="1"/>
        <v/>
      </c>
      <c r="K26" s="1" t="str">
        <f t="shared" si="2"/>
        <v/>
      </c>
    </row>
    <row r="27" spans="1:11" ht="22.7" customHeight="1" x14ac:dyDescent="0.2">
      <c r="A27" s="4" t="str">
        <f>IF(ข้อมูลผู้บริหาร!A20=0,"",ข้อมูลผู้บริหาร!A20)</f>
        <v/>
      </c>
      <c r="B27" s="97" t="str">
        <f>IF(ข้อมูลผู้บริหาร!B20=0,"",ข้อมูลผู้บริหาร!B20)</f>
        <v/>
      </c>
      <c r="C27" s="97"/>
      <c r="D27" s="97"/>
      <c r="E27" s="97"/>
      <c r="F27" s="97"/>
      <c r="G27" s="4"/>
      <c r="H27" s="4"/>
      <c r="I27" s="3" t="str">
        <f t="shared" si="0"/>
        <v/>
      </c>
      <c r="J27" s="3" t="str">
        <f t="shared" si="1"/>
        <v/>
      </c>
      <c r="K27" s="1" t="str">
        <f t="shared" si="2"/>
        <v/>
      </c>
    </row>
    <row r="28" spans="1:11" ht="22.7" customHeight="1" x14ac:dyDescent="0.2">
      <c r="A28" s="4" t="str">
        <f>IF(ข้อมูลผู้บริหาร!A21=0,"",ข้อมูลผู้บริหาร!A21)</f>
        <v/>
      </c>
      <c r="B28" s="97" t="str">
        <f>IF(ข้อมูลผู้บริหาร!B21=0,"",ข้อมูลผู้บริหาร!B21)</f>
        <v/>
      </c>
      <c r="C28" s="97"/>
      <c r="D28" s="97"/>
      <c r="E28" s="97"/>
      <c r="F28" s="97"/>
      <c r="G28" s="4"/>
      <c r="H28" s="4"/>
      <c r="I28" s="3" t="str">
        <f t="shared" si="0"/>
        <v/>
      </c>
      <c r="J28" s="3" t="str">
        <f t="shared" si="1"/>
        <v/>
      </c>
      <c r="K28" s="1" t="str">
        <f t="shared" si="2"/>
        <v/>
      </c>
    </row>
    <row r="29" spans="1:11" ht="22.7" customHeight="1" x14ac:dyDescent="0.2">
      <c r="A29" s="4" t="str">
        <f>IF(ข้อมูลผู้บริหาร!A22=0,"",ข้อมูลผู้บริหาร!A22)</f>
        <v/>
      </c>
      <c r="B29" s="97" t="str">
        <f>IF(ข้อมูลผู้บริหาร!B22=0,"",ข้อมูลผู้บริหาร!B22)</f>
        <v/>
      </c>
      <c r="C29" s="97"/>
      <c r="D29" s="97"/>
      <c r="E29" s="97"/>
      <c r="F29" s="97"/>
      <c r="G29" s="4"/>
      <c r="H29" s="4"/>
      <c r="I29" s="3" t="str">
        <f t="shared" si="0"/>
        <v/>
      </c>
      <c r="J29" s="3" t="str">
        <f t="shared" si="1"/>
        <v/>
      </c>
      <c r="K29" s="1" t="str">
        <f t="shared" si="2"/>
        <v/>
      </c>
    </row>
    <row r="30" spans="1:11" ht="22.7" customHeight="1" thickBot="1" x14ac:dyDescent="0.25">
      <c r="A30" s="4" t="str">
        <f>IF(ข้อมูลผู้บริหาร!A23=0,"",ข้อมูลผู้บริหาร!A23)</f>
        <v/>
      </c>
      <c r="B30" s="97" t="str">
        <f>IF(ข้อมูลผู้บริหาร!B23=0,"",ข้อมูลผู้บริหาร!B23)</f>
        <v/>
      </c>
      <c r="C30" s="97"/>
      <c r="D30" s="97"/>
      <c r="E30" s="97"/>
      <c r="F30" s="97"/>
      <c r="G30" s="5"/>
      <c r="H30" s="5"/>
      <c r="I30" s="3" t="str">
        <f t="shared" si="0"/>
        <v/>
      </c>
      <c r="J30" s="3" t="str">
        <f t="shared" si="1"/>
        <v/>
      </c>
      <c r="K30" s="1" t="str">
        <f t="shared" si="2"/>
        <v/>
      </c>
    </row>
    <row r="31" spans="1:11" ht="22.7" customHeight="1" x14ac:dyDescent="0.2">
      <c r="A31" s="17">
        <f>COUNT(A11:A30)</f>
        <v>1</v>
      </c>
      <c r="B31" s="109" t="s">
        <v>31</v>
      </c>
      <c r="C31" s="110"/>
      <c r="D31" s="110"/>
      <c r="E31" s="110"/>
      <c r="F31" s="110"/>
      <c r="G31" s="110"/>
      <c r="H31" s="110"/>
      <c r="I31" s="103">
        <f>SUM(J11:J30)/A31</f>
        <v>4.5</v>
      </c>
      <c r="J31" s="103"/>
      <c r="K31" s="104"/>
    </row>
    <row r="32" spans="1:11" ht="22.7" customHeight="1" thickBot="1" x14ac:dyDescent="0.25">
      <c r="A32" s="121" t="s">
        <v>34</v>
      </c>
      <c r="B32" s="122"/>
      <c r="C32" s="122"/>
      <c r="D32" s="122"/>
      <c r="E32" s="122"/>
      <c r="F32" s="122"/>
      <c r="G32" s="123"/>
      <c r="H32" s="31">
        <f>I31/J$10*100</f>
        <v>90</v>
      </c>
      <c r="I32" s="19" t="s">
        <v>25</v>
      </c>
      <c r="J32" s="124" t="str">
        <f>IF(I31&lt;=2.49,"กำลังพัฒนา",IF(I31&lt;=2.99,"ปานกลาง",IF(I31&lt;=3.49,"ดี",IF(I31&lt;=3.99,"ดีเลิศ","ยอดเยี่ยม"))))</f>
        <v>ยอดเยี่ยม</v>
      </c>
      <c r="K32" s="125"/>
    </row>
    <row r="33" spans="1:10" ht="22.7" hidden="1" customHeight="1" x14ac:dyDescent="0.2">
      <c r="A33" s="16">
        <v>1</v>
      </c>
      <c r="J33" s="20"/>
    </row>
    <row r="34" spans="1:10" ht="22.7" hidden="1" customHeight="1" x14ac:dyDescent="0.2">
      <c r="A34" s="16">
        <v>2</v>
      </c>
    </row>
    <row r="35" spans="1:10" ht="22.7" hidden="1" customHeight="1" x14ac:dyDescent="0.2">
      <c r="A35" s="16">
        <v>3</v>
      </c>
    </row>
    <row r="36" spans="1:10" ht="22.7" hidden="1" customHeight="1" x14ac:dyDescent="0.2">
      <c r="A36" s="16">
        <v>4</v>
      </c>
    </row>
    <row r="37" spans="1:10" ht="22.7" hidden="1" customHeight="1" x14ac:dyDescent="0.2">
      <c r="A37" s="16">
        <v>5</v>
      </c>
    </row>
  </sheetData>
  <mergeCells count="35">
    <mergeCell ref="B29:F29"/>
    <mergeCell ref="B30:F30"/>
    <mergeCell ref="B31:H31"/>
    <mergeCell ref="I31:K31"/>
    <mergeCell ref="A32:G32"/>
    <mergeCell ref="J32:K32"/>
    <mergeCell ref="B24:F24"/>
    <mergeCell ref="B25:F25"/>
    <mergeCell ref="B26:F26"/>
    <mergeCell ref="B27:F27"/>
    <mergeCell ref="B28:F28"/>
    <mergeCell ref="B19:F19"/>
    <mergeCell ref="B20:F20"/>
    <mergeCell ref="B21:F21"/>
    <mergeCell ref="B22:F22"/>
    <mergeCell ref="B23:F23"/>
    <mergeCell ref="B14:F14"/>
    <mergeCell ref="B15:F15"/>
    <mergeCell ref="B16:F16"/>
    <mergeCell ref="B17:F17"/>
    <mergeCell ref="B18:F18"/>
    <mergeCell ref="B11:F11"/>
    <mergeCell ref="B12:F12"/>
    <mergeCell ref="B13:F13"/>
    <mergeCell ref="H7:H9"/>
    <mergeCell ref="I7:I9"/>
    <mergeCell ref="A1:K1"/>
    <mergeCell ref="A3:K4"/>
    <mergeCell ref="B5:K5"/>
    <mergeCell ref="A6:K6"/>
    <mergeCell ref="A7:A10"/>
    <mergeCell ref="B7:F10"/>
    <mergeCell ref="G7:G9"/>
    <mergeCell ref="J7:J9"/>
    <mergeCell ref="K7:K9"/>
  </mergeCells>
  <dataValidations count="1">
    <dataValidation type="list" allowBlank="1" showInputMessage="1" showErrorMessage="1" sqref="G11:H30" xr:uid="{00000000-0002-0000-0500-000000000000}">
      <formula1>$A$33:$A$37</formula1>
    </dataValidation>
  </dataValidations>
  <pageMargins left="0.43307086614173229" right="0.23622047244094491" top="0.55118110236220474" bottom="0.35433070866141736" header="0.31496062992125984" footer="0.31496062992125984"/>
  <pageSetup paperSize="9" orientation="portrait" horizontalDpi="360" verticalDpi="36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-0.249977111117893"/>
  </sheetPr>
  <dimension ref="A1:K37"/>
  <sheetViews>
    <sheetView view="pageBreakPreview" zoomScale="98" zoomScaleNormal="78" zoomScaleSheetLayoutView="98" workbookViewId="0">
      <selection activeCell="G7" sqref="G7:G9"/>
    </sheetView>
  </sheetViews>
  <sheetFormatPr defaultColWidth="7.25" defaultRowHeight="22.7" customHeight="1" x14ac:dyDescent="0.2"/>
  <cols>
    <col min="1" max="1" width="5.125" style="16" customWidth="1"/>
    <col min="2" max="5" width="4.5" style="16" customWidth="1"/>
    <col min="6" max="6" width="4.875" style="16" customWidth="1"/>
    <col min="7" max="8" width="18.625" style="16" customWidth="1"/>
    <col min="9" max="11" width="8.5" style="16" customWidth="1"/>
    <col min="12" max="16384" width="7.25" style="16"/>
  </cols>
  <sheetData>
    <row r="1" spans="1:11" s="11" customFormat="1" ht="22.7" customHeight="1" x14ac:dyDescent="0.2">
      <c r="A1" s="127" t="str">
        <f>ปก!A1</f>
        <v>โปรแกรมประเมินมาตรฐานการศึกษาขั้นพื้นฐานเพื่อการประกันคุณภาพภายใน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1" s="11" customFormat="1" ht="22.7" customHeight="1" x14ac:dyDescent="0.2">
      <c r="A2" s="23" t="str">
        <f>""&amp;ปก!A9</f>
        <v>มาตรฐานที่ 2 กระบวนการบริหารและการจัดการ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s="11" customFormat="1" ht="22.7" customHeight="1" x14ac:dyDescent="0.2">
      <c r="A3" s="128" t="str">
        <f>"    "&amp;ปก!A13</f>
        <v xml:space="preserve">    2.4 พัฒนาครูและบุคลากรให้มีความเชี่ยวชาญทางวิชาชีพ
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</row>
    <row r="4" spans="1:11" s="11" customFormat="1" ht="22.7" customHeight="1" x14ac:dyDescent="0.2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</row>
    <row r="5" spans="1:11" s="11" customFormat="1" ht="22.7" customHeight="1" x14ac:dyDescent="0.2">
      <c r="A5" s="12"/>
      <c r="B5" s="132"/>
      <c r="C5" s="132"/>
      <c r="D5" s="132"/>
      <c r="E5" s="132"/>
      <c r="F5" s="132"/>
      <c r="G5" s="132"/>
      <c r="H5" s="132"/>
      <c r="I5" s="132"/>
      <c r="J5" s="132"/>
      <c r="K5" s="132"/>
    </row>
    <row r="6" spans="1:11" s="11" customFormat="1" ht="22.7" customHeight="1" x14ac:dyDescent="0.2">
      <c r="A6" s="133" t="str">
        <f>"โรงเรียน"&amp;""&amp;ปก!F2&amp;"      "&amp;"สพป."&amp;"  "&amp;ปก!F6&amp;"        "&amp;"ปีการศึกษา"&amp;" "&amp;ปก!F7</f>
        <v>โรงเรียนบ้านกุดโบสถ์      สพป.  นครราชสีมา เขต 3        ปีการศึกษา 2565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</row>
    <row r="7" spans="1:11" s="13" customFormat="1" ht="22.7" customHeight="1" x14ac:dyDescent="0.2">
      <c r="A7" s="101" t="s">
        <v>10</v>
      </c>
      <c r="B7" s="115" t="s">
        <v>9</v>
      </c>
      <c r="C7" s="115"/>
      <c r="D7" s="115"/>
      <c r="E7" s="115"/>
      <c r="F7" s="115"/>
      <c r="G7" s="135" t="s">
        <v>56</v>
      </c>
      <c r="H7" s="135" t="s">
        <v>57</v>
      </c>
      <c r="I7" s="100" t="s">
        <v>27</v>
      </c>
      <c r="J7" s="102" t="s">
        <v>28</v>
      </c>
      <c r="K7" s="100" t="s">
        <v>29</v>
      </c>
    </row>
    <row r="8" spans="1:11" s="13" customFormat="1" ht="22.7" customHeight="1" x14ac:dyDescent="0.2">
      <c r="A8" s="101"/>
      <c r="B8" s="115"/>
      <c r="C8" s="115"/>
      <c r="D8" s="115"/>
      <c r="E8" s="115"/>
      <c r="F8" s="115"/>
      <c r="G8" s="135"/>
      <c r="H8" s="135"/>
      <c r="I8" s="100"/>
      <c r="J8" s="102"/>
      <c r="K8" s="100"/>
    </row>
    <row r="9" spans="1:11" s="13" customFormat="1" ht="22.7" customHeight="1" x14ac:dyDescent="0.2">
      <c r="A9" s="101"/>
      <c r="B9" s="115"/>
      <c r="C9" s="115"/>
      <c r="D9" s="115"/>
      <c r="E9" s="115"/>
      <c r="F9" s="115"/>
      <c r="G9" s="135"/>
      <c r="H9" s="135"/>
      <c r="I9" s="100"/>
      <c r="J9" s="102"/>
      <c r="K9" s="100"/>
    </row>
    <row r="10" spans="1:11" s="13" customFormat="1" ht="22.7" customHeight="1" x14ac:dyDescent="0.2">
      <c r="A10" s="101"/>
      <c r="B10" s="115"/>
      <c r="C10" s="115"/>
      <c r="D10" s="115"/>
      <c r="E10" s="115"/>
      <c r="F10" s="115"/>
      <c r="G10" s="14">
        <v>5</v>
      </c>
      <c r="H10" s="14">
        <v>5</v>
      </c>
      <c r="I10" s="14">
        <v>5</v>
      </c>
      <c r="J10" s="14">
        <f>ปก!H13</f>
        <v>5</v>
      </c>
      <c r="K10" s="15" t="s">
        <v>30</v>
      </c>
    </row>
    <row r="11" spans="1:11" ht="22.7" customHeight="1" x14ac:dyDescent="0.2">
      <c r="A11" s="4">
        <f>IF(ข้อมูลผู้บริหาร!A4=0,"",ข้อมูลผู้บริหาร!A4)</f>
        <v>1</v>
      </c>
      <c r="B11" s="97" t="str">
        <f>IF(ข้อมูลผู้บริหาร!B4=0,"",ข้อมูลผู้บริหาร!B4)</f>
        <v>นายสุนันท์  จงใจกลาง</v>
      </c>
      <c r="C11" s="97"/>
      <c r="D11" s="97"/>
      <c r="E11" s="97"/>
      <c r="F11" s="97"/>
      <c r="G11" s="4">
        <v>5</v>
      </c>
      <c r="H11" s="4">
        <v>5</v>
      </c>
      <c r="I11" s="3">
        <f t="shared" ref="I11:I30" si="0">IF(SUM(G11:H11)=0,"",AVERAGE(G11:H11))</f>
        <v>5</v>
      </c>
      <c r="J11" s="3">
        <f t="shared" ref="J11:J30" si="1">IF(SUM(G11:H11)=0,"",I11/I$10*J$10)</f>
        <v>5</v>
      </c>
      <c r="K11" s="1" t="str">
        <f>IF(SUM(G11:H11)=0,"",IF(J11&lt;(J$10/2),"ไม่ผ่าน","ผ่าน"))</f>
        <v>ผ่าน</v>
      </c>
    </row>
    <row r="12" spans="1:11" ht="22.7" customHeight="1" x14ac:dyDescent="0.2">
      <c r="A12" s="4" t="str">
        <f>IF(ข้อมูลผู้บริหาร!A5=0,"",ข้อมูลผู้บริหาร!A5)</f>
        <v/>
      </c>
      <c r="B12" s="97" t="str">
        <f>IF(ข้อมูลผู้บริหาร!B5=0,"",ข้อมูลผู้บริหาร!B5)</f>
        <v/>
      </c>
      <c r="C12" s="97"/>
      <c r="D12" s="97"/>
      <c r="E12" s="97"/>
      <c r="F12" s="97"/>
      <c r="G12" s="4"/>
      <c r="H12" s="4"/>
      <c r="I12" s="3" t="str">
        <f t="shared" si="0"/>
        <v/>
      </c>
      <c r="J12" s="3" t="str">
        <f t="shared" si="1"/>
        <v/>
      </c>
      <c r="K12" s="1" t="str">
        <f t="shared" ref="K12:K30" si="2">IF(SUM(G12:H12)=0,"",IF(J12&lt;(J$10/2),"ไม่ผ่าน","ผ่าน"))</f>
        <v/>
      </c>
    </row>
    <row r="13" spans="1:11" ht="22.7" customHeight="1" x14ac:dyDescent="0.2">
      <c r="A13" s="4" t="str">
        <f>IF(ข้อมูลผู้บริหาร!A6=0,"",ข้อมูลผู้บริหาร!A6)</f>
        <v/>
      </c>
      <c r="B13" s="97" t="str">
        <f>IF(ข้อมูลผู้บริหาร!B6=0,"",ข้อมูลผู้บริหาร!B6)</f>
        <v/>
      </c>
      <c r="C13" s="97"/>
      <c r="D13" s="97"/>
      <c r="E13" s="97"/>
      <c r="F13" s="97"/>
      <c r="G13" s="4"/>
      <c r="H13" s="4"/>
      <c r="I13" s="3" t="str">
        <f t="shared" si="0"/>
        <v/>
      </c>
      <c r="J13" s="3" t="str">
        <f t="shared" si="1"/>
        <v/>
      </c>
      <c r="K13" s="1" t="str">
        <f t="shared" si="2"/>
        <v/>
      </c>
    </row>
    <row r="14" spans="1:11" ht="22.7" customHeight="1" x14ac:dyDescent="0.2">
      <c r="A14" s="4" t="str">
        <f>IF(ข้อมูลผู้บริหาร!A7=0,"",ข้อมูลผู้บริหาร!A7)</f>
        <v/>
      </c>
      <c r="B14" s="97" t="str">
        <f>IF(ข้อมูลผู้บริหาร!B7=0,"",ข้อมูลผู้บริหาร!B7)</f>
        <v/>
      </c>
      <c r="C14" s="97"/>
      <c r="D14" s="97"/>
      <c r="E14" s="97"/>
      <c r="F14" s="97"/>
      <c r="G14" s="4"/>
      <c r="H14" s="4"/>
      <c r="I14" s="3" t="str">
        <f t="shared" si="0"/>
        <v/>
      </c>
      <c r="J14" s="3" t="str">
        <f t="shared" si="1"/>
        <v/>
      </c>
      <c r="K14" s="1" t="str">
        <f t="shared" si="2"/>
        <v/>
      </c>
    </row>
    <row r="15" spans="1:11" ht="22.7" customHeight="1" x14ac:dyDescent="0.2">
      <c r="A15" s="4" t="str">
        <f>IF(ข้อมูลผู้บริหาร!A8=0,"",ข้อมูลผู้บริหาร!A8)</f>
        <v/>
      </c>
      <c r="B15" s="97" t="str">
        <f>IF(ข้อมูลผู้บริหาร!B8=0,"",ข้อมูลผู้บริหาร!B8)</f>
        <v/>
      </c>
      <c r="C15" s="97"/>
      <c r="D15" s="97"/>
      <c r="E15" s="97"/>
      <c r="F15" s="97"/>
      <c r="G15" s="4"/>
      <c r="H15" s="4"/>
      <c r="I15" s="3" t="str">
        <f t="shared" si="0"/>
        <v/>
      </c>
      <c r="J15" s="3" t="str">
        <f t="shared" si="1"/>
        <v/>
      </c>
      <c r="K15" s="1" t="str">
        <f t="shared" si="2"/>
        <v/>
      </c>
    </row>
    <row r="16" spans="1:11" ht="22.7" customHeight="1" x14ac:dyDescent="0.2">
      <c r="A16" s="4" t="str">
        <f>IF(ข้อมูลผู้บริหาร!A9=0,"",ข้อมูลผู้บริหาร!A9)</f>
        <v/>
      </c>
      <c r="B16" s="97" t="str">
        <f>IF(ข้อมูลผู้บริหาร!B9=0,"",ข้อมูลผู้บริหาร!B9)</f>
        <v/>
      </c>
      <c r="C16" s="97"/>
      <c r="D16" s="97"/>
      <c r="E16" s="97"/>
      <c r="F16" s="97"/>
      <c r="G16" s="4"/>
      <c r="H16" s="4"/>
      <c r="I16" s="3" t="str">
        <f t="shared" si="0"/>
        <v/>
      </c>
      <c r="J16" s="3" t="str">
        <f t="shared" si="1"/>
        <v/>
      </c>
      <c r="K16" s="1" t="str">
        <f t="shared" si="2"/>
        <v/>
      </c>
    </row>
    <row r="17" spans="1:11" ht="22.7" customHeight="1" x14ac:dyDescent="0.2">
      <c r="A17" s="4" t="str">
        <f>IF(ข้อมูลผู้บริหาร!A10=0,"",ข้อมูลผู้บริหาร!A10)</f>
        <v/>
      </c>
      <c r="B17" s="97" t="str">
        <f>IF(ข้อมูลผู้บริหาร!B10=0,"",ข้อมูลผู้บริหาร!B10)</f>
        <v/>
      </c>
      <c r="C17" s="97"/>
      <c r="D17" s="97"/>
      <c r="E17" s="97"/>
      <c r="F17" s="97"/>
      <c r="G17" s="4"/>
      <c r="H17" s="4"/>
      <c r="I17" s="3" t="str">
        <f t="shared" si="0"/>
        <v/>
      </c>
      <c r="J17" s="3" t="str">
        <f t="shared" si="1"/>
        <v/>
      </c>
      <c r="K17" s="1" t="str">
        <f t="shared" si="2"/>
        <v/>
      </c>
    </row>
    <row r="18" spans="1:11" ht="22.7" customHeight="1" x14ac:dyDescent="0.2">
      <c r="A18" s="4" t="str">
        <f>IF(ข้อมูลผู้บริหาร!A11=0,"",ข้อมูลผู้บริหาร!A11)</f>
        <v/>
      </c>
      <c r="B18" s="97" t="str">
        <f>IF(ข้อมูลผู้บริหาร!B11=0,"",ข้อมูลผู้บริหาร!B11)</f>
        <v/>
      </c>
      <c r="C18" s="97"/>
      <c r="D18" s="97"/>
      <c r="E18" s="97"/>
      <c r="F18" s="97"/>
      <c r="G18" s="4"/>
      <c r="H18" s="4"/>
      <c r="I18" s="3" t="str">
        <f t="shared" si="0"/>
        <v/>
      </c>
      <c r="J18" s="3" t="str">
        <f t="shared" si="1"/>
        <v/>
      </c>
      <c r="K18" s="1" t="str">
        <f t="shared" si="2"/>
        <v/>
      </c>
    </row>
    <row r="19" spans="1:11" ht="22.7" customHeight="1" x14ac:dyDescent="0.2">
      <c r="A19" s="4" t="str">
        <f>IF(ข้อมูลผู้บริหาร!A12=0,"",ข้อมูลผู้บริหาร!A12)</f>
        <v/>
      </c>
      <c r="B19" s="97" t="str">
        <f>IF(ข้อมูลผู้บริหาร!B12=0,"",ข้อมูลผู้บริหาร!B12)</f>
        <v/>
      </c>
      <c r="C19" s="97"/>
      <c r="D19" s="97"/>
      <c r="E19" s="97"/>
      <c r="F19" s="97"/>
      <c r="G19" s="4"/>
      <c r="H19" s="4"/>
      <c r="I19" s="3" t="str">
        <f t="shared" si="0"/>
        <v/>
      </c>
      <c r="J19" s="3" t="str">
        <f t="shared" si="1"/>
        <v/>
      </c>
      <c r="K19" s="1" t="str">
        <f t="shared" si="2"/>
        <v/>
      </c>
    </row>
    <row r="20" spans="1:11" ht="22.7" customHeight="1" x14ac:dyDescent="0.2">
      <c r="A20" s="4" t="str">
        <f>IF(ข้อมูลผู้บริหาร!A13=0,"",ข้อมูลผู้บริหาร!A13)</f>
        <v/>
      </c>
      <c r="B20" s="97" t="str">
        <f>IF(ข้อมูลผู้บริหาร!B13=0,"",ข้อมูลผู้บริหาร!B13)</f>
        <v/>
      </c>
      <c r="C20" s="97"/>
      <c r="D20" s="97"/>
      <c r="E20" s="97"/>
      <c r="F20" s="97"/>
      <c r="G20" s="4"/>
      <c r="H20" s="4"/>
      <c r="I20" s="3" t="str">
        <f t="shared" si="0"/>
        <v/>
      </c>
      <c r="J20" s="3" t="str">
        <f t="shared" si="1"/>
        <v/>
      </c>
      <c r="K20" s="1" t="str">
        <f t="shared" si="2"/>
        <v/>
      </c>
    </row>
    <row r="21" spans="1:11" ht="22.7" customHeight="1" x14ac:dyDescent="0.2">
      <c r="A21" s="4" t="str">
        <f>IF(ข้อมูลผู้บริหาร!A14=0,"",ข้อมูลผู้บริหาร!A14)</f>
        <v/>
      </c>
      <c r="B21" s="97" t="str">
        <f>IF(ข้อมูลผู้บริหาร!B14=0,"",ข้อมูลผู้บริหาร!B14)</f>
        <v/>
      </c>
      <c r="C21" s="97"/>
      <c r="D21" s="97"/>
      <c r="E21" s="97"/>
      <c r="F21" s="97"/>
      <c r="G21" s="4"/>
      <c r="H21" s="4"/>
      <c r="I21" s="3" t="str">
        <f t="shared" si="0"/>
        <v/>
      </c>
      <c r="J21" s="3" t="str">
        <f t="shared" si="1"/>
        <v/>
      </c>
      <c r="K21" s="1" t="str">
        <f t="shared" si="2"/>
        <v/>
      </c>
    </row>
    <row r="22" spans="1:11" ht="22.7" customHeight="1" x14ac:dyDescent="0.2">
      <c r="A22" s="4" t="str">
        <f>IF(ข้อมูลผู้บริหาร!A15=0,"",ข้อมูลผู้บริหาร!A15)</f>
        <v/>
      </c>
      <c r="B22" s="97" t="str">
        <f>IF(ข้อมูลผู้บริหาร!B15=0,"",ข้อมูลผู้บริหาร!B15)</f>
        <v/>
      </c>
      <c r="C22" s="97"/>
      <c r="D22" s="97"/>
      <c r="E22" s="97"/>
      <c r="F22" s="97"/>
      <c r="G22" s="4"/>
      <c r="H22" s="4"/>
      <c r="I22" s="3" t="str">
        <f t="shared" si="0"/>
        <v/>
      </c>
      <c r="J22" s="3" t="str">
        <f t="shared" si="1"/>
        <v/>
      </c>
      <c r="K22" s="1" t="str">
        <f t="shared" si="2"/>
        <v/>
      </c>
    </row>
    <row r="23" spans="1:11" s="11" customFormat="1" ht="22.7" customHeight="1" x14ac:dyDescent="0.2">
      <c r="A23" s="4" t="str">
        <f>IF(ข้อมูลผู้บริหาร!A16=0,"",ข้อมูลผู้บริหาร!A16)</f>
        <v/>
      </c>
      <c r="B23" s="97" t="str">
        <f>IF(ข้อมูลผู้บริหาร!B16=0,"",ข้อมูลผู้บริหาร!B16)</f>
        <v/>
      </c>
      <c r="C23" s="97"/>
      <c r="D23" s="97"/>
      <c r="E23" s="97"/>
      <c r="F23" s="97"/>
      <c r="G23" s="4"/>
      <c r="H23" s="4"/>
      <c r="I23" s="3" t="str">
        <f t="shared" si="0"/>
        <v/>
      </c>
      <c r="J23" s="3" t="str">
        <f t="shared" si="1"/>
        <v/>
      </c>
      <c r="K23" s="1" t="str">
        <f t="shared" si="2"/>
        <v/>
      </c>
    </row>
    <row r="24" spans="1:11" s="11" customFormat="1" ht="22.7" customHeight="1" x14ac:dyDescent="0.2">
      <c r="A24" s="4" t="str">
        <f>IF(ข้อมูลผู้บริหาร!A17=0,"",ข้อมูลผู้บริหาร!A17)</f>
        <v/>
      </c>
      <c r="B24" s="97" t="str">
        <f>IF(ข้อมูลผู้บริหาร!B17=0,"",ข้อมูลผู้บริหาร!B17)</f>
        <v/>
      </c>
      <c r="C24" s="97"/>
      <c r="D24" s="97"/>
      <c r="E24" s="97"/>
      <c r="F24" s="97"/>
      <c r="G24" s="4"/>
      <c r="H24" s="4"/>
      <c r="I24" s="3" t="str">
        <f t="shared" si="0"/>
        <v/>
      </c>
      <c r="J24" s="3" t="str">
        <f t="shared" si="1"/>
        <v/>
      </c>
      <c r="K24" s="1" t="str">
        <f t="shared" si="2"/>
        <v/>
      </c>
    </row>
    <row r="25" spans="1:11" s="11" customFormat="1" ht="22.7" customHeight="1" x14ac:dyDescent="0.2">
      <c r="A25" s="4" t="str">
        <f>IF(ข้อมูลผู้บริหาร!A18=0,"",ข้อมูลผู้บริหาร!A18)</f>
        <v/>
      </c>
      <c r="B25" s="97" t="str">
        <f>IF(ข้อมูลผู้บริหาร!B18=0,"",ข้อมูลผู้บริหาร!B18)</f>
        <v/>
      </c>
      <c r="C25" s="97"/>
      <c r="D25" s="97"/>
      <c r="E25" s="97"/>
      <c r="F25" s="97"/>
      <c r="G25" s="4"/>
      <c r="H25" s="4"/>
      <c r="I25" s="3" t="str">
        <f t="shared" si="0"/>
        <v/>
      </c>
      <c r="J25" s="3" t="str">
        <f t="shared" si="1"/>
        <v/>
      </c>
      <c r="K25" s="1" t="str">
        <f t="shared" si="2"/>
        <v/>
      </c>
    </row>
    <row r="26" spans="1:11" s="11" customFormat="1" ht="22.7" customHeight="1" x14ac:dyDescent="0.2">
      <c r="A26" s="4" t="str">
        <f>IF(ข้อมูลผู้บริหาร!A19=0,"",ข้อมูลผู้บริหาร!A19)</f>
        <v/>
      </c>
      <c r="B26" s="97" t="str">
        <f>IF(ข้อมูลผู้บริหาร!B19=0,"",ข้อมูลผู้บริหาร!B19)</f>
        <v/>
      </c>
      <c r="C26" s="97"/>
      <c r="D26" s="97"/>
      <c r="E26" s="97"/>
      <c r="F26" s="97"/>
      <c r="G26" s="4"/>
      <c r="H26" s="4"/>
      <c r="I26" s="3" t="str">
        <f t="shared" si="0"/>
        <v/>
      </c>
      <c r="J26" s="3" t="str">
        <f t="shared" si="1"/>
        <v/>
      </c>
      <c r="K26" s="1" t="str">
        <f t="shared" si="2"/>
        <v/>
      </c>
    </row>
    <row r="27" spans="1:11" ht="22.7" customHeight="1" x14ac:dyDescent="0.2">
      <c r="A27" s="4" t="str">
        <f>IF(ข้อมูลผู้บริหาร!A20=0,"",ข้อมูลผู้บริหาร!A20)</f>
        <v/>
      </c>
      <c r="B27" s="97" t="str">
        <f>IF(ข้อมูลผู้บริหาร!B20=0,"",ข้อมูลผู้บริหาร!B20)</f>
        <v/>
      </c>
      <c r="C27" s="97"/>
      <c r="D27" s="97"/>
      <c r="E27" s="97"/>
      <c r="F27" s="97"/>
      <c r="G27" s="4"/>
      <c r="H27" s="4"/>
      <c r="I27" s="3" t="str">
        <f t="shared" si="0"/>
        <v/>
      </c>
      <c r="J27" s="3" t="str">
        <f t="shared" si="1"/>
        <v/>
      </c>
      <c r="K27" s="1" t="str">
        <f t="shared" si="2"/>
        <v/>
      </c>
    </row>
    <row r="28" spans="1:11" ht="22.7" customHeight="1" x14ac:dyDescent="0.2">
      <c r="A28" s="4" t="str">
        <f>IF(ข้อมูลผู้บริหาร!A21=0,"",ข้อมูลผู้บริหาร!A21)</f>
        <v/>
      </c>
      <c r="B28" s="97" t="str">
        <f>IF(ข้อมูลผู้บริหาร!B21=0,"",ข้อมูลผู้บริหาร!B21)</f>
        <v/>
      </c>
      <c r="C28" s="97"/>
      <c r="D28" s="97"/>
      <c r="E28" s="97"/>
      <c r="F28" s="97"/>
      <c r="G28" s="4"/>
      <c r="H28" s="4"/>
      <c r="I28" s="3" t="str">
        <f t="shared" si="0"/>
        <v/>
      </c>
      <c r="J28" s="3" t="str">
        <f t="shared" si="1"/>
        <v/>
      </c>
      <c r="K28" s="1" t="str">
        <f t="shared" si="2"/>
        <v/>
      </c>
    </row>
    <row r="29" spans="1:11" ht="22.7" customHeight="1" x14ac:dyDescent="0.2">
      <c r="A29" s="4" t="str">
        <f>IF(ข้อมูลผู้บริหาร!A22=0,"",ข้อมูลผู้บริหาร!A22)</f>
        <v/>
      </c>
      <c r="B29" s="97" t="str">
        <f>IF(ข้อมูลผู้บริหาร!B22=0,"",ข้อมูลผู้บริหาร!B22)</f>
        <v/>
      </c>
      <c r="C29" s="97"/>
      <c r="D29" s="97"/>
      <c r="E29" s="97"/>
      <c r="F29" s="97"/>
      <c r="G29" s="4"/>
      <c r="H29" s="4"/>
      <c r="I29" s="3" t="str">
        <f t="shared" si="0"/>
        <v/>
      </c>
      <c r="J29" s="3" t="str">
        <f t="shared" si="1"/>
        <v/>
      </c>
      <c r="K29" s="1" t="str">
        <f t="shared" si="2"/>
        <v/>
      </c>
    </row>
    <row r="30" spans="1:11" ht="22.7" customHeight="1" thickBot="1" x14ac:dyDescent="0.25">
      <c r="A30" s="4" t="str">
        <f>IF(ข้อมูลผู้บริหาร!A23=0,"",ข้อมูลผู้บริหาร!A23)</f>
        <v/>
      </c>
      <c r="B30" s="97" t="str">
        <f>IF(ข้อมูลผู้บริหาร!B23=0,"",ข้อมูลผู้บริหาร!B23)</f>
        <v/>
      </c>
      <c r="C30" s="97"/>
      <c r="D30" s="97"/>
      <c r="E30" s="97"/>
      <c r="F30" s="97"/>
      <c r="G30" s="5"/>
      <c r="H30" s="5"/>
      <c r="I30" s="3" t="str">
        <f t="shared" si="0"/>
        <v/>
      </c>
      <c r="J30" s="3" t="str">
        <f t="shared" si="1"/>
        <v/>
      </c>
      <c r="K30" s="1" t="str">
        <f t="shared" si="2"/>
        <v/>
      </c>
    </row>
    <row r="31" spans="1:11" ht="22.7" customHeight="1" x14ac:dyDescent="0.2">
      <c r="A31" s="17">
        <f>COUNT(A11:A30)</f>
        <v>1</v>
      </c>
      <c r="B31" s="109" t="s">
        <v>31</v>
      </c>
      <c r="C31" s="110"/>
      <c r="D31" s="110"/>
      <c r="E31" s="110"/>
      <c r="F31" s="110"/>
      <c r="G31" s="110"/>
      <c r="H31" s="110"/>
      <c r="I31" s="103">
        <f>SUM(J11:J30)/A31</f>
        <v>5</v>
      </c>
      <c r="J31" s="103"/>
      <c r="K31" s="104"/>
    </row>
    <row r="32" spans="1:11" ht="22.7" customHeight="1" thickBot="1" x14ac:dyDescent="0.25">
      <c r="A32" s="121" t="s">
        <v>34</v>
      </c>
      <c r="B32" s="122"/>
      <c r="C32" s="122"/>
      <c r="D32" s="122"/>
      <c r="E32" s="122"/>
      <c r="F32" s="122"/>
      <c r="G32" s="123"/>
      <c r="H32" s="31">
        <f>I31/J$10*100</f>
        <v>100</v>
      </c>
      <c r="I32" s="19" t="s">
        <v>25</v>
      </c>
      <c r="J32" s="124" t="str">
        <f>IF(I31&lt;=2.49,"กำลังพัฒนา",IF(I31&lt;=2.99,"ปานกลาง",IF(I31&lt;=3.49,"ดี",IF(I31&lt;=3.99,"ดีเลิศ","ยอดเยี่ยม"))))</f>
        <v>ยอดเยี่ยม</v>
      </c>
      <c r="K32" s="125"/>
    </row>
    <row r="33" spans="1:10" ht="22.7" hidden="1" customHeight="1" x14ac:dyDescent="0.2">
      <c r="A33" s="16">
        <v>1</v>
      </c>
      <c r="J33" s="20"/>
    </row>
    <row r="34" spans="1:10" ht="22.7" hidden="1" customHeight="1" x14ac:dyDescent="0.2">
      <c r="A34" s="16">
        <v>2</v>
      </c>
    </row>
    <row r="35" spans="1:10" ht="22.7" hidden="1" customHeight="1" x14ac:dyDescent="0.2">
      <c r="A35" s="16">
        <v>3</v>
      </c>
    </row>
    <row r="36" spans="1:10" ht="22.7" hidden="1" customHeight="1" x14ac:dyDescent="0.2">
      <c r="A36" s="16">
        <v>4</v>
      </c>
    </row>
    <row r="37" spans="1:10" ht="22.7" hidden="1" customHeight="1" x14ac:dyDescent="0.2">
      <c r="A37" s="16">
        <v>5</v>
      </c>
    </row>
  </sheetData>
  <mergeCells count="35">
    <mergeCell ref="I31:K31"/>
    <mergeCell ref="A32:G32"/>
    <mergeCell ref="J32:K32"/>
    <mergeCell ref="B27:F27"/>
    <mergeCell ref="B28:F28"/>
    <mergeCell ref="B29:F29"/>
    <mergeCell ref="B30:F30"/>
    <mergeCell ref="B31:H31"/>
    <mergeCell ref="B22:F22"/>
    <mergeCell ref="B23:F23"/>
    <mergeCell ref="B24:F24"/>
    <mergeCell ref="B25:F25"/>
    <mergeCell ref="B26:F26"/>
    <mergeCell ref="B17:F17"/>
    <mergeCell ref="B18:F18"/>
    <mergeCell ref="B19:F19"/>
    <mergeCell ref="B20:F20"/>
    <mergeCell ref="B21:F21"/>
    <mergeCell ref="A1:K1"/>
    <mergeCell ref="A3:K4"/>
    <mergeCell ref="B5:K5"/>
    <mergeCell ref="A6:K6"/>
    <mergeCell ref="A7:A10"/>
    <mergeCell ref="B7:F10"/>
    <mergeCell ref="G7:G9"/>
    <mergeCell ref="H7:H9"/>
    <mergeCell ref="I7:I9"/>
    <mergeCell ref="J7:J9"/>
    <mergeCell ref="K7:K9"/>
    <mergeCell ref="B16:F16"/>
    <mergeCell ref="B11:F11"/>
    <mergeCell ref="B12:F12"/>
    <mergeCell ref="B13:F13"/>
    <mergeCell ref="B14:F14"/>
    <mergeCell ref="B15:F15"/>
  </mergeCells>
  <dataValidations count="1">
    <dataValidation type="list" allowBlank="1" showInputMessage="1" showErrorMessage="1" sqref="G11:H30" xr:uid="{00000000-0002-0000-0600-000000000000}">
      <formula1>$A$33:$A$37</formula1>
    </dataValidation>
  </dataValidations>
  <pageMargins left="0.43307086614173229" right="0.23622047244094491" top="0.55118110236220474" bottom="0.35433070866141736" header="0.31496062992125984" footer="0.31496062992125984"/>
  <pageSetup paperSize="9" orientation="portrait" horizontalDpi="4294967293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-0.249977111117893"/>
  </sheetPr>
  <dimension ref="A1:K37"/>
  <sheetViews>
    <sheetView view="pageBreakPreview" zoomScale="91" zoomScaleNormal="100" zoomScaleSheetLayoutView="91" workbookViewId="0">
      <selection activeCell="H11" sqref="H11"/>
    </sheetView>
  </sheetViews>
  <sheetFormatPr defaultColWidth="7.25" defaultRowHeight="22.35" customHeight="1" x14ac:dyDescent="0.2"/>
  <cols>
    <col min="1" max="1" width="5.125" style="16" customWidth="1"/>
    <col min="2" max="5" width="4.5" style="16" customWidth="1"/>
    <col min="6" max="6" width="4.875" style="16" customWidth="1"/>
    <col min="7" max="8" width="19.75" style="16" customWidth="1"/>
    <col min="9" max="11" width="8.5" style="16" customWidth="1"/>
    <col min="12" max="16384" width="7.25" style="16"/>
  </cols>
  <sheetData>
    <row r="1" spans="1:11" s="11" customFormat="1" ht="22.35" customHeight="1" x14ac:dyDescent="0.2">
      <c r="A1" s="127" t="str">
        <f>ปก!A1</f>
        <v>โปรแกรมประเมินมาตรฐานการศึกษาขั้นพื้นฐานเพื่อการประกันคุณภาพภายใน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1" s="11" customFormat="1" ht="22.35" customHeight="1" x14ac:dyDescent="0.2">
      <c r="A2" s="23" t="str">
        <f>""&amp;ปก!A9</f>
        <v>มาตรฐานที่ 2 กระบวนการบริหารและการจัดการ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s="11" customFormat="1" ht="22.35" customHeight="1" x14ac:dyDescent="0.2">
      <c r="A3" s="128" t="str">
        <f>"    "&amp;ปก!A14</f>
        <v xml:space="preserve">    2.5 จัดสภาพแวดล้อมทางกายภาพและสังคมที่เอื้อต่อการจัดการเรียนรู้อย่างมีคุณภาพ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</row>
    <row r="4" spans="1:11" s="11" customFormat="1" ht="22.35" customHeight="1" x14ac:dyDescent="0.2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</row>
    <row r="5" spans="1:11" s="11" customFormat="1" ht="22.35" customHeight="1" x14ac:dyDescent="0.2">
      <c r="A5" s="12"/>
      <c r="B5" s="132"/>
      <c r="C5" s="132"/>
      <c r="D5" s="132"/>
      <c r="E5" s="132"/>
      <c r="F5" s="132"/>
      <c r="G5" s="132"/>
      <c r="H5" s="132"/>
      <c r="I5" s="132"/>
      <c r="J5" s="132"/>
      <c r="K5" s="132"/>
    </row>
    <row r="6" spans="1:11" s="11" customFormat="1" ht="22.35" customHeight="1" x14ac:dyDescent="0.2">
      <c r="A6" s="133" t="str">
        <f>"โรงเรียน"&amp;""&amp;ปก!F2&amp;"      "&amp;"สพป."&amp;"  "&amp;ปก!F6&amp;"        "&amp;"ปีการศึกษา"&amp;" "&amp;ปก!F7</f>
        <v>โรงเรียนบ้านกุดโบสถ์      สพป.  นครราชสีมา เขต 3        ปีการศึกษา 2565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</row>
    <row r="7" spans="1:11" s="13" customFormat="1" ht="22.35" customHeight="1" x14ac:dyDescent="0.2">
      <c r="A7" s="101" t="s">
        <v>10</v>
      </c>
      <c r="B7" s="115" t="s">
        <v>9</v>
      </c>
      <c r="C7" s="115"/>
      <c r="D7" s="115"/>
      <c r="E7" s="115"/>
      <c r="F7" s="115"/>
      <c r="G7" s="135" t="s">
        <v>58</v>
      </c>
      <c r="H7" s="135" t="s">
        <v>59</v>
      </c>
      <c r="I7" s="100" t="s">
        <v>27</v>
      </c>
      <c r="J7" s="102" t="s">
        <v>28</v>
      </c>
      <c r="K7" s="100" t="s">
        <v>29</v>
      </c>
    </row>
    <row r="8" spans="1:11" s="13" customFormat="1" ht="22.35" customHeight="1" x14ac:dyDescent="0.2">
      <c r="A8" s="101"/>
      <c r="B8" s="115"/>
      <c r="C8" s="115"/>
      <c r="D8" s="115"/>
      <c r="E8" s="115"/>
      <c r="F8" s="115"/>
      <c r="G8" s="135"/>
      <c r="H8" s="135"/>
      <c r="I8" s="100"/>
      <c r="J8" s="102"/>
      <c r="K8" s="100"/>
    </row>
    <row r="9" spans="1:11" s="13" customFormat="1" ht="22.35" customHeight="1" x14ac:dyDescent="0.2">
      <c r="A9" s="101"/>
      <c r="B9" s="115"/>
      <c r="C9" s="115"/>
      <c r="D9" s="115"/>
      <c r="E9" s="115"/>
      <c r="F9" s="115"/>
      <c r="G9" s="135"/>
      <c r="H9" s="135"/>
      <c r="I9" s="100"/>
      <c r="J9" s="102"/>
      <c r="K9" s="100"/>
    </row>
    <row r="10" spans="1:11" s="13" customFormat="1" ht="22.35" customHeight="1" x14ac:dyDescent="0.2">
      <c r="A10" s="101"/>
      <c r="B10" s="115"/>
      <c r="C10" s="115"/>
      <c r="D10" s="115"/>
      <c r="E10" s="115"/>
      <c r="F10" s="115"/>
      <c r="G10" s="14">
        <v>5</v>
      </c>
      <c r="H10" s="14">
        <v>5</v>
      </c>
      <c r="I10" s="14">
        <v>5</v>
      </c>
      <c r="J10" s="14">
        <f>ปก!H14</f>
        <v>5</v>
      </c>
      <c r="K10" s="15" t="s">
        <v>30</v>
      </c>
    </row>
    <row r="11" spans="1:11" ht="22.35" customHeight="1" x14ac:dyDescent="0.2">
      <c r="A11" s="4">
        <f>IF(ข้อมูลผู้บริหาร!A4=0,"",ข้อมูลผู้บริหาร!A4)</f>
        <v>1</v>
      </c>
      <c r="B11" s="97" t="str">
        <f>IF(ข้อมูลผู้บริหาร!B4=0,"",ข้อมูลผู้บริหาร!B4)</f>
        <v>นายสุนันท์  จงใจกลาง</v>
      </c>
      <c r="C11" s="97"/>
      <c r="D11" s="97"/>
      <c r="E11" s="97"/>
      <c r="F11" s="97"/>
      <c r="G11" s="4">
        <v>5</v>
      </c>
      <c r="H11" s="4">
        <v>5</v>
      </c>
      <c r="I11" s="3">
        <f t="shared" ref="I11:I30" si="0">IF(SUM(G11:H11)=0,"",AVERAGE(G11:H11))</f>
        <v>5</v>
      </c>
      <c r="J11" s="3">
        <f t="shared" ref="J11:J30" si="1">IF(SUM(G11:H11)=0,"",I11/I$10*J$10)</f>
        <v>5</v>
      </c>
      <c r="K11" s="1" t="str">
        <f>IF(SUM(G11:H11)=0,"",IF(J11&lt;(J$10/2),"ไม่ผ่าน","ผ่าน"))</f>
        <v>ผ่าน</v>
      </c>
    </row>
    <row r="12" spans="1:11" ht="22.35" customHeight="1" x14ac:dyDescent="0.2">
      <c r="A12" s="4" t="str">
        <f>IF(ข้อมูลผู้บริหาร!A5=0,"",ข้อมูลผู้บริหาร!A5)</f>
        <v/>
      </c>
      <c r="B12" s="97" t="str">
        <f>IF(ข้อมูลผู้บริหาร!B5=0,"",ข้อมูลผู้บริหาร!B5)</f>
        <v/>
      </c>
      <c r="C12" s="97"/>
      <c r="D12" s="97"/>
      <c r="E12" s="97"/>
      <c r="F12" s="97"/>
      <c r="G12" s="4"/>
      <c r="H12" s="4"/>
      <c r="I12" s="3" t="str">
        <f t="shared" si="0"/>
        <v/>
      </c>
      <c r="J12" s="3" t="str">
        <f t="shared" si="1"/>
        <v/>
      </c>
      <c r="K12" s="1" t="str">
        <f t="shared" ref="K12:K30" si="2">IF(SUM(G12:H12)=0,"",IF(J12&lt;(J$10/2),"ไม่ผ่าน","ผ่าน"))</f>
        <v/>
      </c>
    </row>
    <row r="13" spans="1:11" ht="22.35" customHeight="1" x14ac:dyDescent="0.2">
      <c r="A13" s="4" t="str">
        <f>IF(ข้อมูลผู้บริหาร!A6=0,"",ข้อมูลผู้บริหาร!A6)</f>
        <v/>
      </c>
      <c r="B13" s="97" t="str">
        <f>IF(ข้อมูลผู้บริหาร!B6=0,"",ข้อมูลผู้บริหาร!B6)</f>
        <v/>
      </c>
      <c r="C13" s="97"/>
      <c r="D13" s="97"/>
      <c r="E13" s="97"/>
      <c r="F13" s="97"/>
      <c r="G13" s="4"/>
      <c r="H13" s="4"/>
      <c r="I13" s="3" t="str">
        <f t="shared" si="0"/>
        <v/>
      </c>
      <c r="J13" s="3" t="str">
        <f t="shared" si="1"/>
        <v/>
      </c>
      <c r="K13" s="1" t="str">
        <f t="shared" si="2"/>
        <v/>
      </c>
    </row>
    <row r="14" spans="1:11" ht="22.35" customHeight="1" x14ac:dyDescent="0.2">
      <c r="A14" s="4" t="str">
        <f>IF(ข้อมูลผู้บริหาร!A7=0,"",ข้อมูลผู้บริหาร!A7)</f>
        <v/>
      </c>
      <c r="B14" s="97" t="str">
        <f>IF(ข้อมูลผู้บริหาร!B7=0,"",ข้อมูลผู้บริหาร!B7)</f>
        <v/>
      </c>
      <c r="C14" s="97"/>
      <c r="D14" s="97"/>
      <c r="E14" s="97"/>
      <c r="F14" s="97"/>
      <c r="G14" s="4"/>
      <c r="H14" s="4"/>
      <c r="I14" s="3" t="str">
        <f t="shared" si="0"/>
        <v/>
      </c>
      <c r="J14" s="3" t="str">
        <f t="shared" si="1"/>
        <v/>
      </c>
      <c r="K14" s="1" t="str">
        <f t="shared" si="2"/>
        <v/>
      </c>
    </row>
    <row r="15" spans="1:11" ht="22.35" customHeight="1" x14ac:dyDescent="0.2">
      <c r="A15" s="4" t="str">
        <f>IF(ข้อมูลผู้บริหาร!A8=0,"",ข้อมูลผู้บริหาร!A8)</f>
        <v/>
      </c>
      <c r="B15" s="97" t="str">
        <f>IF(ข้อมูลผู้บริหาร!B8=0,"",ข้อมูลผู้บริหาร!B8)</f>
        <v/>
      </c>
      <c r="C15" s="97"/>
      <c r="D15" s="97"/>
      <c r="E15" s="97"/>
      <c r="F15" s="97"/>
      <c r="G15" s="4"/>
      <c r="H15" s="4"/>
      <c r="I15" s="3" t="str">
        <f t="shared" si="0"/>
        <v/>
      </c>
      <c r="J15" s="3" t="str">
        <f t="shared" si="1"/>
        <v/>
      </c>
      <c r="K15" s="1" t="str">
        <f t="shared" si="2"/>
        <v/>
      </c>
    </row>
    <row r="16" spans="1:11" ht="22.35" customHeight="1" x14ac:dyDescent="0.2">
      <c r="A16" s="4" t="str">
        <f>IF(ข้อมูลผู้บริหาร!A9=0,"",ข้อมูลผู้บริหาร!A9)</f>
        <v/>
      </c>
      <c r="B16" s="97" t="str">
        <f>IF(ข้อมูลผู้บริหาร!B9=0,"",ข้อมูลผู้บริหาร!B9)</f>
        <v/>
      </c>
      <c r="C16" s="97"/>
      <c r="D16" s="97"/>
      <c r="E16" s="97"/>
      <c r="F16" s="97"/>
      <c r="G16" s="4"/>
      <c r="H16" s="4"/>
      <c r="I16" s="3" t="str">
        <f t="shared" si="0"/>
        <v/>
      </c>
      <c r="J16" s="3" t="str">
        <f t="shared" si="1"/>
        <v/>
      </c>
      <c r="K16" s="1" t="str">
        <f t="shared" si="2"/>
        <v/>
      </c>
    </row>
    <row r="17" spans="1:11" ht="22.35" customHeight="1" x14ac:dyDescent="0.2">
      <c r="A17" s="4" t="str">
        <f>IF(ข้อมูลผู้บริหาร!A10=0,"",ข้อมูลผู้บริหาร!A10)</f>
        <v/>
      </c>
      <c r="B17" s="97" t="str">
        <f>IF(ข้อมูลผู้บริหาร!B10=0,"",ข้อมูลผู้บริหาร!B10)</f>
        <v/>
      </c>
      <c r="C17" s="97"/>
      <c r="D17" s="97"/>
      <c r="E17" s="97"/>
      <c r="F17" s="97"/>
      <c r="G17" s="4"/>
      <c r="H17" s="4"/>
      <c r="I17" s="3" t="str">
        <f t="shared" si="0"/>
        <v/>
      </c>
      <c r="J17" s="3" t="str">
        <f t="shared" si="1"/>
        <v/>
      </c>
      <c r="K17" s="1" t="str">
        <f t="shared" si="2"/>
        <v/>
      </c>
    </row>
    <row r="18" spans="1:11" ht="22.35" customHeight="1" x14ac:dyDescent="0.2">
      <c r="A18" s="4" t="str">
        <f>IF(ข้อมูลผู้บริหาร!A11=0,"",ข้อมูลผู้บริหาร!A11)</f>
        <v/>
      </c>
      <c r="B18" s="97" t="str">
        <f>IF(ข้อมูลผู้บริหาร!B11=0,"",ข้อมูลผู้บริหาร!B11)</f>
        <v/>
      </c>
      <c r="C18" s="97"/>
      <c r="D18" s="97"/>
      <c r="E18" s="97"/>
      <c r="F18" s="97"/>
      <c r="G18" s="4"/>
      <c r="H18" s="4"/>
      <c r="I18" s="3" t="str">
        <f t="shared" si="0"/>
        <v/>
      </c>
      <c r="J18" s="3" t="str">
        <f t="shared" si="1"/>
        <v/>
      </c>
      <c r="K18" s="1" t="str">
        <f t="shared" si="2"/>
        <v/>
      </c>
    </row>
    <row r="19" spans="1:11" ht="22.35" customHeight="1" x14ac:dyDescent="0.2">
      <c r="A19" s="4" t="str">
        <f>IF(ข้อมูลผู้บริหาร!A12=0,"",ข้อมูลผู้บริหาร!A12)</f>
        <v/>
      </c>
      <c r="B19" s="97" t="str">
        <f>IF(ข้อมูลผู้บริหาร!B12=0,"",ข้อมูลผู้บริหาร!B12)</f>
        <v/>
      </c>
      <c r="C19" s="97"/>
      <c r="D19" s="97"/>
      <c r="E19" s="97"/>
      <c r="F19" s="97"/>
      <c r="G19" s="4"/>
      <c r="H19" s="4"/>
      <c r="I19" s="3" t="str">
        <f t="shared" si="0"/>
        <v/>
      </c>
      <c r="J19" s="3" t="str">
        <f t="shared" si="1"/>
        <v/>
      </c>
      <c r="K19" s="1" t="str">
        <f t="shared" si="2"/>
        <v/>
      </c>
    </row>
    <row r="20" spans="1:11" ht="22.35" customHeight="1" x14ac:dyDescent="0.2">
      <c r="A20" s="4" t="str">
        <f>IF(ข้อมูลผู้บริหาร!A13=0,"",ข้อมูลผู้บริหาร!A13)</f>
        <v/>
      </c>
      <c r="B20" s="97" t="str">
        <f>IF(ข้อมูลผู้บริหาร!B13=0,"",ข้อมูลผู้บริหาร!B13)</f>
        <v/>
      </c>
      <c r="C20" s="97"/>
      <c r="D20" s="97"/>
      <c r="E20" s="97"/>
      <c r="F20" s="97"/>
      <c r="G20" s="4"/>
      <c r="H20" s="4"/>
      <c r="I20" s="3" t="str">
        <f t="shared" si="0"/>
        <v/>
      </c>
      <c r="J20" s="3" t="str">
        <f t="shared" si="1"/>
        <v/>
      </c>
      <c r="K20" s="1" t="str">
        <f t="shared" si="2"/>
        <v/>
      </c>
    </row>
    <row r="21" spans="1:11" ht="22.35" customHeight="1" x14ac:dyDescent="0.2">
      <c r="A21" s="4" t="str">
        <f>IF(ข้อมูลผู้บริหาร!A14=0,"",ข้อมูลผู้บริหาร!A14)</f>
        <v/>
      </c>
      <c r="B21" s="97" t="str">
        <f>IF(ข้อมูลผู้บริหาร!B14=0,"",ข้อมูลผู้บริหาร!B14)</f>
        <v/>
      </c>
      <c r="C21" s="97"/>
      <c r="D21" s="97"/>
      <c r="E21" s="97"/>
      <c r="F21" s="97"/>
      <c r="G21" s="4"/>
      <c r="H21" s="4"/>
      <c r="I21" s="3" t="str">
        <f t="shared" si="0"/>
        <v/>
      </c>
      <c r="J21" s="3" t="str">
        <f t="shared" si="1"/>
        <v/>
      </c>
      <c r="K21" s="1" t="str">
        <f t="shared" si="2"/>
        <v/>
      </c>
    </row>
    <row r="22" spans="1:11" ht="22.35" customHeight="1" x14ac:dyDescent="0.2">
      <c r="A22" s="4" t="str">
        <f>IF(ข้อมูลผู้บริหาร!A15=0,"",ข้อมูลผู้บริหาร!A15)</f>
        <v/>
      </c>
      <c r="B22" s="97" t="str">
        <f>IF(ข้อมูลผู้บริหาร!B15=0,"",ข้อมูลผู้บริหาร!B15)</f>
        <v/>
      </c>
      <c r="C22" s="97"/>
      <c r="D22" s="97"/>
      <c r="E22" s="97"/>
      <c r="F22" s="97"/>
      <c r="G22" s="4"/>
      <c r="H22" s="4"/>
      <c r="I22" s="3" t="str">
        <f t="shared" si="0"/>
        <v/>
      </c>
      <c r="J22" s="3" t="str">
        <f t="shared" si="1"/>
        <v/>
      </c>
      <c r="K22" s="1" t="str">
        <f t="shared" si="2"/>
        <v/>
      </c>
    </row>
    <row r="23" spans="1:11" s="11" customFormat="1" ht="22.35" customHeight="1" x14ac:dyDescent="0.2">
      <c r="A23" s="4" t="str">
        <f>IF(ข้อมูลผู้บริหาร!A16=0,"",ข้อมูลผู้บริหาร!A16)</f>
        <v/>
      </c>
      <c r="B23" s="97" t="str">
        <f>IF(ข้อมูลผู้บริหาร!B16=0,"",ข้อมูลผู้บริหาร!B16)</f>
        <v/>
      </c>
      <c r="C23" s="97"/>
      <c r="D23" s="97"/>
      <c r="E23" s="97"/>
      <c r="F23" s="97"/>
      <c r="G23" s="4"/>
      <c r="H23" s="4"/>
      <c r="I23" s="3" t="str">
        <f t="shared" si="0"/>
        <v/>
      </c>
      <c r="J23" s="3" t="str">
        <f t="shared" si="1"/>
        <v/>
      </c>
      <c r="K23" s="1" t="str">
        <f t="shared" si="2"/>
        <v/>
      </c>
    </row>
    <row r="24" spans="1:11" s="11" customFormat="1" ht="22.35" customHeight="1" x14ac:dyDescent="0.2">
      <c r="A24" s="4" t="str">
        <f>IF(ข้อมูลผู้บริหาร!A17=0,"",ข้อมูลผู้บริหาร!A17)</f>
        <v/>
      </c>
      <c r="B24" s="97" t="str">
        <f>IF(ข้อมูลผู้บริหาร!B17=0,"",ข้อมูลผู้บริหาร!B17)</f>
        <v/>
      </c>
      <c r="C24" s="97"/>
      <c r="D24" s="97"/>
      <c r="E24" s="97"/>
      <c r="F24" s="97"/>
      <c r="G24" s="4"/>
      <c r="H24" s="4"/>
      <c r="I24" s="3" t="str">
        <f t="shared" si="0"/>
        <v/>
      </c>
      <c r="J24" s="3" t="str">
        <f t="shared" si="1"/>
        <v/>
      </c>
      <c r="K24" s="1" t="str">
        <f t="shared" si="2"/>
        <v/>
      </c>
    </row>
    <row r="25" spans="1:11" s="11" customFormat="1" ht="22.35" customHeight="1" x14ac:dyDescent="0.2">
      <c r="A25" s="4" t="str">
        <f>IF(ข้อมูลผู้บริหาร!A18=0,"",ข้อมูลผู้บริหาร!A18)</f>
        <v/>
      </c>
      <c r="B25" s="97" t="str">
        <f>IF(ข้อมูลผู้บริหาร!B18=0,"",ข้อมูลผู้บริหาร!B18)</f>
        <v/>
      </c>
      <c r="C25" s="97"/>
      <c r="D25" s="97"/>
      <c r="E25" s="97"/>
      <c r="F25" s="97"/>
      <c r="G25" s="4"/>
      <c r="H25" s="4"/>
      <c r="I25" s="3" t="str">
        <f t="shared" si="0"/>
        <v/>
      </c>
      <c r="J25" s="3" t="str">
        <f t="shared" si="1"/>
        <v/>
      </c>
      <c r="K25" s="1" t="str">
        <f t="shared" si="2"/>
        <v/>
      </c>
    </row>
    <row r="26" spans="1:11" s="11" customFormat="1" ht="22.35" customHeight="1" x14ac:dyDescent="0.2">
      <c r="A26" s="4" t="str">
        <f>IF(ข้อมูลผู้บริหาร!A19=0,"",ข้อมูลผู้บริหาร!A19)</f>
        <v/>
      </c>
      <c r="B26" s="97" t="str">
        <f>IF(ข้อมูลผู้บริหาร!B19=0,"",ข้อมูลผู้บริหาร!B19)</f>
        <v/>
      </c>
      <c r="C26" s="97"/>
      <c r="D26" s="97"/>
      <c r="E26" s="97"/>
      <c r="F26" s="97"/>
      <c r="G26" s="4"/>
      <c r="H26" s="4"/>
      <c r="I26" s="3" t="str">
        <f t="shared" si="0"/>
        <v/>
      </c>
      <c r="J26" s="3" t="str">
        <f t="shared" si="1"/>
        <v/>
      </c>
      <c r="K26" s="1" t="str">
        <f t="shared" si="2"/>
        <v/>
      </c>
    </row>
    <row r="27" spans="1:11" ht="22.35" customHeight="1" x14ac:dyDescent="0.2">
      <c r="A27" s="4" t="str">
        <f>IF(ข้อมูลผู้บริหาร!A20=0,"",ข้อมูลผู้บริหาร!A20)</f>
        <v/>
      </c>
      <c r="B27" s="97" t="str">
        <f>IF(ข้อมูลผู้บริหาร!B20=0,"",ข้อมูลผู้บริหาร!B20)</f>
        <v/>
      </c>
      <c r="C27" s="97"/>
      <c r="D27" s="97"/>
      <c r="E27" s="97"/>
      <c r="F27" s="97"/>
      <c r="G27" s="4"/>
      <c r="H27" s="4"/>
      <c r="I27" s="3" t="str">
        <f t="shared" si="0"/>
        <v/>
      </c>
      <c r="J27" s="3" t="str">
        <f t="shared" si="1"/>
        <v/>
      </c>
      <c r="K27" s="1" t="str">
        <f t="shared" si="2"/>
        <v/>
      </c>
    </row>
    <row r="28" spans="1:11" ht="22.35" customHeight="1" x14ac:dyDescent="0.2">
      <c r="A28" s="4" t="str">
        <f>IF(ข้อมูลผู้บริหาร!A21=0,"",ข้อมูลผู้บริหาร!A21)</f>
        <v/>
      </c>
      <c r="B28" s="97" t="str">
        <f>IF(ข้อมูลผู้บริหาร!B21=0,"",ข้อมูลผู้บริหาร!B21)</f>
        <v/>
      </c>
      <c r="C28" s="97"/>
      <c r="D28" s="97"/>
      <c r="E28" s="97"/>
      <c r="F28" s="97"/>
      <c r="G28" s="4"/>
      <c r="H28" s="4"/>
      <c r="I28" s="3" t="str">
        <f t="shared" si="0"/>
        <v/>
      </c>
      <c r="J28" s="3" t="str">
        <f t="shared" si="1"/>
        <v/>
      </c>
      <c r="K28" s="1" t="str">
        <f t="shared" si="2"/>
        <v/>
      </c>
    </row>
    <row r="29" spans="1:11" ht="22.35" customHeight="1" x14ac:dyDescent="0.2">
      <c r="A29" s="4" t="str">
        <f>IF(ข้อมูลผู้บริหาร!A22=0,"",ข้อมูลผู้บริหาร!A22)</f>
        <v/>
      </c>
      <c r="B29" s="97" t="str">
        <f>IF(ข้อมูลผู้บริหาร!B22=0,"",ข้อมูลผู้บริหาร!B22)</f>
        <v/>
      </c>
      <c r="C29" s="97"/>
      <c r="D29" s="97"/>
      <c r="E29" s="97"/>
      <c r="F29" s="97"/>
      <c r="G29" s="4"/>
      <c r="H29" s="4"/>
      <c r="I29" s="3" t="str">
        <f t="shared" si="0"/>
        <v/>
      </c>
      <c r="J29" s="3" t="str">
        <f t="shared" si="1"/>
        <v/>
      </c>
      <c r="K29" s="1" t="str">
        <f t="shared" si="2"/>
        <v/>
      </c>
    </row>
    <row r="30" spans="1:11" ht="22.35" customHeight="1" thickBot="1" x14ac:dyDescent="0.25">
      <c r="A30" s="4" t="str">
        <f>IF(ข้อมูลผู้บริหาร!A23=0,"",ข้อมูลผู้บริหาร!A23)</f>
        <v/>
      </c>
      <c r="B30" s="97" t="str">
        <f>IF(ข้อมูลผู้บริหาร!B23=0,"",ข้อมูลผู้บริหาร!B23)</f>
        <v/>
      </c>
      <c r="C30" s="97"/>
      <c r="D30" s="97"/>
      <c r="E30" s="97"/>
      <c r="F30" s="97"/>
      <c r="G30" s="5"/>
      <c r="H30" s="5"/>
      <c r="I30" s="3" t="str">
        <f t="shared" si="0"/>
        <v/>
      </c>
      <c r="J30" s="3" t="str">
        <f t="shared" si="1"/>
        <v/>
      </c>
      <c r="K30" s="1" t="str">
        <f t="shared" si="2"/>
        <v/>
      </c>
    </row>
    <row r="31" spans="1:11" ht="22.35" customHeight="1" x14ac:dyDescent="0.2">
      <c r="A31" s="17">
        <f>COUNT(A11:A30)</f>
        <v>1</v>
      </c>
      <c r="B31" s="109" t="s">
        <v>31</v>
      </c>
      <c r="C31" s="110"/>
      <c r="D31" s="110"/>
      <c r="E31" s="110"/>
      <c r="F31" s="110"/>
      <c r="G31" s="110"/>
      <c r="H31" s="110"/>
      <c r="I31" s="103">
        <f>SUM(J11:J30)/A31</f>
        <v>5</v>
      </c>
      <c r="J31" s="103"/>
      <c r="K31" s="104"/>
    </row>
    <row r="32" spans="1:11" ht="22.35" customHeight="1" thickBot="1" x14ac:dyDescent="0.25">
      <c r="A32" s="121" t="s">
        <v>34</v>
      </c>
      <c r="B32" s="122"/>
      <c r="C32" s="122"/>
      <c r="D32" s="122"/>
      <c r="E32" s="122"/>
      <c r="F32" s="122"/>
      <c r="G32" s="123"/>
      <c r="H32" s="31">
        <f>I31/J$10*100</f>
        <v>100</v>
      </c>
      <c r="I32" s="19" t="s">
        <v>25</v>
      </c>
      <c r="J32" s="124" t="str">
        <f>IF(I31&lt;=2.49,"กำลังพัฒนา",IF(I31&lt;=2.99,"ปานกลาง",IF(I31&lt;=3.49,"ดี",IF(I31&lt;=3.99,"ดีเลิศ","ยอดเยี่ยม"))))</f>
        <v>ยอดเยี่ยม</v>
      </c>
      <c r="K32" s="125"/>
    </row>
    <row r="33" spans="1:10" ht="22.35" hidden="1" customHeight="1" x14ac:dyDescent="0.2">
      <c r="A33" s="16">
        <v>1</v>
      </c>
      <c r="J33" s="20"/>
    </row>
    <row r="34" spans="1:10" ht="22.35" hidden="1" customHeight="1" x14ac:dyDescent="0.2">
      <c r="A34" s="16">
        <v>2</v>
      </c>
    </row>
    <row r="35" spans="1:10" ht="22.35" hidden="1" customHeight="1" x14ac:dyDescent="0.2">
      <c r="A35" s="16">
        <v>3</v>
      </c>
    </row>
    <row r="36" spans="1:10" ht="22.35" hidden="1" customHeight="1" x14ac:dyDescent="0.2">
      <c r="A36" s="16">
        <v>4</v>
      </c>
    </row>
    <row r="37" spans="1:10" ht="22.35" hidden="1" customHeight="1" x14ac:dyDescent="0.2">
      <c r="A37" s="16">
        <v>5</v>
      </c>
    </row>
  </sheetData>
  <mergeCells count="35">
    <mergeCell ref="A32:G32"/>
    <mergeCell ref="J32:K32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H31"/>
    <mergeCell ref="I31:K31"/>
    <mergeCell ref="B21:F21"/>
    <mergeCell ref="K7:K9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A1:K1"/>
    <mergeCell ref="A3:K4"/>
    <mergeCell ref="B5:K5"/>
    <mergeCell ref="A6:K6"/>
    <mergeCell ref="A7:A10"/>
    <mergeCell ref="B7:F10"/>
    <mergeCell ref="G7:G9"/>
    <mergeCell ref="H7:H9"/>
    <mergeCell ref="I7:I9"/>
    <mergeCell ref="J7:J9"/>
  </mergeCells>
  <dataValidations count="1">
    <dataValidation type="list" allowBlank="1" showInputMessage="1" showErrorMessage="1" sqref="G11:H30" xr:uid="{00000000-0002-0000-0700-000000000000}">
      <formula1>$A$33:$A$37</formula1>
    </dataValidation>
  </dataValidations>
  <pageMargins left="0.43307086614173229" right="0.23622047244094491" top="0.55118110236220474" bottom="0.35433070866141736" header="0.31496062992125984" footer="0.31496062992125984"/>
  <pageSetup orientation="portrait" horizontalDpi="4294967293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-0.249977111117893"/>
  </sheetPr>
  <dimension ref="A1:J37"/>
  <sheetViews>
    <sheetView view="pageBreakPreview" topLeftCell="A4" zoomScale="95" zoomScaleNormal="100" zoomScaleSheetLayoutView="95" workbookViewId="0">
      <selection activeCell="G11" sqref="G11"/>
    </sheetView>
  </sheetViews>
  <sheetFormatPr defaultColWidth="7.25" defaultRowHeight="21.75" x14ac:dyDescent="0.2"/>
  <cols>
    <col min="1" max="1" width="5.125" style="16" customWidth="1"/>
    <col min="2" max="5" width="4.5" style="16" customWidth="1"/>
    <col min="6" max="6" width="4.875" style="16" customWidth="1"/>
    <col min="7" max="7" width="34.25" style="16" customWidth="1"/>
    <col min="8" max="10" width="10.25" style="16" customWidth="1"/>
    <col min="11" max="16384" width="7.25" style="16"/>
  </cols>
  <sheetData>
    <row r="1" spans="1:10" s="11" customFormat="1" ht="22.35" customHeight="1" x14ac:dyDescent="0.2">
      <c r="A1" s="127" t="str">
        <f>ปก!A1</f>
        <v>โปรแกรมประเมินมาตรฐานการศึกษาขั้นพื้นฐานเพื่อการประกันคุณภาพภายใน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s="11" customFormat="1" ht="22.35" customHeight="1" x14ac:dyDescent="0.2">
      <c r="A2" s="23" t="str">
        <f>""&amp;ปก!A9</f>
        <v>มาตรฐานที่ 2 กระบวนการบริหารและการจัดการ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s="11" customFormat="1" ht="22.35" customHeight="1" x14ac:dyDescent="0.2">
      <c r="A3" s="128" t="str">
        <f>"     "&amp;ปก!A15</f>
        <v xml:space="preserve">     2.6 จัดระบบเทคโนโลยีสารสนเทศเพื่อสนับสนุนการบริหารจัดการและการจัดการเรียนรู้
</v>
      </c>
      <c r="B3" s="128"/>
      <c r="C3" s="128"/>
      <c r="D3" s="128"/>
      <c r="E3" s="128"/>
      <c r="F3" s="128"/>
      <c r="G3" s="128"/>
      <c r="H3" s="128"/>
      <c r="I3" s="128"/>
      <c r="J3" s="128"/>
    </row>
    <row r="4" spans="1:10" s="11" customFormat="1" ht="22.35" customHeight="1" x14ac:dyDescent="0.2">
      <c r="A4" s="128"/>
      <c r="B4" s="128"/>
      <c r="C4" s="128"/>
      <c r="D4" s="128"/>
      <c r="E4" s="128"/>
      <c r="F4" s="128"/>
      <c r="G4" s="128"/>
      <c r="H4" s="128"/>
      <c r="I4" s="128"/>
      <c r="J4" s="128"/>
    </row>
    <row r="5" spans="1:10" s="11" customFormat="1" ht="22.35" customHeight="1" x14ac:dyDescent="0.2">
      <c r="A5" s="12"/>
      <c r="B5" s="132"/>
      <c r="C5" s="132"/>
      <c r="D5" s="132"/>
      <c r="E5" s="132"/>
      <c r="F5" s="132"/>
      <c r="G5" s="132"/>
      <c r="H5" s="132"/>
      <c r="I5" s="132"/>
      <c r="J5" s="132"/>
    </row>
    <row r="6" spans="1:10" s="11" customFormat="1" ht="22.35" customHeight="1" x14ac:dyDescent="0.2">
      <c r="A6" s="133" t="str">
        <f>"โรงเรียน"&amp;""&amp;ปก!F2&amp;"      "&amp;"สพป."&amp;"  "&amp;ปก!F6&amp;"        "&amp;"ปีการศึกษา"&amp;" "&amp;ปก!F7</f>
        <v>โรงเรียนบ้านกุดโบสถ์      สพป.  นครราชสีมา เขต 3        ปีการศึกษา 2565</v>
      </c>
      <c r="B6" s="133"/>
      <c r="C6" s="133"/>
      <c r="D6" s="133"/>
      <c r="E6" s="133"/>
      <c r="F6" s="133"/>
      <c r="G6" s="133"/>
      <c r="H6" s="133"/>
      <c r="I6" s="133"/>
      <c r="J6" s="133"/>
    </row>
    <row r="7" spans="1:10" s="13" customFormat="1" ht="22.35" customHeight="1" x14ac:dyDescent="0.2">
      <c r="A7" s="101" t="s">
        <v>10</v>
      </c>
      <c r="B7" s="115" t="s">
        <v>9</v>
      </c>
      <c r="C7" s="115"/>
      <c r="D7" s="115"/>
      <c r="E7" s="115"/>
      <c r="F7" s="115"/>
      <c r="G7" s="136" t="s">
        <v>60</v>
      </c>
      <c r="H7" s="100" t="s">
        <v>27</v>
      </c>
      <c r="I7" s="102" t="s">
        <v>28</v>
      </c>
      <c r="J7" s="100" t="s">
        <v>29</v>
      </c>
    </row>
    <row r="8" spans="1:10" s="13" customFormat="1" ht="22.35" customHeight="1" x14ac:dyDescent="0.2">
      <c r="A8" s="101"/>
      <c r="B8" s="115"/>
      <c r="C8" s="115"/>
      <c r="D8" s="115"/>
      <c r="E8" s="115"/>
      <c r="F8" s="115"/>
      <c r="G8" s="136"/>
      <c r="H8" s="100"/>
      <c r="I8" s="102"/>
      <c r="J8" s="100"/>
    </row>
    <row r="9" spans="1:10" s="13" customFormat="1" ht="22.35" customHeight="1" x14ac:dyDescent="0.2">
      <c r="A9" s="101"/>
      <c r="B9" s="115"/>
      <c r="C9" s="115"/>
      <c r="D9" s="115"/>
      <c r="E9" s="115"/>
      <c r="F9" s="115"/>
      <c r="G9" s="136"/>
      <c r="H9" s="100"/>
      <c r="I9" s="102"/>
      <c r="J9" s="100"/>
    </row>
    <row r="10" spans="1:10" s="13" customFormat="1" ht="22.35" customHeight="1" x14ac:dyDescent="0.2">
      <c r="A10" s="101"/>
      <c r="B10" s="115"/>
      <c r="C10" s="115"/>
      <c r="D10" s="115"/>
      <c r="E10" s="115"/>
      <c r="F10" s="115"/>
      <c r="G10" s="14">
        <v>5</v>
      </c>
      <c r="H10" s="14">
        <v>5</v>
      </c>
      <c r="I10" s="14">
        <f>ปก!H15</f>
        <v>5</v>
      </c>
      <c r="J10" s="33" t="s">
        <v>30</v>
      </c>
    </row>
    <row r="11" spans="1:10" ht="22.35" customHeight="1" x14ac:dyDescent="0.2">
      <c r="A11" s="4">
        <f>IF(ข้อมูลผู้บริหาร!A4=0,"",ข้อมูลผู้บริหาร!A4)</f>
        <v>1</v>
      </c>
      <c r="B11" s="97" t="str">
        <f>IF(ข้อมูลผู้บริหาร!B4=0,"",ข้อมูลผู้บริหาร!B4)</f>
        <v>นายสุนันท์  จงใจกลาง</v>
      </c>
      <c r="C11" s="97"/>
      <c r="D11" s="97"/>
      <c r="E11" s="97"/>
      <c r="F11" s="97"/>
      <c r="G11" s="4">
        <v>4</v>
      </c>
      <c r="H11" s="3">
        <f t="shared" ref="H11:H30" si="0">IF(SUM(G11:G11)=0,"",AVERAGE(G11:G11))</f>
        <v>4</v>
      </c>
      <c r="I11" s="3">
        <f t="shared" ref="I11:I30" si="1">IF(SUM(G11:G11)=0,"",H11/H$10*I$10)</f>
        <v>4</v>
      </c>
      <c r="J11" s="1" t="str">
        <f>IF(SUM(G11:G11)=0,"",IF(I11&lt;(I$10/2),"ไม่ผ่าน","ผ่าน"))</f>
        <v>ผ่าน</v>
      </c>
    </row>
    <row r="12" spans="1:10" ht="22.35" customHeight="1" x14ac:dyDescent="0.2">
      <c r="A12" s="4" t="str">
        <f>IF(ข้อมูลผู้บริหาร!A5=0,"",ข้อมูลผู้บริหาร!A5)</f>
        <v/>
      </c>
      <c r="B12" s="97" t="str">
        <f>IF(ข้อมูลผู้บริหาร!B5=0,"",ข้อมูลผู้บริหาร!B5)</f>
        <v/>
      </c>
      <c r="C12" s="97"/>
      <c r="D12" s="97"/>
      <c r="E12" s="97"/>
      <c r="F12" s="97"/>
      <c r="G12" s="4"/>
      <c r="H12" s="3" t="str">
        <f t="shared" si="0"/>
        <v/>
      </c>
      <c r="I12" s="3" t="str">
        <f t="shared" si="1"/>
        <v/>
      </c>
      <c r="J12" s="1" t="str">
        <f t="shared" ref="J12:J30" si="2">IF(SUM(G12:G12)=0,"",IF(I12&lt;(I$10/2),"ไม่ผ่าน","ผ่าน"))</f>
        <v/>
      </c>
    </row>
    <row r="13" spans="1:10" ht="22.35" customHeight="1" x14ac:dyDescent="0.2">
      <c r="A13" s="4" t="str">
        <f>IF(ข้อมูลผู้บริหาร!A6=0,"",ข้อมูลผู้บริหาร!A6)</f>
        <v/>
      </c>
      <c r="B13" s="97" t="str">
        <f>IF(ข้อมูลผู้บริหาร!B6=0,"",ข้อมูลผู้บริหาร!B6)</f>
        <v/>
      </c>
      <c r="C13" s="97"/>
      <c r="D13" s="97"/>
      <c r="E13" s="97"/>
      <c r="F13" s="97"/>
      <c r="G13" s="4"/>
      <c r="H13" s="3" t="str">
        <f t="shared" si="0"/>
        <v/>
      </c>
      <c r="I13" s="3" t="str">
        <f t="shared" si="1"/>
        <v/>
      </c>
      <c r="J13" s="1" t="str">
        <f t="shared" si="2"/>
        <v/>
      </c>
    </row>
    <row r="14" spans="1:10" ht="22.35" customHeight="1" x14ac:dyDescent="0.2">
      <c r="A14" s="4" t="str">
        <f>IF(ข้อมูลผู้บริหาร!A7=0,"",ข้อมูลผู้บริหาร!A7)</f>
        <v/>
      </c>
      <c r="B14" s="97" t="str">
        <f>IF(ข้อมูลผู้บริหาร!B7=0,"",ข้อมูลผู้บริหาร!B7)</f>
        <v/>
      </c>
      <c r="C14" s="97"/>
      <c r="D14" s="97"/>
      <c r="E14" s="97"/>
      <c r="F14" s="97"/>
      <c r="G14" s="4"/>
      <c r="H14" s="3" t="str">
        <f t="shared" si="0"/>
        <v/>
      </c>
      <c r="I14" s="3" t="str">
        <f t="shared" si="1"/>
        <v/>
      </c>
      <c r="J14" s="1" t="str">
        <f t="shared" si="2"/>
        <v/>
      </c>
    </row>
    <row r="15" spans="1:10" ht="22.35" customHeight="1" x14ac:dyDescent="0.2">
      <c r="A15" s="4" t="str">
        <f>IF(ข้อมูลผู้บริหาร!A8=0,"",ข้อมูลผู้บริหาร!A8)</f>
        <v/>
      </c>
      <c r="B15" s="97" t="str">
        <f>IF(ข้อมูลผู้บริหาร!B8=0,"",ข้อมูลผู้บริหาร!B8)</f>
        <v/>
      </c>
      <c r="C15" s="97"/>
      <c r="D15" s="97"/>
      <c r="E15" s="97"/>
      <c r="F15" s="97"/>
      <c r="G15" s="4"/>
      <c r="H15" s="3" t="str">
        <f t="shared" si="0"/>
        <v/>
      </c>
      <c r="I15" s="3" t="str">
        <f t="shared" si="1"/>
        <v/>
      </c>
      <c r="J15" s="1" t="str">
        <f t="shared" si="2"/>
        <v/>
      </c>
    </row>
    <row r="16" spans="1:10" ht="22.35" customHeight="1" x14ac:dyDescent="0.2">
      <c r="A16" s="4" t="str">
        <f>IF(ข้อมูลผู้บริหาร!A9=0,"",ข้อมูลผู้บริหาร!A9)</f>
        <v/>
      </c>
      <c r="B16" s="97" t="str">
        <f>IF(ข้อมูลผู้บริหาร!B9=0,"",ข้อมูลผู้บริหาร!B9)</f>
        <v/>
      </c>
      <c r="C16" s="97"/>
      <c r="D16" s="97"/>
      <c r="E16" s="97"/>
      <c r="F16" s="97"/>
      <c r="G16" s="4"/>
      <c r="H16" s="3" t="str">
        <f t="shared" si="0"/>
        <v/>
      </c>
      <c r="I16" s="3" t="str">
        <f t="shared" si="1"/>
        <v/>
      </c>
      <c r="J16" s="1" t="str">
        <f t="shared" si="2"/>
        <v/>
      </c>
    </row>
    <row r="17" spans="1:10" ht="22.35" customHeight="1" x14ac:dyDescent="0.2">
      <c r="A17" s="4" t="str">
        <f>IF(ข้อมูลผู้บริหาร!A10=0,"",ข้อมูลผู้บริหาร!A10)</f>
        <v/>
      </c>
      <c r="B17" s="97" t="str">
        <f>IF(ข้อมูลผู้บริหาร!B10=0,"",ข้อมูลผู้บริหาร!B10)</f>
        <v/>
      </c>
      <c r="C17" s="97"/>
      <c r="D17" s="97"/>
      <c r="E17" s="97"/>
      <c r="F17" s="97"/>
      <c r="G17" s="4"/>
      <c r="H17" s="3" t="str">
        <f t="shared" si="0"/>
        <v/>
      </c>
      <c r="I17" s="3" t="str">
        <f t="shared" si="1"/>
        <v/>
      </c>
      <c r="J17" s="1" t="str">
        <f t="shared" si="2"/>
        <v/>
      </c>
    </row>
    <row r="18" spans="1:10" ht="22.35" customHeight="1" x14ac:dyDescent="0.2">
      <c r="A18" s="4" t="str">
        <f>IF(ข้อมูลผู้บริหาร!A11=0,"",ข้อมูลผู้บริหาร!A11)</f>
        <v/>
      </c>
      <c r="B18" s="97" t="str">
        <f>IF(ข้อมูลผู้บริหาร!B11=0,"",ข้อมูลผู้บริหาร!B11)</f>
        <v/>
      </c>
      <c r="C18" s="97"/>
      <c r="D18" s="97"/>
      <c r="E18" s="97"/>
      <c r="F18" s="97"/>
      <c r="G18" s="4"/>
      <c r="H18" s="3" t="str">
        <f t="shared" si="0"/>
        <v/>
      </c>
      <c r="I18" s="3" t="str">
        <f t="shared" si="1"/>
        <v/>
      </c>
      <c r="J18" s="1" t="str">
        <f t="shared" si="2"/>
        <v/>
      </c>
    </row>
    <row r="19" spans="1:10" ht="22.35" customHeight="1" x14ac:dyDescent="0.2">
      <c r="A19" s="4" t="str">
        <f>IF(ข้อมูลผู้บริหาร!A12=0,"",ข้อมูลผู้บริหาร!A12)</f>
        <v/>
      </c>
      <c r="B19" s="97" t="str">
        <f>IF(ข้อมูลผู้บริหาร!B12=0,"",ข้อมูลผู้บริหาร!B12)</f>
        <v/>
      </c>
      <c r="C19" s="97"/>
      <c r="D19" s="97"/>
      <c r="E19" s="97"/>
      <c r="F19" s="97"/>
      <c r="G19" s="4"/>
      <c r="H19" s="3" t="str">
        <f t="shared" si="0"/>
        <v/>
      </c>
      <c r="I19" s="3" t="str">
        <f t="shared" si="1"/>
        <v/>
      </c>
      <c r="J19" s="1" t="str">
        <f t="shared" si="2"/>
        <v/>
      </c>
    </row>
    <row r="20" spans="1:10" ht="22.35" customHeight="1" x14ac:dyDescent="0.2">
      <c r="A20" s="4" t="str">
        <f>IF(ข้อมูลผู้บริหาร!A13=0,"",ข้อมูลผู้บริหาร!A13)</f>
        <v/>
      </c>
      <c r="B20" s="97" t="str">
        <f>IF(ข้อมูลผู้บริหาร!B13=0,"",ข้อมูลผู้บริหาร!B13)</f>
        <v/>
      </c>
      <c r="C20" s="97"/>
      <c r="D20" s="97"/>
      <c r="E20" s="97"/>
      <c r="F20" s="97"/>
      <c r="G20" s="4"/>
      <c r="H20" s="3" t="str">
        <f t="shared" si="0"/>
        <v/>
      </c>
      <c r="I20" s="3" t="str">
        <f t="shared" si="1"/>
        <v/>
      </c>
      <c r="J20" s="1" t="str">
        <f t="shared" si="2"/>
        <v/>
      </c>
    </row>
    <row r="21" spans="1:10" ht="22.35" customHeight="1" x14ac:dyDescent="0.2">
      <c r="A21" s="4" t="str">
        <f>IF(ข้อมูลผู้บริหาร!A14=0,"",ข้อมูลผู้บริหาร!A14)</f>
        <v/>
      </c>
      <c r="B21" s="97" t="str">
        <f>IF(ข้อมูลผู้บริหาร!B14=0,"",ข้อมูลผู้บริหาร!B14)</f>
        <v/>
      </c>
      <c r="C21" s="97"/>
      <c r="D21" s="97"/>
      <c r="E21" s="97"/>
      <c r="F21" s="97"/>
      <c r="G21" s="4"/>
      <c r="H21" s="3" t="str">
        <f t="shared" si="0"/>
        <v/>
      </c>
      <c r="I21" s="3" t="str">
        <f t="shared" si="1"/>
        <v/>
      </c>
      <c r="J21" s="1" t="str">
        <f t="shared" si="2"/>
        <v/>
      </c>
    </row>
    <row r="22" spans="1:10" ht="22.35" customHeight="1" x14ac:dyDescent="0.2">
      <c r="A22" s="4" t="str">
        <f>IF(ข้อมูลผู้บริหาร!A15=0,"",ข้อมูลผู้บริหาร!A15)</f>
        <v/>
      </c>
      <c r="B22" s="97" t="str">
        <f>IF(ข้อมูลผู้บริหาร!B15=0,"",ข้อมูลผู้บริหาร!B15)</f>
        <v/>
      </c>
      <c r="C22" s="97"/>
      <c r="D22" s="97"/>
      <c r="E22" s="97"/>
      <c r="F22" s="97"/>
      <c r="G22" s="4"/>
      <c r="H22" s="3" t="str">
        <f t="shared" si="0"/>
        <v/>
      </c>
      <c r="I22" s="3" t="str">
        <f t="shared" si="1"/>
        <v/>
      </c>
      <c r="J22" s="1" t="str">
        <f t="shared" si="2"/>
        <v/>
      </c>
    </row>
    <row r="23" spans="1:10" s="11" customFormat="1" ht="22.35" customHeight="1" x14ac:dyDescent="0.2">
      <c r="A23" s="4" t="str">
        <f>IF(ข้อมูลผู้บริหาร!A16=0,"",ข้อมูลผู้บริหาร!A16)</f>
        <v/>
      </c>
      <c r="B23" s="97" t="str">
        <f>IF(ข้อมูลผู้บริหาร!B16=0,"",ข้อมูลผู้บริหาร!B16)</f>
        <v/>
      </c>
      <c r="C23" s="97"/>
      <c r="D23" s="97"/>
      <c r="E23" s="97"/>
      <c r="F23" s="97"/>
      <c r="G23" s="4"/>
      <c r="H23" s="3" t="str">
        <f t="shared" si="0"/>
        <v/>
      </c>
      <c r="I23" s="3" t="str">
        <f t="shared" si="1"/>
        <v/>
      </c>
      <c r="J23" s="1" t="str">
        <f t="shared" si="2"/>
        <v/>
      </c>
    </row>
    <row r="24" spans="1:10" s="11" customFormat="1" ht="22.35" customHeight="1" x14ac:dyDescent="0.2">
      <c r="A24" s="4" t="str">
        <f>IF(ข้อมูลผู้บริหาร!A17=0,"",ข้อมูลผู้บริหาร!A17)</f>
        <v/>
      </c>
      <c r="B24" s="97" t="str">
        <f>IF(ข้อมูลผู้บริหาร!B17=0,"",ข้อมูลผู้บริหาร!B17)</f>
        <v/>
      </c>
      <c r="C24" s="97"/>
      <c r="D24" s="97"/>
      <c r="E24" s="97"/>
      <c r="F24" s="97"/>
      <c r="G24" s="4"/>
      <c r="H24" s="3" t="str">
        <f t="shared" si="0"/>
        <v/>
      </c>
      <c r="I24" s="3" t="str">
        <f t="shared" si="1"/>
        <v/>
      </c>
      <c r="J24" s="1" t="str">
        <f t="shared" si="2"/>
        <v/>
      </c>
    </row>
    <row r="25" spans="1:10" s="11" customFormat="1" ht="22.35" customHeight="1" x14ac:dyDescent="0.2">
      <c r="A25" s="4" t="str">
        <f>IF(ข้อมูลผู้บริหาร!A18=0,"",ข้อมูลผู้บริหาร!A18)</f>
        <v/>
      </c>
      <c r="B25" s="97" t="str">
        <f>IF(ข้อมูลผู้บริหาร!B18=0,"",ข้อมูลผู้บริหาร!B18)</f>
        <v/>
      </c>
      <c r="C25" s="97"/>
      <c r="D25" s="97"/>
      <c r="E25" s="97"/>
      <c r="F25" s="97"/>
      <c r="G25" s="4"/>
      <c r="H25" s="3" t="str">
        <f t="shared" si="0"/>
        <v/>
      </c>
      <c r="I25" s="3" t="str">
        <f t="shared" si="1"/>
        <v/>
      </c>
      <c r="J25" s="1" t="str">
        <f t="shared" si="2"/>
        <v/>
      </c>
    </row>
    <row r="26" spans="1:10" s="11" customFormat="1" ht="22.35" customHeight="1" x14ac:dyDescent="0.2">
      <c r="A26" s="4" t="str">
        <f>IF(ข้อมูลผู้บริหาร!A19=0,"",ข้อมูลผู้บริหาร!A19)</f>
        <v/>
      </c>
      <c r="B26" s="97" t="str">
        <f>IF(ข้อมูลผู้บริหาร!B19=0,"",ข้อมูลผู้บริหาร!B19)</f>
        <v/>
      </c>
      <c r="C26" s="97"/>
      <c r="D26" s="97"/>
      <c r="E26" s="97"/>
      <c r="F26" s="97"/>
      <c r="G26" s="4"/>
      <c r="H26" s="3" t="str">
        <f t="shared" si="0"/>
        <v/>
      </c>
      <c r="I26" s="3" t="str">
        <f t="shared" si="1"/>
        <v/>
      </c>
      <c r="J26" s="1" t="str">
        <f t="shared" si="2"/>
        <v/>
      </c>
    </row>
    <row r="27" spans="1:10" ht="22.35" customHeight="1" x14ac:dyDescent="0.2">
      <c r="A27" s="4" t="str">
        <f>IF(ข้อมูลผู้บริหาร!A20=0,"",ข้อมูลผู้บริหาร!A20)</f>
        <v/>
      </c>
      <c r="B27" s="97" t="str">
        <f>IF(ข้อมูลผู้บริหาร!B20=0,"",ข้อมูลผู้บริหาร!B20)</f>
        <v/>
      </c>
      <c r="C27" s="97"/>
      <c r="D27" s="97"/>
      <c r="E27" s="97"/>
      <c r="F27" s="97"/>
      <c r="G27" s="4"/>
      <c r="H27" s="3" t="str">
        <f t="shared" si="0"/>
        <v/>
      </c>
      <c r="I27" s="3" t="str">
        <f t="shared" si="1"/>
        <v/>
      </c>
      <c r="J27" s="1" t="str">
        <f t="shared" si="2"/>
        <v/>
      </c>
    </row>
    <row r="28" spans="1:10" ht="22.35" customHeight="1" x14ac:dyDescent="0.2">
      <c r="A28" s="4" t="str">
        <f>IF(ข้อมูลผู้บริหาร!A21=0,"",ข้อมูลผู้บริหาร!A21)</f>
        <v/>
      </c>
      <c r="B28" s="97" t="str">
        <f>IF(ข้อมูลผู้บริหาร!B21=0,"",ข้อมูลผู้บริหาร!B21)</f>
        <v/>
      </c>
      <c r="C28" s="97"/>
      <c r="D28" s="97"/>
      <c r="E28" s="97"/>
      <c r="F28" s="97"/>
      <c r="G28" s="4"/>
      <c r="H28" s="3" t="str">
        <f t="shared" si="0"/>
        <v/>
      </c>
      <c r="I28" s="3" t="str">
        <f t="shared" si="1"/>
        <v/>
      </c>
      <c r="J28" s="1" t="str">
        <f t="shared" si="2"/>
        <v/>
      </c>
    </row>
    <row r="29" spans="1:10" ht="22.35" customHeight="1" x14ac:dyDescent="0.2">
      <c r="A29" s="4" t="str">
        <f>IF(ข้อมูลผู้บริหาร!A22=0,"",ข้อมูลผู้บริหาร!A22)</f>
        <v/>
      </c>
      <c r="B29" s="97" t="str">
        <f>IF(ข้อมูลผู้บริหาร!B22=0,"",ข้อมูลผู้บริหาร!B22)</f>
        <v/>
      </c>
      <c r="C29" s="97"/>
      <c r="D29" s="97"/>
      <c r="E29" s="97"/>
      <c r="F29" s="97"/>
      <c r="G29" s="4"/>
      <c r="H29" s="3" t="str">
        <f t="shared" si="0"/>
        <v/>
      </c>
      <c r="I29" s="3" t="str">
        <f t="shared" si="1"/>
        <v/>
      </c>
      <c r="J29" s="1" t="str">
        <f t="shared" si="2"/>
        <v/>
      </c>
    </row>
    <row r="30" spans="1:10" ht="22.35" customHeight="1" thickBot="1" x14ac:dyDescent="0.25">
      <c r="A30" s="4" t="str">
        <f>IF(ข้อมูลผู้บริหาร!A23=0,"",ข้อมูลผู้บริหาร!A23)</f>
        <v/>
      </c>
      <c r="B30" s="97" t="str">
        <f>IF(ข้อมูลผู้บริหาร!B23=0,"",ข้อมูลผู้บริหาร!B23)</f>
        <v/>
      </c>
      <c r="C30" s="97"/>
      <c r="D30" s="97"/>
      <c r="E30" s="97"/>
      <c r="F30" s="97"/>
      <c r="G30" s="5"/>
      <c r="H30" s="3" t="str">
        <f t="shared" si="0"/>
        <v/>
      </c>
      <c r="I30" s="3" t="str">
        <f t="shared" si="1"/>
        <v/>
      </c>
      <c r="J30" s="1" t="str">
        <f t="shared" si="2"/>
        <v/>
      </c>
    </row>
    <row r="31" spans="1:10" ht="22.35" customHeight="1" thickBot="1" x14ac:dyDescent="0.25">
      <c r="A31" s="55">
        <f>COUNT(A11:A30)</f>
        <v>1</v>
      </c>
      <c r="B31" s="142" t="s">
        <v>31</v>
      </c>
      <c r="C31" s="143"/>
      <c r="D31" s="143"/>
      <c r="E31" s="143"/>
      <c r="F31" s="143"/>
      <c r="G31" s="143"/>
      <c r="H31" s="137">
        <f>SUM(I11:I30)/A31</f>
        <v>4</v>
      </c>
      <c r="I31" s="137"/>
      <c r="J31" s="138"/>
    </row>
    <row r="32" spans="1:10" ht="22.35" customHeight="1" thickBot="1" x14ac:dyDescent="0.25">
      <c r="A32" s="139" t="s">
        <v>34</v>
      </c>
      <c r="B32" s="140"/>
      <c r="C32" s="140"/>
      <c r="D32" s="140"/>
      <c r="E32" s="140"/>
      <c r="F32" s="140"/>
      <c r="G32" s="141"/>
      <c r="H32" s="56">
        <f>H31/I$10*100</f>
        <v>80</v>
      </c>
      <c r="I32" s="57" t="s">
        <v>25</v>
      </c>
      <c r="J32" s="58" t="str">
        <f>IF(H31&lt;=2.49,"กำลังพัฒนา",IF(H31&lt;=2.99,"ปานกลาง",IF(H31&lt;=3.49,"ดี",IF(H31&lt;=3.99,"ดีเลิศ","ยอดเยี่ยม"))))</f>
        <v>ยอดเยี่ยม</v>
      </c>
    </row>
    <row r="33" spans="1:9" ht="22.35" hidden="1" customHeight="1" x14ac:dyDescent="0.2">
      <c r="A33" s="16">
        <v>1</v>
      </c>
      <c r="I33" s="20"/>
    </row>
    <row r="34" spans="1:9" ht="22.35" hidden="1" customHeight="1" x14ac:dyDescent="0.2">
      <c r="A34" s="16">
        <v>2</v>
      </c>
    </row>
    <row r="35" spans="1:9" ht="22.35" hidden="1" customHeight="1" x14ac:dyDescent="0.2">
      <c r="A35" s="16">
        <v>3</v>
      </c>
    </row>
    <row r="36" spans="1:9" ht="22.35" hidden="1" customHeight="1" x14ac:dyDescent="0.2">
      <c r="A36" s="16">
        <v>4</v>
      </c>
    </row>
    <row r="37" spans="1:9" ht="22.35" hidden="1" customHeight="1" x14ac:dyDescent="0.2">
      <c r="A37" s="16">
        <v>5</v>
      </c>
    </row>
  </sheetData>
  <mergeCells count="33">
    <mergeCell ref="A32:G32"/>
    <mergeCell ref="B28:F28"/>
    <mergeCell ref="B29:F29"/>
    <mergeCell ref="B30:F30"/>
    <mergeCell ref="B31:G31"/>
    <mergeCell ref="H31:J31"/>
    <mergeCell ref="B22:F22"/>
    <mergeCell ref="B23:F23"/>
    <mergeCell ref="B24:F24"/>
    <mergeCell ref="B25:F25"/>
    <mergeCell ref="B26:F26"/>
    <mergeCell ref="B27:F27"/>
    <mergeCell ref="B21:F21"/>
    <mergeCell ref="J7:J9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A1:J1"/>
    <mergeCell ref="A3:J4"/>
    <mergeCell ref="B5:J5"/>
    <mergeCell ref="A6:J6"/>
    <mergeCell ref="A7:A10"/>
    <mergeCell ref="B7:F10"/>
    <mergeCell ref="G7:G9"/>
    <mergeCell ref="H7:H9"/>
    <mergeCell ref="I7:I9"/>
  </mergeCells>
  <dataValidations count="1">
    <dataValidation type="list" allowBlank="1" showInputMessage="1" showErrorMessage="1" sqref="G11:G30" xr:uid="{00000000-0002-0000-0800-000000000000}">
      <formula1>$A$33:$A$37</formula1>
    </dataValidation>
  </dataValidations>
  <pageMargins left="0.43307086614173229" right="0.23622047244094491" top="0.55118110236220474" bottom="0.35433070866141736" header="0.31496062992125984" footer="0.31496062992125984"/>
  <pageSetup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15</vt:i4>
      </vt:variant>
      <vt:variant>
        <vt:lpstr>ช่วงที่มีชื่อ</vt:lpstr>
      </vt:variant>
      <vt:variant>
        <vt:i4>1</vt:i4>
      </vt:variant>
    </vt:vector>
  </HeadingPairs>
  <TitlesOfParts>
    <vt:vector size="16" baseType="lpstr">
      <vt:lpstr>ปก</vt:lpstr>
      <vt:lpstr>ข้อมูลผู้บริหาร</vt:lpstr>
      <vt:lpstr>ข้อมูลบุคลากร</vt:lpstr>
      <vt:lpstr>มฐ.2.1</vt:lpstr>
      <vt:lpstr>มฐ.2.2</vt:lpstr>
      <vt:lpstr>มฐ.2.3</vt:lpstr>
      <vt:lpstr>มฐ.2.4</vt:lpstr>
      <vt:lpstr>มฐ.2.5</vt:lpstr>
      <vt:lpstr>ม.ฐ.2.6</vt:lpstr>
      <vt:lpstr>มฐ.3.1</vt:lpstr>
      <vt:lpstr>มฐ.3.2</vt:lpstr>
      <vt:lpstr>มฐ.3.3</vt:lpstr>
      <vt:lpstr>มฐ.3.4</vt:lpstr>
      <vt:lpstr>มฐ.3.5</vt:lpstr>
      <vt:lpstr>สรุป มฐ.(2-3)</vt:lpstr>
      <vt:lpstr>มฐ.3.3!Print_Area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EDUCATION</dc:creator>
  <cp:lastModifiedBy>Khanittha</cp:lastModifiedBy>
  <cp:lastPrinted>2020-03-27T14:28:48Z</cp:lastPrinted>
  <dcterms:created xsi:type="dcterms:W3CDTF">2012-05-07T04:57:03Z</dcterms:created>
  <dcterms:modified xsi:type="dcterms:W3CDTF">2023-03-27T03:07:36Z</dcterms:modified>
</cp:coreProperties>
</file>