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Rรร.64\"/>
    </mc:Choice>
  </mc:AlternateContent>
  <xr:revisionPtr revIDLastSave="0" documentId="13_ncr:1_{CD903594-8DF6-4695-B07A-1EB3DB157247}" xr6:coauthVersionLast="45" xr6:coauthVersionMax="45" xr10:uidLastSave="{00000000-0000-0000-0000-000000000000}"/>
  <bookViews>
    <workbookView xWindow="-120" yWindow="-120" windowWidth="20730" windowHeight="11160" firstSheet="1" activeTab="3" xr2:uid="{47CCDB51-2A1B-4340-973B-FA459B246CE8}"/>
  </bookViews>
  <sheets>
    <sheet name="สรุปรวมมาตรฐานที่ 1" sheetId="1" r:id="rId1"/>
    <sheet name="สรุปการประเมินมาตรฐานที่ 1" sheetId="2" r:id="rId2"/>
    <sheet name="สรุปการประเมินมาตรฐานที่ 2" sheetId="5" r:id="rId3"/>
    <sheet name="สรุปการประเมินมาตรฐานที่ 3" sheetId="6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6" l="1"/>
  <c r="J14" i="6"/>
  <c r="J15" i="6" s="1"/>
  <c r="I14" i="6"/>
  <c r="I15" i="6" s="1"/>
  <c r="H14" i="6"/>
  <c r="H15" i="6" s="1"/>
  <c r="G14" i="6"/>
  <c r="F14" i="6"/>
  <c r="F15" i="6" s="1"/>
  <c r="J13" i="6"/>
  <c r="I13" i="6"/>
  <c r="H13" i="6"/>
  <c r="G13" i="6"/>
  <c r="F13" i="6"/>
  <c r="G16" i="5"/>
  <c r="J15" i="5"/>
  <c r="J16" i="5" s="1"/>
  <c r="I15" i="5"/>
  <c r="I16" i="5" s="1"/>
  <c r="H15" i="5"/>
  <c r="H16" i="5" s="1"/>
  <c r="G15" i="5"/>
  <c r="F15" i="5"/>
  <c r="F16" i="5" s="1"/>
  <c r="J14" i="5"/>
  <c r="I14" i="5"/>
  <c r="H14" i="5"/>
  <c r="G14" i="5"/>
  <c r="F14" i="5"/>
  <c r="P12" i="6" l="1"/>
  <c r="Q12" i="6"/>
  <c r="R12" i="6" s="1"/>
  <c r="A2" i="2"/>
  <c r="O14" i="6"/>
  <c r="O15" i="6" s="1"/>
  <c r="N14" i="6"/>
  <c r="N15" i="6" s="1"/>
  <c r="M14" i="6"/>
  <c r="M15" i="6" s="1"/>
  <c r="L14" i="6"/>
  <c r="L15" i="6" s="1"/>
  <c r="K14" i="6"/>
  <c r="K15" i="6" s="1"/>
  <c r="E14" i="6"/>
  <c r="E15" i="6" s="1"/>
  <c r="D14" i="6"/>
  <c r="D15" i="6" s="1"/>
  <c r="C14" i="6"/>
  <c r="B14" i="6"/>
  <c r="B15" i="6" s="1"/>
  <c r="O13" i="6"/>
  <c r="N13" i="6"/>
  <c r="M13" i="6"/>
  <c r="L13" i="6"/>
  <c r="K13" i="6"/>
  <c r="E13" i="6"/>
  <c r="D13" i="6"/>
  <c r="C13" i="6"/>
  <c r="B13" i="6"/>
  <c r="Q11" i="6"/>
  <c r="R11" i="6" s="1"/>
  <c r="P11" i="6"/>
  <c r="Q10" i="6"/>
  <c r="R10" i="6" s="1"/>
  <c r="P10" i="6"/>
  <c r="Q9" i="6"/>
  <c r="R9" i="6" s="1"/>
  <c r="P9" i="6"/>
  <c r="Q8" i="6"/>
  <c r="R8" i="6" s="1"/>
  <c r="P8" i="6"/>
  <c r="M16" i="5"/>
  <c r="N16" i="5"/>
  <c r="M15" i="5"/>
  <c r="N15" i="5"/>
  <c r="O15" i="5"/>
  <c r="O16" i="5" s="1"/>
  <c r="M14" i="5"/>
  <c r="N14" i="5"/>
  <c r="O14" i="5"/>
  <c r="P13" i="5"/>
  <c r="Q13" i="5"/>
  <c r="P14" i="6" l="1"/>
  <c r="P15" i="6" s="1"/>
  <c r="P13" i="6"/>
  <c r="Q13" i="6"/>
  <c r="C15" i="6"/>
  <c r="Q14" i="6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L26" i="1"/>
  <c r="M26" i="1" s="1"/>
  <c r="K26" i="1"/>
  <c r="L25" i="1"/>
  <c r="M25" i="1" s="1"/>
  <c r="K25" i="1"/>
  <c r="L24" i="1"/>
  <c r="M24" i="1" s="1"/>
  <c r="K24" i="1"/>
  <c r="L23" i="1"/>
  <c r="K23" i="1"/>
  <c r="K28" i="1" s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L15" i="1"/>
  <c r="M15" i="1" s="1"/>
  <c r="K15" i="1"/>
  <c r="M14" i="1"/>
  <c r="L14" i="1"/>
  <c r="K14" i="1"/>
  <c r="L13" i="1"/>
  <c r="M13" i="1" s="1"/>
  <c r="K13" i="1"/>
  <c r="L12" i="1"/>
  <c r="M12" i="1" s="1"/>
  <c r="K12" i="1"/>
  <c r="L11" i="1"/>
  <c r="M11" i="1" s="1"/>
  <c r="K11" i="1"/>
  <c r="K16" i="1" s="1"/>
  <c r="L10" i="1"/>
  <c r="M10" i="1" s="1"/>
  <c r="K10" i="1"/>
  <c r="L9" i="1"/>
  <c r="L17" i="1" s="1"/>
  <c r="M17" i="1" s="1"/>
  <c r="K9" i="1"/>
  <c r="K27" i="1" l="1"/>
  <c r="K17" i="1"/>
  <c r="C8" i="2"/>
  <c r="Q15" i="6"/>
  <c r="R13" i="6"/>
  <c r="L27" i="1"/>
  <c r="M9" i="1"/>
  <c r="L16" i="1"/>
  <c r="L28" i="1"/>
  <c r="M23" i="1"/>
  <c r="A2" i="6"/>
  <c r="A2" i="5"/>
  <c r="L15" i="5"/>
  <c r="L16" i="5" s="1"/>
  <c r="K15" i="5"/>
  <c r="K16" i="5" s="1"/>
  <c r="E15" i="5"/>
  <c r="E16" i="5" s="1"/>
  <c r="D15" i="5"/>
  <c r="D16" i="5" s="1"/>
  <c r="C15" i="5"/>
  <c r="C16" i="5" s="1"/>
  <c r="B15" i="5"/>
  <c r="L14" i="5"/>
  <c r="K14" i="5"/>
  <c r="E14" i="5"/>
  <c r="D14" i="5"/>
  <c r="C14" i="5"/>
  <c r="B14" i="5"/>
  <c r="R13" i="5"/>
  <c r="Q12" i="5"/>
  <c r="R12" i="5" s="1"/>
  <c r="P12" i="5"/>
  <c r="Q11" i="5"/>
  <c r="R11" i="5" s="1"/>
  <c r="P11" i="5"/>
  <c r="Q10" i="5"/>
  <c r="R10" i="5" s="1"/>
  <c r="P10" i="5"/>
  <c r="Q9" i="5"/>
  <c r="R9" i="5" s="1"/>
  <c r="P9" i="5"/>
  <c r="Q8" i="5"/>
  <c r="R8" i="5" s="1"/>
  <c r="P8" i="5"/>
  <c r="Q15" i="5" l="1"/>
  <c r="R14" i="5" s="1"/>
  <c r="Q14" i="5"/>
  <c r="M28" i="1"/>
  <c r="C9" i="2"/>
  <c r="Q16" i="5"/>
  <c r="B16" i="5"/>
  <c r="P14" i="5"/>
  <c r="P15" i="5"/>
  <c r="P16" i="5" s="1"/>
  <c r="D9" i="2" l="1"/>
  <c r="D8" i="2" l="1"/>
  <c r="C10" i="2"/>
  <c r="C11" i="2"/>
  <c r="D11" i="2" s="1"/>
  <c r="D12" i="2" s="1"/>
</calcChain>
</file>

<file path=xl/sharedStrings.xml><?xml version="1.0" encoding="utf-8"?>
<sst xmlns="http://schemas.openxmlformats.org/spreadsheetml/2006/main" count="115" uniqueCount="57">
  <si>
    <t>รวม</t>
  </si>
  <si>
    <t>เฉลี่ย</t>
  </si>
  <si>
    <t>ระดับคุณภาพ</t>
  </si>
  <si>
    <t>เฉลี่ย (ร้อยละ)</t>
  </si>
  <si>
    <t>ประเด็นพิจารณา</t>
  </si>
  <si>
    <t>มาตรฐานที่ 2 กระบวนการบริหารและการจัดการ</t>
  </si>
  <si>
    <t>มาตรฐานที่ 1 คุณภาพของผู้เรียน</t>
  </si>
  <si>
    <r>
      <t xml:space="preserve">ประเด็นพิจารณาที่ 1.1 </t>
    </r>
    <r>
      <rPr>
        <sz val="16"/>
        <color theme="1"/>
        <rFont val="TH SarabunPSK"/>
        <family val="2"/>
      </rPr>
      <t>ผลสัมฤทธิ์ทางวิชาการของผู้เรียน</t>
    </r>
  </si>
  <si>
    <t>ตัวชี้วัด</t>
  </si>
  <si>
    <t>1.1.1 ด้านการสื่อสาร</t>
  </si>
  <si>
    <t>ระดับชั้น</t>
  </si>
  <si>
    <t>ป.1</t>
  </si>
  <si>
    <t>ป.2</t>
  </si>
  <si>
    <t>ป.3</t>
  </si>
  <si>
    <t>ป.4</t>
  </si>
  <si>
    <t>ป.5</t>
  </si>
  <si>
    <t>ป.6</t>
  </si>
  <si>
    <t>1.1.1 ด้านคำนวณ</t>
  </si>
  <si>
    <t>1.1.2 คิดวิเคราะห์</t>
  </si>
  <si>
    <t>1.1.3 สร้างนวัตกรรม</t>
  </si>
  <si>
    <t>1.1.4 ใช้เทคโนโลยี</t>
  </si>
  <si>
    <t>1.1.5 ผลสัมฤทธิ์</t>
  </si>
  <si>
    <r>
      <t xml:space="preserve">ประเด็นพิจารณาที่ 1.2 </t>
    </r>
    <r>
      <rPr>
        <sz val="16"/>
        <color theme="1"/>
        <rFont val="TH SarabunPSK"/>
        <family val="2"/>
      </rPr>
      <t>คุณลักษณะที่พึงประสงค์ของผู้เรียน</t>
    </r>
  </si>
  <si>
    <t>1.2.1 ค่านิยม</t>
  </si>
  <si>
    <t>1.2.2 ภูมิใจท้องถิ่น</t>
  </si>
  <si>
    <t>1.2.3 ยอมรับแตกต่าง</t>
  </si>
  <si>
    <t>1.2.4 สุขภาวะทางกาย</t>
  </si>
  <si>
    <t>มาตรฐานที่ 3 กระบวนการจัดการเรียนการสอนที่เน้นผู้เรียนเป็นสำคัญ</t>
  </si>
  <si>
    <t>1.1.6 เจตคติต่ออาชีพ</t>
  </si>
  <si>
    <t>สรุปการประเมินเก็บข้อมูลงานประกันคุณภาพภายในระดับการศึกษาขั้นพื้นฐาน</t>
  </si>
  <si>
    <t xml:space="preserve">              สรุปคุณภาพ ระดับ ………………</t>
  </si>
  <si>
    <t>คะแนนเฉลี่ย (ร้อยละ)</t>
  </si>
  <si>
    <t>ครูคนที่ 1</t>
  </si>
  <si>
    <t>ครูคนที่ 2</t>
  </si>
  <si>
    <t>ครูคนที่ 3</t>
  </si>
  <si>
    <t>ครูคนที่ 4</t>
  </si>
  <si>
    <t>ครูคนที่ 5</t>
  </si>
  <si>
    <t>ครูคนที่ 6</t>
  </si>
  <si>
    <t>ตัวบ่งชี้ที่ 1</t>
  </si>
  <si>
    <t>ตัวบ่งชี้ที่ 2</t>
  </si>
  <si>
    <t>ตัวบ่งชี้ที่ 3</t>
  </si>
  <si>
    <t>ตัวบ่งชี้ที่ 4</t>
  </si>
  <si>
    <t>ตัวบ่งชี้ที่ 5</t>
  </si>
  <si>
    <t>ตัวบ่งชี้ที่ 6</t>
  </si>
  <si>
    <t>รวมทั้งหมดเฉลี่ย</t>
  </si>
  <si>
    <t>ม.1</t>
  </si>
  <si>
    <t>ม.2</t>
  </si>
  <si>
    <t>ม.3</t>
  </si>
  <si>
    <t>ครูคนที่ 7</t>
  </si>
  <si>
    <t>ครูคนที่ 8</t>
  </si>
  <si>
    <t>ครูคนที่ 9</t>
  </si>
  <si>
    <t>ครูคนที่ 10</t>
  </si>
  <si>
    <t>ครูคนที่ 11</t>
  </si>
  <si>
    <t>ครูคนที่ 12</t>
  </si>
  <si>
    <t>ครูคนที่ 13</t>
  </si>
  <si>
    <t>ครูคนที่ 14</t>
  </si>
  <si>
    <t>โรงเรียนบ้านกุดโบสถ์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</si>
</sst>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5" fillId="0" borderId="4" xfId="0" applyFont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187" fontId="3" fillId="0" borderId="0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187" fontId="5" fillId="4" borderId="4" xfId="0" applyNumberFormat="1" applyFont="1" applyFill="1" applyBorder="1" applyAlignment="1">
      <alignment horizontal="center" vertical="center"/>
    </xf>
    <xf numFmtId="187" fontId="3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187" fontId="2" fillId="4" borderId="4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/>
    </xf>
    <xf numFmtId="187" fontId="6" fillId="2" borderId="6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6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/>
    <xf numFmtId="0" fontId="3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7</xdr:row>
      <xdr:rowOff>85725</xdr:rowOff>
    </xdr:from>
    <xdr:to>
      <xdr:col>20</xdr:col>
      <xdr:colOff>438150</xdr:colOff>
      <xdr:row>13</xdr:row>
      <xdr:rowOff>209550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34C117-279F-481F-BE73-8AE7841CF50F}"/>
            </a:ext>
          </a:extLst>
        </xdr:cNvPr>
        <xdr:cNvSpPr txBox="1"/>
      </xdr:nvSpPr>
      <xdr:spPr>
        <a:xfrm>
          <a:off x="10534650" y="1562100"/>
          <a:ext cx="4343400" cy="16573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กรอกชื่อโรงเรียนให้ถูกต้องในหน้านี้ ข้อมูลจะลิ้งไปยังหน้าอื่นให้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ให้คุณครูนำคะแนนเฉลี่ยของแต่ละมาตรฐานมากรอกลงในช่อง โดยศึกษาทางลัดในการกรอกข้อมูลได้จากคลิป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Video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ในแชทที่ส่งไป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ลบข้อมูลในช่องรวม เฉลี่ย และระดับคุณภาพ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495300</xdr:colOff>
      <xdr:row>5</xdr:row>
      <xdr:rowOff>209550</xdr:rowOff>
    </xdr:from>
    <xdr:to>
      <xdr:col>25</xdr:col>
      <xdr:colOff>390525</xdr:colOff>
      <xdr:row>15</xdr:row>
      <xdr:rowOff>28576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2647C5D-5F3D-4BD2-A38D-09273A5CBD89}"/>
            </a:ext>
          </a:extLst>
        </xdr:cNvPr>
        <xdr:cNvSpPr txBox="1"/>
      </xdr:nvSpPr>
      <xdr:spPr>
        <a:xfrm>
          <a:off x="8458200" y="1266825"/>
          <a:ext cx="4010025" cy="248602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หลังจากคุณครูทุกท่านตอบ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มฐ</a:t>
          </a:r>
          <a:r>
            <a:rPr lang="en-US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.2-3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ในหน้าเครื่องมือประเมินแล้ว ให้นำคะแนนเฉลี่ยมากรอกลงในช่องตัวบ่งชี้แต่ละข้อ เพื่อประมวลผล</a:t>
          </a:r>
        </a:p>
        <a:p>
          <a:r>
            <a:rPr lang="en-US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เมื่อคุณครูกรอกคะแนนเฉลี่ยในแต่ละช่องแล้ว ระบบจะคำนวนคะแนนรวม เฉลี่ย และระดับคุณภาพให้อัตโนมัติ</a:t>
          </a:r>
          <a:br>
            <a:rPr lang="en-US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3.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ห้าม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ลบสูตรในช่อง </a:t>
          </a:r>
          <a:r>
            <a:rPr lang="th-TH" sz="18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รวมทั้งหมด</a:t>
          </a:r>
          <a:r>
            <a:rPr lang="th-TH" sz="1800" b="1" u="none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ช่อง</a:t>
          </a:r>
          <a:r>
            <a:rPr lang="th-TH" sz="18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เฉลี่ยร้อยละ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และช่อง </a:t>
          </a:r>
          <a:r>
            <a:rPr lang="th-TH" sz="18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ระดับคุณภาพ</a:t>
          </a:r>
          <a:endParaRPr lang="th-TH" sz="1800" b="1" u="sng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5</xdr:row>
      <xdr:rowOff>76200</xdr:rowOff>
    </xdr:from>
    <xdr:to>
      <xdr:col>24</xdr:col>
      <xdr:colOff>581025</xdr:colOff>
      <xdr:row>13</xdr:row>
      <xdr:rowOff>161926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60FDC4F-672F-4D6C-AC98-7D68BDFA3D73}"/>
            </a:ext>
          </a:extLst>
        </xdr:cNvPr>
        <xdr:cNvSpPr txBox="1"/>
      </xdr:nvSpPr>
      <xdr:spPr>
        <a:xfrm>
          <a:off x="10306050" y="1133475"/>
          <a:ext cx="4010025" cy="221932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หลังจากคุณครูทุกท่านตอบ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มฐ</a:t>
          </a:r>
          <a:r>
            <a:rPr lang="en-US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.2-3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ในหน้าเครื่องมือประเมินแล้ว ให้นำคะแนนเฉลี่ยมากรอกลงในช่องตัวบ่งชี้แต่ละข้อ เพื่อประมวลผล</a:t>
          </a:r>
        </a:p>
        <a:p>
          <a:r>
            <a:rPr lang="en-US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เมื่อคุณครูกรอกคะแนนเฉลี่ยในแต่ละช่องแล้ว ระบบจะคำนวนคะแนนรวม เฉลี่ย และระดับคุณภาพให้อัตโนมัติ</a:t>
          </a:r>
          <a:br>
            <a:rPr lang="en-US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3.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ห้าม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ลบสูตรในช่อง </a:t>
          </a:r>
          <a:r>
            <a:rPr lang="th-TH" sz="18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รวมทั้งหมด</a:t>
          </a:r>
          <a:r>
            <a:rPr lang="th-TH" sz="1800" b="1" u="none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ช่อง</a:t>
          </a:r>
          <a:r>
            <a:rPr lang="th-TH" sz="18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เฉลี่ยร้อยละ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และช่อง </a:t>
          </a:r>
          <a:r>
            <a:rPr lang="th-TH" sz="18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ระดับคุณภาพ</a:t>
          </a:r>
          <a:endParaRPr lang="th-TH" sz="1800" b="1" u="sng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A2D2-89BC-486E-81A7-B7476326CD02}">
  <dimension ref="A1:O32"/>
  <sheetViews>
    <sheetView zoomScaleNormal="100" workbookViewId="0">
      <selection activeCell="A5" sqref="A5:M5"/>
    </sheetView>
  </sheetViews>
  <sheetFormatPr defaultRowHeight="24" x14ac:dyDescent="0.55000000000000004"/>
  <cols>
    <col min="1" max="1" width="18.25" style="2" customWidth="1"/>
    <col min="2" max="10" width="8.375" style="2" customWidth="1"/>
    <col min="11" max="12" width="10.125" style="2" customWidth="1"/>
    <col min="13" max="13" width="12.625" style="2" customWidth="1"/>
    <col min="14" max="16384" width="9" style="2"/>
  </cols>
  <sheetData>
    <row r="1" spans="1:15" ht="19.5" customHeight="1" x14ac:dyDescent="0.55000000000000004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"/>
      <c r="O1" s="1"/>
    </row>
    <row r="2" spans="1:15" ht="19.5" customHeight="1" x14ac:dyDescent="0.55000000000000004">
      <c r="A2" s="45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1"/>
      <c r="O2" s="1"/>
    </row>
    <row r="3" spans="1:15" s="15" customFormat="1" ht="5.25" customHeight="1" x14ac:dyDescent="0.5500000000000000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14"/>
    </row>
    <row r="4" spans="1:15" ht="21" customHeight="1" x14ac:dyDescent="0.55000000000000004">
      <c r="A4" s="46" t="s">
        <v>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3"/>
      <c r="O4" s="3"/>
    </row>
    <row r="5" spans="1:15" ht="21" customHeight="1" x14ac:dyDescent="0.55000000000000004">
      <c r="A5" s="46" t="s">
        <v>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"/>
      <c r="O5" s="4"/>
    </row>
    <row r="6" spans="1:15" ht="10.5" customHeight="1" x14ac:dyDescent="0.5500000000000000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"/>
    </row>
    <row r="7" spans="1:15" ht="19.5" customHeight="1" x14ac:dyDescent="0.55000000000000004">
      <c r="A7" s="54" t="s">
        <v>8</v>
      </c>
      <c r="B7" s="48" t="s">
        <v>10</v>
      </c>
      <c r="C7" s="49"/>
      <c r="D7" s="49"/>
      <c r="E7" s="49"/>
      <c r="F7" s="49"/>
      <c r="G7" s="49"/>
      <c r="H7" s="49"/>
      <c r="I7" s="49"/>
      <c r="J7" s="50"/>
      <c r="K7" s="51" t="s">
        <v>0</v>
      </c>
      <c r="L7" s="52" t="s">
        <v>1</v>
      </c>
      <c r="M7" s="54" t="s">
        <v>2</v>
      </c>
    </row>
    <row r="8" spans="1:15" ht="19.5" customHeight="1" x14ac:dyDescent="0.55000000000000004">
      <c r="A8" s="55"/>
      <c r="B8" s="20" t="s">
        <v>11</v>
      </c>
      <c r="C8" s="21" t="s">
        <v>12</v>
      </c>
      <c r="D8" s="22" t="s">
        <v>13</v>
      </c>
      <c r="E8" s="22" t="s">
        <v>14</v>
      </c>
      <c r="F8" s="22" t="s">
        <v>15</v>
      </c>
      <c r="G8" s="22" t="s">
        <v>16</v>
      </c>
      <c r="H8" s="22" t="s">
        <v>45</v>
      </c>
      <c r="I8" s="22" t="s">
        <v>46</v>
      </c>
      <c r="J8" s="22" t="s">
        <v>47</v>
      </c>
      <c r="K8" s="51"/>
      <c r="L8" s="53"/>
      <c r="M8" s="55"/>
    </row>
    <row r="9" spans="1:15" ht="20.25" customHeight="1" x14ac:dyDescent="0.55000000000000004">
      <c r="A9" s="16" t="s">
        <v>9</v>
      </c>
      <c r="B9" s="6">
        <v>67.89</v>
      </c>
      <c r="C9" s="6">
        <v>88.23</v>
      </c>
      <c r="D9" s="6">
        <v>77.89</v>
      </c>
      <c r="E9" s="6">
        <v>88.2</v>
      </c>
      <c r="F9" s="6">
        <v>78.930000000000007</v>
      </c>
      <c r="G9" s="6">
        <v>89.04</v>
      </c>
      <c r="H9" s="6">
        <v>88</v>
      </c>
      <c r="I9" s="6">
        <v>77</v>
      </c>
      <c r="J9" s="6">
        <v>87</v>
      </c>
      <c r="K9" s="6">
        <f>SUM(B9:J9)</f>
        <v>742.18000000000006</v>
      </c>
      <c r="L9" s="7">
        <f>AVERAGE(B9:J9)</f>
        <v>82.464444444444453</v>
      </c>
      <c r="M9" s="8" t="str">
        <f>IF(L9&gt;=90,"ยอดเยี่ยม",IF(L9&gt;=80,"ดีเลิศ",IF(L9&gt;=70,"ดี",IF(L9&gt;=60,"ปานกลาง",IF(L9&lt;60,"กำลังพัฒนา")))))</f>
        <v>ดีเลิศ</v>
      </c>
    </row>
    <row r="10" spans="1:15" ht="20.25" customHeight="1" x14ac:dyDescent="0.55000000000000004">
      <c r="A10" s="16" t="s">
        <v>17</v>
      </c>
      <c r="B10" s="6">
        <v>88</v>
      </c>
      <c r="C10" s="6">
        <v>77</v>
      </c>
      <c r="D10" s="6">
        <v>68</v>
      </c>
      <c r="E10" s="6">
        <v>89</v>
      </c>
      <c r="F10" s="6">
        <v>96</v>
      </c>
      <c r="G10" s="6">
        <v>88</v>
      </c>
      <c r="H10" s="6">
        <v>88</v>
      </c>
      <c r="I10" s="6">
        <v>77</v>
      </c>
      <c r="J10" s="6">
        <v>77</v>
      </c>
      <c r="K10" s="6">
        <f t="shared" ref="K10:K15" si="0">SUM(B10:G10)</f>
        <v>506</v>
      </c>
      <c r="L10" s="7">
        <f t="shared" ref="L10:L15" si="1">AVERAGE(B10:G10)</f>
        <v>84.333333333333329</v>
      </c>
      <c r="M10" s="8" t="str">
        <f t="shared" ref="M10:M17" si="2">IF(L10&gt;=90,"ยอดเยี่ยม",IF(L10&gt;=80,"ดีเลิศ",IF(L10&gt;=70,"ดี",IF(L10&gt;=60,"ปานกลาง",IF(L10&lt;60,"กำลังพัฒนา")))))</f>
        <v>ดีเลิศ</v>
      </c>
    </row>
    <row r="11" spans="1:15" ht="20.25" customHeight="1" x14ac:dyDescent="0.55000000000000004">
      <c r="A11" s="16" t="s">
        <v>18</v>
      </c>
      <c r="B11" s="6">
        <v>77</v>
      </c>
      <c r="C11" s="6">
        <v>68</v>
      </c>
      <c r="D11" s="6">
        <v>87</v>
      </c>
      <c r="E11" s="6">
        <v>84</v>
      </c>
      <c r="F11" s="6">
        <v>72</v>
      </c>
      <c r="G11" s="6">
        <v>79</v>
      </c>
      <c r="H11" s="6">
        <v>88</v>
      </c>
      <c r="I11" s="6">
        <v>77</v>
      </c>
      <c r="J11" s="6">
        <v>67</v>
      </c>
      <c r="K11" s="6">
        <f t="shared" si="0"/>
        <v>467</v>
      </c>
      <c r="L11" s="7">
        <f t="shared" si="1"/>
        <v>77.833333333333329</v>
      </c>
      <c r="M11" s="8" t="str">
        <f t="shared" si="2"/>
        <v>ดี</v>
      </c>
    </row>
    <row r="12" spans="1:15" ht="20.25" customHeight="1" x14ac:dyDescent="0.55000000000000004">
      <c r="A12" s="16" t="s">
        <v>19</v>
      </c>
      <c r="B12" s="6">
        <v>89</v>
      </c>
      <c r="C12" s="6">
        <v>87</v>
      </c>
      <c r="D12" s="6">
        <v>94</v>
      </c>
      <c r="E12" s="6">
        <v>72</v>
      </c>
      <c r="F12" s="6">
        <v>75</v>
      </c>
      <c r="G12" s="6">
        <v>78</v>
      </c>
      <c r="H12" s="6">
        <v>88</v>
      </c>
      <c r="I12" s="6">
        <v>77</v>
      </c>
      <c r="J12" s="6">
        <v>77</v>
      </c>
      <c r="K12" s="6">
        <f t="shared" si="0"/>
        <v>495</v>
      </c>
      <c r="L12" s="7">
        <f t="shared" si="1"/>
        <v>82.5</v>
      </c>
      <c r="M12" s="8" t="str">
        <f t="shared" si="2"/>
        <v>ดีเลิศ</v>
      </c>
    </row>
    <row r="13" spans="1:15" ht="20.25" customHeight="1" x14ac:dyDescent="0.55000000000000004">
      <c r="A13" s="16" t="s">
        <v>20</v>
      </c>
      <c r="B13" s="6">
        <v>87</v>
      </c>
      <c r="C13" s="6">
        <v>67</v>
      </c>
      <c r="D13" s="6">
        <v>79</v>
      </c>
      <c r="E13" s="6">
        <v>73</v>
      </c>
      <c r="F13" s="6">
        <v>77</v>
      </c>
      <c r="G13" s="6">
        <v>88</v>
      </c>
      <c r="H13" s="6">
        <v>88</v>
      </c>
      <c r="I13" s="6">
        <v>77</v>
      </c>
      <c r="J13" s="6">
        <v>87</v>
      </c>
      <c r="K13" s="6">
        <f t="shared" si="0"/>
        <v>471</v>
      </c>
      <c r="L13" s="7">
        <f t="shared" si="1"/>
        <v>78.5</v>
      </c>
      <c r="M13" s="8" t="str">
        <f t="shared" si="2"/>
        <v>ดี</v>
      </c>
    </row>
    <row r="14" spans="1:15" ht="20.25" customHeight="1" x14ac:dyDescent="0.55000000000000004">
      <c r="A14" s="16" t="s">
        <v>21</v>
      </c>
      <c r="B14" s="9">
        <v>89</v>
      </c>
      <c r="C14" s="9">
        <v>87</v>
      </c>
      <c r="D14" s="9">
        <v>88</v>
      </c>
      <c r="E14" s="9">
        <v>79</v>
      </c>
      <c r="F14" s="9">
        <v>71</v>
      </c>
      <c r="G14" s="9">
        <v>81</v>
      </c>
      <c r="H14" s="6">
        <v>88</v>
      </c>
      <c r="I14" s="6">
        <v>77</v>
      </c>
      <c r="J14" s="6">
        <v>86</v>
      </c>
      <c r="K14" s="6">
        <f t="shared" si="0"/>
        <v>495</v>
      </c>
      <c r="L14" s="7">
        <f t="shared" si="1"/>
        <v>82.5</v>
      </c>
      <c r="M14" s="8" t="str">
        <f t="shared" si="2"/>
        <v>ดีเลิศ</v>
      </c>
    </row>
    <row r="15" spans="1:15" ht="20.25" customHeight="1" x14ac:dyDescent="0.55000000000000004">
      <c r="A15" s="16" t="s">
        <v>28</v>
      </c>
      <c r="B15" s="9">
        <v>68</v>
      </c>
      <c r="C15" s="9">
        <v>88</v>
      </c>
      <c r="D15" s="9">
        <v>76</v>
      </c>
      <c r="E15" s="9">
        <v>89</v>
      </c>
      <c r="F15" s="9">
        <v>82</v>
      </c>
      <c r="G15" s="9">
        <v>81</v>
      </c>
      <c r="H15" s="6">
        <v>88</v>
      </c>
      <c r="I15" s="6">
        <v>77</v>
      </c>
      <c r="J15" s="6">
        <v>91</v>
      </c>
      <c r="K15" s="9">
        <f t="shared" si="0"/>
        <v>484</v>
      </c>
      <c r="L15" s="31">
        <f t="shared" si="1"/>
        <v>80.666666666666671</v>
      </c>
      <c r="M15" s="8" t="str">
        <f t="shared" si="2"/>
        <v>ดีเลิศ</v>
      </c>
    </row>
    <row r="16" spans="1:15" ht="20.25" customHeight="1" x14ac:dyDescent="0.55000000000000004">
      <c r="A16" s="20" t="s">
        <v>0</v>
      </c>
      <c r="B16" s="23">
        <f t="shared" ref="B16:L16" si="3">SUM(B9:B15)</f>
        <v>565.89</v>
      </c>
      <c r="C16" s="23">
        <f t="shared" si="3"/>
        <v>562.23</v>
      </c>
      <c r="D16" s="23">
        <f t="shared" si="3"/>
        <v>569.89</v>
      </c>
      <c r="E16" s="23">
        <f t="shared" si="3"/>
        <v>574.20000000000005</v>
      </c>
      <c r="F16" s="23">
        <f t="shared" si="3"/>
        <v>551.93000000000006</v>
      </c>
      <c r="G16" s="23">
        <f t="shared" si="3"/>
        <v>584.04</v>
      </c>
      <c r="H16" s="23">
        <f t="shared" si="3"/>
        <v>616</v>
      </c>
      <c r="I16" s="23">
        <f t="shared" si="3"/>
        <v>539</v>
      </c>
      <c r="J16" s="23">
        <f t="shared" si="3"/>
        <v>572</v>
      </c>
      <c r="K16" s="23">
        <f t="shared" si="3"/>
        <v>3660.1800000000003</v>
      </c>
      <c r="L16" s="24">
        <f t="shared" si="3"/>
        <v>568.79777777777781</v>
      </c>
      <c r="M16" s="25"/>
    </row>
    <row r="17" spans="1:15" ht="20.25" customHeight="1" x14ac:dyDescent="0.55000000000000004">
      <c r="A17" s="20" t="s">
        <v>3</v>
      </c>
      <c r="B17" s="24">
        <f t="shared" ref="B17:L17" si="4">AVERAGE(B9:B15)</f>
        <v>80.841428571428565</v>
      </c>
      <c r="C17" s="24">
        <f t="shared" si="4"/>
        <v>80.318571428571431</v>
      </c>
      <c r="D17" s="24">
        <f t="shared" si="4"/>
        <v>81.412857142857135</v>
      </c>
      <c r="E17" s="24">
        <f t="shared" si="4"/>
        <v>82.028571428571439</v>
      </c>
      <c r="F17" s="24">
        <f t="shared" si="4"/>
        <v>78.84714285714287</v>
      </c>
      <c r="G17" s="24">
        <f t="shared" si="4"/>
        <v>83.434285714285707</v>
      </c>
      <c r="H17" s="24">
        <f t="shared" si="4"/>
        <v>88</v>
      </c>
      <c r="I17" s="24">
        <f t="shared" si="4"/>
        <v>77</v>
      </c>
      <c r="J17" s="24">
        <f t="shared" si="4"/>
        <v>81.714285714285708</v>
      </c>
      <c r="K17" s="24">
        <f t="shared" si="4"/>
        <v>522.88285714285723</v>
      </c>
      <c r="L17" s="24">
        <f t="shared" si="4"/>
        <v>81.256825396825406</v>
      </c>
      <c r="M17" s="26" t="str">
        <f t="shared" si="2"/>
        <v>ดีเลิศ</v>
      </c>
    </row>
    <row r="18" spans="1:15" ht="18.75" customHeight="1" x14ac:dyDescent="0.55000000000000004"/>
    <row r="19" spans="1:15" ht="21" customHeight="1" x14ac:dyDescent="0.55000000000000004">
      <c r="A19" s="46" t="s">
        <v>22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"/>
      <c r="O19" s="4"/>
    </row>
    <row r="20" spans="1:15" ht="10.5" customHeight="1" x14ac:dyDescent="0.5500000000000000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3"/>
    </row>
    <row r="21" spans="1:15" ht="19.5" customHeight="1" x14ac:dyDescent="0.55000000000000004">
      <c r="A21" s="54" t="s">
        <v>8</v>
      </c>
      <c r="B21" s="48" t="s">
        <v>10</v>
      </c>
      <c r="C21" s="49"/>
      <c r="D21" s="49"/>
      <c r="E21" s="49"/>
      <c r="F21" s="49"/>
      <c r="G21" s="49"/>
      <c r="H21" s="49"/>
      <c r="I21" s="49"/>
      <c r="J21" s="50"/>
      <c r="K21" s="51" t="s">
        <v>0</v>
      </c>
      <c r="L21" s="52" t="s">
        <v>1</v>
      </c>
      <c r="M21" s="54" t="s">
        <v>2</v>
      </c>
    </row>
    <row r="22" spans="1:15" ht="23.25" customHeight="1" x14ac:dyDescent="0.55000000000000004">
      <c r="A22" s="55"/>
      <c r="B22" s="20" t="s">
        <v>11</v>
      </c>
      <c r="C22" s="21" t="s">
        <v>12</v>
      </c>
      <c r="D22" s="22" t="s">
        <v>13</v>
      </c>
      <c r="E22" s="22" t="s">
        <v>14</v>
      </c>
      <c r="F22" s="22" t="s">
        <v>15</v>
      </c>
      <c r="G22" s="22" t="s">
        <v>16</v>
      </c>
      <c r="H22" s="22" t="s">
        <v>45</v>
      </c>
      <c r="I22" s="22" t="s">
        <v>46</v>
      </c>
      <c r="J22" s="22" t="s">
        <v>47</v>
      </c>
      <c r="K22" s="51"/>
      <c r="L22" s="53"/>
      <c r="M22" s="55"/>
    </row>
    <row r="23" spans="1:15" ht="20.25" customHeight="1" x14ac:dyDescent="0.55000000000000004">
      <c r="A23" s="16" t="s">
        <v>23</v>
      </c>
      <c r="B23" s="6">
        <v>67.89</v>
      </c>
      <c r="C23" s="6">
        <v>88.23</v>
      </c>
      <c r="D23" s="6">
        <v>77.89</v>
      </c>
      <c r="E23" s="6">
        <v>88.2</v>
      </c>
      <c r="F23" s="6">
        <v>78.930000000000007</v>
      </c>
      <c r="G23" s="6">
        <v>89.04</v>
      </c>
      <c r="H23" s="6">
        <v>88</v>
      </c>
      <c r="I23" s="6">
        <v>87</v>
      </c>
      <c r="J23" s="6">
        <v>77</v>
      </c>
      <c r="K23" s="6">
        <f>SUM(B23:J23)</f>
        <v>742.18000000000006</v>
      </c>
      <c r="L23" s="7">
        <f>AVERAGE(B23:J23)</f>
        <v>82.464444444444453</v>
      </c>
      <c r="M23" s="8" t="str">
        <f>IF(L23&gt;=90,"ยอดเยี่ยม",IF(L23&gt;=80,"ดีเลิศ",IF(L23&gt;=70,"ดี",IF(L23&gt;=60,"ปานกลาง",IF(L23&lt;60,"กำลังพัฒนา")))))</f>
        <v>ดีเลิศ</v>
      </c>
    </row>
    <row r="24" spans="1:15" ht="20.25" customHeight="1" x14ac:dyDescent="0.55000000000000004">
      <c r="A24" s="16" t="s">
        <v>24</v>
      </c>
      <c r="B24" s="6">
        <v>77</v>
      </c>
      <c r="C24" s="6"/>
      <c r="D24" s="6"/>
      <c r="E24" s="6"/>
      <c r="F24" s="6"/>
      <c r="G24" s="6"/>
      <c r="H24" s="6"/>
      <c r="I24" s="6"/>
      <c r="J24" s="6"/>
      <c r="K24" s="6">
        <f t="shared" ref="K24:K26" si="5">SUM(B24:J24)</f>
        <v>77</v>
      </c>
      <c r="L24" s="7">
        <f t="shared" ref="L24:L26" si="6">AVERAGE(B24:J24)</f>
        <v>77</v>
      </c>
      <c r="M24" s="8" t="str">
        <f t="shared" ref="M24:M28" si="7">IF(L24&gt;=90,"ยอดเยี่ยม",IF(L24&gt;=80,"ดีเลิศ",IF(L24&gt;=70,"ดี",IF(L24&gt;=60,"ปานกลาง",IF(L24&lt;60,"กำลังพัฒนา")))))</f>
        <v>ดี</v>
      </c>
    </row>
    <row r="25" spans="1:15" ht="20.25" customHeight="1" x14ac:dyDescent="0.55000000000000004">
      <c r="A25" s="16" t="s">
        <v>25</v>
      </c>
      <c r="B25" s="6">
        <v>89</v>
      </c>
      <c r="C25" s="6"/>
      <c r="D25" s="6"/>
      <c r="E25" s="6"/>
      <c r="F25" s="6"/>
      <c r="G25" s="6"/>
      <c r="H25" s="6"/>
      <c r="I25" s="6"/>
      <c r="J25" s="6"/>
      <c r="K25" s="6">
        <f t="shared" si="5"/>
        <v>89</v>
      </c>
      <c r="L25" s="7">
        <f t="shared" si="6"/>
        <v>89</v>
      </c>
      <c r="M25" s="8" t="str">
        <f t="shared" si="7"/>
        <v>ดีเลิศ</v>
      </c>
    </row>
    <row r="26" spans="1:15" ht="20.25" customHeight="1" x14ac:dyDescent="0.55000000000000004">
      <c r="A26" s="16" t="s">
        <v>26</v>
      </c>
      <c r="B26" s="6">
        <v>81</v>
      </c>
      <c r="C26" s="6"/>
      <c r="D26" s="6"/>
      <c r="E26" s="6"/>
      <c r="F26" s="6"/>
      <c r="G26" s="6"/>
      <c r="H26" s="6"/>
      <c r="I26" s="6"/>
      <c r="J26" s="6"/>
      <c r="K26" s="6">
        <f t="shared" si="5"/>
        <v>81</v>
      </c>
      <c r="L26" s="7">
        <f t="shared" si="6"/>
        <v>81</v>
      </c>
      <c r="M26" s="8" t="str">
        <f t="shared" si="7"/>
        <v>ดีเลิศ</v>
      </c>
    </row>
    <row r="27" spans="1:15" ht="20.25" customHeight="1" x14ac:dyDescent="0.55000000000000004">
      <c r="A27" s="20" t="s">
        <v>0</v>
      </c>
      <c r="B27" s="23">
        <f t="shared" ref="B27:L27" si="8">SUM(B23:B26)</f>
        <v>314.89</v>
      </c>
      <c r="C27" s="23">
        <f t="shared" si="8"/>
        <v>88.23</v>
      </c>
      <c r="D27" s="23">
        <f t="shared" si="8"/>
        <v>77.89</v>
      </c>
      <c r="E27" s="23">
        <f t="shared" si="8"/>
        <v>88.2</v>
      </c>
      <c r="F27" s="23">
        <f t="shared" si="8"/>
        <v>78.930000000000007</v>
      </c>
      <c r="G27" s="23">
        <f t="shared" si="8"/>
        <v>89.04</v>
      </c>
      <c r="H27" s="23">
        <f t="shared" si="8"/>
        <v>88</v>
      </c>
      <c r="I27" s="23">
        <f t="shared" si="8"/>
        <v>87</v>
      </c>
      <c r="J27" s="23">
        <f t="shared" si="8"/>
        <v>77</v>
      </c>
      <c r="K27" s="23">
        <f t="shared" si="8"/>
        <v>989.18000000000006</v>
      </c>
      <c r="L27" s="24">
        <f t="shared" si="8"/>
        <v>329.46444444444444</v>
      </c>
      <c r="M27" s="25"/>
    </row>
    <row r="28" spans="1:15" ht="20.25" customHeight="1" x14ac:dyDescent="0.55000000000000004">
      <c r="A28" s="20" t="s">
        <v>3</v>
      </c>
      <c r="B28" s="24">
        <f t="shared" ref="B28:L28" si="9">AVERAGE(B23:B26)</f>
        <v>78.722499999999997</v>
      </c>
      <c r="C28" s="24">
        <f t="shared" si="9"/>
        <v>88.23</v>
      </c>
      <c r="D28" s="24">
        <f t="shared" si="9"/>
        <v>77.89</v>
      </c>
      <c r="E28" s="24">
        <f t="shared" si="9"/>
        <v>88.2</v>
      </c>
      <c r="F28" s="24">
        <f t="shared" si="9"/>
        <v>78.930000000000007</v>
      </c>
      <c r="G28" s="24">
        <f t="shared" si="9"/>
        <v>89.04</v>
      </c>
      <c r="H28" s="24">
        <f t="shared" si="9"/>
        <v>88</v>
      </c>
      <c r="I28" s="24">
        <f t="shared" si="9"/>
        <v>87</v>
      </c>
      <c r="J28" s="24">
        <f t="shared" si="9"/>
        <v>77</v>
      </c>
      <c r="K28" s="24">
        <f t="shared" si="9"/>
        <v>247.29500000000002</v>
      </c>
      <c r="L28" s="24">
        <f t="shared" si="9"/>
        <v>82.36611111111111</v>
      </c>
      <c r="M28" s="26" t="str">
        <f t="shared" si="7"/>
        <v>ดีเลิศ</v>
      </c>
    </row>
    <row r="29" spans="1:15" s="15" customFormat="1" ht="18.75" customHeight="1" x14ac:dyDescent="0.55000000000000004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5" s="15" customFormat="1" ht="18.75" customHeight="1" x14ac:dyDescent="0.55000000000000004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</row>
    <row r="31" spans="1:15" ht="18.75" customHeight="1" x14ac:dyDescent="0.55000000000000004"/>
    <row r="32" spans="1:15" ht="18.75" customHeight="1" x14ac:dyDescent="0.55000000000000004"/>
  </sheetData>
  <mergeCells count="15">
    <mergeCell ref="A19:M19"/>
    <mergeCell ref="A21:A22"/>
    <mergeCell ref="B21:J21"/>
    <mergeCell ref="K21:K22"/>
    <mergeCell ref="L21:L22"/>
    <mergeCell ref="M21:M22"/>
    <mergeCell ref="A1:M1"/>
    <mergeCell ref="A2:M2"/>
    <mergeCell ref="A4:M4"/>
    <mergeCell ref="A5:M5"/>
    <mergeCell ref="B7:J7"/>
    <mergeCell ref="K7:K8"/>
    <mergeCell ref="L7:L8"/>
    <mergeCell ref="M7:M8"/>
    <mergeCell ref="A7:A8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A53BA-EB6F-4EDB-8B18-E4888A4D2CA3}">
  <dimension ref="A1:G12"/>
  <sheetViews>
    <sheetView workbookViewId="0">
      <selection activeCell="A3" sqref="A3"/>
    </sheetView>
  </sheetViews>
  <sheetFormatPr defaultRowHeight="14.25" x14ac:dyDescent="0.2"/>
  <cols>
    <col min="1" max="1" width="14.625" customWidth="1"/>
    <col min="2" max="2" width="20.125" customWidth="1"/>
    <col min="3" max="3" width="17" customWidth="1"/>
    <col min="4" max="4" width="17.875" customWidth="1"/>
  </cols>
  <sheetData>
    <row r="1" spans="1:7" s="2" customFormat="1" ht="24.75" customHeight="1" x14ac:dyDescent="0.55000000000000004">
      <c r="A1" s="45" t="s">
        <v>29</v>
      </c>
      <c r="B1" s="45"/>
      <c r="C1" s="45"/>
      <c r="D1" s="45"/>
      <c r="E1" s="45"/>
      <c r="F1" s="45"/>
      <c r="G1" s="1"/>
    </row>
    <row r="2" spans="1:7" s="2" customFormat="1" ht="24.75" customHeight="1" x14ac:dyDescent="0.55000000000000004">
      <c r="A2" s="45" t="str">
        <f>'สรุปรวมมาตรฐานที่ 1'!A2:M2</f>
        <v>โรงเรียนบ้านกุดโบสถ์</v>
      </c>
      <c r="B2" s="45"/>
      <c r="C2" s="45"/>
      <c r="D2" s="45"/>
      <c r="E2" s="45"/>
      <c r="F2" s="45"/>
      <c r="G2" s="1"/>
    </row>
    <row r="3" spans="1:7" s="15" customFormat="1" ht="12.75" customHeight="1" x14ac:dyDescent="0.55000000000000004">
      <c r="A3" s="13"/>
      <c r="B3" s="13"/>
      <c r="C3" s="13"/>
      <c r="D3" s="13"/>
      <c r="E3" s="13"/>
      <c r="F3" s="13"/>
      <c r="G3" s="14"/>
    </row>
    <row r="4" spans="1:7" s="2" customFormat="1" ht="24" x14ac:dyDescent="0.55000000000000004">
      <c r="A4" s="46" t="s">
        <v>6</v>
      </c>
      <c r="B4" s="46"/>
      <c r="C4" s="46"/>
      <c r="D4" s="46"/>
      <c r="E4" s="46"/>
      <c r="F4" s="3"/>
      <c r="G4" s="3"/>
    </row>
    <row r="5" spans="1:7" s="2" customFormat="1" ht="13.5" customHeight="1" x14ac:dyDescent="0.55000000000000004"/>
    <row r="6" spans="1:7" s="2" customFormat="1" ht="24" x14ac:dyDescent="0.55000000000000004">
      <c r="B6" s="58" t="s">
        <v>4</v>
      </c>
      <c r="C6" s="58" t="s">
        <v>1</v>
      </c>
      <c r="D6" s="58" t="s">
        <v>2</v>
      </c>
    </row>
    <row r="7" spans="1:7" s="2" customFormat="1" ht="24" x14ac:dyDescent="0.55000000000000004">
      <c r="B7" s="58"/>
      <c r="C7" s="58"/>
      <c r="D7" s="58"/>
    </row>
    <row r="8" spans="1:7" s="2" customFormat="1" ht="24" x14ac:dyDescent="0.55000000000000004">
      <c r="B8" s="10">
        <v>1.1000000000000001</v>
      </c>
      <c r="C8" s="11">
        <f>'สรุปรวมมาตรฐานที่ 1'!L17</f>
        <v>81.256825396825406</v>
      </c>
      <c r="D8" s="12" t="str">
        <f t="shared" ref="D8:D11" si="0">IF(C8&gt;=90,"ยอดเยี่ยม",IF(C8&gt;=80,"ดีเลิศ",IF(C8&gt;=70,"ดี",IF(C8&gt;=60,"ปานกลาง",IF(C8&lt;60,"กำลังพัฒนา")))))</f>
        <v>ดีเลิศ</v>
      </c>
    </row>
    <row r="9" spans="1:7" s="2" customFormat="1" ht="24" x14ac:dyDescent="0.55000000000000004">
      <c r="B9" s="10">
        <v>1.2</v>
      </c>
      <c r="C9" s="11">
        <f>'สรุปรวมมาตรฐานที่ 1'!L28</f>
        <v>82.36611111111111</v>
      </c>
      <c r="D9" s="12" t="str">
        <f t="shared" si="0"/>
        <v>ดีเลิศ</v>
      </c>
    </row>
    <row r="10" spans="1:7" s="2" customFormat="1" ht="24" x14ac:dyDescent="0.55000000000000004">
      <c r="B10" s="27" t="s">
        <v>0</v>
      </c>
      <c r="C10" s="28">
        <f>SUM(C8:C9)</f>
        <v>163.62293650793652</v>
      </c>
      <c r="D10" s="29"/>
    </row>
    <row r="11" spans="1:7" s="2" customFormat="1" ht="24" x14ac:dyDescent="0.55000000000000004">
      <c r="B11" s="30" t="s">
        <v>3</v>
      </c>
      <c r="C11" s="28">
        <f>AVERAGE(C8:C9)</f>
        <v>81.811468253968258</v>
      </c>
      <c r="D11" s="29" t="str">
        <f t="shared" si="0"/>
        <v>ดีเลิศ</v>
      </c>
    </row>
    <row r="12" spans="1:7" s="2" customFormat="1" ht="27.75" x14ac:dyDescent="0.55000000000000004">
      <c r="B12" s="56" t="s">
        <v>30</v>
      </c>
      <c r="C12" s="57"/>
      <c r="D12" s="32" t="str">
        <f>D11</f>
        <v>ดีเลิศ</v>
      </c>
    </row>
  </sheetData>
  <mergeCells count="7">
    <mergeCell ref="B12:C12"/>
    <mergeCell ref="A1:F1"/>
    <mergeCell ref="A4:E4"/>
    <mergeCell ref="B6:B7"/>
    <mergeCell ref="C6:C7"/>
    <mergeCell ref="D6:D7"/>
    <mergeCell ref="A2:F2"/>
  </mergeCells>
  <pageMargins left="0.51181102362204722" right="0.31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98A45-F8C8-4150-8ECD-1E649A96DE69}">
  <dimension ref="A1:R16"/>
  <sheetViews>
    <sheetView topLeftCell="A4" zoomScale="91" zoomScaleNormal="91" workbookViewId="0">
      <selection activeCell="M9" sqref="M9"/>
    </sheetView>
  </sheetViews>
  <sheetFormatPr defaultRowHeight="14.25" x14ac:dyDescent="0.2"/>
  <cols>
    <col min="1" max="1" width="16.125" customWidth="1"/>
    <col min="2" max="15" width="8.625" customWidth="1"/>
    <col min="16" max="17" width="10.25" customWidth="1"/>
    <col min="18" max="18" width="13.25" customWidth="1"/>
  </cols>
  <sheetData>
    <row r="1" spans="1:18" s="2" customFormat="1" ht="24.75" customHeight="1" x14ac:dyDescent="0.55000000000000004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s="2" customFormat="1" ht="24.75" customHeight="1" x14ac:dyDescent="0.55000000000000004">
      <c r="A2" s="45" t="str">
        <f>'สรุปการประเมินมาตรฐานที่ 1'!A2:F2</f>
        <v>โรงเรียนบ้านกุดโบสถ์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15" customFormat="1" ht="6.75" customHeight="1" x14ac:dyDescent="0.55000000000000004">
      <c r="A3" s="13"/>
    </row>
    <row r="4" spans="1:18" s="2" customFormat="1" ht="24" x14ac:dyDescent="0.55000000000000004">
      <c r="A4" s="33" t="s">
        <v>5</v>
      </c>
    </row>
    <row r="5" spans="1:18" s="2" customFormat="1" ht="6" customHeight="1" x14ac:dyDescent="0.55000000000000004"/>
    <row r="6" spans="1:18" s="2" customFormat="1" ht="24" x14ac:dyDescent="0.55000000000000004">
      <c r="A6" s="62" t="s">
        <v>4</v>
      </c>
      <c r="B6" s="58" t="s">
        <v>31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 t="s">
        <v>0</v>
      </c>
      <c r="Q6" s="58" t="s">
        <v>1</v>
      </c>
      <c r="R6" s="58" t="s">
        <v>2</v>
      </c>
    </row>
    <row r="7" spans="1:18" s="2" customFormat="1" ht="24" x14ac:dyDescent="0.55000000000000004">
      <c r="A7" s="62"/>
      <c r="B7" s="21" t="s">
        <v>32</v>
      </c>
      <c r="C7" s="21" t="s">
        <v>33</v>
      </c>
      <c r="D7" s="21" t="s">
        <v>34</v>
      </c>
      <c r="E7" s="21" t="s">
        <v>35</v>
      </c>
      <c r="F7" s="21" t="s">
        <v>36</v>
      </c>
      <c r="G7" s="21" t="s">
        <v>37</v>
      </c>
      <c r="H7" s="21" t="s">
        <v>48</v>
      </c>
      <c r="I7" s="21" t="s">
        <v>49</v>
      </c>
      <c r="J7" s="21" t="s">
        <v>50</v>
      </c>
      <c r="K7" s="21" t="s">
        <v>51</v>
      </c>
      <c r="L7" s="21" t="s">
        <v>52</v>
      </c>
      <c r="M7" s="21" t="s">
        <v>53</v>
      </c>
      <c r="N7" s="21" t="s">
        <v>54</v>
      </c>
      <c r="O7" s="21" t="s">
        <v>55</v>
      </c>
      <c r="P7" s="58"/>
      <c r="Q7" s="58"/>
      <c r="R7" s="58"/>
    </row>
    <row r="8" spans="1:18" s="15" customFormat="1" ht="24" x14ac:dyDescent="0.55000000000000004">
      <c r="A8" s="44" t="s">
        <v>38</v>
      </c>
      <c r="B8" s="35">
        <v>89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>
        <f>SUM(B8:L8)</f>
        <v>89</v>
      </c>
      <c r="Q8" s="35">
        <f>AVERAGE(B8:L8)</f>
        <v>89</v>
      </c>
      <c r="R8" s="43" t="str">
        <f>IF(Q8&gt;=90,"ยอดเยี่ยม",IF(Q8&gt;=80,"ดีเลิศ",IF(Q8&gt;=70,"ดี",IF(Q8&gt;=60,"ปานกลาง",IF(Q8&lt;60,"กำลังพัฒนา")))))</f>
        <v>ดีเลิศ</v>
      </c>
    </row>
    <row r="9" spans="1:18" s="15" customFormat="1" ht="24" x14ac:dyDescent="0.55000000000000004">
      <c r="A9" s="44" t="s">
        <v>39</v>
      </c>
      <c r="B9" s="35">
        <v>81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>
        <f>SUM(B9:L9)</f>
        <v>81</v>
      </c>
      <c r="Q9" s="35">
        <f>AVERAGE(B9:L9)</f>
        <v>81</v>
      </c>
      <c r="R9" s="43" t="str">
        <f t="shared" ref="R9:R13" si="0">IF(Q9&gt;=90,"ยอดเยี่ยม",IF(Q9&gt;=80,"ดีเลิศ",IF(Q9&gt;=70,"ดี",IF(Q9&gt;=60,"ปานกลาง",IF(Q9&lt;60,"กำลังพัฒนา")))))</f>
        <v>ดีเลิศ</v>
      </c>
    </row>
    <row r="10" spans="1:18" s="15" customFormat="1" ht="24" x14ac:dyDescent="0.55000000000000004">
      <c r="A10" s="44" t="s">
        <v>40</v>
      </c>
      <c r="B10" s="35">
        <v>75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>
        <f>SUM(B10:L10)</f>
        <v>75</v>
      </c>
      <c r="Q10" s="35">
        <f>AVERAGE(B10:L10)</f>
        <v>75</v>
      </c>
      <c r="R10" s="43" t="str">
        <f t="shared" si="0"/>
        <v>ดี</v>
      </c>
    </row>
    <row r="11" spans="1:18" s="15" customFormat="1" ht="24" x14ac:dyDescent="0.55000000000000004">
      <c r="A11" s="44" t="s">
        <v>41</v>
      </c>
      <c r="B11" s="35">
        <v>88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>
        <f>SUM(B11:L11)</f>
        <v>88</v>
      </c>
      <c r="Q11" s="35">
        <f>AVERAGE(B11:L11)</f>
        <v>88</v>
      </c>
      <c r="R11" s="43" t="str">
        <f t="shared" si="0"/>
        <v>ดีเลิศ</v>
      </c>
    </row>
    <row r="12" spans="1:18" s="37" customFormat="1" ht="24" x14ac:dyDescent="0.5">
      <c r="A12" s="44" t="s">
        <v>42</v>
      </c>
      <c r="B12" s="36">
        <v>76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5">
        <f>SUM(B12:L12)</f>
        <v>76</v>
      </c>
      <c r="Q12" s="35">
        <f>AVERAGE(B12:L12)</f>
        <v>76</v>
      </c>
      <c r="R12" s="43" t="str">
        <f t="shared" si="0"/>
        <v>ดี</v>
      </c>
    </row>
    <row r="13" spans="1:18" s="37" customFormat="1" ht="24" x14ac:dyDescent="0.5">
      <c r="A13" s="44" t="s">
        <v>43</v>
      </c>
      <c r="B13" s="36">
        <v>72</v>
      </c>
      <c r="C13" s="36">
        <v>88</v>
      </c>
      <c r="D13" s="36">
        <v>66</v>
      </c>
      <c r="E13" s="36">
        <v>75</v>
      </c>
      <c r="F13" s="36">
        <v>61</v>
      </c>
      <c r="G13" s="36">
        <v>82</v>
      </c>
      <c r="H13" s="36">
        <v>67</v>
      </c>
      <c r="I13" s="36">
        <v>88</v>
      </c>
      <c r="J13" s="36">
        <v>69</v>
      </c>
      <c r="K13" s="36">
        <v>61</v>
      </c>
      <c r="L13" s="36">
        <v>82</v>
      </c>
      <c r="M13" s="36">
        <v>67</v>
      </c>
      <c r="N13" s="36">
        <v>88</v>
      </c>
      <c r="O13" s="36">
        <v>69</v>
      </c>
      <c r="P13" s="35">
        <f>SUM(B13:O13)</f>
        <v>1035</v>
      </c>
      <c r="Q13" s="42">
        <f>AVERAGE(B13:O13)</f>
        <v>73.928571428571431</v>
      </c>
      <c r="R13" s="43" t="str">
        <f t="shared" si="0"/>
        <v>ดี</v>
      </c>
    </row>
    <row r="14" spans="1:18" s="37" customFormat="1" ht="24" x14ac:dyDescent="0.5">
      <c r="A14" s="38" t="s">
        <v>0</v>
      </c>
      <c r="B14" s="39">
        <f>SUM(B8:B13)</f>
        <v>481</v>
      </c>
      <c r="C14" s="39">
        <f t="shared" ref="C14:O14" si="1">SUM(C8:C13)</f>
        <v>88</v>
      </c>
      <c r="D14" s="39">
        <f t="shared" si="1"/>
        <v>66</v>
      </c>
      <c r="E14" s="39">
        <f t="shared" si="1"/>
        <v>75</v>
      </c>
      <c r="F14" s="39">
        <f t="shared" ref="F14:J14" si="2">SUM(F8:F13)</f>
        <v>61</v>
      </c>
      <c r="G14" s="39">
        <f t="shared" si="2"/>
        <v>82</v>
      </c>
      <c r="H14" s="39">
        <f t="shared" si="2"/>
        <v>67</v>
      </c>
      <c r="I14" s="39">
        <f t="shared" si="2"/>
        <v>88</v>
      </c>
      <c r="J14" s="39">
        <f t="shared" si="2"/>
        <v>69</v>
      </c>
      <c r="K14" s="39">
        <f t="shared" si="1"/>
        <v>61</v>
      </c>
      <c r="L14" s="39">
        <f t="shared" si="1"/>
        <v>82</v>
      </c>
      <c r="M14" s="39">
        <f t="shared" si="1"/>
        <v>67</v>
      </c>
      <c r="N14" s="39">
        <f t="shared" si="1"/>
        <v>88</v>
      </c>
      <c r="O14" s="39">
        <f t="shared" si="1"/>
        <v>69</v>
      </c>
      <c r="P14" s="28">
        <f>SUM(B14:L14)</f>
        <v>1220</v>
      </c>
      <c r="Q14" s="28">
        <f>AVERAGE(B14:L14)</f>
        <v>110.90909090909091</v>
      </c>
      <c r="R14" s="59" t="str">
        <f>IF(Q15&gt;=90,"ยอดเยี่ยม",IF(Q15&gt;=80,"ดีเลิศ",IF(Q15&gt;=70,"ดี",IF(Q15&gt;=60,"ปานกลาง",IF(Q15&lt;60,"กำลังพัฒนา")))))</f>
        <v>ดี</v>
      </c>
    </row>
    <row r="15" spans="1:18" s="2" customFormat="1" ht="24" x14ac:dyDescent="0.55000000000000004">
      <c r="A15" s="40" t="s">
        <v>44</v>
      </c>
      <c r="B15" s="28">
        <f>AVERAGE(B8:B13)</f>
        <v>80.166666666666671</v>
      </c>
      <c r="C15" s="28">
        <f t="shared" ref="C15:O15" si="3">AVERAGE(C8:C13)</f>
        <v>88</v>
      </c>
      <c r="D15" s="28">
        <f t="shared" si="3"/>
        <v>66</v>
      </c>
      <c r="E15" s="28">
        <f t="shared" si="3"/>
        <v>75</v>
      </c>
      <c r="F15" s="28">
        <f t="shared" ref="F15:J15" si="4">AVERAGE(F8:F13)</f>
        <v>61</v>
      </c>
      <c r="G15" s="28">
        <f t="shared" si="4"/>
        <v>82</v>
      </c>
      <c r="H15" s="28">
        <f t="shared" si="4"/>
        <v>67</v>
      </c>
      <c r="I15" s="28">
        <f t="shared" si="4"/>
        <v>88</v>
      </c>
      <c r="J15" s="28">
        <f t="shared" si="4"/>
        <v>69</v>
      </c>
      <c r="K15" s="28">
        <f t="shared" si="3"/>
        <v>61</v>
      </c>
      <c r="L15" s="28">
        <f t="shared" si="3"/>
        <v>82</v>
      </c>
      <c r="M15" s="28">
        <f t="shared" si="3"/>
        <v>67</v>
      </c>
      <c r="N15" s="28">
        <f t="shared" si="3"/>
        <v>88</v>
      </c>
      <c r="O15" s="28">
        <f t="shared" si="3"/>
        <v>69</v>
      </c>
      <c r="P15" s="28">
        <f>SUM(B15:L15)</f>
        <v>819.16666666666674</v>
      </c>
      <c r="Q15" s="28">
        <f>AVERAGE(B15:L15)</f>
        <v>74.469696969696983</v>
      </c>
      <c r="R15" s="60"/>
    </row>
    <row r="16" spans="1:18" s="2" customFormat="1" ht="24" x14ac:dyDescent="0.55000000000000004">
      <c r="A16" s="41" t="s">
        <v>2</v>
      </c>
      <c r="B16" s="34" t="str">
        <f>IF(B15&gt;=90,"ยอดเยี่ยม",IF(B15&gt;=80,"ดีเลิศ",IF(B15&gt;=70,"ดี",IF(B15&gt;=60,"ปานกลาง",IF(B15&lt;60,"กำลังพัฒนา")))))</f>
        <v>ดีเลิศ</v>
      </c>
      <c r="C16" s="34" t="str">
        <f t="shared" ref="C16:Q16" si="5">IF(C15&gt;=90,"ยอดเยี่ยม",IF(C15&gt;=80,"ดีเลิศ",IF(C15&gt;=70,"ดี",IF(C15&gt;=60,"ปานกลาง",IF(C15&lt;60,"กำลังพัฒนา")))))</f>
        <v>ดีเลิศ</v>
      </c>
      <c r="D16" s="34" t="str">
        <f t="shared" si="5"/>
        <v>ปานกลาง</v>
      </c>
      <c r="E16" s="34" t="str">
        <f t="shared" si="5"/>
        <v>ดี</v>
      </c>
      <c r="F16" s="34" t="str">
        <f t="shared" ref="F16:J16" si="6">IF(F15&gt;=90,"ยอดเยี่ยม",IF(F15&gt;=80,"ดีเลิศ",IF(F15&gt;=70,"ดี",IF(F15&gt;=60,"ปานกลาง",IF(F15&lt;60,"กำลังพัฒนา")))))</f>
        <v>ปานกลาง</v>
      </c>
      <c r="G16" s="34" t="str">
        <f t="shared" si="6"/>
        <v>ดีเลิศ</v>
      </c>
      <c r="H16" s="34" t="str">
        <f t="shared" si="6"/>
        <v>ปานกลาง</v>
      </c>
      <c r="I16" s="34" t="str">
        <f t="shared" si="6"/>
        <v>ดีเลิศ</v>
      </c>
      <c r="J16" s="34" t="str">
        <f t="shared" si="6"/>
        <v>ปานกลาง</v>
      </c>
      <c r="K16" s="34" t="str">
        <f t="shared" si="5"/>
        <v>ปานกลาง</v>
      </c>
      <c r="L16" s="34" t="str">
        <f t="shared" si="5"/>
        <v>ดีเลิศ</v>
      </c>
      <c r="M16" s="34" t="str">
        <f t="shared" si="5"/>
        <v>ปานกลาง</v>
      </c>
      <c r="N16" s="34" t="str">
        <f t="shared" si="5"/>
        <v>ดีเลิศ</v>
      </c>
      <c r="O16" s="34" t="str">
        <f t="shared" si="5"/>
        <v>ปานกลาง</v>
      </c>
      <c r="P16" s="34" t="str">
        <f t="shared" si="5"/>
        <v>ยอดเยี่ยม</v>
      </c>
      <c r="Q16" s="34" t="str">
        <f t="shared" si="5"/>
        <v>ดี</v>
      </c>
      <c r="R16" s="61"/>
    </row>
  </sheetData>
  <mergeCells count="8">
    <mergeCell ref="R14:R16"/>
    <mergeCell ref="A1:R1"/>
    <mergeCell ref="A2:R2"/>
    <mergeCell ref="A6:A7"/>
    <mergeCell ref="P6:P7"/>
    <mergeCell ref="Q6:Q7"/>
    <mergeCell ref="R6:R7"/>
    <mergeCell ref="B6:O6"/>
  </mergeCells>
  <pageMargins left="0.31496062992125984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E955E-9C43-4350-B9DF-C2055838BD5D}">
  <dimension ref="A1:R15"/>
  <sheetViews>
    <sheetView tabSelected="1" workbookViewId="0">
      <selection activeCell="G8" sqref="G8"/>
    </sheetView>
  </sheetViews>
  <sheetFormatPr defaultRowHeight="14.25" x14ac:dyDescent="0.2"/>
  <cols>
    <col min="1" max="1" width="17.5" customWidth="1"/>
    <col min="2" max="15" width="8.375" customWidth="1"/>
    <col min="16" max="16" width="10.375" customWidth="1"/>
    <col min="17" max="17" width="10.75" customWidth="1"/>
    <col min="18" max="18" width="12.25" customWidth="1"/>
  </cols>
  <sheetData>
    <row r="1" spans="1:18" s="2" customFormat="1" ht="24.75" customHeight="1" x14ac:dyDescent="0.55000000000000004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s="2" customFormat="1" ht="24.75" customHeight="1" x14ac:dyDescent="0.55000000000000004">
      <c r="A2" s="45" t="str">
        <f>'สรุปการประเมินมาตรฐานที่ 1'!A2:F2</f>
        <v>โรงเรียนบ้านกุดโบสถ์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15" customFormat="1" ht="6.75" customHeight="1" x14ac:dyDescent="0.55000000000000004">
      <c r="A3" s="13"/>
    </row>
    <row r="4" spans="1:18" s="2" customFormat="1" ht="24" x14ac:dyDescent="0.55000000000000004">
      <c r="A4" s="33" t="s">
        <v>27</v>
      </c>
    </row>
    <row r="5" spans="1:18" s="2" customFormat="1" ht="6" customHeight="1" x14ac:dyDescent="0.55000000000000004"/>
    <row r="6" spans="1:18" s="2" customFormat="1" ht="24" x14ac:dyDescent="0.55000000000000004">
      <c r="A6" s="62" t="s">
        <v>4</v>
      </c>
      <c r="B6" s="58" t="s">
        <v>31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 t="s">
        <v>0</v>
      </c>
      <c r="Q6" s="58" t="s">
        <v>1</v>
      </c>
      <c r="R6" s="58" t="s">
        <v>2</v>
      </c>
    </row>
    <row r="7" spans="1:18" s="2" customFormat="1" ht="24" x14ac:dyDescent="0.55000000000000004">
      <c r="A7" s="62"/>
      <c r="B7" s="21" t="s">
        <v>32</v>
      </c>
      <c r="C7" s="21" t="s">
        <v>33</v>
      </c>
      <c r="D7" s="21" t="s">
        <v>34</v>
      </c>
      <c r="E7" s="21" t="s">
        <v>35</v>
      </c>
      <c r="F7" s="21" t="s">
        <v>36</v>
      </c>
      <c r="G7" s="21" t="s">
        <v>37</v>
      </c>
      <c r="H7" s="21" t="s">
        <v>48</v>
      </c>
      <c r="I7" s="21" t="s">
        <v>49</v>
      </c>
      <c r="J7" s="21" t="s">
        <v>50</v>
      </c>
      <c r="K7" s="21" t="s">
        <v>51</v>
      </c>
      <c r="L7" s="21" t="s">
        <v>52</v>
      </c>
      <c r="M7" s="21" t="s">
        <v>53</v>
      </c>
      <c r="N7" s="21" t="s">
        <v>54</v>
      </c>
      <c r="O7" s="21" t="s">
        <v>55</v>
      </c>
      <c r="P7" s="58"/>
      <c r="Q7" s="58"/>
      <c r="R7" s="58"/>
    </row>
    <row r="8" spans="1:18" s="15" customFormat="1" ht="24" x14ac:dyDescent="0.55000000000000004">
      <c r="A8" s="44" t="s">
        <v>38</v>
      </c>
      <c r="B8" s="35">
        <v>89</v>
      </c>
      <c r="C8" s="35"/>
      <c r="D8" s="35">
        <v>90</v>
      </c>
      <c r="E8" s="35"/>
      <c r="F8" s="35"/>
      <c r="G8" s="35"/>
      <c r="H8" s="35">
        <v>90</v>
      </c>
      <c r="I8" s="35"/>
      <c r="J8" s="35"/>
      <c r="K8" s="35"/>
      <c r="L8" s="35"/>
      <c r="M8" s="35"/>
      <c r="N8" s="35"/>
      <c r="O8" s="35"/>
      <c r="P8" s="35">
        <f>SUM(B8:L8)</f>
        <v>269</v>
      </c>
      <c r="Q8" s="35">
        <f>AVERAGE(B8:L8)</f>
        <v>89.666666666666671</v>
      </c>
      <c r="R8" s="43" t="str">
        <f>IF(Q8&gt;=90,"ยอดเยี่ยม",IF(Q8&gt;=80,"ดีเลิศ",IF(Q8&gt;=70,"ดี",IF(Q8&gt;=60,"ปานกลาง",IF(Q8&lt;60,"กำลังพัฒนา")))))</f>
        <v>ดีเลิศ</v>
      </c>
    </row>
    <row r="9" spans="1:18" s="15" customFormat="1" ht="24" x14ac:dyDescent="0.55000000000000004">
      <c r="A9" s="44" t="s">
        <v>39</v>
      </c>
      <c r="B9" s="35">
        <v>81</v>
      </c>
      <c r="C9" s="35"/>
      <c r="D9" s="35">
        <v>86</v>
      </c>
      <c r="E9" s="35"/>
      <c r="F9" s="35"/>
      <c r="G9" s="35"/>
      <c r="H9" s="35">
        <v>82</v>
      </c>
      <c r="I9" s="35"/>
      <c r="J9" s="35"/>
      <c r="K9" s="35"/>
      <c r="L9" s="35"/>
      <c r="M9" s="35"/>
      <c r="N9" s="35"/>
      <c r="O9" s="35"/>
      <c r="P9" s="35">
        <f>SUM(B9:L9)</f>
        <v>249</v>
      </c>
      <c r="Q9" s="35">
        <f>AVERAGE(B9:L9)</f>
        <v>83</v>
      </c>
      <c r="R9" s="43" t="str">
        <f t="shared" ref="R9:R12" si="0">IF(Q9&gt;=90,"ยอดเยี่ยม",IF(Q9&gt;=80,"ดีเลิศ",IF(Q9&gt;=70,"ดี",IF(Q9&gt;=60,"ปานกลาง",IF(Q9&lt;60,"กำลังพัฒนา")))))</f>
        <v>ดีเลิศ</v>
      </c>
    </row>
    <row r="10" spans="1:18" s="15" customFormat="1" ht="24" x14ac:dyDescent="0.55000000000000004">
      <c r="A10" s="44" t="s">
        <v>40</v>
      </c>
      <c r="B10" s="35">
        <v>75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>
        <f>SUM(B10:L10)</f>
        <v>75</v>
      </c>
      <c r="Q10" s="35">
        <f>AVERAGE(B10:L10)</f>
        <v>75</v>
      </c>
      <c r="R10" s="43" t="str">
        <f t="shared" si="0"/>
        <v>ดี</v>
      </c>
    </row>
    <row r="11" spans="1:18" s="15" customFormat="1" ht="24" x14ac:dyDescent="0.55000000000000004">
      <c r="A11" s="44" t="s">
        <v>41</v>
      </c>
      <c r="B11" s="35">
        <v>88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>
        <f>SUM(B11:L11)</f>
        <v>88</v>
      </c>
      <c r="Q11" s="35">
        <f>AVERAGE(B11:L11)</f>
        <v>88</v>
      </c>
      <c r="R11" s="43" t="str">
        <f t="shared" si="0"/>
        <v>ดีเลิศ</v>
      </c>
    </row>
    <row r="12" spans="1:18" s="37" customFormat="1" ht="24" x14ac:dyDescent="0.5">
      <c r="A12" s="44" t="s">
        <v>42</v>
      </c>
      <c r="B12" s="36">
        <v>72</v>
      </c>
      <c r="C12" s="36">
        <v>88</v>
      </c>
      <c r="D12" s="36">
        <v>66</v>
      </c>
      <c r="E12" s="36">
        <v>75</v>
      </c>
      <c r="F12" s="36">
        <v>61</v>
      </c>
      <c r="G12" s="36">
        <v>82</v>
      </c>
      <c r="H12" s="36">
        <v>67</v>
      </c>
      <c r="I12" s="36">
        <v>88</v>
      </c>
      <c r="J12" s="36">
        <v>69</v>
      </c>
      <c r="K12" s="36">
        <v>61</v>
      </c>
      <c r="L12" s="36">
        <v>82</v>
      </c>
      <c r="M12" s="36">
        <v>67</v>
      </c>
      <c r="N12" s="36">
        <v>88</v>
      </c>
      <c r="O12" s="36">
        <v>69</v>
      </c>
      <c r="P12" s="35">
        <f>SUM(B12:O12)</f>
        <v>1035</v>
      </c>
      <c r="Q12" s="42">
        <f>AVERAGE(B12:O12)</f>
        <v>73.928571428571431</v>
      </c>
      <c r="R12" s="43" t="str">
        <f t="shared" si="0"/>
        <v>ดี</v>
      </c>
    </row>
    <row r="13" spans="1:18" s="37" customFormat="1" ht="24" x14ac:dyDescent="0.5">
      <c r="A13" s="38" t="s">
        <v>0</v>
      </c>
      <c r="B13" s="39">
        <f t="shared" ref="B13:O13" si="1">SUM(B8:B12)</f>
        <v>405</v>
      </c>
      <c r="C13" s="39">
        <f t="shared" si="1"/>
        <v>88</v>
      </c>
      <c r="D13" s="39">
        <f t="shared" si="1"/>
        <v>242</v>
      </c>
      <c r="E13" s="39">
        <f t="shared" si="1"/>
        <v>75</v>
      </c>
      <c r="F13" s="39">
        <f t="shared" ref="F13" si="2">SUM(F8:F12)</f>
        <v>61</v>
      </c>
      <c r="G13" s="39">
        <f t="shared" ref="G13" si="3">SUM(G8:G12)</f>
        <v>82</v>
      </c>
      <c r="H13" s="39">
        <f t="shared" ref="H13" si="4">SUM(H8:H12)</f>
        <v>239</v>
      </c>
      <c r="I13" s="39">
        <f t="shared" ref="I13" si="5">SUM(I8:I12)</f>
        <v>88</v>
      </c>
      <c r="J13" s="39">
        <f t="shared" ref="J13" si="6">SUM(J8:J12)</f>
        <v>69</v>
      </c>
      <c r="K13" s="39">
        <f t="shared" si="1"/>
        <v>61</v>
      </c>
      <c r="L13" s="39">
        <f t="shared" si="1"/>
        <v>82</v>
      </c>
      <c r="M13" s="39">
        <f t="shared" si="1"/>
        <v>67</v>
      </c>
      <c r="N13" s="39">
        <f t="shared" si="1"/>
        <v>88</v>
      </c>
      <c r="O13" s="39">
        <f t="shared" si="1"/>
        <v>69</v>
      </c>
      <c r="P13" s="28">
        <f>SUM(B13:L13)</f>
        <v>1492</v>
      </c>
      <c r="Q13" s="28">
        <f>AVERAGE(B13:L13)</f>
        <v>135.63636363636363</v>
      </c>
      <c r="R13" s="59" t="str">
        <f>IF(Q14&gt;=90,"ยอดเยี่ยม",IF(Q14&gt;=80,"ดีเลิศ",IF(Q14&gt;=70,"ดี",IF(Q14&gt;=60,"ปานกลาง",IF(Q14&lt;60,"กำลังพัฒนา")))))</f>
        <v>ดี</v>
      </c>
    </row>
    <row r="14" spans="1:18" s="2" customFormat="1" ht="24" x14ac:dyDescent="0.55000000000000004">
      <c r="A14" s="40" t="s">
        <v>44</v>
      </c>
      <c r="B14" s="28">
        <f t="shared" ref="B14:O14" si="7">AVERAGE(B8:B12)</f>
        <v>81</v>
      </c>
      <c r="C14" s="28">
        <f t="shared" si="7"/>
        <v>88</v>
      </c>
      <c r="D14" s="28">
        <f t="shared" si="7"/>
        <v>80.666666666666671</v>
      </c>
      <c r="E14" s="28">
        <f t="shared" si="7"/>
        <v>75</v>
      </c>
      <c r="F14" s="28">
        <f t="shared" ref="F14:J14" si="8">AVERAGE(F8:F12)</f>
        <v>61</v>
      </c>
      <c r="G14" s="28">
        <f t="shared" si="8"/>
        <v>82</v>
      </c>
      <c r="H14" s="28">
        <f t="shared" si="8"/>
        <v>79.666666666666671</v>
      </c>
      <c r="I14" s="28">
        <f t="shared" si="8"/>
        <v>88</v>
      </c>
      <c r="J14" s="28">
        <f t="shared" si="8"/>
        <v>69</v>
      </c>
      <c r="K14" s="28">
        <f t="shared" si="7"/>
        <v>61</v>
      </c>
      <c r="L14" s="28">
        <f t="shared" si="7"/>
        <v>82</v>
      </c>
      <c r="M14" s="28">
        <f t="shared" si="7"/>
        <v>67</v>
      </c>
      <c r="N14" s="28">
        <f t="shared" si="7"/>
        <v>88</v>
      </c>
      <c r="O14" s="28">
        <f t="shared" si="7"/>
        <v>69</v>
      </c>
      <c r="P14" s="28">
        <f>SUM(B14:L14)</f>
        <v>847.33333333333337</v>
      </c>
      <c r="Q14" s="28">
        <f>AVERAGE(B14:L14)</f>
        <v>77.030303030303031</v>
      </c>
      <c r="R14" s="60"/>
    </row>
    <row r="15" spans="1:18" s="2" customFormat="1" ht="24" x14ac:dyDescent="0.55000000000000004">
      <c r="A15" s="41" t="s">
        <v>2</v>
      </c>
      <c r="B15" s="34" t="str">
        <f>IF(B14&gt;=90,"ยอดเยี่ยม",IF(B14&gt;=80,"ดีเลิศ",IF(B14&gt;=70,"ดี",IF(B14&gt;=60,"ปานกลาง",IF(B14&lt;60,"กำลังพัฒนา")))))</f>
        <v>ดีเลิศ</v>
      </c>
      <c r="C15" s="34" t="str">
        <f t="shared" ref="C15:Q15" si="9">IF(C14&gt;=90,"ยอดเยี่ยม",IF(C14&gt;=80,"ดีเลิศ",IF(C14&gt;=70,"ดี",IF(C14&gt;=60,"ปานกลาง",IF(C14&lt;60,"กำลังพัฒนา")))))</f>
        <v>ดีเลิศ</v>
      </c>
      <c r="D15" s="34" t="str">
        <f t="shared" si="9"/>
        <v>ดีเลิศ</v>
      </c>
      <c r="E15" s="34" t="str">
        <f t="shared" si="9"/>
        <v>ดี</v>
      </c>
      <c r="F15" s="34" t="str">
        <f t="shared" ref="F15:J15" si="10">IF(F14&gt;=90,"ยอดเยี่ยม",IF(F14&gt;=80,"ดีเลิศ",IF(F14&gt;=70,"ดี",IF(F14&gt;=60,"ปานกลาง",IF(F14&lt;60,"กำลังพัฒนา")))))</f>
        <v>ปานกลาง</v>
      </c>
      <c r="G15" s="34" t="str">
        <f t="shared" si="10"/>
        <v>ดีเลิศ</v>
      </c>
      <c r="H15" s="34" t="str">
        <f t="shared" si="10"/>
        <v>ดี</v>
      </c>
      <c r="I15" s="34" t="str">
        <f t="shared" si="10"/>
        <v>ดีเลิศ</v>
      </c>
      <c r="J15" s="34" t="str">
        <f t="shared" si="10"/>
        <v>ปานกลาง</v>
      </c>
      <c r="K15" s="34" t="str">
        <f t="shared" si="9"/>
        <v>ปานกลาง</v>
      </c>
      <c r="L15" s="34" t="str">
        <f t="shared" si="9"/>
        <v>ดีเลิศ</v>
      </c>
      <c r="M15" s="34" t="str">
        <f t="shared" si="9"/>
        <v>ปานกลาง</v>
      </c>
      <c r="N15" s="34" t="str">
        <f t="shared" si="9"/>
        <v>ดีเลิศ</v>
      </c>
      <c r="O15" s="34" t="str">
        <f t="shared" si="9"/>
        <v>ปานกลาง</v>
      </c>
      <c r="P15" s="34" t="str">
        <f t="shared" si="9"/>
        <v>ยอดเยี่ยม</v>
      </c>
      <c r="Q15" s="34" t="str">
        <f t="shared" si="9"/>
        <v>ดี</v>
      </c>
      <c r="R15" s="61"/>
    </row>
  </sheetData>
  <mergeCells count="8">
    <mergeCell ref="P6:P7"/>
    <mergeCell ref="Q6:Q7"/>
    <mergeCell ref="R6:R7"/>
    <mergeCell ref="R13:R15"/>
    <mergeCell ref="A1:R1"/>
    <mergeCell ref="A2:R2"/>
    <mergeCell ref="A6:A7"/>
    <mergeCell ref="B6:O6"/>
  </mergeCells>
  <pageMargins left="0.31496062992125984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สรุปรวมมาตรฐานที่ 1</vt:lpstr>
      <vt:lpstr>สรุปการประเมินมาตรฐานที่ 1</vt:lpstr>
      <vt:lpstr>สรุปการประเมินมาตรฐานที่ 2</vt:lpstr>
      <vt:lpstr>สรุปการประเมินมาตรฐานที่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Khanittha</cp:lastModifiedBy>
  <cp:lastPrinted>2020-04-13T21:33:00Z</cp:lastPrinted>
  <dcterms:created xsi:type="dcterms:W3CDTF">2020-04-11T17:01:07Z</dcterms:created>
  <dcterms:modified xsi:type="dcterms:W3CDTF">2022-03-23T03:18:28Z</dcterms:modified>
</cp:coreProperties>
</file>