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9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วิชาการ59\ประกันคุณภาพภายในสถานศึกษา\งานประกันคุณภาพภายใน59\เอกสารมาตรฐานใหม่\เล่มรายงานSAR59\รูปเล่ม SAR ปี 2559\"/>
    </mc:Choice>
  </mc:AlternateContent>
  <bookViews>
    <workbookView xWindow="480" yWindow="120" windowWidth="18195" windowHeight="8445" firstSheet="3" activeTab="9"/>
  </bookViews>
  <sheets>
    <sheet name="ส่วนที่ ๑ ข้อมูลบุคลากร" sheetId="1" r:id="rId1"/>
    <sheet name="ข้อมูลนักเรียน" sheetId="4" r:id="rId2"/>
    <sheet name="ผลสัมฤทธิ์ทางการเรียน" sheetId="5" r:id="rId3"/>
    <sheet name="NT" sheetId="6" r:id="rId4"/>
    <sheet name="O-NET" sheetId="7" r:id="rId5"/>
    <sheet name="แหล่งเรียนรู้" sheetId="8" r:id="rId6"/>
    <sheet name="มฐ.1" sheetId="9" r:id="rId7"/>
    <sheet name="มฐ.2" sheetId="10" r:id="rId8"/>
    <sheet name="อ่าน คิด วิเคราะห์ เขียน" sheetId="3" r:id="rId9"/>
    <sheet name="คุณลักษณะอันพึงประสงค์" sheetId="11" r:id="rId10"/>
  </sheets>
  <externalReferences>
    <externalReference r:id="rId11"/>
    <externalReference r:id="rId12"/>
    <externalReference r:id="rId13"/>
  </externalReferences>
  <calcPr calcId="162913"/>
</workbook>
</file>

<file path=xl/calcChain.xml><?xml version="1.0" encoding="utf-8"?>
<calcChain xmlns="http://schemas.openxmlformats.org/spreadsheetml/2006/main">
  <c r="AN6" i="5" l="1"/>
  <c r="AN15" i="5"/>
  <c r="AN14" i="5"/>
  <c r="AN13" i="5"/>
  <c r="AN12" i="5"/>
  <c r="AN11" i="5"/>
  <c r="AN10" i="5"/>
  <c r="AN9" i="5"/>
  <c r="AN8" i="5"/>
  <c r="AN7" i="5"/>
  <c r="D15" i="4"/>
  <c r="AL14" i="4"/>
  <c r="AK14" i="4"/>
  <c r="D59" i="3" l="1"/>
  <c r="C59" i="3"/>
  <c r="B59" i="3"/>
  <c r="C16" i="11" l="1"/>
  <c r="E35" i="9" l="1"/>
  <c r="D35" i="9"/>
  <c r="C35" i="9"/>
  <c r="B35" i="9"/>
  <c r="N35" i="7" l="1"/>
  <c r="N33" i="7"/>
  <c r="N36" i="7"/>
  <c r="N38" i="7" l="1"/>
  <c r="N37" i="7"/>
  <c r="N34" i="7"/>
  <c r="F14" i="11" l="1"/>
  <c r="E14" i="11"/>
  <c r="D14" i="11"/>
  <c r="C14" i="11"/>
  <c r="C14" i="4" l="1"/>
  <c r="C7" i="4"/>
  <c r="AF15" i="5" l="1"/>
  <c r="AF14" i="5"/>
  <c r="AF13" i="5"/>
  <c r="AF12" i="5"/>
  <c r="AF11" i="5"/>
  <c r="AF10" i="5"/>
  <c r="AF9" i="5"/>
  <c r="AF8" i="5"/>
  <c r="AF7" i="5"/>
  <c r="AF6" i="5"/>
  <c r="Y15" i="5"/>
  <c r="Y14" i="5"/>
  <c r="Y13" i="5"/>
  <c r="Y12" i="5"/>
  <c r="Y11" i="5"/>
  <c r="Y10" i="5"/>
  <c r="Y9" i="5"/>
  <c r="Y8" i="5"/>
  <c r="Y7" i="5"/>
  <c r="Y6" i="5"/>
  <c r="G8" i="6"/>
  <c r="K8" i="6"/>
  <c r="K7" i="6"/>
  <c r="K6" i="6"/>
  <c r="K5" i="6"/>
  <c r="B14" i="11"/>
  <c r="F16" i="3" l="1"/>
  <c r="D16" i="3"/>
  <c r="C16" i="3"/>
  <c r="B16" i="3"/>
  <c r="J8" i="6" l="1"/>
  <c r="I8" i="6"/>
  <c r="I7" i="6"/>
  <c r="I6" i="6"/>
  <c r="I5" i="6"/>
  <c r="D8" i="6"/>
  <c r="C8" i="6"/>
  <c r="B8" i="6"/>
  <c r="K38" i="7" l="1"/>
  <c r="F38" i="7" l="1"/>
  <c r="G38" i="7"/>
  <c r="AH14" i="4" l="1"/>
  <c r="AG14" i="4"/>
  <c r="AD14" i="4"/>
  <c r="AE14" i="4"/>
  <c r="AF14" i="4"/>
  <c r="C18" i="4"/>
  <c r="C19" i="4" s="1"/>
  <c r="B18" i="4"/>
  <c r="D17" i="4"/>
  <c r="D16" i="4"/>
  <c r="B14" i="4"/>
  <c r="D13" i="4"/>
  <c r="D12" i="4"/>
  <c r="D11" i="4"/>
  <c r="D8" i="4"/>
  <c r="D10" i="4"/>
  <c r="D9" i="4"/>
  <c r="E8" i="4"/>
  <c r="D7" i="4"/>
  <c r="D18" i="4" l="1"/>
  <c r="D14" i="4"/>
  <c r="B19" i="4"/>
  <c r="D19" i="4" s="1"/>
  <c r="BL14" i="9"/>
  <c r="BK14" i="9"/>
  <c r="BD14" i="9"/>
  <c r="BC14" i="9"/>
  <c r="BB14" i="9"/>
  <c r="BA14" i="9"/>
  <c r="AZ14" i="9"/>
  <c r="AU14" i="9"/>
  <c r="AT14" i="9"/>
  <c r="AS14" i="9"/>
  <c r="AM14" i="9"/>
  <c r="AL14" i="9"/>
  <c r="AK14" i="9"/>
  <c r="AJ14" i="9"/>
  <c r="AE14" i="9"/>
  <c r="AD14" i="9"/>
  <c r="AC14" i="9"/>
  <c r="W14" i="9"/>
  <c r="V14" i="9"/>
  <c r="U14" i="9"/>
  <c r="T14" i="9"/>
  <c r="N14" i="9"/>
  <c r="M14" i="9"/>
  <c r="L14" i="9"/>
  <c r="K14" i="9"/>
  <c r="BN13" i="9"/>
  <c r="BI13" i="9"/>
  <c r="BH13" i="9"/>
  <c r="BG13" i="9"/>
  <c r="BF13" i="9"/>
  <c r="AX13" i="9"/>
  <c r="AW13" i="9"/>
  <c r="AQ13" i="9"/>
  <c r="AP13" i="9"/>
  <c r="AO13" i="9"/>
  <c r="AH13" i="9"/>
  <c r="AG13" i="9"/>
  <c r="AA13" i="9"/>
  <c r="Z13" i="9"/>
  <c r="Y13" i="9"/>
  <c r="R13" i="9"/>
  <c r="Q13" i="9"/>
  <c r="P13" i="9"/>
  <c r="BN12" i="9"/>
  <c r="BI12" i="9"/>
  <c r="BH12" i="9"/>
  <c r="BG12" i="9"/>
  <c r="BF12" i="9"/>
  <c r="AX12" i="9"/>
  <c r="AW12" i="9"/>
  <c r="AQ12" i="9"/>
  <c r="AP12" i="9"/>
  <c r="AO12" i="9"/>
  <c r="AH12" i="9"/>
  <c r="AG12" i="9"/>
  <c r="AA12" i="9"/>
  <c r="Z12" i="9"/>
  <c r="Y12" i="9"/>
  <c r="R12" i="9"/>
  <c r="Q12" i="9"/>
  <c r="P12" i="9"/>
  <c r="BN11" i="9"/>
  <c r="BI11" i="9"/>
  <c r="BH11" i="9"/>
  <c r="BG11" i="9"/>
  <c r="BF11" i="9"/>
  <c r="AX11" i="9"/>
  <c r="AW11" i="9"/>
  <c r="AQ11" i="9"/>
  <c r="AP11" i="9"/>
  <c r="AO11" i="9"/>
  <c r="AH11" i="9"/>
  <c r="AG11" i="9"/>
  <c r="AA11" i="9"/>
  <c r="Z11" i="9"/>
  <c r="Y11" i="9"/>
  <c r="R11" i="9"/>
  <c r="Q11" i="9"/>
  <c r="P11" i="9"/>
  <c r="BN10" i="9"/>
  <c r="BI10" i="9"/>
  <c r="BH10" i="9"/>
  <c r="BG10" i="9"/>
  <c r="BF10" i="9"/>
  <c r="AX10" i="9"/>
  <c r="AW10" i="9"/>
  <c r="AQ10" i="9"/>
  <c r="AP10" i="9"/>
  <c r="AO10" i="9"/>
  <c r="AH10" i="9"/>
  <c r="AG10" i="9"/>
  <c r="AA10" i="9"/>
  <c r="Z10" i="9"/>
  <c r="Y10" i="9"/>
  <c r="R10" i="9"/>
  <c r="Q10" i="9"/>
  <c r="P10" i="9"/>
  <c r="BN9" i="9"/>
  <c r="BI9" i="9"/>
  <c r="BH9" i="9"/>
  <c r="BG9" i="9"/>
  <c r="BF9" i="9"/>
  <c r="AX9" i="9"/>
  <c r="AW9" i="9"/>
  <c r="AQ9" i="9"/>
  <c r="AP9" i="9"/>
  <c r="AO9" i="9"/>
  <c r="AH9" i="9"/>
  <c r="AG9" i="9"/>
  <c r="AA9" i="9"/>
  <c r="Z9" i="9"/>
  <c r="Y9" i="9"/>
  <c r="R9" i="9"/>
  <c r="Q9" i="9"/>
  <c r="P9" i="9"/>
  <c r="E9" i="9"/>
  <c r="D9" i="9"/>
  <c r="C9" i="9"/>
  <c r="B9" i="9"/>
  <c r="BN8" i="9"/>
  <c r="BI8" i="9"/>
  <c r="BH8" i="9"/>
  <c r="BG8" i="9"/>
  <c r="BF8" i="9"/>
  <c r="AX8" i="9"/>
  <c r="AW8" i="9"/>
  <c r="AQ8" i="9"/>
  <c r="AP8" i="9"/>
  <c r="AO8" i="9"/>
  <c r="AH8" i="9"/>
  <c r="AG8" i="9"/>
  <c r="AA8" i="9"/>
  <c r="Z8" i="9"/>
  <c r="Y8" i="9"/>
  <c r="R8" i="9"/>
  <c r="Q8" i="9"/>
  <c r="P8" i="9"/>
  <c r="I8" i="9"/>
  <c r="H8" i="9"/>
  <c r="G8" i="9"/>
  <c r="BN7" i="9"/>
  <c r="BI7" i="9"/>
  <c r="BH7" i="9"/>
  <c r="BG7" i="9"/>
  <c r="BF7" i="9"/>
  <c r="AX7" i="9"/>
  <c r="AW7" i="9"/>
  <c r="AQ7" i="9"/>
  <c r="AP7" i="9"/>
  <c r="AO7" i="9"/>
  <c r="AH7" i="9"/>
  <c r="AG7" i="9"/>
  <c r="AA7" i="9"/>
  <c r="Z7" i="9"/>
  <c r="Y7" i="9"/>
  <c r="R7" i="9"/>
  <c r="Q7" i="9"/>
  <c r="P7" i="9"/>
  <c r="I7" i="9"/>
  <c r="H7" i="9"/>
  <c r="G7" i="9"/>
  <c r="BN6" i="9"/>
  <c r="BI6" i="9"/>
  <c r="BH6" i="9"/>
  <c r="BG6" i="9"/>
  <c r="BF6" i="9"/>
  <c r="AX6" i="9"/>
  <c r="AW6" i="9"/>
  <c r="AQ6" i="9"/>
  <c r="AP6" i="9"/>
  <c r="AO6" i="9"/>
  <c r="AH6" i="9"/>
  <c r="AG6" i="9"/>
  <c r="AA6" i="9"/>
  <c r="Z6" i="9"/>
  <c r="Y6" i="9"/>
  <c r="R6" i="9"/>
  <c r="Q6" i="9"/>
  <c r="P6" i="9"/>
  <c r="I6" i="9"/>
  <c r="H6" i="9"/>
  <c r="G6" i="9"/>
  <c r="BN5" i="9"/>
  <c r="BI5" i="9"/>
  <c r="BH5" i="9"/>
  <c r="BG5" i="9"/>
  <c r="BF5" i="9"/>
  <c r="AX5" i="9"/>
  <c r="AW5" i="9"/>
  <c r="AQ5" i="9"/>
  <c r="AP5" i="9"/>
  <c r="AO5" i="9"/>
  <c r="AH5" i="9"/>
  <c r="AG5" i="9"/>
  <c r="AA5" i="9"/>
  <c r="Z5" i="9"/>
  <c r="Y5" i="9"/>
  <c r="R5" i="9"/>
  <c r="Q5" i="9"/>
  <c r="P5" i="9"/>
  <c r="I5" i="9"/>
  <c r="H5" i="9"/>
  <c r="G5" i="9"/>
  <c r="BF14" i="9" l="1"/>
  <c r="AW14" i="9"/>
  <c r="AO14" i="9"/>
  <c r="AP14" i="9"/>
  <c r="AA14" i="9"/>
  <c r="Y14" i="9"/>
  <c r="Q14" i="9"/>
  <c r="I9" i="9"/>
  <c r="G9" i="9"/>
  <c r="H9" i="9"/>
  <c r="BN14" i="9"/>
  <c r="BH14" i="9"/>
  <c r="AH14" i="9"/>
  <c r="AG14" i="9"/>
  <c r="R14" i="9"/>
  <c r="BG14" i="9"/>
  <c r="P14" i="9"/>
  <c r="Z14" i="9"/>
  <c r="AX14" i="9"/>
  <c r="BI14" i="9"/>
  <c r="AQ14" i="9"/>
</calcChain>
</file>

<file path=xl/sharedStrings.xml><?xml version="1.0" encoding="utf-8"?>
<sst xmlns="http://schemas.openxmlformats.org/spreadsheetml/2006/main" count="783" uniqueCount="284">
  <si>
    <t>ข้อมูลพื้นฐาน</t>
  </si>
  <si>
    <t>ตำแหน่ง</t>
  </si>
  <si>
    <t>ผู้อำนวยการ</t>
  </si>
  <si>
    <t>รองผู้อำนวยการ</t>
  </si>
  <si>
    <t>พนักงานราชการ</t>
  </si>
  <si>
    <t>นักการภารโรง</t>
  </si>
  <si>
    <t>เจ้าหน้าที่อื่นๆ</t>
  </si>
  <si>
    <t>ครูผู้สอน</t>
  </si>
  <si>
    <t>ครูอัตราจ้าง</t>
  </si>
  <si>
    <t>วิทยฐานะ</t>
  </si>
  <si>
    <t>ครูผู้ช่วย</t>
  </si>
  <si>
    <t>วุฒิการศึกษา</t>
  </si>
  <si>
    <t>ม.๖</t>
  </si>
  <si>
    <t>ปวช.</t>
  </si>
  <si>
    <t>ปวส.</t>
  </si>
  <si>
    <t>ปริญญาตรี</t>
  </si>
  <si>
    <t>ปริญญาโท</t>
  </si>
  <si>
    <t>ปริญญาเอก</t>
  </si>
  <si>
    <t>ประกาศนียบัตรบัณฑิต</t>
  </si>
  <si>
    <t>วิชาเอก</t>
  </si>
  <si>
    <t>จำนวน (คน)</t>
  </si>
  <si>
    <t>บริหารการศึกษา</t>
  </si>
  <si>
    <t>คณิตศาสตร์</t>
  </si>
  <si>
    <t>ปฐมวัย</t>
  </si>
  <si>
    <t>ภาษาไทย</t>
  </si>
  <si>
    <t>สังคมศึกษา</t>
  </si>
  <si>
    <t>จำแนกตามระดับชั้นที่เปิดสอน ดังนี้</t>
  </si>
  <si>
    <t>ระดับชั้น</t>
  </si>
  <si>
    <t>ชาย</t>
  </si>
  <si>
    <t>หญิง</t>
  </si>
  <si>
    <t>รวม</t>
  </si>
  <si>
    <t>รวมอนุบาล</t>
  </si>
  <si>
    <t>ประถมศึกษาปีที่ 3</t>
  </si>
  <si>
    <t>รวมประถม</t>
  </si>
  <si>
    <t>รวมทั้งหมด</t>
  </si>
  <si>
    <t>รวมมัธยมศึกษาตอนต้น</t>
  </si>
  <si>
    <t>วิชา</t>
  </si>
  <si>
    <t>จำนวนนักเรียนที่ได้เกรด 3 ขึ้นไป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</si>
  <si>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</si>
  <si>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</si>
  <si>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</si>
  <si>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</si>
  <si>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</si>
  <si>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</si>
  <si>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</si>
  <si>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</si>
  <si>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</si>
  <si>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ร้อยละ</t>
  </si>
  <si>
    <t>คิดเป็น</t>
  </si>
  <si>
    <t>วิทยาศาสตร์</t>
  </si>
  <si>
    <t>สังคมศึกษา ศาสนาและวัฒนธรรม</t>
  </si>
  <si>
    <t>สุขศึกษาและพลศึกษา</t>
  </si>
  <si>
    <t>ศิลปะ</t>
  </si>
  <si>
    <t>การงานอาชีพและเทคโนโลยี</t>
  </si>
  <si>
    <t>ภาษาอังกฤษ</t>
  </si>
  <si>
    <t>จำนวนนักเรียนทั้งหมดแต่ละชั้น</t>
  </si>
  <si>
    <t>รวมทั้ง 3 ด้าน</t>
  </si>
  <si>
    <t>ด้านเหตุผล</t>
  </si>
  <si>
    <t>ด้านคำนวณ</t>
  </si>
  <si>
    <t>ด้านภาษา</t>
  </si>
  <si>
    <t>ความสามารถ</t>
  </si>
  <si>
    <t>เฉลี่ยทั้ง 3 ด้าน</t>
  </si>
  <si>
    <t>คะแนนเฉลี่ยร้อยละของระดับประเทศ</t>
  </si>
  <si>
    <t>คะแนนเฉลี่ยร้อยละของระดับเขตพื้นที่</t>
  </si>
  <si>
    <t>คะแนนเฉลี่ยร้อยละของโรงเรียน</t>
  </si>
  <si>
    <t>ด้าน</t>
  </si>
  <si>
    <t>ระดับ/รายวิชา</t>
  </si>
  <si>
    <t xml:space="preserve">สังคมศึกษา </t>
  </si>
  <si>
    <t>คะแนนเฉลี่ยของโรงเรียน</t>
  </si>
  <si>
    <t>คะแนนเฉลี่ยระดับจังหวัด</t>
  </si>
  <si>
    <t>คะแนนเฉลี่ย สังกัด สพฐ.ทั้งหมด</t>
  </si>
  <si>
    <t>คะแนนเฉลี่ยระดับประเทศ</t>
  </si>
  <si>
    <t>รายวิชา</t>
  </si>
  <si>
    <t>รวมเฉลี่ย</t>
  </si>
  <si>
    <t>แหล่ง/ชั้น</t>
  </si>
  <si>
    <t>ห้องสมุด</t>
  </si>
  <si>
    <t>ห้องสหกรณ์</t>
  </si>
  <si>
    <t>ศูนย์เรียนรู้เศรษฐกิจพอเพียง</t>
  </si>
  <si>
    <t xml:space="preserve">ร้อยละของจำนวนนักเรียนที่มีผลการประเมินความสามารถในการอ่าน </t>
  </si>
  <si>
    <t>ร้อยละของจำนวนนักเรียนที่มีผลการประเมินความสามารถในการสื่อสาร คิดคำนวณ</t>
  </si>
  <si>
    <t>ร้อยละของจำนวนนักเรียนที่มีผลการประเมินความสามารถในการใช้เทคโนโลยี</t>
  </si>
  <si>
    <t xml:space="preserve">ร้อยละของจำนวนนักเรียนที่มีผลการประเมินด้านคุณธรรม จริยธรรม </t>
  </si>
  <si>
    <t>ร้อยละของจำนวนนักเรียนที่มีผลการประเมินการมีส่วนร่วมในการอนุรักษ์ธรรมชาติ</t>
  </si>
  <si>
    <t xml:space="preserve">ร้อยละของจำนวนนักเรียนที่มีผลการประเมินด้านความภูมิใจ ในความเป็นไทย </t>
  </si>
  <si>
    <t xml:space="preserve">ร้อยละของจำนวนนักเรียนด้านการยอมรับความคิดของผู้อื่น สุขภาวะทางจิต </t>
  </si>
  <si>
    <t>ร้อยละของจำนวนนักเรียนที่เข้าร่วมโครงการส่งเสริมคุณธรรม จริยธรรม</t>
  </si>
  <si>
    <t>ชั้นประถมศึกษาปีที่ 1-4 จำแนกตามระดับคุณภาพ</t>
  </si>
  <si>
    <t>และคิดวิเคราะห์ ชั้นประถมศึกษาปีที่ 1-มัธยมศึกษาปีที่ 3 จำแนกตามระดับคุณภาพ</t>
  </si>
  <si>
    <t>ชั้นประถมศึกษาปีที่ 1-มัธยมศึกษาปีที่ 3 จำแนกตามระดับคุณภาพ</t>
  </si>
  <si>
    <t>มีภูมิคุ้มกันตัวเอง และความเป็นธรรมต่อสังคม ชั้นประถมศึกษาปีที่ 1-มัธยมศึกษาปีที่ 3 จำแนกตามระดับคุณภาพ</t>
  </si>
  <si>
    <t>ระดับคุณภาพ/ชั้น</t>
  </si>
  <si>
    <t>จำนวน นร.ทั้งหมด</t>
  </si>
  <si>
    <t>จำนวนนักเรียน</t>
  </si>
  <si>
    <t>ระดับ</t>
  </si>
  <si>
    <t>จำนวนนักเรียน(ร้อยละ)</t>
  </si>
  <si>
    <t>จำนวนนักเรียนที่เข้าร่วมโครงการส่งเสริมคุณธรรม จริยธรรม</t>
  </si>
  <si>
    <t>ดีเยี่ยม</t>
  </si>
  <si>
    <t>ดี</t>
  </si>
  <si>
    <t>ต้องปรับปรุง</t>
  </si>
  <si>
    <t>คุณภาพ/ชั้น</t>
  </si>
  <si>
    <t>พอใช้</t>
  </si>
  <si>
    <t>ยอมรับความคิดของผู้อื่น</t>
  </si>
  <si>
    <t>สุขภาวะทางจิต</t>
  </si>
  <si>
    <t>มีภูมิคุ้มกันตัวเอง</t>
  </si>
  <si>
    <t>คำนึงถึงความเป็นธรรมต่อสังคม</t>
  </si>
  <si>
    <t>ชั้น</t>
  </si>
  <si>
    <t>ที่เข้าร่วมโครงการส่งเสริมคุณธรรม จริยธรรม</t>
  </si>
  <si>
    <t>สรุปอยูในระดับ</t>
  </si>
  <si>
    <t>หมายเหตุ สรุปจาก ระดับที่มีค่าร้อยละมากที่สุด</t>
  </si>
  <si>
    <t>จำนวนครั้งที่ครูเข้ารับการอบรมพัฒนาทางวิชาชีพ</t>
  </si>
  <si>
    <t>จำนวนเครือข่ายเข้ามามีส่วนร่วมในการวางแผนพัฒนาคุณภาพการศึกษา</t>
  </si>
  <si>
    <t>ร้อยละของครูที่ได้รับการนิเทศ กำกับ ติดตาม และประเมินผล</t>
  </si>
  <si>
    <t>จำนวนครูและบุคลากรทางการศึกษาทั้งหมด</t>
  </si>
  <si>
    <t>คน</t>
  </si>
  <si>
    <t>จำนวนเครือข่ายทั้งหมด</t>
  </si>
  <si>
    <t>การพัฒนา</t>
  </si>
  <si>
    <t>จำนวนคนที่เข้ารับการอบรม</t>
  </si>
  <si>
    <t>จำนวนเครือข่าย</t>
  </si>
  <si>
    <t>จำนวนครู</t>
  </si>
  <si>
    <t>ยังไม่เคยรับการพัฒนา</t>
  </si>
  <si>
    <t>จำนวน/ร้อยละของนักเรียนตามระดับคุณภาพ</t>
  </si>
  <si>
    <t>(การอ่านคิด วิเคราะห์ และเขียน)</t>
  </si>
  <si>
    <t>ผ่าน</t>
  </si>
  <si>
    <t>ไม่ผ่าน</t>
  </si>
  <si>
    <t>คิดเป็นร้อยละ</t>
  </si>
  <si>
    <t>(คุณลักษณะอันพึงประสงค์)</t>
  </si>
  <si>
    <t>ท้องฟ้าจำลอง มทส.</t>
  </si>
  <si>
    <t>สวนสัตว์นครราชสีมา</t>
  </si>
  <si>
    <t>ห้องวิทยาศาสตร์</t>
  </si>
  <si>
    <t>การประถมศึกษา</t>
  </si>
  <si>
    <t>ร้านตัดผม</t>
  </si>
  <si>
    <t>โรงเพาะเห็ด</t>
  </si>
  <si>
    <t>เล้าหมู</t>
  </si>
  <si>
    <t>โรงอาหาร</t>
  </si>
  <si>
    <t>วัดกุดโบสถ์</t>
  </si>
  <si>
    <t>องคฺการบริหารส่วนตำบลกุดโบสถ์</t>
  </si>
  <si>
    <t>โรงพยาบาลส่งเสริมสุขภาพประจำตำบลกุดโบสถ์</t>
  </si>
  <si>
    <t>จำนวนของนักเรียนบกพร่องทางสติปัญญา</t>
  </si>
  <si>
    <t>ร้อยละของนักเรียนบกพร่องทางสติปัญญา</t>
  </si>
  <si>
    <t>จำนวนของนักเรียนบกพร่องทางการเรียนรู้</t>
  </si>
  <si>
    <t>ร้อยละของนักเรียนบกพร่องทางการเรียนรู้</t>
  </si>
  <si>
    <t>ระดับสมรรถภาพ</t>
  </si>
  <si>
    <t>ดีมาก</t>
  </si>
  <si>
    <t>ปานกลาง</t>
  </si>
  <si>
    <t>ต่ำ</t>
  </si>
  <si>
    <t>ต่ำมาก</t>
  </si>
  <si>
    <t>เฉลี่ย</t>
  </si>
  <si>
    <t>๑.๑ ข้อมูลทั่วไป</t>
  </si>
  <si>
    <t xml:space="preserve">สังกัด  สำนักงานเขตพื้นที่การศึกษาประถมศึกษานครราชสีมา เขต ๓  </t>
  </si>
  <si>
    <t>วัน-เดือน-ปี ที่ก่อตั้ง ๑ มิถุนายน ๒๔๗๙</t>
  </si>
  <si>
    <t>ชื่อสถานศึกษา  โรงเรียนบ้านกุดโบสถ์  อำเภอเสิงสาง</t>
  </si>
  <si>
    <t>เครือข่ายพัฒนาคุณภาพการศึกษาชมตะวัน</t>
  </si>
  <si>
    <t xml:space="preserve">โทรศัพท์  </t>
  </si>
  <si>
    <t>ระดับที่เปิดสอน ชั้นอนุบาล ๑ -  ชั้นมัธยมศึกษาปีที่ ๓</t>
  </si>
  <si>
    <t>ดำรงตำแหน่งที่โรงเรียนนี้ตั้งแต่วันที่ ๒๓  มกราคม  พ.ศ.๒๕๕๑ จนถึงปัจจุบัน</t>
  </si>
  <si>
    <t>เป็นเวลา ๘ ปี  ๔ เดือน</t>
  </si>
  <si>
    <t>๑.๒ ข้อมูลครูและบุคลากร</t>
  </si>
  <si>
    <t xml:space="preserve">     ๑) จำนวนบุคลากร</t>
  </si>
  <si>
    <t>ปีการศึกษา ๒๕๕๙</t>
  </si>
  <si>
    <t>ปีการศึกษา๒๕๕๙</t>
  </si>
  <si>
    <t xml:space="preserve">     ๔) สาชาวิชาที่จบการศึกษาของข้าราชการครูและบุคลากรทางการศึกษา</t>
  </si>
  <si>
    <t>คศ.๑</t>
  </si>
  <si>
    <t>คศ.๒</t>
  </si>
  <si>
    <t>คศ.๓</t>
  </si>
  <si>
    <t>คศ.๔</t>
  </si>
  <si>
    <t xml:space="preserve">     ๒) วิทยฐานะ</t>
  </si>
  <si>
    <t xml:space="preserve">     ๓) วุฒิการศึกษาสูงสุดของบุคลากร</t>
  </si>
  <si>
    <t>๑.๓ ข้อมูลนักเรียน</t>
  </si>
  <si>
    <t>อนุบาล ๑</t>
  </si>
  <si>
    <t>อนุบาล ๒</t>
  </si>
  <si>
    <t>ประถมศึกษาปีที่ ๑</t>
  </si>
  <si>
    <t>ประถมศึกษาปีที่ ๒</t>
  </si>
  <si>
    <t>ประถมศึกษาปีที่ ๔</t>
  </si>
  <si>
    <t>ประถมศึกษาปีที่ ๕</t>
  </si>
  <si>
    <t>ประถมศึกษาปีที่ ๖</t>
  </si>
  <si>
    <t>มัธยมศึกษาปีที่ ๑</t>
  </si>
  <si>
    <t>มัธยมศึกษาปีที่ ๒</t>
  </si>
  <si>
    <t>มัธยมศึกษาปีที่ ๓</t>
  </si>
  <si>
    <t>ป.๑</t>
  </si>
  <si>
    <t>ป.๒</t>
  </si>
  <si>
    <t>ป.๓</t>
  </si>
  <si>
    <t>ป.๔</t>
  </si>
  <si>
    <t>ป.๕</t>
  </si>
  <si>
    <t>ป.๖</t>
  </si>
  <si>
    <t>ม.๑</t>
  </si>
  <si>
    <t>ม.๒</t>
  </si>
  <si>
    <t>ม.๓</t>
  </si>
  <si>
    <t>ม. ๒</t>
  </si>
  <si>
    <t>ส่วนที่  ๑</t>
  </si>
  <si>
    <t>๒๔..๒๔</t>
  </si>
  <si>
    <t>ร้อยละของนักเรียนบกพร่อง      ทางการเรียนรู้</t>
  </si>
  <si>
    <t>จำนวนของนักเรียนบกพร่อง     ทางการเรียนรู้</t>
  </si>
  <si>
    <t>ร้อยละของนักเรียนบกพร่อง           ทางสติปัญญา</t>
  </si>
  <si>
    <t>จำนวนของนักเรียนบกพร่อง          ทางสติปัญญา</t>
  </si>
  <si>
    <t>ร้อยละของนักเรียนที่มีผลสัมฤทธิ์ทางการเรียน ๘ กลุ่มสาระการเรียนรู้ อยู่ในระดับดีขึ้นไป</t>
  </si>
  <si>
    <t>ระดับชั้นประถมศึกษาปีที่ ๑ - มัธยมศึกษาปีที่ ๓</t>
  </si>
  <si>
    <t>๑) ผลการทดสอบทางการศึกษาระดับชาติขั้นพื้นฐาน (O-NET) ปีการศึกษา ๒๕๕๙</t>
  </si>
  <si>
    <t>๒) เปรียบเทียบผลการทดสอบทางการศึกษาระดับชาติขั้นพื้นฐาน (O-NET) ปีการศึกษา ๒๕๕๘-๒๕๕๙</t>
  </si>
  <si>
    <t>ปี ๒๕๕๗</t>
  </si>
  <si>
    <t>ปี ๒๕๕๘</t>
  </si>
  <si>
    <t>ผลต่าง ๒๕๕๗-๒๕๕๘</t>
  </si>
  <si>
    <t>ปี ๒๕๕๙</t>
  </si>
  <si>
    <t>ผลต่าง ๒๕๕๘-๒๕๕๙</t>
  </si>
  <si>
    <t>พลศึกษา</t>
  </si>
  <si>
    <t>ศิลปศึกษา</t>
  </si>
  <si>
    <t>จิตวิทยาการศึกษา</t>
  </si>
  <si>
    <t>หลักสูตรและการสอน</t>
  </si>
  <si>
    <t>นาฏศิลป์</t>
  </si>
  <si>
    <t>ก่อนศึกษาต่อระดับปริญญาโท</t>
  </si>
  <si>
    <t xml:space="preserve">     ๕) สาชาวิชาที่จบการศึกษาระดับปริญญาตรีของข้าราชการครูและบุคลากรทางการศึกษา</t>
  </si>
  <si>
    <t>ภาระการสอนของครู ๑ คน (ชม./สัปดาห์)</t>
  </si>
  <si>
    <t>ปัจจุบันเป็นโรงเรียนขนาดกลาง</t>
  </si>
  <si>
    <t>ที่อยู่  ๓๙๗  หมู่ที่ ๑  ต. กุดโบสถ์  อ. เสิงสาง  จ. นครราชสีมา</t>
  </si>
  <si>
    <t xml:space="preserve">๒.๑ ระดับประถมศึกษาปีที่ ๖ </t>
  </si>
  <si>
    <t>๒.๒ ระดับมัธยมศึกษาปีที่ ๓</t>
  </si>
  <si>
    <t xml:space="preserve">   ดีเยี่ยม</t>
  </si>
  <si>
    <t>๑) การพัฒนาครูและบุคลากรทางการศึกษา</t>
  </si>
  <si>
    <t>๒) การมีส่วนร่วมของเครือข่ายในการวางแผนพัฒนาคุณภาพการศึกษา</t>
  </si>
  <si>
    <t>๓) การนิเทศ กำกับ ติดตาม และประเมินผล</t>
  </si>
  <si>
    <t>๔. ผลการประเมินการอ่าน คิดวิเคราะห์ และเขียนของนักเรียนอยู่ในระดับดีขึ้นไป</t>
  </si>
  <si>
    <t>๕. ผลการประเมินการคุณลักษณะอันพึงประสงค์ของนักเรียนอยู่ในระดับดีขึ้นไป</t>
  </si>
  <si>
    <t>ประวัติศาสตร์</t>
  </si>
  <si>
    <t>ผลสัมฤทธิ์ทางการเรียน ๘ กลุ่มสาระการเรียนรู้</t>
  </si>
  <si>
    <t>สุขศึกษา</t>
  </si>
  <si>
    <t>การงานอาชีพ</t>
  </si>
  <si>
    <t xml:space="preserve">ระดับชั้นประถมศึกษาปีที่ ๑ - ประถมศึกษาปีที่ ๖  ปีการศึกษา ๒๕๕๙ </t>
  </si>
  <si>
    <t xml:space="preserve">ร้อยละของนักเรียนที่มีผลสัมฤทธิ์ทางการเรียน ๘ กลุ่มสาระการเรียนรู้ </t>
  </si>
  <si>
    <t>ม.๒/๑</t>
  </si>
  <si>
    <t>ม.๒/๒</t>
  </si>
  <si>
    <t>ม.๓/๑</t>
  </si>
  <si>
    <t>ม.๓/๒</t>
  </si>
  <si>
    <t>๑) ผลการประเมินการทดสอบความสามารถพื้นฐานผู้เรียนระดับชาติ (NT) ประจำปีการศึกษา ๒๕๕๙</t>
  </si>
  <si>
    <t>๑.๑  ผลการทดสอบทางการศึกษาระดับชาติขั้นพื้นฐาน (O-NET) ปีการศึกษา ๒๕๕๙ ระดับประถมศึกษาปีที่ ๖</t>
  </si>
  <si>
    <t>ห้องคอมพิวเตอร์</t>
  </si>
  <si>
    <t>ห้องภาษาอังฤษ</t>
  </si>
  <si>
    <t>ห้องนาฏศิลป์</t>
  </si>
  <si>
    <t>ห้องพยาบาล</t>
  </si>
  <si>
    <t>ห้องดนตรี</t>
  </si>
  <si>
    <t>ห้องประชาสัมพันธ์</t>
  </si>
  <si>
    <t>ห้องศิลปะ</t>
  </si>
  <si>
    <t>ประถมศึกษาปีที่ ๓</t>
  </si>
  <si>
    <t>ชั้นมัธยมศึกษาปีที่  ๑</t>
  </si>
  <si>
    <t>ชั้นมัธยมศึกษาปีที่  ๒</t>
  </si>
  <si>
    <t>ชั้นมัธยมศึกษาปีที่  ๓</t>
  </si>
  <si>
    <t>๑ ครั้งต่อภาคเรียน</t>
  </si>
  <si>
    <t>๒ ครั้งต่อภาคเรียน</t>
  </si>
  <si>
    <t>มากกว่า ๒ ครั้งต่อภาคเรียน</t>
  </si>
  <si>
    <t>มีนายวศิน  ย่อมกลาง ดำรงตำแหน่ง  ผู้อำนวยการชำนาญการพิเศษ</t>
  </si>
  <si>
    <t>จำนวนนักเรียนทั้งหมด</t>
  </si>
  <si>
    <t xml:space="preserve"> และร้อยละผลต่างระหว่างปีการศึกษา ๒๕๕๗-๒๕๕๙</t>
  </si>
  <si>
    <t>๒) ผลการประเมินการทดสอบความสามารถพื้นฐานผู้เรียนระดับชาติ (NT) ประจำปีการศึกษา ๒๕๕๗-๒๕๕๙</t>
  </si>
  <si>
    <t>๑.๔ ข้อมูลนักเรียนเรียนร่วม</t>
  </si>
  <si>
    <t>๑) จำนวนนักเรียนเรียนร่วมปีการศึกษา ๒๕๕๘</t>
  </si>
  <si>
    <t>๒) จำนวนนักเรียนเรียนร่วมปีการศึกษา ๒๕๕๙</t>
  </si>
  <si>
    <t>๑.๕  ข้อมูลการทดสอบสมรรถภาพทางกายนักเรียน ปีการศึกษา ๒๕๕๙</t>
  </si>
  <si>
    <t>๑)  สรุปการทดสอบสมรรถภาพทางกาย ชั้นประถมศึกษาปีที่ ๑- ชั้นมัธยมศึกษาปีที่ ๓</t>
  </si>
  <si>
    <t>๑.๖ สรุปข้อมูลผลสัมฤทธิ์ทางการเรียนระดับสถานศึกษา</t>
  </si>
  <si>
    <t>๑) จำนวนนักเรียนแต่ละชั้นที่มีผลสัมฤทธิ์ทางการเรียน ๘ กลุ่มสาระการเรียนรู้ อยู่ในระดับดีขึ้นไป</t>
  </si>
  <si>
    <t xml:space="preserve">๒) จำนวนนักเรียนชั้น ป.๑- ม.๓ ที่มีผลสัมฤทธิ์ทางการเรียน ๘ กลุ่มสาระการเรียนรู้ </t>
  </si>
  <si>
    <t>๑.๗ ผลการประเมินการทดสอบความสามารถพื้นฐาผู้เรียนระดับชาติ (NT) ประจำปีการศึกษา ๒๕๕๙</t>
  </si>
  <si>
    <t>๒.๑ เปรียบเทียบผลการประเมินการทดสอบความสามารถพื้นฐาน ผู้เรียนระดับชาติ (NT)</t>
  </si>
  <si>
    <t>๑.๘ ผลการทดสอบทางการศึกษาระดับชาติขั้นพื้นฐาน (O-NET)</t>
  </si>
  <si>
    <t>๑.๙ ข้อมูลการใช้แหล่งเรียนรู้ภายในและภายนอกสถานศึกษา ปีการศึกษา ๒๕๕๙</t>
  </si>
  <si>
    <t>ความพร้อมในการศึกษาต่อ การฝึกงานหรือการทำงาน</t>
  </si>
  <si>
    <t>จำนวน</t>
  </si>
  <si>
    <t>เรียนจบ</t>
  </si>
  <si>
    <t>ศึกษาต่อ</t>
  </si>
  <si>
    <t>ประกอบอาชีพ</t>
  </si>
  <si>
    <t>๑.๒  ผลการทดสอบทางการศึกษาระดับชาติขั้นพื้นฐาน(O-NET) ปีการศึกษา ๒๕๕๙ ระดับมัธยมศึกษาปีที่ ๓</t>
  </si>
  <si>
    <t xml:space="preserve">   ๑) จำนวนนักเรียนที่ใช้แหล่งเรียนรู้ในโรงเรียน ปีการศึกษา ๒๕๕๙</t>
  </si>
  <si>
    <t xml:space="preserve">   ๒) จำนวนนักเรียนที่ใช้แหล่งเรียนรู้นอกโรงเรียน ปีการศึกษา ๒๕๕๙</t>
  </si>
  <si>
    <t>จำนวนนักเรียนปีการศึกษา ๒๕๕๙    รวมทั้งสิ้น ๓๓๙ คน</t>
  </si>
  <si>
    <t>ร้อยละของนักเรียนตามระดับคุณภาพ</t>
  </si>
  <si>
    <t>รวมร้อยละระดับดีขึ้นไป</t>
  </si>
  <si>
    <t>๒. ร้อยละของนักเรียนที่มีผลการประเมินการอ่าน คิดวิเคราะห์ และเขียนในระดับดีขึ้นไป</t>
  </si>
  <si>
    <t>๑. ร้อยละของนักเรียนประเมินการอ่าน คิดวิเคราะห์ และเขียน จำแนกตามระดับคุณภาพ</t>
  </si>
  <si>
    <t>รวมร้อยละ</t>
  </si>
  <si>
    <t>ปีการศึกษา</t>
  </si>
  <si>
    <t>ปีการศึกษา๒๕๕๘</t>
  </si>
  <si>
    <t>๓) ร้อยละนักเรียนเรียนร่วม เปรียบเทียบปีการศึกษา ๒๕๕๘ และ ปีการศึกษา ๒๕๕๙</t>
  </si>
  <si>
    <t>๒)  สรุปการทดสอบสมรรถภาพทางกายระดับดีขึ้นไป ชั้นประถมศึกษาปีที่ ๑- ชั้นมัธยมศึกษาปีที่ ๓</t>
  </si>
  <si>
    <t xml:space="preserve">๔) จำนวนนักเรียนชั้น ม.๑- ม.๓ ที่มีผลสัมฤทธิ์ทางการเรียน ๘ กลุ่มสาระการเรียนรู้ </t>
  </si>
  <si>
    <t xml:space="preserve">๓) จำนวนนักเรียนชั้น ป.๑- ป.๖ ที่มีผลสัมฤทธิ์ทางการเรียน ๘ กลุ่มสาระการเรียนรู้ </t>
  </si>
  <si>
    <t>รวมนักเรียนทั้งหมด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</si>
</sst>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%"/>
  </numFmts>
  <fonts count="41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6"/>
      <color rgb="FFFFFFFF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Cordia New"/>
      <family val="2"/>
    </font>
    <font>
      <b/>
      <sz val="14"/>
      <color theme="1"/>
      <name val="Cordia New"/>
      <family val="2"/>
    </font>
    <font>
      <b/>
      <sz val="16"/>
      <color theme="1"/>
      <name val="Cordia New"/>
      <family val="2"/>
    </font>
    <font>
      <b/>
      <sz val="12"/>
      <color theme="1"/>
      <name val="Cordia New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sz val="10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6"/>
      <color rgb="FF404040"/>
      <name val="TH SarabunPSK"/>
      <family val="2"/>
    </font>
    <font>
      <sz val="16"/>
      <color rgb="FF40404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rgb="FF000000"/>
      <name val="TH SarabunPSK"/>
      <family val="2"/>
    </font>
    <font>
      <sz val="13"/>
      <color theme="1"/>
      <name val="TH SarabunPSK"/>
      <family val="2"/>
    </font>
    <font>
      <sz val="16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93E1F"/>
        <bgColor indexed="64"/>
      </patternFill>
    </fill>
    <fill>
      <patternFill patternType="solid">
        <fgColor rgb="FFF4B1AA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AE81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BEF48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08">
    <xf numFmtId="0" fontId="0" fillId="0" borderId="0" xfId="0"/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4" fillId="0" borderId="1" xfId="0" applyFont="1" applyBorder="1"/>
    <xf numFmtId="0" fontId="0" fillId="0" borderId="1" xfId="0" applyBorder="1"/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9" fillId="0" borderId="0" xfId="0" applyFont="1"/>
    <xf numFmtId="0" fontId="4" fillId="9" borderId="2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11" borderId="1" xfId="0" applyFont="1" applyFill="1" applyBorder="1"/>
    <xf numFmtId="0" fontId="4" fillId="11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0" fillId="0" borderId="0" xfId="0" applyFont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0" xfId="0" applyFont="1" applyAlignment="1" applyProtection="1">
      <alignment wrapText="1"/>
    </xf>
    <xf numFmtId="0" fontId="7" fillId="14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Protection="1"/>
    <xf numFmtId="0" fontId="7" fillId="14" borderId="1" xfId="0" applyFont="1" applyFill="1" applyBorder="1" applyProtection="1"/>
    <xf numFmtId="0" fontId="10" fillId="0" borderId="0" xfId="0" applyFont="1" applyProtection="1">
      <protection locked="0"/>
    </xf>
    <xf numFmtId="0" fontId="7" fillId="15" borderId="1" xfId="0" applyFont="1" applyFill="1" applyBorder="1" applyAlignment="1" applyProtection="1">
      <alignment horizontal="center" vertical="center"/>
    </xf>
    <xf numFmtId="0" fontId="4" fillId="13" borderId="1" xfId="0" applyFont="1" applyFill="1" applyBorder="1" applyProtection="1"/>
    <xf numFmtId="0" fontId="7" fillId="16" borderId="1" xfId="0" applyFont="1" applyFill="1" applyBorder="1" applyAlignment="1" applyProtection="1">
      <alignment horizontal="center" vertical="center"/>
    </xf>
    <xf numFmtId="0" fontId="4" fillId="17" borderId="1" xfId="0" applyFont="1" applyFill="1" applyBorder="1" applyProtection="1"/>
    <xf numFmtId="0" fontId="11" fillId="15" borderId="2" xfId="0" applyFont="1" applyFill="1" applyBorder="1" applyAlignment="1" applyProtection="1">
      <alignment horizontal="center" vertical="center" wrapText="1"/>
    </xf>
    <xf numFmtId="0" fontId="11" fillId="15" borderId="1" xfId="0" applyFont="1" applyFill="1" applyBorder="1" applyAlignment="1" applyProtection="1">
      <alignment horizontal="center" vertical="center" wrapText="1"/>
      <protection locked="0"/>
    </xf>
    <xf numFmtId="0" fontId="7" fillId="18" borderId="1" xfId="0" applyFont="1" applyFill="1" applyBorder="1" applyAlignment="1" applyProtection="1">
      <alignment vertical="center" wrapText="1"/>
    </xf>
    <xf numFmtId="2" fontId="12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0" borderId="1" xfId="0" applyFont="1" applyFill="1" applyBorder="1" applyAlignment="1" applyProtection="1">
      <alignment horizontal="center" vertical="center" wrapText="1"/>
    </xf>
    <xf numFmtId="0" fontId="11" fillId="15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7" fillId="15" borderId="1" xfId="0" applyFont="1" applyFill="1" applyBorder="1" applyAlignment="1">
      <alignment horizontal="center" vertical="center"/>
    </xf>
    <xf numFmtId="0" fontId="4" fillId="13" borderId="1" xfId="0" applyFont="1" applyFill="1" applyBorder="1"/>
    <xf numFmtId="0" fontId="4" fillId="13" borderId="1" xfId="0" applyFont="1" applyFill="1" applyBorder="1" applyAlignment="1">
      <alignment wrapText="1"/>
    </xf>
    <xf numFmtId="0" fontId="15" fillId="0" borderId="0" xfId="0" applyFont="1" applyAlignment="1" applyProtection="1"/>
    <xf numFmtId="0" fontId="15" fillId="0" borderId="6" xfId="0" applyFont="1" applyBorder="1" applyAlignment="1" applyProtection="1"/>
    <xf numFmtId="0" fontId="16" fillId="21" borderId="1" xfId="0" applyFont="1" applyFill="1" applyBorder="1" applyAlignment="1" applyProtection="1">
      <alignment horizontal="center" vertical="center" wrapText="1"/>
    </xf>
    <xf numFmtId="0" fontId="16" fillId="22" borderId="1" xfId="0" applyFont="1" applyFill="1" applyBorder="1" applyAlignment="1" applyProtection="1">
      <alignment horizontal="center" vertical="center" wrapText="1"/>
    </xf>
    <xf numFmtId="0" fontId="16" fillId="15" borderId="1" xfId="0" applyFont="1" applyFill="1" applyBorder="1" applyAlignment="1" applyProtection="1">
      <alignment horizontal="center" vertical="center" wrapText="1"/>
    </xf>
    <xf numFmtId="0" fontId="16" fillId="23" borderId="1" xfId="0" applyFont="1" applyFill="1" applyBorder="1" applyAlignment="1" applyProtection="1">
      <alignment horizontal="center" vertical="center" wrapText="1"/>
    </xf>
    <xf numFmtId="0" fontId="16" fillId="20" borderId="1" xfId="0" applyFont="1" applyFill="1" applyBorder="1" applyAlignment="1" applyProtection="1">
      <alignment horizontal="center" vertical="center" wrapText="1"/>
    </xf>
    <xf numFmtId="0" fontId="16" fillId="24" borderId="1" xfId="0" applyFont="1" applyFill="1" applyBorder="1" applyAlignment="1" applyProtection="1">
      <alignment horizontal="center" vertical="center" wrapText="1"/>
    </xf>
    <xf numFmtId="0" fontId="16" fillId="25" borderId="1" xfId="0" applyFont="1" applyFill="1" applyBorder="1" applyAlignment="1" applyProtection="1">
      <alignment horizontal="center" vertical="center" wrapText="1"/>
    </xf>
    <xf numFmtId="0" fontId="16" fillId="26" borderId="1" xfId="0" applyFont="1" applyFill="1" applyBorder="1" applyAlignment="1" applyProtection="1">
      <alignment horizontal="center" vertical="center" wrapText="1"/>
    </xf>
    <xf numFmtId="0" fontId="16" fillId="26" borderId="1" xfId="0" applyFont="1" applyFill="1" applyBorder="1" applyAlignment="1" applyProtection="1">
      <alignment horizontal="center" vertical="center"/>
    </xf>
    <xf numFmtId="0" fontId="16" fillId="21" borderId="1" xfId="0" applyFont="1" applyFill="1" applyBorder="1" applyAlignment="1" applyProtection="1">
      <alignment horizontal="center" vertical="center"/>
    </xf>
    <xf numFmtId="0" fontId="16" fillId="22" borderId="1" xfId="0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horizontal="center" vertical="center"/>
    </xf>
    <xf numFmtId="0" fontId="16" fillId="23" borderId="1" xfId="0" applyFont="1" applyFill="1" applyBorder="1" applyAlignment="1" applyProtection="1">
      <alignment horizontal="center" vertical="center"/>
    </xf>
    <xf numFmtId="0" fontId="16" fillId="20" borderId="1" xfId="0" applyFont="1" applyFill="1" applyBorder="1" applyAlignment="1" applyProtection="1">
      <alignment horizontal="center" vertical="center"/>
    </xf>
    <xf numFmtId="0" fontId="16" fillId="24" borderId="1" xfId="0" applyFont="1" applyFill="1" applyBorder="1" applyAlignment="1" applyProtection="1">
      <alignment horizontal="center" vertical="center"/>
    </xf>
    <xf numFmtId="0" fontId="17" fillId="25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</xf>
    <xf numFmtId="9" fontId="10" fillId="5" borderId="1" xfId="1" applyFont="1" applyFill="1" applyBorder="1" applyAlignment="1" applyProtection="1">
      <alignment horizontal="center" vertical="center"/>
    </xf>
    <xf numFmtId="0" fontId="18" fillId="27" borderId="1" xfId="0" applyFont="1" applyFill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 applyProtection="1">
      <alignment horizontal="center"/>
    </xf>
    <xf numFmtId="9" fontId="10" fillId="27" borderId="1" xfId="1" applyFont="1" applyFill="1" applyBorder="1" applyAlignment="1" applyProtection="1">
      <alignment horizontal="center" vertical="center"/>
    </xf>
    <xf numFmtId="0" fontId="16" fillId="13" borderId="1" xfId="0" applyFont="1" applyFill="1" applyBorder="1" applyAlignment="1" applyProtection="1">
      <alignment horizontal="center"/>
      <protection locked="0"/>
    </xf>
    <xf numFmtId="0" fontId="16" fillId="13" borderId="1" xfId="0" applyFont="1" applyFill="1" applyBorder="1" applyAlignment="1" applyProtection="1">
      <alignment horizontal="center"/>
    </xf>
    <xf numFmtId="9" fontId="10" fillId="13" borderId="1" xfId="1" applyFont="1" applyFill="1" applyBorder="1" applyAlignment="1" applyProtection="1">
      <alignment horizontal="center" vertical="center"/>
    </xf>
    <xf numFmtId="0" fontId="16" fillId="18" borderId="1" xfId="0" applyFont="1" applyFill="1" applyBorder="1" applyAlignment="1" applyProtection="1">
      <alignment horizontal="center"/>
      <protection locked="0"/>
    </xf>
    <xf numFmtId="0" fontId="16" fillId="18" borderId="1" xfId="0" applyFont="1" applyFill="1" applyBorder="1" applyAlignment="1" applyProtection="1">
      <alignment horizontal="center"/>
    </xf>
    <xf numFmtId="9" fontId="10" fillId="18" borderId="1" xfId="1" applyFont="1" applyFill="1" applyBorder="1" applyAlignment="1" applyProtection="1">
      <alignment horizontal="center" vertical="center"/>
    </xf>
    <xf numFmtId="0" fontId="16" fillId="28" borderId="1" xfId="0" applyFont="1" applyFill="1" applyBorder="1" applyAlignment="1" applyProtection="1">
      <alignment horizontal="center"/>
      <protection locked="0"/>
    </xf>
    <xf numFmtId="0" fontId="16" fillId="28" borderId="1" xfId="0" applyFont="1" applyFill="1" applyBorder="1" applyAlignment="1" applyProtection="1">
      <alignment horizontal="center"/>
    </xf>
    <xf numFmtId="9" fontId="10" fillId="28" borderId="1" xfId="1" applyFont="1" applyFill="1" applyBorder="1" applyAlignment="1" applyProtection="1">
      <alignment horizontal="center" vertical="center"/>
    </xf>
    <xf numFmtId="0" fontId="16" fillId="29" borderId="1" xfId="0" applyFont="1" applyFill="1" applyBorder="1" applyAlignment="1" applyProtection="1">
      <alignment horizontal="center"/>
      <protection locked="0"/>
    </xf>
    <xf numFmtId="0" fontId="16" fillId="29" borderId="1" xfId="0" applyFont="1" applyFill="1" applyBorder="1" applyAlignment="1" applyProtection="1">
      <alignment horizontal="center"/>
    </xf>
    <xf numFmtId="9" fontId="10" fillId="29" borderId="1" xfId="1" applyFont="1" applyFill="1" applyBorder="1" applyAlignment="1" applyProtection="1">
      <alignment horizontal="center" vertical="center"/>
    </xf>
    <xf numFmtId="0" fontId="16" fillId="30" borderId="1" xfId="0" applyFont="1" applyFill="1" applyBorder="1" applyAlignment="1" applyProtection="1">
      <alignment horizontal="center"/>
      <protection locked="0"/>
    </xf>
    <xf numFmtId="0" fontId="16" fillId="30" borderId="1" xfId="0" applyFont="1" applyFill="1" applyBorder="1" applyAlignment="1" applyProtection="1">
      <alignment horizontal="center"/>
    </xf>
    <xf numFmtId="9" fontId="10" fillId="30" borderId="1" xfId="1" applyFont="1" applyFill="1" applyBorder="1" applyAlignment="1" applyProtection="1">
      <alignment horizontal="center" vertical="center"/>
    </xf>
    <xf numFmtId="0" fontId="16" fillId="31" borderId="1" xfId="0" applyFont="1" applyFill="1" applyBorder="1" applyAlignment="1" applyProtection="1">
      <alignment horizontal="center"/>
      <protection locked="0"/>
    </xf>
    <xf numFmtId="0" fontId="16" fillId="31" borderId="1" xfId="0" applyFont="1" applyFill="1" applyBorder="1" applyAlignment="1" applyProtection="1">
      <alignment horizontal="center"/>
    </xf>
    <xf numFmtId="9" fontId="10" fillId="31" borderId="1" xfId="1" applyFont="1" applyFill="1" applyBorder="1" applyAlignment="1" applyProtection="1">
      <alignment horizontal="center" vertical="center"/>
    </xf>
    <xf numFmtId="0" fontId="10" fillId="21" borderId="1" xfId="0" applyFont="1" applyFill="1" applyBorder="1" applyProtection="1">
      <protection locked="0"/>
    </xf>
    <xf numFmtId="0" fontId="10" fillId="21" borderId="1" xfId="0" applyFont="1" applyFill="1" applyBorder="1" applyAlignment="1" applyProtection="1">
      <alignment horizontal="center"/>
    </xf>
    <xf numFmtId="0" fontId="10" fillId="21" borderId="1" xfId="0" applyFont="1" applyFill="1" applyBorder="1" applyAlignment="1" applyProtection="1">
      <alignment horizontal="center" vertical="center"/>
    </xf>
    <xf numFmtId="9" fontId="10" fillId="21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10" fillId="12" borderId="1" xfId="0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0" fillId="22" borderId="1" xfId="0" applyFont="1" applyFill="1" applyBorder="1" applyProtection="1"/>
    <xf numFmtId="0" fontId="10" fillId="22" borderId="1" xfId="0" applyFont="1" applyFill="1" applyBorder="1" applyAlignment="1" applyProtection="1">
      <alignment horizontal="center" vertical="center"/>
    </xf>
    <xf numFmtId="1" fontId="10" fillId="22" borderId="1" xfId="1" applyNumberFormat="1" applyFont="1" applyFill="1" applyBorder="1" applyAlignment="1" applyProtection="1">
      <alignment horizontal="center" vertical="center"/>
    </xf>
    <xf numFmtId="9" fontId="10" fillId="22" borderId="1" xfId="0" applyNumberFormat="1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horizontal="center"/>
      <protection locked="0"/>
    </xf>
    <xf numFmtId="0" fontId="10" fillId="15" borderId="1" xfId="0" applyFont="1" applyFill="1" applyBorder="1" applyAlignment="1" applyProtection="1">
      <alignment horizontal="center" vertical="center"/>
    </xf>
    <xf numFmtId="9" fontId="10" fillId="15" borderId="1" xfId="0" applyNumberFormat="1" applyFont="1" applyFill="1" applyBorder="1" applyAlignment="1" applyProtection="1">
      <alignment horizontal="center" vertical="center"/>
    </xf>
    <xf numFmtId="0" fontId="16" fillId="23" borderId="1" xfId="0" applyFont="1" applyFill="1" applyBorder="1" applyAlignment="1" applyProtection="1">
      <alignment horizontal="center"/>
      <protection locked="0"/>
    </xf>
    <xf numFmtId="9" fontId="16" fillId="23" borderId="1" xfId="0" applyNumberFormat="1" applyFont="1" applyFill="1" applyBorder="1" applyAlignment="1" applyProtection="1">
      <alignment horizontal="center" vertical="center"/>
    </xf>
    <xf numFmtId="0" fontId="16" fillId="20" borderId="1" xfId="0" applyFont="1" applyFill="1" applyBorder="1" applyAlignment="1" applyProtection="1">
      <alignment horizontal="center"/>
      <protection locked="0"/>
    </xf>
    <xf numFmtId="0" fontId="10" fillId="20" borderId="1" xfId="0" applyFont="1" applyFill="1" applyBorder="1" applyAlignment="1" applyProtection="1">
      <alignment horizontal="center" vertical="center"/>
    </xf>
    <xf numFmtId="9" fontId="10" fillId="20" borderId="1" xfId="0" applyNumberFormat="1" applyFont="1" applyFill="1" applyBorder="1" applyAlignment="1" applyProtection="1">
      <alignment horizontal="center" vertical="center"/>
    </xf>
    <xf numFmtId="0" fontId="16" fillId="24" borderId="1" xfId="0" applyFont="1" applyFill="1" applyBorder="1" applyAlignment="1" applyProtection="1">
      <alignment horizontal="center"/>
      <protection locked="0"/>
    </xf>
    <xf numFmtId="9" fontId="16" fillId="24" borderId="1" xfId="0" applyNumberFormat="1" applyFont="1" applyFill="1" applyBorder="1" applyAlignment="1" applyProtection="1">
      <alignment horizontal="center" vertical="center"/>
    </xf>
    <xf numFmtId="0" fontId="16" fillId="25" borderId="1" xfId="0" applyFont="1" applyFill="1" applyBorder="1" applyAlignment="1" applyProtection="1">
      <alignment horizontal="center"/>
      <protection locked="0"/>
    </xf>
    <xf numFmtId="0" fontId="16" fillId="25" borderId="1" xfId="0" applyFont="1" applyFill="1" applyBorder="1" applyAlignment="1" applyProtection="1">
      <alignment horizontal="center" vertical="center"/>
    </xf>
    <xf numFmtId="10" fontId="16" fillId="25" borderId="1" xfId="0" applyNumberFormat="1" applyFont="1" applyFill="1" applyBorder="1" applyAlignment="1" applyProtection="1">
      <alignment horizontal="center" vertical="center"/>
    </xf>
    <xf numFmtId="187" fontId="16" fillId="25" borderId="1" xfId="0" applyNumberFormat="1" applyFont="1" applyFill="1" applyBorder="1" applyAlignment="1" applyProtection="1">
      <alignment horizontal="center" vertical="center"/>
    </xf>
    <xf numFmtId="0" fontId="16" fillId="26" borderId="1" xfId="0" applyFont="1" applyFill="1" applyBorder="1" applyAlignment="1" applyProtection="1">
      <alignment horizontal="center"/>
      <protection locked="0"/>
    </xf>
    <xf numFmtId="9" fontId="16" fillId="26" borderId="1" xfId="0" applyNumberFormat="1" applyFont="1" applyFill="1" applyBorder="1" applyAlignment="1" applyProtection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13" borderId="1" xfId="0" applyFont="1" applyFill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59" fontId="4" fillId="1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59" fontId="4" fillId="0" borderId="1" xfId="0" applyNumberFormat="1" applyFont="1" applyBorder="1" applyAlignment="1">
      <alignment horizontal="center"/>
    </xf>
    <xf numFmtId="59" fontId="4" fillId="0" borderId="1" xfId="0" applyNumberFormat="1" applyFont="1" applyFill="1" applyBorder="1" applyAlignment="1">
      <alignment horizontal="center" vertical="center" wrapText="1"/>
    </xf>
    <xf numFmtId="59" fontId="4" fillId="0" borderId="1" xfId="0" applyNumberFormat="1" applyFont="1" applyBorder="1" applyAlignment="1">
      <alignment horizontal="center" vertical="center"/>
    </xf>
    <xf numFmtId="59" fontId="4" fillId="7" borderId="1" xfId="0" applyNumberFormat="1" applyFont="1" applyFill="1" applyBorder="1" applyAlignment="1">
      <alignment horizontal="center"/>
    </xf>
    <xf numFmtId="59" fontId="0" fillId="0" borderId="0" xfId="0" applyNumberFormat="1"/>
    <xf numFmtId="59" fontId="4" fillId="4" borderId="1" xfId="0" applyNumberFormat="1" applyFont="1" applyFill="1" applyBorder="1" applyAlignment="1">
      <alignment horizontal="center"/>
    </xf>
    <xf numFmtId="59" fontId="4" fillId="8" borderId="1" xfId="0" applyNumberFormat="1" applyFont="1" applyFill="1" applyBorder="1" applyAlignment="1">
      <alignment horizontal="center"/>
    </xf>
    <xf numFmtId="59" fontId="2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60" fontId="4" fillId="0" borderId="1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60" fontId="22" fillId="0" borderId="1" xfId="0" applyNumberFormat="1" applyFont="1" applyBorder="1" applyAlignment="1">
      <alignment horizontal="center"/>
    </xf>
    <xf numFmtId="59" fontId="4" fillId="11" borderId="1" xfId="0" applyNumberFormat="1" applyFont="1" applyFill="1" applyBorder="1" applyAlignment="1">
      <alignment horizontal="center"/>
    </xf>
    <xf numFmtId="60" fontId="4" fillId="0" borderId="1" xfId="0" applyNumberFormat="1" applyFont="1" applyBorder="1" applyAlignment="1" applyProtection="1">
      <alignment horizontal="center"/>
      <protection locked="0"/>
    </xf>
    <xf numFmtId="59" fontId="12" fillId="12" borderId="1" xfId="0" applyNumberFormat="1" applyFont="1" applyFill="1" applyBorder="1" applyAlignment="1" applyProtection="1">
      <alignment horizontal="center" vertical="center" wrapText="1"/>
      <protection locked="0"/>
    </xf>
    <xf numFmtId="60" fontId="12" fillId="12" borderId="1" xfId="0" applyNumberFormat="1" applyFont="1" applyFill="1" applyBorder="1" applyAlignment="1" applyProtection="1">
      <alignment horizontal="center"/>
      <protection locked="0"/>
    </xf>
    <xf numFmtId="60" fontId="12" fillId="19" borderId="1" xfId="0" applyNumberFormat="1" applyFont="1" applyFill="1" applyBorder="1" applyAlignment="1" applyProtection="1">
      <alignment horizontal="center" vertical="center" wrapText="1"/>
    </xf>
    <xf numFmtId="60" fontId="12" fillId="12" borderId="1" xfId="0" applyNumberFormat="1" applyFont="1" applyFill="1" applyBorder="1" applyAlignment="1" applyProtection="1">
      <alignment horizontal="center" vertical="center" wrapText="1"/>
      <protection locked="0"/>
    </xf>
    <xf numFmtId="60" fontId="12" fillId="14" borderId="1" xfId="0" applyNumberFormat="1" applyFont="1" applyFill="1" applyBorder="1" applyAlignment="1" applyProtection="1">
      <alignment horizontal="center" vertical="center"/>
    </xf>
    <xf numFmtId="59" fontId="12" fillId="19" borderId="1" xfId="0" applyNumberFormat="1" applyFont="1" applyFill="1" applyBorder="1" applyAlignment="1" applyProtection="1">
      <alignment horizontal="center" vertical="center" wrapText="1"/>
    </xf>
    <xf numFmtId="60" fontId="10" fillId="0" borderId="0" xfId="0" applyNumberFormat="1" applyFont="1" applyProtection="1"/>
    <xf numFmtId="60" fontId="12" fillId="20" borderId="1" xfId="0" applyNumberFormat="1" applyFont="1" applyFill="1" applyBorder="1" applyAlignment="1" applyProtection="1">
      <alignment horizontal="center"/>
    </xf>
    <xf numFmtId="59" fontId="4" fillId="0" borderId="1" xfId="0" applyNumberFormat="1" applyFont="1" applyBorder="1" applyAlignment="1" applyProtection="1">
      <alignment horizontal="center"/>
      <protection locked="0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0" xfId="0" applyFont="1"/>
    <xf numFmtId="59" fontId="26" fillId="0" borderId="1" xfId="0" applyNumberFormat="1" applyFont="1" applyBorder="1" applyAlignment="1">
      <alignment horizontal="center"/>
    </xf>
    <xf numFmtId="5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59" fontId="26" fillId="0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/>
    <xf numFmtId="59" fontId="12" fillId="12" borderId="1" xfId="0" applyNumberFormat="1" applyFont="1" applyFill="1" applyBorder="1" applyAlignment="1" applyProtection="1">
      <alignment horizontal="center"/>
      <protection locked="0"/>
    </xf>
    <xf numFmtId="0" fontId="28" fillId="15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9" fillId="0" borderId="0" xfId="0" applyFont="1" applyAlignment="1" applyProtection="1">
      <alignment horizontal="left" vertical="center" readingOrder="1"/>
      <protection locked="0"/>
    </xf>
    <xf numFmtId="0" fontId="4" fillId="0" borderId="0" xfId="0" applyFont="1" applyBorder="1" applyProtection="1">
      <protection locked="0"/>
    </xf>
    <xf numFmtId="0" fontId="7" fillId="18" borderId="1" xfId="0" applyFont="1" applyFill="1" applyBorder="1" applyAlignment="1" applyProtection="1">
      <alignment horizontal="center" vertical="center"/>
      <protection locked="0"/>
    </xf>
    <xf numFmtId="0" fontId="7" fillId="18" borderId="1" xfId="0" applyFont="1" applyFill="1" applyBorder="1" applyAlignment="1" applyProtection="1">
      <alignment horizontal="center" vertical="center" wrapText="1"/>
      <protection locked="0"/>
    </xf>
    <xf numFmtId="0" fontId="4" fillId="33" borderId="1" xfId="0" applyFont="1" applyFill="1" applyBorder="1" applyProtection="1">
      <protection locked="0"/>
    </xf>
    <xf numFmtId="0" fontId="30" fillId="0" borderId="0" xfId="0" applyFont="1" applyAlignment="1" applyProtection="1">
      <alignment horizontal="left" vertical="center" readingOrder="1"/>
      <protection locked="0"/>
    </xf>
    <xf numFmtId="0" fontId="7" fillId="32" borderId="1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Protection="1">
      <protection locked="0"/>
    </xf>
    <xf numFmtId="0" fontId="7" fillId="25" borderId="1" xfId="0" applyFont="1" applyFill="1" applyBorder="1" applyAlignment="1" applyProtection="1">
      <alignment horizontal="center" vertical="center"/>
      <protection locked="0"/>
    </xf>
    <xf numFmtId="0" fontId="4" fillId="30" borderId="1" xfId="0" applyFont="1" applyFill="1" applyBorder="1" applyProtection="1">
      <protection locked="0"/>
    </xf>
    <xf numFmtId="59" fontId="4" fillId="12" borderId="1" xfId="0" applyNumberFormat="1" applyFont="1" applyFill="1" applyBorder="1" applyAlignment="1" applyProtection="1">
      <alignment horizontal="center"/>
      <protection locked="0"/>
    </xf>
    <xf numFmtId="59" fontId="4" fillId="0" borderId="1" xfId="0" applyNumberFormat="1" applyFont="1" applyBorder="1" applyAlignment="1" applyProtection="1">
      <alignment horizontal="center" vertical="center"/>
      <protection locked="0"/>
    </xf>
    <xf numFmtId="59" fontId="4" fillId="33" borderId="1" xfId="0" applyNumberFormat="1" applyFont="1" applyFill="1" applyBorder="1" applyAlignment="1" applyProtection="1">
      <alignment horizontal="center" vertical="center"/>
    </xf>
    <xf numFmtId="60" fontId="4" fillId="33" borderId="1" xfId="0" applyNumberFormat="1" applyFont="1" applyFill="1" applyBorder="1" applyAlignment="1" applyProtection="1">
      <alignment horizontal="center" vertical="center"/>
    </xf>
    <xf numFmtId="59" fontId="4" fillId="34" borderId="1" xfId="0" applyNumberFormat="1" applyFont="1" applyFill="1" applyBorder="1" applyAlignment="1" applyProtection="1">
      <alignment horizontal="center" vertical="center"/>
    </xf>
    <xf numFmtId="60" fontId="4" fillId="34" borderId="1" xfId="0" applyNumberFormat="1" applyFont="1" applyFill="1" applyBorder="1" applyAlignment="1" applyProtection="1">
      <alignment horizontal="center" vertical="center"/>
    </xf>
    <xf numFmtId="59" fontId="4" fillId="30" borderId="1" xfId="0" applyNumberFormat="1" applyFont="1" applyFill="1" applyBorder="1" applyAlignment="1" applyProtection="1">
      <alignment horizontal="center" vertical="center"/>
    </xf>
    <xf numFmtId="60" fontId="6" fillId="0" borderId="1" xfId="0" applyNumberFormat="1" applyFont="1" applyBorder="1" applyAlignment="1">
      <alignment horizontal="center"/>
    </xf>
    <xf numFmtId="59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60" fontId="4" fillId="12" borderId="1" xfId="0" applyNumberFormat="1" applyFont="1" applyFill="1" applyBorder="1" applyAlignment="1" applyProtection="1">
      <alignment horizontal="center"/>
      <protection locked="0"/>
    </xf>
    <xf numFmtId="60" fontId="7" fillId="14" borderId="1" xfId="0" applyNumberFormat="1" applyFont="1" applyFill="1" applyBorder="1" applyAlignment="1" applyProtection="1">
      <alignment horizontal="center"/>
    </xf>
    <xf numFmtId="60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60" fontId="10" fillId="5" borderId="1" xfId="0" applyNumberFormat="1" applyFont="1" applyFill="1" applyBorder="1" applyAlignment="1" applyProtection="1">
      <alignment horizontal="center"/>
    </xf>
    <xf numFmtId="0" fontId="6" fillId="5" borderId="1" xfId="0" applyFont="1" applyFill="1" applyBorder="1"/>
    <xf numFmtId="59" fontId="6" fillId="0" borderId="1" xfId="0" applyNumberFormat="1" applyFont="1" applyBorder="1" applyAlignment="1">
      <alignment horizontal="center" vertical="center"/>
    </xf>
    <xf numFmtId="59" fontId="6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/>
    <xf numFmtId="0" fontId="4" fillId="0" borderId="11" xfId="0" applyFont="1" applyBorder="1" applyAlignment="1">
      <alignment horizontal="center" vertical="center"/>
    </xf>
    <xf numFmtId="0" fontId="10" fillId="0" borderId="11" xfId="0" applyFont="1" applyBorder="1"/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59" fontId="4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9" xfId="0" applyFont="1" applyFill="1" applyBorder="1"/>
    <xf numFmtId="59" fontId="6" fillId="0" borderId="1" xfId="0" applyNumberFormat="1" applyFont="1" applyBorder="1" applyAlignment="1">
      <alignment horizontal="center" vertical="center" wrapText="1"/>
    </xf>
    <xf numFmtId="59" fontId="7" fillId="0" borderId="1" xfId="0" applyNumberFormat="1" applyFont="1" applyBorder="1" applyAlignment="1">
      <alignment horizontal="center"/>
    </xf>
    <xf numFmtId="60" fontId="7" fillId="0" borderId="1" xfId="0" applyNumberFormat="1" applyFont="1" applyBorder="1" applyAlignment="1">
      <alignment horizontal="center"/>
    </xf>
    <xf numFmtId="0" fontId="6" fillId="11" borderId="1" xfId="0" applyFont="1" applyFill="1" applyBorder="1"/>
    <xf numFmtId="0" fontId="6" fillId="8" borderId="1" xfId="0" applyFont="1" applyFill="1" applyBorder="1"/>
    <xf numFmtId="59" fontId="10" fillId="0" borderId="1" xfId="0" applyNumberFormat="1" applyFont="1" applyBorder="1" applyAlignment="1" applyProtection="1">
      <alignment horizontal="center" vertical="center"/>
      <protection locked="0"/>
    </xf>
    <xf numFmtId="59" fontId="10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0" fillId="0" borderId="0" xfId="0" applyFill="1"/>
    <xf numFmtId="0" fontId="4" fillId="6" borderId="2" xfId="0" applyFont="1" applyFill="1" applyBorder="1" applyAlignment="1">
      <alignment horizontal="center" vertical="center" wrapText="1"/>
    </xf>
    <xf numFmtId="59" fontId="4" fillId="6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15" borderId="8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32" fillId="0" borderId="0" xfId="0" applyFont="1"/>
    <xf numFmtId="0" fontId="34" fillId="35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59" fontId="33" fillId="0" borderId="1" xfId="0" applyNumberFormat="1" applyFont="1" applyBorder="1" applyAlignment="1">
      <alignment horizontal="center" vertical="center" wrapText="1"/>
    </xf>
    <xf numFmtId="60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59" fontId="35" fillId="0" borderId="1" xfId="0" applyNumberFormat="1" applyFont="1" applyBorder="1" applyAlignment="1">
      <alignment horizontal="center"/>
    </xf>
    <xf numFmtId="60" fontId="35" fillId="0" borderId="1" xfId="0" applyNumberFormat="1" applyFont="1" applyBorder="1" applyAlignment="1">
      <alignment horizontal="center"/>
    </xf>
    <xf numFmtId="59" fontId="32" fillId="0" borderId="0" xfId="0" applyNumberFormat="1" applyFont="1"/>
    <xf numFmtId="60" fontId="34" fillId="0" borderId="1" xfId="0" applyNumberFormat="1" applyFont="1" applyBorder="1" applyAlignment="1">
      <alignment horizontal="center"/>
    </xf>
    <xf numFmtId="59" fontId="34" fillId="0" borderId="1" xfId="0" applyNumberFormat="1" applyFont="1" applyBorder="1" applyAlignment="1">
      <alignment horizontal="center"/>
    </xf>
    <xf numFmtId="60" fontId="20" fillId="0" borderId="1" xfId="0" applyNumberFormat="1" applyFont="1" applyBorder="1" applyAlignment="1">
      <alignment horizontal="center"/>
    </xf>
    <xf numFmtId="59" fontId="20" fillId="0" borderId="1" xfId="0" applyNumberFormat="1" applyFont="1" applyBorder="1" applyAlignment="1">
      <alignment horizontal="center"/>
    </xf>
    <xf numFmtId="0" fontId="31" fillId="35" borderId="1" xfId="0" applyFont="1" applyFill="1" applyBorder="1" applyAlignment="1">
      <alignment horizontal="center" vertical="center" wrapText="1"/>
    </xf>
    <xf numFmtId="0" fontId="33" fillId="3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59" fontId="4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60" fontId="4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2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Fill="1" applyBorder="1" applyAlignment="1" applyProtection="1">
      <alignment horizontal="center" vertical="center"/>
    </xf>
    <xf numFmtId="2" fontId="12" fillId="0" borderId="0" xfId="0" applyNumberFormat="1" applyFont="1" applyFill="1" applyBorder="1" applyAlignment="1" applyProtection="1">
      <alignment horizontal="center"/>
    </xf>
    <xf numFmtId="59" fontId="12" fillId="14" borderId="1" xfId="0" applyNumberFormat="1" applyFont="1" applyFill="1" applyBorder="1" applyAlignment="1" applyProtection="1">
      <alignment horizontal="center" vertical="center"/>
    </xf>
    <xf numFmtId="0" fontId="36" fillId="15" borderId="1" xfId="0" applyFont="1" applyFill="1" applyBorder="1" applyAlignment="1" applyProtection="1">
      <alignment horizontal="center" vertical="center" wrapText="1"/>
      <protection locked="0"/>
    </xf>
    <xf numFmtId="0" fontId="37" fillId="13" borderId="2" xfId="0" applyFont="1" applyFill="1" applyBorder="1"/>
    <xf numFmtId="0" fontId="3" fillId="2" borderId="0" xfId="0" applyFont="1" applyFill="1" applyAlignment="1" applyProtection="1">
      <alignment horizontal="left"/>
    </xf>
    <xf numFmtId="0" fontId="0" fillId="0" borderId="0" xfId="0" applyProtection="1">
      <protection locked="0"/>
    </xf>
    <xf numFmtId="0" fontId="4" fillId="0" borderId="1" xfId="0" applyFont="1" applyBorder="1" applyProtection="1">
      <protection locked="0"/>
    </xf>
    <xf numFmtId="0" fontId="38" fillId="0" borderId="2" xfId="0" applyFont="1" applyFill="1" applyBorder="1" applyProtection="1">
      <protection locked="0"/>
    </xf>
    <xf numFmtId="59" fontId="38" fillId="0" borderId="2" xfId="0" applyNumberFormat="1" applyFont="1" applyFill="1" applyBorder="1" applyProtection="1">
      <protection locked="0"/>
    </xf>
    <xf numFmtId="60" fontId="38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</xf>
    <xf numFmtId="0" fontId="23" fillId="0" borderId="2" xfId="0" applyFont="1" applyBorder="1" applyAlignment="1">
      <alignment horizontal="center" textRotation="90" wrapText="1"/>
    </xf>
    <xf numFmtId="0" fontId="23" fillId="0" borderId="4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textRotation="90" wrapText="1"/>
    </xf>
    <xf numFmtId="0" fontId="20" fillId="0" borderId="4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left"/>
    </xf>
    <xf numFmtId="0" fontId="3" fillId="2" borderId="0" xfId="0" applyFont="1" applyFill="1" applyAlignment="1" applyProtection="1">
      <alignment horizontal="left"/>
    </xf>
    <xf numFmtId="0" fontId="25" fillId="0" borderId="2" xfId="0" applyFont="1" applyFill="1" applyBorder="1" applyAlignment="1">
      <alignment horizontal="left" vertical="center" wrapText="1"/>
    </xf>
    <xf numFmtId="59" fontId="4" fillId="10" borderId="2" xfId="0" applyNumberFormat="1" applyFont="1" applyFill="1" applyBorder="1" applyAlignment="1">
      <alignment horizontal="center" vertical="center" wrapText="1"/>
    </xf>
    <xf numFmtId="59" fontId="26" fillId="0" borderId="2" xfId="0" applyNumberFormat="1" applyFont="1" applyBorder="1" applyAlignment="1">
      <alignment horizontal="center"/>
    </xf>
    <xf numFmtId="0" fontId="0" fillId="0" borderId="9" xfId="0" applyBorder="1"/>
    <xf numFmtId="0" fontId="4" fillId="5" borderId="1" xfId="0" applyFont="1" applyFill="1" applyBorder="1" applyAlignment="1" applyProtection="1">
      <alignment horizontal="center"/>
    </xf>
    <xf numFmtId="0" fontId="20" fillId="35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60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6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59" fontId="4" fillId="0" borderId="9" xfId="0" applyNumberFormat="1" applyFont="1" applyBorder="1" applyAlignment="1">
      <alignment horizontal="center"/>
    </xf>
    <xf numFmtId="60" fontId="4" fillId="0" borderId="9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36" borderId="13" xfId="0" applyFont="1" applyFill="1" applyBorder="1"/>
    <xf numFmtId="0" fontId="6" fillId="36" borderId="10" xfId="0" applyFont="1" applyFill="1" applyBorder="1"/>
    <xf numFmtId="0" fontId="5" fillId="36" borderId="7" xfId="0" applyFont="1" applyFill="1" applyBorder="1"/>
    <xf numFmtId="0" fontId="6" fillId="36" borderId="12" xfId="0" applyFont="1" applyFill="1" applyBorder="1" applyAlignment="1">
      <alignment horizontal="left"/>
    </xf>
    <xf numFmtId="0" fontId="23" fillId="0" borderId="1" xfId="0" applyFont="1" applyBorder="1" applyAlignment="1">
      <alignment horizontal="center" textRotation="90" wrapText="1"/>
    </xf>
    <xf numFmtId="59" fontId="7" fillId="0" borderId="3" xfId="0" applyNumberFormat="1" applyFont="1" applyBorder="1" applyAlignment="1">
      <alignment horizontal="center" wrapText="1"/>
    </xf>
    <xf numFmtId="59" fontId="7" fillId="0" borderId="1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59" fontId="22" fillId="0" borderId="0" xfId="0" applyNumberFormat="1" applyFont="1" applyBorder="1" applyAlignment="1">
      <alignment horizontal="center"/>
    </xf>
    <xf numFmtId="60" fontId="22" fillId="0" borderId="0" xfId="0" applyNumberFormat="1" applyFont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textRotation="90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textRotation="90" wrapText="1"/>
    </xf>
    <xf numFmtId="0" fontId="27" fillId="0" borderId="4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right" textRotation="90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" xfId="0" applyFont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/>
    </xf>
    <xf numFmtId="0" fontId="16" fillId="26" borderId="2" xfId="0" applyFont="1" applyFill="1" applyBorder="1" applyAlignment="1" applyProtection="1">
      <alignment horizontal="center" vertical="center" wrapText="1"/>
    </xf>
    <xf numFmtId="0" fontId="16" fillId="26" borderId="4" xfId="0" applyFont="1" applyFill="1" applyBorder="1" applyAlignment="1" applyProtection="1">
      <alignment horizontal="center" vertical="center" wrapText="1"/>
    </xf>
    <xf numFmtId="0" fontId="10" fillId="21" borderId="3" xfId="0" applyFont="1" applyFill="1" applyBorder="1" applyAlignment="1" applyProtection="1">
      <alignment horizontal="center"/>
      <protection locked="0"/>
    </xf>
    <xf numFmtId="0" fontId="10" fillId="21" borderId="8" xfId="0" applyFont="1" applyFill="1" applyBorder="1" applyAlignment="1" applyProtection="1">
      <alignment horizontal="center"/>
      <protection locked="0"/>
    </xf>
    <xf numFmtId="0" fontId="10" fillId="22" borderId="3" xfId="0" applyFont="1" applyFill="1" applyBorder="1" applyAlignment="1" applyProtection="1">
      <alignment horizontal="center"/>
      <protection locked="0"/>
    </xf>
    <xf numFmtId="0" fontId="10" fillId="22" borderId="8" xfId="0" applyFont="1" applyFill="1" applyBorder="1" applyAlignment="1" applyProtection="1">
      <alignment horizontal="center"/>
      <protection locked="0"/>
    </xf>
    <xf numFmtId="0" fontId="16" fillId="15" borderId="3" xfId="0" applyFont="1" applyFill="1" applyBorder="1" applyAlignment="1" applyProtection="1">
      <alignment horizontal="center"/>
      <protection locked="0"/>
    </xf>
    <xf numFmtId="0" fontId="16" fillId="15" borderId="8" xfId="0" applyFont="1" applyFill="1" applyBorder="1" applyAlignment="1" applyProtection="1">
      <alignment horizontal="center"/>
      <protection locked="0"/>
    </xf>
    <xf numFmtId="0" fontId="16" fillId="23" borderId="3" xfId="0" applyFont="1" applyFill="1" applyBorder="1" applyAlignment="1" applyProtection="1">
      <alignment horizontal="center"/>
      <protection locked="0"/>
    </xf>
    <xf numFmtId="0" fontId="16" fillId="23" borderId="8" xfId="0" applyFont="1" applyFill="1" applyBorder="1" applyAlignment="1" applyProtection="1">
      <alignment horizontal="center"/>
      <protection locked="0"/>
    </xf>
    <xf numFmtId="0" fontId="16" fillId="20" borderId="3" xfId="0" applyFont="1" applyFill="1" applyBorder="1" applyAlignment="1" applyProtection="1">
      <alignment horizontal="center"/>
      <protection locked="0"/>
    </xf>
    <xf numFmtId="0" fontId="16" fillId="20" borderId="8" xfId="0" applyFont="1" applyFill="1" applyBorder="1" applyAlignment="1" applyProtection="1">
      <alignment horizontal="center"/>
      <protection locked="0"/>
    </xf>
    <xf numFmtId="0" fontId="16" fillId="24" borderId="3" xfId="0" applyFont="1" applyFill="1" applyBorder="1" applyAlignment="1" applyProtection="1">
      <alignment horizontal="center"/>
      <protection locked="0"/>
    </xf>
    <xf numFmtId="0" fontId="16" fillId="24" borderId="8" xfId="0" applyFont="1" applyFill="1" applyBorder="1" applyAlignment="1" applyProtection="1">
      <alignment horizontal="center"/>
      <protection locked="0"/>
    </xf>
    <xf numFmtId="0" fontId="16" fillId="25" borderId="3" xfId="0" applyFont="1" applyFill="1" applyBorder="1" applyAlignment="1" applyProtection="1">
      <alignment horizontal="center"/>
      <protection locked="0"/>
    </xf>
    <xf numFmtId="0" fontId="16" fillId="25" borderId="8" xfId="0" applyFont="1" applyFill="1" applyBorder="1" applyAlignment="1" applyProtection="1">
      <alignment horizontal="center"/>
      <protection locked="0"/>
    </xf>
    <xf numFmtId="0" fontId="16" fillId="25" borderId="1" xfId="0" applyFont="1" applyFill="1" applyBorder="1" applyAlignment="1" applyProtection="1">
      <alignment horizontal="center" vertical="center" wrapText="1"/>
    </xf>
    <xf numFmtId="0" fontId="16" fillId="25" borderId="2" xfId="0" applyFont="1" applyFill="1" applyBorder="1" applyAlignment="1" applyProtection="1">
      <alignment horizontal="center" vertical="center" wrapText="1"/>
    </xf>
    <xf numFmtId="0" fontId="16" fillId="25" borderId="4" xfId="0" applyFont="1" applyFill="1" applyBorder="1" applyAlignment="1" applyProtection="1">
      <alignment horizontal="center" vertical="center" wrapText="1"/>
    </xf>
    <xf numFmtId="0" fontId="16" fillId="25" borderId="1" xfId="0" applyFont="1" applyFill="1" applyBorder="1" applyAlignment="1" applyProtection="1">
      <alignment horizontal="center" vertical="center"/>
    </xf>
    <xf numFmtId="0" fontId="16" fillId="26" borderId="1" xfId="0" applyFont="1" applyFill="1" applyBorder="1" applyAlignment="1" applyProtection="1">
      <alignment horizontal="center" vertical="center" wrapText="1"/>
    </xf>
    <xf numFmtId="0" fontId="16" fillId="20" borderId="1" xfId="0" applyFont="1" applyFill="1" applyBorder="1" applyAlignment="1" applyProtection="1">
      <alignment horizontal="center" vertical="center"/>
    </xf>
    <xf numFmtId="0" fontId="16" fillId="24" borderId="1" xfId="0" applyFont="1" applyFill="1" applyBorder="1" applyAlignment="1" applyProtection="1">
      <alignment horizontal="center" vertical="center" wrapText="1"/>
    </xf>
    <xf numFmtId="0" fontId="16" fillId="24" borderId="2" xfId="0" applyFont="1" applyFill="1" applyBorder="1" applyAlignment="1" applyProtection="1">
      <alignment horizontal="center" vertical="center" wrapText="1"/>
    </xf>
    <xf numFmtId="0" fontId="16" fillId="24" borderId="4" xfId="0" applyFont="1" applyFill="1" applyBorder="1" applyAlignment="1" applyProtection="1">
      <alignment horizontal="center" vertical="center" wrapText="1"/>
    </xf>
    <xf numFmtId="0" fontId="16" fillId="24" borderId="1" xfId="0" applyFont="1" applyFill="1" applyBorder="1" applyAlignment="1" applyProtection="1">
      <alignment horizontal="center" vertical="center"/>
    </xf>
    <xf numFmtId="0" fontId="16" fillId="23" borderId="1" xfId="0" applyFont="1" applyFill="1" applyBorder="1" applyAlignment="1" applyProtection="1">
      <alignment horizontal="center" vertical="center" wrapText="1"/>
    </xf>
    <xf numFmtId="0" fontId="16" fillId="23" borderId="2" xfId="0" applyFont="1" applyFill="1" applyBorder="1" applyAlignment="1" applyProtection="1">
      <alignment horizontal="center" vertical="center" wrapText="1"/>
    </xf>
    <xf numFmtId="0" fontId="16" fillId="23" borderId="4" xfId="0" applyFont="1" applyFill="1" applyBorder="1" applyAlignment="1" applyProtection="1">
      <alignment horizontal="center" vertical="center" wrapText="1"/>
    </xf>
    <xf numFmtId="0" fontId="16" fillId="23" borderId="1" xfId="0" applyFont="1" applyFill="1" applyBorder="1" applyAlignment="1" applyProtection="1">
      <alignment horizontal="center" vertical="center"/>
    </xf>
    <xf numFmtId="0" fontId="16" fillId="20" borderId="1" xfId="0" applyFont="1" applyFill="1" applyBorder="1" applyAlignment="1" applyProtection="1">
      <alignment horizontal="center" vertical="center" wrapText="1"/>
    </xf>
    <xf numFmtId="0" fontId="16" fillId="20" borderId="2" xfId="0" applyFont="1" applyFill="1" applyBorder="1" applyAlignment="1" applyProtection="1">
      <alignment horizontal="center" vertical="center" wrapText="1"/>
    </xf>
    <xf numFmtId="0" fontId="16" fillId="20" borderId="4" xfId="0" applyFont="1" applyFill="1" applyBorder="1" applyAlignment="1" applyProtection="1">
      <alignment horizontal="center" vertical="center" wrapText="1"/>
    </xf>
    <xf numFmtId="0" fontId="16" fillId="15" borderId="1" xfId="0" applyFont="1" applyFill="1" applyBorder="1" applyAlignment="1" applyProtection="1">
      <alignment horizontal="center" vertical="center"/>
    </xf>
    <xf numFmtId="0" fontId="16" fillId="21" borderId="1" xfId="0" applyFont="1" applyFill="1" applyBorder="1" applyAlignment="1" applyProtection="1">
      <alignment horizontal="center" vertical="center" wrapText="1"/>
    </xf>
    <xf numFmtId="0" fontId="16" fillId="21" borderId="2" xfId="0" applyFont="1" applyFill="1" applyBorder="1" applyAlignment="1" applyProtection="1">
      <alignment horizontal="center" vertical="center" wrapText="1"/>
    </xf>
    <xf numFmtId="0" fontId="16" fillId="21" borderId="4" xfId="0" applyFont="1" applyFill="1" applyBorder="1" applyAlignment="1" applyProtection="1">
      <alignment horizontal="center" vertical="center" wrapText="1"/>
    </xf>
    <xf numFmtId="0" fontId="16" fillId="21" borderId="1" xfId="0" applyFont="1" applyFill="1" applyBorder="1" applyAlignment="1" applyProtection="1">
      <alignment horizontal="center" vertical="center"/>
    </xf>
    <xf numFmtId="0" fontId="16" fillId="22" borderId="1" xfId="0" applyFont="1" applyFill="1" applyBorder="1" applyAlignment="1" applyProtection="1">
      <alignment horizontal="center" vertical="center" wrapText="1"/>
    </xf>
    <xf numFmtId="0" fontId="16" fillId="22" borderId="2" xfId="0" applyFont="1" applyFill="1" applyBorder="1" applyAlignment="1" applyProtection="1">
      <alignment horizontal="center" vertical="center" wrapText="1"/>
    </xf>
    <xf numFmtId="0" fontId="16" fillId="22" borderId="4" xfId="0" applyFont="1" applyFill="1" applyBorder="1" applyAlignment="1" applyProtection="1">
      <alignment horizontal="center" vertical="center" wrapText="1"/>
    </xf>
    <xf numFmtId="0" fontId="16" fillId="22" borderId="1" xfId="0" applyFont="1" applyFill="1" applyBorder="1" applyAlignment="1" applyProtection="1">
      <alignment horizontal="center" vertical="center"/>
    </xf>
    <xf numFmtId="0" fontId="16" fillId="15" borderId="1" xfId="0" applyFont="1" applyFill="1" applyBorder="1" applyAlignment="1" applyProtection="1">
      <alignment horizontal="center" vertical="center" wrapText="1"/>
    </xf>
    <xf numFmtId="0" fontId="16" fillId="15" borderId="2" xfId="0" applyFont="1" applyFill="1" applyBorder="1" applyAlignment="1" applyProtection="1">
      <alignment horizontal="center" vertical="center" wrapText="1"/>
    </xf>
    <xf numFmtId="0" fontId="16" fillId="15" borderId="4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7" fillId="35" borderId="1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60" fontId="40" fillId="0" borderId="3" xfId="0" applyNumberFormat="1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1" fillId="0" borderId="0" xfId="0" applyFont="1" applyBorder="1" applyAlignment="1">
      <alignment horizontal="left" vertical="center"/>
    </xf>
    <xf numFmtId="0" fontId="33" fillId="35" borderId="1" xfId="0" applyFont="1" applyFill="1" applyBorder="1" applyAlignment="1">
      <alignment horizontal="center" vertical="center" wrapText="1"/>
    </xf>
    <xf numFmtId="60" fontId="32" fillId="0" borderId="3" xfId="0" applyNumberFormat="1" applyFont="1" applyBorder="1" applyAlignment="1">
      <alignment horizontal="center"/>
    </xf>
    <xf numFmtId="0" fontId="32" fillId="0" borderId="8" xfId="0" applyFont="1" applyBorder="1" applyAlignment="1">
      <alignment horizontal="center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colors>
    <mruColors>
      <color rgb="FFB88C00"/>
      <color rgb="FFCC00FF"/>
      <color rgb="FFCCFF33"/>
      <color rgb="FFFF99FF"/>
      <color rgb="FFFFFF99"/>
      <color rgb="FFFF66CC"/>
      <color rgb="FFF47914"/>
      <color rgb="FFCCFF99"/>
      <color rgb="FFCC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ข้าราชการครูและบุคลากรทางการศึกษา</a:t>
            </a:r>
          </a:p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</a:t>
            </a:r>
          </a:p>
        </c:rich>
      </c:tx>
      <c:layout>
        <c:manualLayout>
          <c:xMode val="edge"/>
          <c:yMode val="edge"/>
          <c:x val="0.26784487612259406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'ส่วนที่ ๑ ข้อมูลบุคลากร'!$A$17</c:f>
              <c:strCache>
                <c:ptCount val="1"/>
                <c:pt idx="0">
                  <c:v>ปีการศึกษา๒๕๕๙</c:v>
                </c:pt>
              </c:strCache>
            </c:strRef>
          </c:tx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2C38-4516-B304-87F432ED9B0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2C38-4516-B304-87F432ED9B09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C38-4516-B304-87F432ED9B09}"/>
              </c:ext>
            </c:extLst>
          </c:dPt>
          <c:dPt>
            <c:idx val="4"/>
            <c:invertIfNegative val="0"/>
            <c:bubble3D val="0"/>
            <c:spPr>
              <a:solidFill>
                <a:srgbClr val="CC009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C38-4516-B304-87F432ED9B0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๑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8-4516-B304-87F432ED9B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๑๗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8-4516-B304-87F432ED9B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th-TH"/>
                      <a:t>๑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8-4516-B304-87F432ED9B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th-TH"/>
                      <a:t>๑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DB-46FF-8D1C-0EBA47C974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th-TH"/>
                      <a:t>๑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DB-46FF-8D1C-0EBA47C97485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'ส่วนที่ ๑ ข้อมูลบุคลากร'!$B$16:$H$16</c:f>
              <c:strCache>
                <c:ptCount val="7"/>
                <c:pt idx="0">
                  <c:v>ผู้อำนวยการ</c:v>
                </c:pt>
                <c:pt idx="1">
                  <c:v>รองผู้อำนวยการ</c:v>
                </c:pt>
                <c:pt idx="2">
                  <c:v>ครูผู้สอน</c:v>
                </c:pt>
                <c:pt idx="3">
                  <c:v>พนักงานราชการ</c:v>
                </c:pt>
                <c:pt idx="4">
                  <c:v>ครูอัตราจ้าง</c:v>
                </c:pt>
                <c:pt idx="5">
                  <c:v>นักการภารโรง</c:v>
                </c:pt>
                <c:pt idx="6">
                  <c:v>เจ้าหน้าที่อื่นๆ</c:v>
                </c:pt>
              </c:strCache>
            </c:strRef>
          </c:cat>
          <c:val>
            <c:numRef>
              <c:f>'ส่วนที่ ๑ ข้อมูลบุคลากร'!$B$17:$H$17</c:f>
              <c:numCache>
                <c:formatCode>General</c:formatCode>
                <c:ptCount val="7"/>
                <c:pt idx="0" formatCode="t0">
                  <c:v>1</c:v>
                </c:pt>
                <c:pt idx="2" formatCode="t0">
                  <c:v>17</c:v>
                </c:pt>
                <c:pt idx="4" formatCode="t0">
                  <c:v>1</c:v>
                </c:pt>
                <c:pt idx="5" formatCode="t0">
                  <c:v>1</c:v>
                </c:pt>
                <c:pt idx="6" formatCode="t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38-4516-B304-87F432ED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91316992"/>
        <c:axId val="91318528"/>
      </c:barChart>
      <c:catAx>
        <c:axId val="9131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1318528"/>
        <c:crosses val="autoZero"/>
        <c:auto val="1"/>
        <c:lblAlgn val="ctr"/>
        <c:lblOffset val="100"/>
        <c:noMultiLvlLbl val="0"/>
      </c:catAx>
      <c:valAx>
        <c:axId val="91318528"/>
        <c:scaling>
          <c:orientation val="minMax"/>
        </c:scaling>
        <c:delete val="0"/>
        <c:axPos val="l"/>
        <c:majorGridlines/>
        <c:numFmt formatCode="t0" sourceLinked="1"/>
        <c:majorTickMark val="none"/>
        <c:minorTickMark val="none"/>
        <c:tickLblPos val="nextTo"/>
        <c:txPr>
          <a:bodyPr/>
          <a:lstStyle/>
          <a:p>
            <a:pPr>
              <a:defRPr sz="1600" baseline="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13169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ร้อยละของนักเรียนทดสอบสมรรถภาพทางกาย</a:t>
            </a:r>
            <a:endParaRPr lang="en-US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จำแนกตามระดับคุณภาพ </a:t>
            </a:r>
          </a:p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7525498856746E-2"/>
          <c:y val="0.14061239098359463"/>
          <c:w val="0.92075993226317543"/>
          <c:h val="0.65904722948592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[2]Sheet1!$C$2:$C$3</c:f>
              <c:strCache>
                <c:ptCount val="1"/>
                <c:pt idx="0">
                  <c:v>ระดับสมรรถภาพ ดีมาก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[2]Sheet1!$A$4:$A$12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 2</c:v>
                </c:pt>
                <c:pt idx="8">
                  <c:v>ม.3</c:v>
                </c:pt>
              </c:strCache>
            </c:strRef>
          </c:cat>
          <c:val>
            <c:numRef>
              <c:f>[2]Sheet1!$C$4:$C$12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1-48B7-B976-40DA8B098E93}"/>
            </c:ext>
          </c:extLst>
        </c:ser>
        <c:ser>
          <c:idx val="2"/>
          <c:order val="1"/>
          <c:tx>
            <c:strRef>
              <c:f>[2]Sheet1!$D$2:$D$3</c:f>
              <c:strCache>
                <c:ptCount val="1"/>
                <c:pt idx="0">
                  <c:v>ระดับสมรรถภาพ ดี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[2]Sheet1!$A$4:$A$12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 2</c:v>
                </c:pt>
                <c:pt idx="8">
                  <c:v>ม.3</c:v>
                </c:pt>
              </c:strCache>
            </c:strRef>
          </c:cat>
          <c:val>
            <c:numRef>
              <c:f>[2]Sheet1!$D$4:$D$12</c:f>
              <c:numCache>
                <c:formatCode>General</c:formatCode>
                <c:ptCount val="9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1-48B7-B976-40DA8B098E93}"/>
            </c:ext>
          </c:extLst>
        </c:ser>
        <c:ser>
          <c:idx val="3"/>
          <c:order val="2"/>
          <c:tx>
            <c:strRef>
              <c:f>[2]Sheet1!$E$2:$E$3</c:f>
              <c:strCache>
                <c:ptCount val="1"/>
                <c:pt idx="0">
                  <c:v>ระดับสมรรถภาพ ปานกลาง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[2]Sheet1!$A$4:$A$12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 2</c:v>
                </c:pt>
                <c:pt idx="8">
                  <c:v>ม.3</c:v>
                </c:pt>
              </c:strCache>
            </c:strRef>
          </c:cat>
          <c:val>
            <c:numRef>
              <c:f>[2]Sheet1!$E$4:$E$12</c:f>
              <c:numCache>
                <c:formatCode>General</c:formatCode>
                <c:ptCount val="9"/>
                <c:pt idx="0">
                  <c:v>5</c:v>
                </c:pt>
                <c:pt idx="1">
                  <c:v>12</c:v>
                </c:pt>
                <c:pt idx="2">
                  <c:v>13</c:v>
                </c:pt>
                <c:pt idx="3">
                  <c:v>24</c:v>
                </c:pt>
                <c:pt idx="4">
                  <c:v>13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1-48B7-B976-40DA8B098E93}"/>
            </c:ext>
          </c:extLst>
        </c:ser>
        <c:ser>
          <c:idx val="4"/>
          <c:order val="3"/>
          <c:tx>
            <c:strRef>
              <c:f>[2]Sheet1!$F$2:$F$3</c:f>
              <c:strCache>
                <c:ptCount val="1"/>
                <c:pt idx="0">
                  <c:v>ระดับสมรรถภาพ ต่ำ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[2]Sheet1!$A$4:$A$12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 2</c:v>
                </c:pt>
                <c:pt idx="8">
                  <c:v>ม.3</c:v>
                </c:pt>
              </c:strCache>
            </c:strRef>
          </c:cat>
          <c:val>
            <c:numRef>
              <c:f>[2]Sheet1!$F$4:$F$12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E1-48B7-B976-40DA8B098E93}"/>
            </c:ext>
          </c:extLst>
        </c:ser>
        <c:ser>
          <c:idx val="5"/>
          <c:order val="4"/>
          <c:tx>
            <c:strRef>
              <c:f>[2]Sheet1!$G$2:$G$3</c:f>
              <c:strCache>
                <c:ptCount val="1"/>
                <c:pt idx="0">
                  <c:v>ระดับสมรรถภาพ ต่ำมาก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[2]Sheet1!$A$4:$A$12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 2</c:v>
                </c:pt>
                <c:pt idx="8">
                  <c:v>ม.3</c:v>
                </c:pt>
              </c:strCache>
            </c:strRef>
          </c:cat>
          <c:val>
            <c:numRef>
              <c:f>[2]Sheet1!$G$4:$G$12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E1-48B7-B976-40DA8B09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100288"/>
        <c:axId val="93102080"/>
      </c:barChart>
      <c:catAx>
        <c:axId val="9310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3102080"/>
        <c:crosses val="autoZero"/>
        <c:auto val="1"/>
        <c:lblAlgn val="ctr"/>
        <c:lblOffset val="100"/>
        <c:noMultiLvlLbl val="0"/>
      </c:catAx>
      <c:valAx>
        <c:axId val="93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310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03736090572149"/>
          <c:y val="0.86642406391168725"/>
          <c:w val="0.78912300464449947"/>
          <c:h val="0.11045646394045007"/>
        </c:manualLayout>
      </c:layout>
      <c:overlay val="0"/>
      <c:txPr>
        <a:bodyPr rot="0" vert="horz"/>
        <a:lstStyle/>
        <a:p>
          <a:pPr>
            <a:defRPr sz="140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เปรียบเทียบร้อยละนักเรียนเรียนร่วม </a:t>
            </a:r>
          </a:p>
          <a:p>
            <a:pPr>
              <a:defRPr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ระหว่างปีการศึกษา</a:t>
            </a:r>
            <a:r>
              <a:rPr lang="th-TH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๒๕๕๘ และ ปีการศึกษา ๒๕๕๙</a:t>
            </a:r>
            <a:endParaRPr lang="th-TH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9.9284314656024122E-2"/>
          <c:y val="0.19273920234586497"/>
          <c:w val="0.59715366499590694"/>
          <c:h val="0.61371131364578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ข้อมูลนักเรียน!$K$37:$K$38</c:f>
              <c:strCache>
                <c:ptCount val="2"/>
                <c:pt idx="0">
                  <c:v>ร้อยละของนักเรียนบกพร่องทางสติปัญญา</c:v>
                </c:pt>
                <c:pt idx="1">
                  <c:v>ปีการศึกษา๒๕๕๘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ข้อมูลนักเรียน!$J$39:$J$48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รวมร้อยละ</c:v>
                </c:pt>
              </c:strCache>
            </c:strRef>
          </c:cat>
          <c:val>
            <c:numRef>
              <c:f>ข้อมูลนักเรียน!$K$39:$K$48</c:f>
              <c:numCache>
                <c:formatCode>t0.00</c:formatCode>
                <c:ptCount val="10"/>
                <c:pt idx="0">
                  <c:v>0</c:v>
                </c:pt>
                <c:pt idx="1">
                  <c:v>8.33</c:v>
                </c:pt>
                <c:pt idx="2">
                  <c:v>15.15</c:v>
                </c:pt>
                <c:pt idx="3">
                  <c:v>19.04</c:v>
                </c:pt>
                <c:pt idx="4">
                  <c:v>25.25</c:v>
                </c:pt>
                <c:pt idx="5">
                  <c:v>19.04</c:v>
                </c:pt>
                <c:pt idx="6">
                  <c:v>32.549999999999997</c:v>
                </c:pt>
                <c:pt idx="7" formatCode="General">
                  <c:v>0</c:v>
                </c:pt>
                <c:pt idx="8">
                  <c:v>6.25</c:v>
                </c:pt>
                <c:pt idx="9">
                  <c:v>18.45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3-4F3D-BB64-6F6F859C7DEA}"/>
            </c:ext>
          </c:extLst>
        </c:ser>
        <c:ser>
          <c:idx val="1"/>
          <c:order val="1"/>
          <c:tx>
            <c:strRef>
              <c:f>ข้อมูลนักเรียน!$L$37:$L$38</c:f>
              <c:strCache>
                <c:ptCount val="2"/>
                <c:pt idx="0">
                  <c:v>ร้อยละของนักเรียนบกพร่องทางสติปัญญา</c:v>
                </c:pt>
                <c:pt idx="1">
                  <c:v>ปีการศึกษา๒๕๕๙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ข้อมูลนักเรียน!$J$39:$J$48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รวมร้อยละ</c:v>
                </c:pt>
              </c:strCache>
            </c:strRef>
          </c:cat>
          <c:val>
            <c:numRef>
              <c:f>ข้อมูลนักเรียน!$L$39:$L$48</c:f>
              <c:numCache>
                <c:formatCode>t0</c:formatCode>
                <c:ptCount val="10"/>
                <c:pt idx="0">
                  <c:v>0</c:v>
                </c:pt>
                <c:pt idx="1">
                  <c:v>0</c:v>
                </c:pt>
                <c:pt idx="2" formatCode="t0.00">
                  <c:v>15.15</c:v>
                </c:pt>
                <c:pt idx="3" formatCode="t0.00">
                  <c:v>19.04</c:v>
                </c:pt>
                <c:pt idx="4">
                  <c:v>25</c:v>
                </c:pt>
                <c:pt idx="5" formatCode="t0.00">
                  <c:v>19.04</c:v>
                </c:pt>
                <c:pt idx="6" formatCode="t0.00">
                  <c:v>32.549999999999997</c:v>
                </c:pt>
                <c:pt idx="7" formatCode="t0.00">
                  <c:v>24.24</c:v>
                </c:pt>
                <c:pt idx="8" formatCode="t0.00">
                  <c:v>6.25</c:v>
                </c:pt>
                <c:pt idx="9" formatCode="t0.00">
                  <c:v>14.63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3-4F3D-BB64-6F6F859C7DEA}"/>
            </c:ext>
          </c:extLst>
        </c:ser>
        <c:ser>
          <c:idx val="2"/>
          <c:order val="2"/>
          <c:tx>
            <c:strRef>
              <c:f>ข้อมูลนักเรียน!$M$37:$M$38</c:f>
              <c:strCache>
                <c:ptCount val="2"/>
                <c:pt idx="0">
                  <c:v>ร้อยละของนักเรียนบกพร่องทางการเรียนรู้</c:v>
                </c:pt>
                <c:pt idx="1">
                  <c:v>ปีการศึกษา๒๕๕๘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ข้อมูลนักเรียน!$J$39:$J$48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รวมร้อยละ</c:v>
                </c:pt>
              </c:strCache>
            </c:strRef>
          </c:cat>
          <c:val>
            <c:numRef>
              <c:f>ข้อมูลนักเรียน!$M$39:$M$48</c:f>
              <c:numCache>
                <c:formatCode>t0.00</c:formatCode>
                <c:ptCount val="10"/>
                <c:pt idx="0">
                  <c:v>19.36</c:v>
                </c:pt>
                <c:pt idx="1">
                  <c:v>29.16</c:v>
                </c:pt>
                <c:pt idx="2">
                  <c:v>30.3</c:v>
                </c:pt>
                <c:pt idx="3">
                  <c:v>19.04</c:v>
                </c:pt>
                <c:pt idx="4" formatCode="t0">
                  <c:v>30</c:v>
                </c:pt>
                <c:pt idx="5">
                  <c:v>33.33</c:v>
                </c:pt>
                <c:pt idx="6">
                  <c:v>16.27</c:v>
                </c:pt>
                <c:pt idx="7">
                  <c:v>6.06</c:v>
                </c:pt>
                <c:pt idx="8">
                  <c:v>6.25</c:v>
                </c:pt>
                <c:pt idx="9">
                  <c:v>20.170000000000002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3-4F3D-BB64-6F6F859C7DEA}"/>
            </c:ext>
          </c:extLst>
        </c:ser>
        <c:ser>
          <c:idx val="3"/>
          <c:order val="3"/>
          <c:tx>
            <c:strRef>
              <c:f>ข้อมูลนักเรียน!$N$37:$N$38</c:f>
              <c:strCache>
                <c:ptCount val="2"/>
                <c:pt idx="0">
                  <c:v>ร้อยละของนักเรียนบกพร่องทางการเรียนรู้</c:v>
                </c:pt>
                <c:pt idx="1">
                  <c:v>ปีการศึกษา๒๕๕๙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ข้อมูลนักเรียน!$J$39:$J$48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รวมร้อยละ</c:v>
                </c:pt>
              </c:strCache>
            </c:strRef>
          </c:cat>
          <c:val>
            <c:numRef>
              <c:f>ข้อมูลนักเรียน!$N$39:$N$48</c:f>
              <c:numCache>
                <c:formatCode>t0.00</c:formatCode>
                <c:ptCount val="10"/>
                <c:pt idx="0">
                  <c:v>27.27</c:v>
                </c:pt>
                <c:pt idx="1">
                  <c:v>27.27</c:v>
                </c:pt>
                <c:pt idx="2">
                  <c:v>33.33</c:v>
                </c:pt>
                <c:pt idx="3">
                  <c:v>33.33</c:v>
                </c:pt>
                <c:pt idx="4">
                  <c:v>18.18</c:v>
                </c:pt>
                <c:pt idx="5">
                  <c:v>36.36</c:v>
                </c:pt>
                <c:pt idx="6">
                  <c:v>39.130000000000003</c:v>
                </c:pt>
                <c:pt idx="7">
                  <c:v>32.549999999999997</c:v>
                </c:pt>
                <c:pt idx="8">
                  <c:v>3.03</c:v>
                </c:pt>
                <c:pt idx="9">
                  <c:v>27.24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53-4F3D-BB64-6F6F859C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882824"/>
        <c:axId val="323696192"/>
      </c:barChart>
      <c:catAx>
        <c:axId val="50488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323696192"/>
        <c:crosses val="autoZero"/>
        <c:auto val="1"/>
        <c:lblAlgn val="ctr"/>
        <c:lblOffset val="100"/>
        <c:noMultiLvlLbl val="0"/>
      </c:catAx>
      <c:valAx>
        <c:axId val="32369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50488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06204071394618"/>
          <c:y val="0.2416238473398713"/>
          <c:w val="0.27950186769303115"/>
          <c:h val="0.69836415007580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b="1">
                <a:solidFill>
                  <a:sysClr val="windowText" lastClr="000000"/>
                </a:solidFill>
              </a:rPr>
              <a:t>จำนวนนักเรียนผ่านการทดสอบสมรรถภาพทางกายเรียน ระดับดีขึ้นไป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ข้อมูลนักเรียน!$AJ$3:$AJ$4</c:f>
              <c:strCache>
                <c:ptCount val="2"/>
                <c:pt idx="0">
                  <c:v>จำนวนนักเรียน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ข้อมูลนักเรียน!$AI$5:$AI$15</c:f>
              <c:strCache>
                <c:ptCount val="11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 ๒</c:v>
                </c:pt>
                <c:pt idx="8">
                  <c:v>ม.๓</c:v>
                </c:pt>
                <c:pt idx="9">
                  <c:v>รวม</c:v>
                </c:pt>
                <c:pt idx="10">
                  <c:v>เฉลี่ย</c:v>
                </c:pt>
              </c:strCache>
            </c:strRef>
          </c:cat>
          <c:val>
            <c:numRef>
              <c:f>ข้อมูลนักเรียน!$AJ$5:$AJ$15</c:f>
              <c:numCache>
                <c:formatCode>t0</c:formatCode>
                <c:ptCount val="11"/>
                <c:pt idx="0">
                  <c:v>22</c:v>
                </c:pt>
                <c:pt idx="1">
                  <c:v>22</c:v>
                </c:pt>
                <c:pt idx="2">
                  <c:v>24</c:v>
                </c:pt>
                <c:pt idx="3">
                  <c:v>32</c:v>
                </c:pt>
                <c:pt idx="4">
                  <c:v>22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4-4D5F-B7ED-EB3A3D6BDA04}"/>
            </c:ext>
          </c:extLst>
        </c:ser>
        <c:ser>
          <c:idx val="1"/>
          <c:order val="1"/>
          <c:tx>
            <c:strRef>
              <c:f>ข้อมูลนักเรียน!$AK$3:$AK$4</c:f>
              <c:strCache>
                <c:ptCount val="2"/>
                <c:pt idx="0">
                  <c:v>ระดับสมรรถภาพ</c:v>
                </c:pt>
                <c:pt idx="1">
                  <c:v>ดีมาก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ข้อมูลนักเรียน!$AI$5:$AI$15</c:f>
              <c:strCache>
                <c:ptCount val="11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 ๒</c:v>
                </c:pt>
                <c:pt idx="8">
                  <c:v>ม.๓</c:v>
                </c:pt>
                <c:pt idx="9">
                  <c:v>รวม</c:v>
                </c:pt>
                <c:pt idx="10">
                  <c:v>เฉลี่ย</c:v>
                </c:pt>
              </c:strCache>
            </c:strRef>
          </c:cat>
          <c:val>
            <c:numRef>
              <c:f>ข้อมูลนักเรียน!$AK$5:$AK$15</c:f>
              <c:numCache>
                <c:formatCode>t0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 formatCode="General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4-4D5F-B7ED-EB3A3D6BDA04}"/>
            </c:ext>
          </c:extLst>
        </c:ser>
        <c:ser>
          <c:idx val="2"/>
          <c:order val="2"/>
          <c:tx>
            <c:strRef>
              <c:f>ข้อมูลนักเรียน!$AL$3:$AL$4</c:f>
              <c:strCache>
                <c:ptCount val="2"/>
                <c:pt idx="0">
                  <c:v>ระดับสมรรถภาพ</c:v>
                </c:pt>
                <c:pt idx="1">
                  <c:v>ดี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ข้อมูลนักเรียน!$AI$5:$AI$15</c:f>
              <c:strCache>
                <c:ptCount val="11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 ๒</c:v>
                </c:pt>
                <c:pt idx="8">
                  <c:v>ม.๓</c:v>
                </c:pt>
                <c:pt idx="9">
                  <c:v>รวม</c:v>
                </c:pt>
                <c:pt idx="10">
                  <c:v>เฉลี่ย</c:v>
                </c:pt>
              </c:strCache>
            </c:strRef>
          </c:cat>
          <c:val>
            <c:numRef>
              <c:f>ข้อมูลนักเรียน!$AL$5:$AL$15</c:f>
              <c:numCache>
                <c:formatCode>t0</c:formatCode>
                <c:ptCount val="11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 formatCode="t0.00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4-4D5F-B7ED-EB3A3D6BD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928712"/>
        <c:axId val="321928384"/>
      </c:barChart>
      <c:catAx>
        <c:axId val="32192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321928384"/>
        <c:crosses val="autoZero"/>
        <c:auto val="1"/>
        <c:lblAlgn val="ctr"/>
        <c:lblOffset val="100"/>
        <c:noMultiLvlLbl val="0"/>
      </c:catAx>
      <c:valAx>
        <c:axId val="32192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32192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จำนวนนักเรียน จำแนกตามระดับชั้น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426659161116673E-2"/>
          <c:y val="0.1491186738459572"/>
          <c:w val="0.89349926919808509"/>
          <c:h val="0.568170656545470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ข้อมูลนักเรียน!$B$4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ข้อมูลนักเรียน!$A$5:$A$19</c:f>
              <c:strCache>
                <c:ptCount val="15"/>
                <c:pt idx="0">
                  <c:v>อนุบาล ๑</c:v>
                </c:pt>
                <c:pt idx="1">
                  <c:v>อนุบาล ๒</c:v>
                </c:pt>
                <c:pt idx="2">
                  <c:v>รวมอนุบาล</c:v>
                </c:pt>
                <c:pt idx="3">
                  <c:v>ประถมศึกษาปีที่ ๑</c:v>
                </c:pt>
                <c:pt idx="4">
                  <c:v>ประถมศึกษาปีที่ ๒</c:v>
                </c:pt>
                <c:pt idx="5">
                  <c:v>ประถมศึกษาปีที่ 3</c:v>
                </c:pt>
                <c:pt idx="6">
                  <c:v>ประถมศึกษาปีที่ ๔</c:v>
                </c:pt>
                <c:pt idx="7">
                  <c:v>ประถมศึกษาปีที่ ๕</c:v>
                </c:pt>
                <c:pt idx="8">
                  <c:v>ประถมศึกษาปีที่ ๖</c:v>
                </c:pt>
                <c:pt idx="9">
                  <c:v>รวมประถม</c:v>
                </c:pt>
                <c:pt idx="10">
                  <c:v>มัธยมศึกษาปีที่ ๑</c:v>
                </c:pt>
                <c:pt idx="11">
                  <c:v>มัธยมศึกษาปีที่ ๒</c:v>
                </c:pt>
                <c:pt idx="12">
                  <c:v>มัธยมศึกษาปีที่ ๓</c:v>
                </c:pt>
                <c:pt idx="13">
                  <c:v>รวมมัธยมศึกษาตอนต้น</c:v>
                </c:pt>
                <c:pt idx="14">
                  <c:v>รวมทั้งหมด</c:v>
                </c:pt>
              </c:strCache>
            </c:strRef>
          </c:cat>
          <c:val>
            <c:numRef>
              <c:f>ข้อมูลนักเรียน!$B$5:$B$19</c:f>
              <c:numCache>
                <c:formatCode>t0</c:formatCode>
                <c:ptCount val="15"/>
                <c:pt idx="0">
                  <c:v>23</c:v>
                </c:pt>
                <c:pt idx="1">
                  <c:v>12</c:v>
                </c:pt>
                <c:pt idx="2">
                  <c:v>35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18</c:v>
                </c:pt>
                <c:pt idx="7">
                  <c:v>14</c:v>
                </c:pt>
                <c:pt idx="8">
                  <c:v>15</c:v>
                </c:pt>
                <c:pt idx="9">
                  <c:v>85</c:v>
                </c:pt>
                <c:pt idx="10">
                  <c:v>29</c:v>
                </c:pt>
                <c:pt idx="11">
                  <c:v>22</c:v>
                </c:pt>
                <c:pt idx="12">
                  <c:v>13</c:v>
                </c:pt>
                <c:pt idx="13">
                  <c:v>64</c:v>
                </c:pt>
                <c:pt idx="14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3-4838-8212-807A09319041}"/>
            </c:ext>
          </c:extLst>
        </c:ser>
        <c:ser>
          <c:idx val="1"/>
          <c:order val="1"/>
          <c:tx>
            <c:strRef>
              <c:f>ข้อมูลนักเรียน!$C$4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ข้อมูลนักเรียน!$A$5:$A$19</c:f>
              <c:strCache>
                <c:ptCount val="15"/>
                <c:pt idx="0">
                  <c:v>อนุบาล ๑</c:v>
                </c:pt>
                <c:pt idx="1">
                  <c:v>อนุบาล ๒</c:v>
                </c:pt>
                <c:pt idx="2">
                  <c:v>รวมอนุบาล</c:v>
                </c:pt>
                <c:pt idx="3">
                  <c:v>ประถมศึกษาปีที่ ๑</c:v>
                </c:pt>
                <c:pt idx="4">
                  <c:v>ประถมศึกษาปีที่ ๒</c:v>
                </c:pt>
                <c:pt idx="5">
                  <c:v>ประถมศึกษาปีที่ 3</c:v>
                </c:pt>
                <c:pt idx="6">
                  <c:v>ประถมศึกษาปีที่ ๔</c:v>
                </c:pt>
                <c:pt idx="7">
                  <c:v>ประถมศึกษาปีที่ ๕</c:v>
                </c:pt>
                <c:pt idx="8">
                  <c:v>ประถมศึกษาปีที่ ๖</c:v>
                </c:pt>
                <c:pt idx="9">
                  <c:v>รวมประถม</c:v>
                </c:pt>
                <c:pt idx="10">
                  <c:v>มัธยมศึกษาปีที่ ๑</c:v>
                </c:pt>
                <c:pt idx="11">
                  <c:v>มัธยมศึกษาปีที่ ๒</c:v>
                </c:pt>
                <c:pt idx="12">
                  <c:v>มัธยมศึกษาปีที่ ๓</c:v>
                </c:pt>
                <c:pt idx="13">
                  <c:v>รวมมัธยมศึกษาตอนต้น</c:v>
                </c:pt>
                <c:pt idx="14">
                  <c:v>รวมทั้งหมด</c:v>
                </c:pt>
              </c:strCache>
            </c:strRef>
          </c:cat>
          <c:val>
            <c:numRef>
              <c:f>ข้อมูลนักเรียน!$C$5:$C$19</c:f>
              <c:numCache>
                <c:formatCode>t0</c:formatCode>
                <c:ptCount val="15"/>
                <c:pt idx="0">
                  <c:v>14</c:v>
                </c:pt>
                <c:pt idx="1">
                  <c:v>18</c:v>
                </c:pt>
                <c:pt idx="2">
                  <c:v>32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8</c:v>
                </c:pt>
                <c:pt idx="8">
                  <c:v>6</c:v>
                </c:pt>
                <c:pt idx="9">
                  <c:v>63</c:v>
                </c:pt>
                <c:pt idx="10">
                  <c:v>19</c:v>
                </c:pt>
                <c:pt idx="11">
                  <c:v>21</c:v>
                </c:pt>
                <c:pt idx="12">
                  <c:v>20</c:v>
                </c:pt>
                <c:pt idx="13">
                  <c:v>60</c:v>
                </c:pt>
                <c:pt idx="1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3-4838-8212-807A09319041}"/>
            </c:ext>
          </c:extLst>
        </c:ser>
        <c:ser>
          <c:idx val="2"/>
          <c:order val="2"/>
          <c:tx>
            <c:strRef>
              <c:f>ข้อมูลนักเรียน!$D$4</c:f>
              <c:strCache>
                <c:ptCount val="1"/>
                <c:pt idx="0">
                  <c:v>รวม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ข้อมูลนักเรียน!$A$5:$A$19</c:f>
              <c:strCache>
                <c:ptCount val="15"/>
                <c:pt idx="0">
                  <c:v>อนุบาล ๑</c:v>
                </c:pt>
                <c:pt idx="1">
                  <c:v>อนุบาล ๒</c:v>
                </c:pt>
                <c:pt idx="2">
                  <c:v>รวมอนุบาล</c:v>
                </c:pt>
                <c:pt idx="3">
                  <c:v>ประถมศึกษาปีที่ ๑</c:v>
                </c:pt>
                <c:pt idx="4">
                  <c:v>ประถมศึกษาปีที่ ๒</c:v>
                </c:pt>
                <c:pt idx="5">
                  <c:v>ประถมศึกษาปีที่ 3</c:v>
                </c:pt>
                <c:pt idx="6">
                  <c:v>ประถมศึกษาปีที่ ๔</c:v>
                </c:pt>
                <c:pt idx="7">
                  <c:v>ประถมศึกษาปีที่ ๕</c:v>
                </c:pt>
                <c:pt idx="8">
                  <c:v>ประถมศึกษาปีที่ ๖</c:v>
                </c:pt>
                <c:pt idx="9">
                  <c:v>รวมประถม</c:v>
                </c:pt>
                <c:pt idx="10">
                  <c:v>มัธยมศึกษาปีที่ ๑</c:v>
                </c:pt>
                <c:pt idx="11">
                  <c:v>มัธยมศึกษาปีที่ ๒</c:v>
                </c:pt>
                <c:pt idx="12">
                  <c:v>มัธยมศึกษาปีที่ ๓</c:v>
                </c:pt>
                <c:pt idx="13">
                  <c:v>รวมมัธยมศึกษาตอนต้น</c:v>
                </c:pt>
                <c:pt idx="14">
                  <c:v>รวมทั้งหมด</c:v>
                </c:pt>
              </c:strCache>
            </c:strRef>
          </c:cat>
          <c:val>
            <c:numRef>
              <c:f>ข้อมูลนักเรียน!$D$5:$D$19</c:f>
              <c:numCache>
                <c:formatCode>t0</c:formatCode>
                <c:ptCount val="15"/>
                <c:pt idx="0">
                  <c:v>37</c:v>
                </c:pt>
                <c:pt idx="1">
                  <c:v>30</c:v>
                </c:pt>
                <c:pt idx="2">
                  <c:v>67</c:v>
                </c:pt>
                <c:pt idx="3">
                  <c:v>23</c:v>
                </c:pt>
                <c:pt idx="4">
                  <c:v>24</c:v>
                </c:pt>
                <c:pt idx="5">
                  <c:v>24</c:v>
                </c:pt>
                <c:pt idx="6">
                  <c:v>34</c:v>
                </c:pt>
                <c:pt idx="7">
                  <c:v>22</c:v>
                </c:pt>
                <c:pt idx="8">
                  <c:v>21</c:v>
                </c:pt>
                <c:pt idx="9">
                  <c:v>148</c:v>
                </c:pt>
                <c:pt idx="10">
                  <c:v>48</c:v>
                </c:pt>
                <c:pt idx="11">
                  <c:v>43</c:v>
                </c:pt>
                <c:pt idx="12">
                  <c:v>33</c:v>
                </c:pt>
                <c:pt idx="13">
                  <c:v>124</c:v>
                </c:pt>
                <c:pt idx="14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3-4838-8212-807A09319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3621432"/>
        <c:axId val="693613560"/>
        <c:axId val="0"/>
      </c:bar3DChart>
      <c:catAx>
        <c:axId val="69362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93613560"/>
        <c:crosses val="autoZero"/>
        <c:auto val="1"/>
        <c:lblAlgn val="ctr"/>
        <c:lblOffset val="100"/>
        <c:noMultiLvlLbl val="0"/>
      </c:catAx>
      <c:valAx>
        <c:axId val="69361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9362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1768626843421478E-2"/>
                  <c:y val="3.7715143280904681E-3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1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55-478E-B421-2E605EC80982}"/>
                </c:ext>
              </c:extLst>
            </c:dLbl>
            <c:dLbl>
              <c:idx val="1"/>
              <c:layout>
                <c:manualLayout>
                  <c:x val="2.0097371811483595E-2"/>
                  <c:y val="3.2172146375744656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2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5-478E-B421-2E605EC80982}"/>
                </c:ext>
              </c:extLst>
            </c:dLbl>
            <c:dLbl>
              <c:idx val="2"/>
              <c:layout>
                <c:manualLayout>
                  <c:x val="4.6187869379505385E-2"/>
                  <c:y val="-4.4627017868709713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3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55-478E-B421-2E605EC80982}"/>
                </c:ext>
              </c:extLst>
            </c:dLbl>
            <c:dLbl>
              <c:idx val="3"/>
              <c:layout>
                <c:manualLayout>
                  <c:x val="0.11284976716100655"/>
                  <c:y val="-1.7975763519807425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rgbClr val="7030A0"/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55-478E-B421-2E605EC80982}"/>
                </c:ext>
              </c:extLst>
            </c:dLbl>
            <c:dLbl>
              <c:idx val="4"/>
              <c:layout>
                <c:manualLayout>
                  <c:x val="7.4871622120946234E-3"/>
                  <c:y val="-1.3327347842885047E-3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rgbClr val="00B0F0"/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55-478E-B421-2E605EC80982}"/>
                </c:ext>
              </c:extLst>
            </c:dLbl>
            <c:dLbl>
              <c:idx val="5"/>
              <c:layout>
                <c:manualLayout>
                  <c:x val="-9.9180422265595272E-2"/>
                  <c:y val="-5.0830993203171755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6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55-478E-B421-2E605EC80982}"/>
                </c:ext>
              </c:extLst>
            </c:dLbl>
            <c:dLbl>
              <c:idx val="6"/>
              <c:layout>
                <c:manualLayout>
                  <c:x val="-1.7327684419057517E-2"/>
                  <c:y val="-6.9549452831048547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1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55-478E-B421-2E605EC80982}"/>
                </c:ext>
              </c:extLst>
            </c:dLbl>
            <c:dLbl>
              <c:idx val="7"/>
              <c:layout>
                <c:manualLayout>
                  <c:x val="-1.1004547505765981E-2"/>
                  <c:y val="2.530777801463285E-2"/>
                </c:manualLayout>
              </c:layout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55-478E-B421-2E605EC8098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>
                      <a:solidFill>
                        <a:schemeClr val="accent3">
                          <a:lumMod val="75000"/>
                        </a:schemeClr>
                      </a:solidFill>
                      <a:latin typeface="TH SarabunPSK" panose="020B0500040200020003" pitchFamily="34" charset="-34"/>
                      <a:cs typeface="TH SarabunPSK" panose="020B0500040200020003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7EA-4959-9F52-6D68D8B6FA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ผลสัมฤทธิ์ทางการเรียน!$A$6:$A$14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ประวัติศาสตร์</c:v>
                </c:pt>
                <c:pt idx="4">
                  <c:v>สังคมศึกษา ศาสนาและวัฒนธรรม</c:v>
                </c:pt>
                <c:pt idx="5">
                  <c:v>สุขศึกษาและพลศึกษา</c:v>
                </c:pt>
                <c:pt idx="6">
                  <c:v>ศิลปะ</c:v>
                </c:pt>
                <c:pt idx="7">
                  <c:v>การงานอาชีพและเทคโนโลยี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ผลสัมฤทธิ์ทางการเรียน!$N$6:$N$14</c:f>
              <c:numCache>
                <c:formatCode>t0.00</c:formatCode>
                <c:ptCount val="9"/>
                <c:pt idx="0">
                  <c:v>46.36</c:v>
                </c:pt>
                <c:pt idx="1">
                  <c:v>70.099999999999994</c:v>
                </c:pt>
                <c:pt idx="2">
                  <c:v>68.040000000000006</c:v>
                </c:pt>
                <c:pt idx="3">
                  <c:v>32.270000000000003</c:v>
                </c:pt>
                <c:pt idx="4">
                  <c:v>69.069999999999993</c:v>
                </c:pt>
                <c:pt idx="5">
                  <c:v>71.13</c:v>
                </c:pt>
                <c:pt idx="6">
                  <c:v>79.38</c:v>
                </c:pt>
                <c:pt idx="7">
                  <c:v>76.28</c:v>
                </c:pt>
                <c:pt idx="8">
                  <c:v>54.63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55-478E-B421-2E605EC8098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ผลสัมฤทธิ์ทางการเรียน!$P$5</c:f>
              <c:strCache>
                <c:ptCount val="1"/>
                <c:pt idx="0">
                  <c:v>ป.๑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ผลสัมฤทธิ์ทางการเรียน!$P$6:$P$14</c:f>
              <c:numCache>
                <c:formatCode>t0.00</c:formatCode>
                <c:ptCount val="9"/>
                <c:pt idx="0">
                  <c:v>68.680000000000007</c:v>
                </c:pt>
                <c:pt idx="1">
                  <c:v>63.22</c:v>
                </c:pt>
                <c:pt idx="2">
                  <c:v>71.680000000000007</c:v>
                </c:pt>
                <c:pt idx="3">
                  <c:v>73.13</c:v>
                </c:pt>
                <c:pt idx="4">
                  <c:v>58.18</c:v>
                </c:pt>
                <c:pt idx="5">
                  <c:v>77.45</c:v>
                </c:pt>
                <c:pt idx="6">
                  <c:v>74.69</c:v>
                </c:pt>
                <c:pt idx="7">
                  <c:v>68.540000000000006</c:v>
                </c:pt>
                <c:pt idx="8">
                  <c:v>78.849999999999994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8-44D2-BEDE-06F7152287A4}"/>
            </c:ext>
          </c:extLst>
        </c:ser>
        <c:ser>
          <c:idx val="1"/>
          <c:order val="1"/>
          <c:tx>
            <c:strRef>
              <c:f>ผลสัมฤทธิ์ทางการเรียน!$Q$5</c:f>
              <c:strCache>
                <c:ptCount val="1"/>
                <c:pt idx="0">
                  <c:v>ป.๒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ผลสัมฤทธิ์ทางการเรียน!$Q$6:$Q$14</c:f>
              <c:numCache>
                <c:formatCode>t0.00</c:formatCode>
                <c:ptCount val="9"/>
                <c:pt idx="0">
                  <c:v>63.72</c:v>
                </c:pt>
                <c:pt idx="1">
                  <c:v>70.59</c:v>
                </c:pt>
                <c:pt idx="2">
                  <c:v>68.09</c:v>
                </c:pt>
                <c:pt idx="3">
                  <c:v>74.680000000000007</c:v>
                </c:pt>
                <c:pt idx="4">
                  <c:v>70.81</c:v>
                </c:pt>
                <c:pt idx="5">
                  <c:v>80.45</c:v>
                </c:pt>
                <c:pt idx="6">
                  <c:v>76.36</c:v>
                </c:pt>
                <c:pt idx="7">
                  <c:v>75.81</c:v>
                </c:pt>
                <c:pt idx="8">
                  <c:v>68.63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8-44D2-BEDE-06F7152287A4}"/>
            </c:ext>
          </c:extLst>
        </c:ser>
        <c:ser>
          <c:idx val="2"/>
          <c:order val="2"/>
          <c:tx>
            <c:strRef>
              <c:f>ผลสัมฤทธิ์ทางการเรียน!$R$5</c:f>
              <c:strCache>
                <c:ptCount val="1"/>
                <c:pt idx="0">
                  <c:v>ป.๓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ผลสัมฤทธิ์ทางการเรียน!$R$6:$R$14</c:f>
              <c:numCache>
                <c:formatCode>t0.00</c:formatCode>
                <c:ptCount val="9"/>
                <c:pt idx="0">
                  <c:v>65.33</c:v>
                </c:pt>
                <c:pt idx="1">
                  <c:v>64.95</c:v>
                </c:pt>
                <c:pt idx="2">
                  <c:v>66.540000000000006</c:v>
                </c:pt>
                <c:pt idx="3">
                  <c:v>68.58</c:v>
                </c:pt>
                <c:pt idx="4">
                  <c:v>65.91</c:v>
                </c:pt>
                <c:pt idx="5">
                  <c:v>73.42</c:v>
                </c:pt>
                <c:pt idx="6">
                  <c:v>66.67</c:v>
                </c:pt>
                <c:pt idx="7">
                  <c:v>68.83</c:v>
                </c:pt>
                <c:pt idx="8">
                  <c:v>62.37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C8-44D2-BEDE-06F7152287A4}"/>
            </c:ext>
          </c:extLst>
        </c:ser>
        <c:ser>
          <c:idx val="3"/>
          <c:order val="3"/>
          <c:tx>
            <c:strRef>
              <c:f>ผลสัมฤทธิ์ทางการเรียน!$S$5</c:f>
              <c:strCache>
                <c:ptCount val="1"/>
                <c:pt idx="0">
                  <c:v>ป.๔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ผลสัมฤทธิ์ทางการเรียน!$S$6:$S$14</c:f>
              <c:numCache>
                <c:formatCode>t0.00</c:formatCode>
                <c:ptCount val="9"/>
                <c:pt idx="0">
                  <c:v>47.5</c:v>
                </c:pt>
                <c:pt idx="1">
                  <c:v>61.69</c:v>
                </c:pt>
                <c:pt idx="2">
                  <c:v>69.13</c:v>
                </c:pt>
                <c:pt idx="3">
                  <c:v>70.56</c:v>
                </c:pt>
                <c:pt idx="4">
                  <c:v>43.94</c:v>
                </c:pt>
                <c:pt idx="5">
                  <c:v>73.5</c:v>
                </c:pt>
                <c:pt idx="6">
                  <c:v>51.72</c:v>
                </c:pt>
                <c:pt idx="7" formatCode="t0">
                  <c:v>74</c:v>
                </c:pt>
                <c:pt idx="8">
                  <c:v>61.88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8-44D2-BEDE-06F7152287A4}"/>
            </c:ext>
          </c:extLst>
        </c:ser>
        <c:ser>
          <c:idx val="4"/>
          <c:order val="4"/>
          <c:tx>
            <c:strRef>
              <c:f>ผลสัมฤทธิ์ทางการเรียน!$T$5</c:f>
              <c:strCache>
                <c:ptCount val="1"/>
                <c:pt idx="0">
                  <c:v>ป.๕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ผลสัมฤทธิ์ทางการเรียน!$T$6:$T$14</c:f>
              <c:numCache>
                <c:formatCode>t0.00</c:formatCode>
                <c:ptCount val="9"/>
                <c:pt idx="0">
                  <c:v>64.430000000000007</c:v>
                </c:pt>
                <c:pt idx="1">
                  <c:v>61.95</c:v>
                </c:pt>
                <c:pt idx="2">
                  <c:v>69.67</c:v>
                </c:pt>
                <c:pt idx="3">
                  <c:v>69.569999999999993</c:v>
                </c:pt>
                <c:pt idx="4">
                  <c:v>64.430000000000007</c:v>
                </c:pt>
                <c:pt idx="5">
                  <c:v>73.86</c:v>
                </c:pt>
                <c:pt idx="6">
                  <c:v>73.849999999999994</c:v>
                </c:pt>
                <c:pt idx="7">
                  <c:v>81.52</c:v>
                </c:pt>
                <c:pt idx="8">
                  <c:v>60.65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C8-44D2-BEDE-06F7152287A4}"/>
            </c:ext>
          </c:extLst>
        </c:ser>
        <c:ser>
          <c:idx val="5"/>
          <c:order val="5"/>
          <c:tx>
            <c:strRef>
              <c:f>ผลสัมฤทธิ์ทางการเรียน!$U$5</c:f>
              <c:strCache>
                <c:ptCount val="1"/>
                <c:pt idx="0">
                  <c:v>ป.๖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ผลสัมฤทธิ์ทางการเรียน!$U$6:$U$14</c:f>
              <c:numCache>
                <c:formatCode>t0.00</c:formatCode>
                <c:ptCount val="9"/>
                <c:pt idx="0">
                  <c:v>73.78</c:v>
                </c:pt>
                <c:pt idx="1">
                  <c:v>62.78</c:v>
                </c:pt>
                <c:pt idx="2">
                  <c:v>70.52</c:v>
                </c:pt>
                <c:pt idx="3">
                  <c:v>73.150000000000006</c:v>
                </c:pt>
                <c:pt idx="4">
                  <c:v>72.31</c:v>
                </c:pt>
                <c:pt idx="5">
                  <c:v>75.63</c:v>
                </c:pt>
                <c:pt idx="6">
                  <c:v>73.31</c:v>
                </c:pt>
                <c:pt idx="7">
                  <c:v>79.41</c:v>
                </c:pt>
                <c:pt idx="8">
                  <c:v>63.52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C8-44D2-BEDE-06F7152287A4}"/>
            </c:ext>
          </c:extLst>
        </c:ser>
        <c:ser>
          <c:idx val="6"/>
          <c:order val="6"/>
          <c:tx>
            <c:strRef>
              <c:f>ผลสัมฤทธิ์ทางการเรียน!$V$5</c:f>
              <c:strCache>
                <c:ptCount val="1"/>
                <c:pt idx="0">
                  <c:v>ม.๑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ผลสัมฤทธิ์ทางการเรียน!$V$6:$V$14</c:f>
              <c:numCache>
                <c:formatCode>t0.00</c:formatCode>
                <c:ptCount val="9"/>
                <c:pt idx="0">
                  <c:v>65.3</c:v>
                </c:pt>
                <c:pt idx="1">
                  <c:v>63.5</c:v>
                </c:pt>
                <c:pt idx="2">
                  <c:v>64.900000000000006</c:v>
                </c:pt>
                <c:pt idx="3" formatCode="t0">
                  <c:v>65</c:v>
                </c:pt>
                <c:pt idx="4">
                  <c:v>63.9</c:v>
                </c:pt>
                <c:pt idx="5">
                  <c:v>72.72</c:v>
                </c:pt>
                <c:pt idx="6">
                  <c:v>66.78</c:v>
                </c:pt>
                <c:pt idx="7">
                  <c:v>72.83</c:v>
                </c:pt>
                <c:pt idx="8">
                  <c:v>60.54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C8-44D2-BEDE-06F7152287A4}"/>
            </c:ext>
          </c:extLst>
        </c:ser>
        <c:ser>
          <c:idx val="7"/>
          <c:order val="7"/>
          <c:tx>
            <c:strRef>
              <c:f>ผลสัมฤทธิ์ทางการเรียน!$W$5</c:f>
              <c:strCache>
                <c:ptCount val="1"/>
                <c:pt idx="0">
                  <c:v>ม.๒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ผลสัมฤทธิ์ทางการเรียน!$W$6:$W$14</c:f>
              <c:numCache>
                <c:formatCode>t0.00</c:formatCode>
                <c:ptCount val="9"/>
                <c:pt idx="0">
                  <c:v>68.33</c:v>
                </c:pt>
                <c:pt idx="1">
                  <c:v>72.650000000000006</c:v>
                </c:pt>
                <c:pt idx="2">
                  <c:v>70.84</c:v>
                </c:pt>
                <c:pt idx="3">
                  <c:v>66.680000000000007</c:v>
                </c:pt>
                <c:pt idx="4">
                  <c:v>64.17</c:v>
                </c:pt>
                <c:pt idx="5">
                  <c:v>68.099999999999994</c:v>
                </c:pt>
                <c:pt idx="6">
                  <c:v>72.23</c:v>
                </c:pt>
                <c:pt idx="7">
                  <c:v>78.790000000000006</c:v>
                </c:pt>
                <c:pt idx="8">
                  <c:v>65.67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C8-44D2-BEDE-06F7152287A4}"/>
            </c:ext>
          </c:extLst>
        </c:ser>
        <c:ser>
          <c:idx val="8"/>
          <c:order val="8"/>
          <c:tx>
            <c:strRef>
              <c:f>ผลสัมฤทธิ์ทางการเรียน!$X$5</c:f>
              <c:strCache>
                <c:ptCount val="1"/>
                <c:pt idx="0">
                  <c:v>ม.๓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ผลสัมฤทธิ์ทางการเรียน!$O$6:$O$14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ผลสัมฤทธิ์ทางการเรียน!$X$6:$X$14</c:f>
              <c:numCache>
                <c:formatCode>t0.00</c:formatCode>
                <c:ptCount val="9"/>
                <c:pt idx="0">
                  <c:v>69.81</c:v>
                </c:pt>
                <c:pt idx="1">
                  <c:v>62.11</c:v>
                </c:pt>
                <c:pt idx="2">
                  <c:v>70.83</c:v>
                </c:pt>
                <c:pt idx="3">
                  <c:v>68.099999999999994</c:v>
                </c:pt>
                <c:pt idx="4">
                  <c:v>67.260000000000005</c:v>
                </c:pt>
                <c:pt idx="5">
                  <c:v>67.260000000000005</c:v>
                </c:pt>
                <c:pt idx="6">
                  <c:v>76.25</c:v>
                </c:pt>
                <c:pt idx="7">
                  <c:v>81.819999999999993</c:v>
                </c:pt>
                <c:pt idx="8">
                  <c:v>66.86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C8-44D2-BEDE-06F71522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796544"/>
        <c:axId val="446796216"/>
      </c:barChart>
      <c:catAx>
        <c:axId val="44679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6796216"/>
        <c:crosses val="autoZero"/>
        <c:auto val="1"/>
        <c:lblAlgn val="ctr"/>
        <c:lblOffset val="100"/>
        <c:noMultiLvlLbl val="0"/>
      </c:catAx>
      <c:valAx>
        <c:axId val="44679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467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27057713129866"/>
          <c:y val="3.3062111239647494E-2"/>
          <c:w val="0.86725445369102516"/>
          <c:h val="0.74075516861316193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4A2-457D-AD18-E4D75F575FD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4A2-457D-AD18-E4D75F575F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4A2-457D-AD18-E4D75F575F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4A2-457D-AD18-E4D75F575F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4A2-457D-AD18-E4D75F575F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4A2-457D-AD18-E4D75F575FD1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D-64A2-457D-AD18-E4D75F575FD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64A2-457D-AD18-E4D75F575FD1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11-64A2-457D-AD18-E4D75F575FD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[3]ผลสัมฤทธิ์ทางการเรียน!$Z$6:$Z$14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[3]ผลสัมฤทธิ์ทางการเรียน!$AF$6:$AF$14</c:f>
              <c:numCache>
                <c:formatCode>General</c:formatCode>
                <c:ptCount val="9"/>
                <c:pt idx="0">
                  <c:v>68.319999999999993</c:v>
                </c:pt>
                <c:pt idx="1">
                  <c:v>66.604000000000013</c:v>
                </c:pt>
                <c:pt idx="2">
                  <c:v>69.638000000000005</c:v>
                </c:pt>
                <c:pt idx="3">
                  <c:v>66.900000000000006</c:v>
                </c:pt>
                <c:pt idx="4">
                  <c:v>65.341999999999999</c:v>
                </c:pt>
                <c:pt idx="5">
                  <c:v>68.688000000000002</c:v>
                </c:pt>
                <c:pt idx="6">
                  <c:v>71.945999999999998</c:v>
                </c:pt>
                <c:pt idx="7">
                  <c:v>78.809999999999988</c:v>
                </c:pt>
                <c:pt idx="8">
                  <c:v>65.116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A2-457D-AD18-E4D75F575F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92561408"/>
        <c:axId val="92562944"/>
        <c:axId val="0"/>
      </c:bar3DChart>
      <c:catAx>
        <c:axId val="925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2944"/>
        <c:crosses val="autoZero"/>
        <c:auto val="1"/>
        <c:lblAlgn val="ctr"/>
        <c:lblOffset val="100"/>
        <c:noMultiLvlLbl val="0"/>
      </c:catAx>
      <c:valAx>
        <c:axId val="92562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256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ร้อยละผลสัมฤทธิ์ทางการเรียน ๘ กลุ่มสาระของนักเรียน</a:t>
            </a:r>
          </a:p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ชั้นประถมศึกษาปีที่๑-๖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ผลสัมฤทธิ์ทางการเรียน!$AH$4:$AH$5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ผลสัมฤทธิ์ทางการเรียน!$AH$6:$AH$14</c:f>
              <c:numCache>
                <c:formatCode>t0.00</c:formatCode>
                <c:ptCount val="9"/>
                <c:pt idx="0">
                  <c:v>68.680000000000007</c:v>
                </c:pt>
                <c:pt idx="1">
                  <c:v>63.22</c:v>
                </c:pt>
                <c:pt idx="2">
                  <c:v>71.680000000000007</c:v>
                </c:pt>
                <c:pt idx="3">
                  <c:v>73.13</c:v>
                </c:pt>
                <c:pt idx="4">
                  <c:v>58.18</c:v>
                </c:pt>
                <c:pt idx="5">
                  <c:v>77.45</c:v>
                </c:pt>
                <c:pt idx="6">
                  <c:v>74.69</c:v>
                </c:pt>
                <c:pt idx="7">
                  <c:v>68.540000000000006</c:v>
                </c:pt>
                <c:pt idx="8">
                  <c:v>78.849999999999994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3F1-AC15-D37659602E29}"/>
            </c:ext>
          </c:extLst>
        </c:ser>
        <c:ser>
          <c:idx val="1"/>
          <c:order val="1"/>
          <c:tx>
            <c:strRef>
              <c:f>ผลสัมฤทธิ์ทางการเรียน!$AI$4:$AI$5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ป.๒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ผลสัมฤทธิ์ทางการเรียน!$AI$6:$AI$14</c:f>
              <c:numCache>
                <c:formatCode>t0.00</c:formatCode>
                <c:ptCount val="9"/>
                <c:pt idx="0">
                  <c:v>63.72</c:v>
                </c:pt>
                <c:pt idx="1">
                  <c:v>70.59</c:v>
                </c:pt>
                <c:pt idx="2">
                  <c:v>68.09</c:v>
                </c:pt>
                <c:pt idx="3">
                  <c:v>74.680000000000007</c:v>
                </c:pt>
                <c:pt idx="4">
                  <c:v>70.81</c:v>
                </c:pt>
                <c:pt idx="5">
                  <c:v>80.45</c:v>
                </c:pt>
                <c:pt idx="6">
                  <c:v>76.36</c:v>
                </c:pt>
                <c:pt idx="7">
                  <c:v>75.81</c:v>
                </c:pt>
                <c:pt idx="8">
                  <c:v>68.63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D-43F1-AC15-D37659602E29}"/>
            </c:ext>
          </c:extLst>
        </c:ser>
        <c:ser>
          <c:idx val="2"/>
          <c:order val="2"/>
          <c:tx>
            <c:strRef>
              <c:f>ผลสัมฤทธิ์ทางการเรียน!$AJ$4:$AJ$5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ผลสัมฤทธิ์ทางการเรียน!$AJ$6:$AJ$14</c:f>
              <c:numCache>
                <c:formatCode>t0.00</c:formatCode>
                <c:ptCount val="9"/>
                <c:pt idx="0">
                  <c:v>65.33</c:v>
                </c:pt>
                <c:pt idx="1">
                  <c:v>64.95</c:v>
                </c:pt>
                <c:pt idx="2">
                  <c:v>66.540000000000006</c:v>
                </c:pt>
                <c:pt idx="3">
                  <c:v>68.58</c:v>
                </c:pt>
                <c:pt idx="4">
                  <c:v>65.91</c:v>
                </c:pt>
                <c:pt idx="5">
                  <c:v>73.42</c:v>
                </c:pt>
                <c:pt idx="6">
                  <c:v>66.67</c:v>
                </c:pt>
                <c:pt idx="7">
                  <c:v>68.83</c:v>
                </c:pt>
                <c:pt idx="8">
                  <c:v>62.37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D-43F1-AC15-D37659602E29}"/>
            </c:ext>
          </c:extLst>
        </c:ser>
        <c:ser>
          <c:idx val="3"/>
          <c:order val="3"/>
          <c:tx>
            <c:strRef>
              <c:f>ผลสัมฤทธิ์ทางการเรียน!$AK$4:$AK$5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ป.๔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ผลสัมฤทธิ์ทางการเรียน!$AK$6:$AK$14</c:f>
              <c:numCache>
                <c:formatCode>t0.00</c:formatCode>
                <c:ptCount val="9"/>
                <c:pt idx="0">
                  <c:v>47.5</c:v>
                </c:pt>
                <c:pt idx="1">
                  <c:v>61.69</c:v>
                </c:pt>
                <c:pt idx="2">
                  <c:v>69.13</c:v>
                </c:pt>
                <c:pt idx="3">
                  <c:v>70.56</c:v>
                </c:pt>
                <c:pt idx="4">
                  <c:v>43.94</c:v>
                </c:pt>
                <c:pt idx="5">
                  <c:v>73.5</c:v>
                </c:pt>
                <c:pt idx="6">
                  <c:v>51.72</c:v>
                </c:pt>
                <c:pt idx="7" formatCode="t0">
                  <c:v>74</c:v>
                </c:pt>
                <c:pt idx="8">
                  <c:v>61.88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D-43F1-AC15-D37659602E29}"/>
            </c:ext>
          </c:extLst>
        </c:ser>
        <c:ser>
          <c:idx val="4"/>
          <c:order val="4"/>
          <c:tx>
            <c:strRef>
              <c:f>ผลสัมฤทธิ์ทางการเรียน!$AL$4:$AL$5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ป.๕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ผลสัมฤทธิ์ทางการเรียน!$AL$6:$AL$14</c:f>
              <c:numCache>
                <c:formatCode>t0.00</c:formatCode>
                <c:ptCount val="9"/>
                <c:pt idx="0">
                  <c:v>64.430000000000007</c:v>
                </c:pt>
                <c:pt idx="1">
                  <c:v>61.95</c:v>
                </c:pt>
                <c:pt idx="2">
                  <c:v>69.67</c:v>
                </c:pt>
                <c:pt idx="3">
                  <c:v>69.569999999999993</c:v>
                </c:pt>
                <c:pt idx="4">
                  <c:v>64.430000000000007</c:v>
                </c:pt>
                <c:pt idx="5">
                  <c:v>73.86</c:v>
                </c:pt>
                <c:pt idx="6">
                  <c:v>73.849999999999994</c:v>
                </c:pt>
                <c:pt idx="7">
                  <c:v>81.52</c:v>
                </c:pt>
                <c:pt idx="8">
                  <c:v>60.65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D-43F1-AC15-D37659602E29}"/>
            </c:ext>
          </c:extLst>
        </c:ser>
        <c:ser>
          <c:idx val="5"/>
          <c:order val="5"/>
          <c:tx>
            <c:strRef>
              <c:f>ผลสัมฤทธิ์ทางการเรียน!$AM$4:$AM$5</c:f>
              <c:strCache>
                <c:ptCount val="2"/>
                <c:pt idx="0">
                  <c:v>ผลสัมฤทธิ์ทางการเรียน ๘ กลุ่มสาระการเรียนรู้</c:v>
                </c:pt>
                <c:pt idx="1">
                  <c:v>ป.๖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ผลสัมฤทธิ์ทางการเรียน!$AM$6:$AM$14</c:f>
              <c:numCache>
                <c:formatCode>t0.00</c:formatCode>
                <c:ptCount val="9"/>
                <c:pt idx="0">
                  <c:v>73.78</c:v>
                </c:pt>
                <c:pt idx="1">
                  <c:v>62.78</c:v>
                </c:pt>
                <c:pt idx="2">
                  <c:v>70.52</c:v>
                </c:pt>
                <c:pt idx="3">
                  <c:v>73.150000000000006</c:v>
                </c:pt>
                <c:pt idx="4">
                  <c:v>72.31</c:v>
                </c:pt>
                <c:pt idx="5">
                  <c:v>75.63</c:v>
                </c:pt>
                <c:pt idx="6">
                  <c:v>73.31</c:v>
                </c:pt>
                <c:pt idx="7">
                  <c:v>79.41</c:v>
                </c:pt>
                <c:pt idx="8">
                  <c:v>63.52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D-43F1-AC15-D37659602E29}"/>
            </c:ext>
          </c:extLst>
        </c:ser>
        <c:ser>
          <c:idx val="6"/>
          <c:order val="6"/>
          <c:tx>
            <c:strRef>
              <c:f>ผลสัมฤทธิ์ทางการเรียน!$AN$4:$AN$5</c:f>
              <c:strCache>
                <c:ptCount val="2"/>
                <c:pt idx="0">
                  <c:v>คิดเป็น</c:v>
                </c:pt>
                <c:pt idx="1">
                  <c:v>ร้อยละ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ผลสัมฤทธิ์ทางการเรียน!$AG$6:$AG$14</c:f>
              <c:strCache>
                <c:ptCount val="9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ประวัติศาสตร์</c:v>
                </c:pt>
                <c:pt idx="5">
                  <c:v>สุขศึกษา</c:v>
                </c:pt>
                <c:pt idx="6">
                  <c:v>ศิลปะ</c:v>
                </c:pt>
                <c:pt idx="7">
                  <c:v>การงานอาชีพ</c:v>
                </c:pt>
                <c:pt idx="8">
                  <c:v>ภาษาอังกฤษ</c:v>
                </c:pt>
              </c:strCache>
            </c:strRef>
          </c:cat>
          <c:val>
            <c:numRef>
              <c:f>ผลสัมฤทธิ์ทางการเรียน!$AN$6:$AN$14</c:f>
              <c:numCache>
                <c:formatCode>t0.00</c:formatCode>
                <c:ptCount val="9"/>
                <c:pt idx="0">
                  <c:v>63.906666666666673</c:v>
                </c:pt>
                <c:pt idx="1">
                  <c:v>64.196666666666658</c:v>
                </c:pt>
                <c:pt idx="2">
                  <c:v>69.271666666666661</c:v>
                </c:pt>
                <c:pt idx="3" formatCode="t0">
                  <c:v>71.611666666666665</c:v>
                </c:pt>
                <c:pt idx="4">
                  <c:v>62.596666666666664</c:v>
                </c:pt>
                <c:pt idx="5">
                  <c:v>75.718333333333334</c:v>
                </c:pt>
                <c:pt idx="6">
                  <c:v>69.433333333333351</c:v>
                </c:pt>
                <c:pt idx="7">
                  <c:v>74.685000000000002</c:v>
                </c:pt>
                <c:pt idx="8">
                  <c:v>65.983333333333334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D-43F1-AC15-D37659602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250800"/>
        <c:axId val="326246536"/>
      </c:barChart>
      <c:catAx>
        <c:axId val="3262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26246536"/>
        <c:crosses val="autoZero"/>
        <c:auto val="1"/>
        <c:lblAlgn val="ctr"/>
        <c:lblOffset val="100"/>
        <c:noMultiLvlLbl val="0"/>
      </c:catAx>
      <c:valAx>
        <c:axId val="32624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2625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lt1"/>
    </a:solidFill>
    <a:ln w="3175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 b="1" i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ผลการประเมินการทดสอบความสามารถพื้นฐานผู้เรียนรดับชาติ </a:t>
            </a:r>
            <a:r>
              <a:rPr lang="en-US" b="1" i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(NT)</a:t>
            </a:r>
          </a:p>
          <a:p>
            <a:pPr>
              <a:defRPr/>
            </a:pPr>
            <a:r>
              <a:rPr lang="th-TH" b="1" i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ชั้นประถมศึกษาปีที่ ๓ ปีการศึกษา ๒๕๕๙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NT!$B$4</c:f>
              <c:strCache>
                <c:ptCount val="1"/>
                <c:pt idx="0">
                  <c:v>คะแนนเฉลี่ยร้อยละของโรงเรียน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NT!$A$5:$A$8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เฉลี่ยทั้ง 3 ด้าน</c:v>
                </c:pt>
              </c:strCache>
            </c:strRef>
          </c:cat>
          <c:val>
            <c:numRef>
              <c:f>NT!$B$5:$B$8</c:f>
              <c:numCache>
                <c:formatCode>t0.00</c:formatCode>
                <c:ptCount val="4"/>
                <c:pt idx="0">
                  <c:v>41.42</c:v>
                </c:pt>
                <c:pt idx="1">
                  <c:v>31.22</c:v>
                </c:pt>
                <c:pt idx="2">
                  <c:v>45.51</c:v>
                </c:pt>
                <c:pt idx="3">
                  <c:v>39.383333333333333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A-4CCE-B4A0-CDCB95CA03AA}"/>
            </c:ext>
          </c:extLst>
        </c:ser>
        <c:ser>
          <c:idx val="1"/>
          <c:order val="1"/>
          <c:tx>
            <c:strRef>
              <c:f>NT!$C$4</c:f>
              <c:strCache>
                <c:ptCount val="1"/>
                <c:pt idx="0">
                  <c:v>คะแนนเฉลี่ยร้อยละของระดับเขตพื้นที่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NT!$A$5:$A$8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เฉลี่ยทั้ง 3 ด้าน</c:v>
                </c:pt>
              </c:strCache>
            </c:strRef>
          </c:cat>
          <c:val>
            <c:numRef>
              <c:f>NT!$C$5:$C$8</c:f>
              <c:numCache>
                <c:formatCode>t0.00</c:formatCode>
                <c:ptCount val="4"/>
                <c:pt idx="0">
                  <c:v>47.27</c:v>
                </c:pt>
                <c:pt idx="1">
                  <c:v>35.159999999999997</c:v>
                </c:pt>
                <c:pt idx="2">
                  <c:v>50.44</c:v>
                </c:pt>
                <c:pt idx="3">
                  <c:v>44.29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A-4CCE-B4A0-CDCB95CA03AA}"/>
            </c:ext>
          </c:extLst>
        </c:ser>
        <c:ser>
          <c:idx val="2"/>
          <c:order val="2"/>
          <c:tx>
            <c:strRef>
              <c:f>NT!$D$4</c:f>
              <c:strCache>
                <c:ptCount val="1"/>
                <c:pt idx="0">
                  <c:v>คะแนนเฉลี่ยร้อยละของระดับประเทศ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NT!$A$5:$A$8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เฉลี่ยทั้ง 3 ด้าน</c:v>
                </c:pt>
              </c:strCache>
            </c:strRef>
          </c:cat>
          <c:val>
            <c:numRef>
              <c:f>NT!$D$5:$D$8</c:f>
              <c:numCache>
                <c:formatCode>t0.00</c:formatCode>
                <c:ptCount val="4"/>
                <c:pt idx="0" formatCode="t0">
                  <c:v>51</c:v>
                </c:pt>
                <c:pt idx="1">
                  <c:v>36.99</c:v>
                </c:pt>
                <c:pt idx="2">
                  <c:v>53.38</c:v>
                </c:pt>
                <c:pt idx="3">
                  <c:v>47.123333333333335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A-4CCE-B4A0-CDCB95CA03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97465864"/>
        <c:axId val="497463896"/>
      </c:barChart>
      <c:catAx>
        <c:axId val="497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97463896"/>
        <c:crosses val="autoZero"/>
        <c:auto val="1"/>
        <c:lblAlgn val="ctr"/>
        <c:lblOffset val="100"/>
        <c:noMultiLvlLbl val="0"/>
      </c:catAx>
      <c:valAx>
        <c:axId val="49746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97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เปรียบเทียบผลการประเมินการทดสอบความสามารถพื้นฐาน</a:t>
            </a:r>
          </a:p>
          <a:p>
            <a:pPr>
              <a:defRPr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ระดับชาติ(</a:t>
            </a:r>
            <a:r>
              <a:rPr lang="en-US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NT) </a:t>
            </a: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ระหว่างปีการศึกษา ๒๕๕๗-๒๕๕๙</a:t>
            </a:r>
          </a:p>
        </c:rich>
      </c:tx>
      <c:layout>
        <c:manualLayout>
          <c:xMode val="edge"/>
          <c:yMode val="edge"/>
          <c:x val="0.10967599006941563"/>
          <c:y val="1.6966108083905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36149845592344E-2"/>
          <c:y val="0.15598764645241539"/>
          <c:w val="0.88697077992864526"/>
          <c:h val="0.750889123962786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NT!$G$4</c:f>
              <c:strCache>
                <c:ptCount val="1"/>
                <c:pt idx="0">
                  <c:v>ปี ๒๕๕๗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NT!$F$5:$F$8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รวมทั้ง 3 ด้าน</c:v>
                </c:pt>
              </c:strCache>
            </c:strRef>
          </c:cat>
          <c:val>
            <c:numRef>
              <c:f>NT!$G$5:$G$8</c:f>
              <c:numCache>
                <c:formatCode>0.00</c:formatCode>
                <c:ptCount val="4"/>
                <c:pt idx="3" formatCode="t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D-4F99-A165-1CA29BE8A487}"/>
            </c:ext>
          </c:extLst>
        </c:ser>
        <c:ser>
          <c:idx val="1"/>
          <c:order val="1"/>
          <c:tx>
            <c:strRef>
              <c:f>NT!$H$4</c:f>
              <c:strCache>
                <c:ptCount val="1"/>
                <c:pt idx="0">
                  <c:v>ปี ๒๕๕๘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NT!$F$5:$F$8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รวมทั้ง 3 ด้าน</c:v>
                </c:pt>
              </c:strCache>
            </c:strRef>
          </c:cat>
          <c:val>
            <c:numRef>
              <c:f>NT!$H$5:$H$8</c:f>
              <c:numCache>
                <c:formatCode>t0.00</c:formatCode>
                <c:ptCount val="4"/>
                <c:pt idx="0">
                  <c:v>33.869999999999997</c:v>
                </c:pt>
                <c:pt idx="1">
                  <c:v>31</c:v>
                </c:pt>
                <c:pt idx="2">
                  <c:v>29</c:v>
                </c:pt>
                <c:pt idx="3">
                  <c:v>93.87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D-4F99-A165-1CA29BE8A487}"/>
            </c:ext>
          </c:extLst>
        </c:ser>
        <c:ser>
          <c:idx val="2"/>
          <c:order val="2"/>
          <c:tx>
            <c:strRef>
              <c:f>NT!$I$4</c:f>
              <c:strCache>
                <c:ptCount val="1"/>
                <c:pt idx="0">
                  <c:v>ผลต่าง ๒๕๕๗-๒๕๕๘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506570991186322E-3"/>
                  <c:y val="-1.413842340325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6-4805-891B-DAAA3ACBAA6E}"/>
                </c:ext>
              </c:extLst>
            </c:dLbl>
            <c:dLbl>
              <c:idx val="1"/>
              <c:layout>
                <c:manualLayout>
                  <c:x val="1.0633213738982902E-2"/>
                  <c:y val="-1.1310738722603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66-4805-891B-DAAA3ACBAA6E}"/>
                </c:ext>
              </c:extLst>
            </c:dLbl>
            <c:dLbl>
              <c:idx val="2"/>
              <c:layout>
                <c:manualLayout>
                  <c:x val="6.3799282433896634E-3"/>
                  <c:y val="-1.6966108083905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66-4805-891B-DAAA3ACBAA6E}"/>
                </c:ext>
              </c:extLst>
            </c:dLbl>
            <c:dLbl>
              <c:idx val="3"/>
              <c:layout>
                <c:manualLayout>
                  <c:x val="8.506570991186322E-3"/>
                  <c:y val="-1.4138423403254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66-4805-891B-DAAA3ACBA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CC00FF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NT!$F$5:$F$8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รวมทั้ง 3 ด้าน</c:v>
                </c:pt>
              </c:strCache>
            </c:strRef>
          </c:cat>
          <c:val>
            <c:numRef>
              <c:f>NT!$I$5:$I$8</c:f>
              <c:numCache>
                <c:formatCode>t0.00</c:formatCode>
                <c:ptCount val="4"/>
                <c:pt idx="0">
                  <c:v>33.869999999999997</c:v>
                </c:pt>
                <c:pt idx="1">
                  <c:v>31</c:v>
                </c:pt>
                <c:pt idx="2">
                  <c:v>29</c:v>
                </c:pt>
                <c:pt idx="3">
                  <c:v>93.87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D-4F99-A165-1CA29BE8A487}"/>
            </c:ext>
          </c:extLst>
        </c:ser>
        <c:ser>
          <c:idx val="3"/>
          <c:order val="3"/>
          <c:tx>
            <c:strRef>
              <c:f>NT!$J$4</c:f>
              <c:strCache>
                <c:ptCount val="1"/>
                <c:pt idx="0">
                  <c:v>ปี ๒๕๕๙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013141982372644E-2"/>
                  <c:y val="-3.958758552911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6-4805-891B-DAAA3ACBAA6E}"/>
                </c:ext>
              </c:extLst>
            </c:dLbl>
            <c:dLbl>
              <c:idx val="1"/>
              <c:layout>
                <c:manualLayout>
                  <c:x val="1.4886499234576063E-2"/>
                  <c:y val="-2.5449162125857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6-4805-891B-DAAA3ACBAA6E}"/>
                </c:ext>
              </c:extLst>
            </c:dLbl>
            <c:dLbl>
              <c:idx val="2"/>
              <c:layout>
                <c:manualLayout>
                  <c:x val="1.4886499234576063E-2"/>
                  <c:y val="-5.3726008932366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6-4805-891B-DAAA3ACBAA6E}"/>
                </c:ext>
              </c:extLst>
            </c:dLbl>
            <c:dLbl>
              <c:idx val="3"/>
              <c:layout>
                <c:manualLayout>
                  <c:x val="1.0633213738982902E-2"/>
                  <c:y val="-3.958758552911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6-4805-891B-DAAA3ACBA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NT!$F$5:$F$8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รวมทั้ง 3 ด้าน</c:v>
                </c:pt>
              </c:strCache>
            </c:strRef>
          </c:cat>
          <c:val>
            <c:numRef>
              <c:f>NT!$J$5:$J$8</c:f>
              <c:numCache>
                <c:formatCode>t0.00</c:formatCode>
                <c:ptCount val="4"/>
                <c:pt idx="0">
                  <c:v>34.53</c:v>
                </c:pt>
                <c:pt idx="1">
                  <c:v>32</c:v>
                </c:pt>
                <c:pt idx="2">
                  <c:v>27</c:v>
                </c:pt>
                <c:pt idx="3">
                  <c:v>93.53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D-4F99-A165-1CA29BE8A487}"/>
            </c:ext>
          </c:extLst>
        </c:ser>
        <c:ser>
          <c:idx val="4"/>
          <c:order val="4"/>
          <c:tx>
            <c:strRef>
              <c:f>NT!$K$4</c:f>
              <c:strCache>
                <c:ptCount val="1"/>
                <c:pt idx="0">
                  <c:v>ผลต่าง ๒๕๕๘-๒๕๕๙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013141982372644E-2"/>
                  <c:y val="-2.827684680650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66-4805-891B-DAAA3ACBAA6E}"/>
                </c:ext>
              </c:extLst>
            </c:dLbl>
            <c:dLbl>
              <c:idx val="1"/>
              <c:layout>
                <c:manualLayout>
                  <c:x val="1.9139784730169224E-2"/>
                  <c:y val="-2.827684680650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66-4805-891B-DAAA3ACBAA6E}"/>
                </c:ext>
              </c:extLst>
            </c:dLbl>
            <c:dLbl>
              <c:idx val="2"/>
              <c:layout>
                <c:manualLayout>
                  <c:x val="1.0633213738982902E-2"/>
                  <c:y val="-2.827684680650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66-4805-891B-DAAA3ACBAA6E}"/>
                </c:ext>
              </c:extLst>
            </c:dLbl>
            <c:dLbl>
              <c:idx val="3"/>
              <c:layout>
                <c:manualLayout>
                  <c:x val="1.2759856486779483E-2"/>
                  <c:y val="-2.5449162125857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66-4805-891B-DAAA3ACBA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NT!$F$5:$F$8</c:f>
              <c:strCache>
                <c:ptCount val="4"/>
                <c:pt idx="0">
                  <c:v>ด้านภาษา</c:v>
                </c:pt>
                <c:pt idx="1">
                  <c:v>ด้านคำนวณ</c:v>
                </c:pt>
                <c:pt idx="2">
                  <c:v>ด้านเหตุผล</c:v>
                </c:pt>
                <c:pt idx="3">
                  <c:v>รวมทั้ง 3 ด้าน</c:v>
                </c:pt>
              </c:strCache>
            </c:strRef>
          </c:cat>
          <c:val>
            <c:numRef>
              <c:f>NT!$K$5:$K$8</c:f>
              <c:numCache>
                <c:formatCode>t0.00</c:formatCode>
                <c:ptCount val="4"/>
                <c:pt idx="0">
                  <c:v>0.66000000000000369</c:v>
                </c:pt>
                <c:pt idx="1">
                  <c:v>1</c:v>
                </c:pt>
                <c:pt idx="2">
                  <c:v>-2</c:v>
                </c:pt>
                <c:pt idx="3">
                  <c:v>-0.34000000000000341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6-4805-891B-DAAA3ACBAA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60932968"/>
        <c:axId val="560934280"/>
        <c:axId val="0"/>
      </c:bar3DChart>
      <c:catAx>
        <c:axId val="56093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560934280"/>
        <c:crosses val="autoZero"/>
        <c:auto val="1"/>
        <c:lblAlgn val="ctr"/>
        <c:lblOffset val="100"/>
        <c:noMultiLvlLbl val="0"/>
      </c:catAx>
      <c:valAx>
        <c:axId val="56093428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609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23153412658783"/>
          <c:y val="0.92442667579838123"/>
          <c:w val="0.82009607066750123"/>
          <c:h val="4.7717512964488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วิทยฐานะของข้าราชการครู</a:t>
            </a:r>
            <a:r>
              <a:rPr lang="th-TH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 </a:t>
            </a: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'ส่วนที่ ๑ ข้อมูลบุคลากร'!$A$42</c:f>
              <c:strCache>
                <c:ptCount val="1"/>
                <c:pt idx="0">
                  <c:v>ปีการศึกษา ๒๕๕๙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43C8-4524-A99A-F0527FF7BE07}"/>
              </c:ext>
            </c:extLst>
          </c:dPt>
          <c:dPt>
            <c:idx val="1"/>
            <c:bubble3D val="0"/>
            <c:spPr>
              <a:solidFill>
                <a:srgbClr val="CCFF33"/>
              </a:solidFill>
            </c:spPr>
            <c:extLst>
              <c:ext xmlns:c16="http://schemas.microsoft.com/office/drawing/2014/chart" uri="{C3380CC4-5D6E-409C-BE32-E72D297353CC}">
                <c16:uniqueId val="{00000003-43C8-4524-A99A-F0527FF7BE07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43C8-4524-A99A-F0527FF7BE07}"/>
              </c:ext>
            </c:extLst>
          </c:dPt>
          <c:dPt>
            <c:idx val="3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7-43C8-4524-A99A-F0527FF7BE0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๕%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8-4524-A99A-F0527FF7BE0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๒๒%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C8-4524-A99A-F0527FF7BE0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๖%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C8-4524-A99A-F0527FF7BE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th-TH"/>
                      <a:t>๖๗%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C8-4524-A99A-F0527FF7BE0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th-TH"/>
                      <a:t>๐%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EC-44E1-A23E-F76EF576D3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'ส่วนที่ ๑ ข้อมูลบุคลากร'!$B$41:$F$41</c:f>
              <c:strCache>
                <c:ptCount val="5"/>
                <c:pt idx="0">
                  <c:v>ครูผู้ช่วย</c:v>
                </c:pt>
                <c:pt idx="1">
                  <c:v>คศ.๑</c:v>
                </c:pt>
                <c:pt idx="2">
                  <c:v>คศ.๒</c:v>
                </c:pt>
                <c:pt idx="3">
                  <c:v>คศ.๓</c:v>
                </c:pt>
                <c:pt idx="4">
                  <c:v>คศ.๔</c:v>
                </c:pt>
              </c:strCache>
            </c:strRef>
          </c:cat>
          <c:val>
            <c:numRef>
              <c:f>'ส่วนที่ ๑ ข้อมูลบุคลากร'!$B$42:$F$42</c:f>
              <c:numCache>
                <c:formatCode>t0</c:formatCode>
                <c:ptCount val="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C8-4524-A99A-F0527FF7BE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400" b="0" i="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rot="0" vert="horz"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ผลการทดสอบทางการศึกษาระดับชาติขั้นพื้นฐาน (</a:t>
            </a:r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O-NET)  </a:t>
            </a: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 </a:t>
            </a:r>
            <a:endParaRPr lang="en-US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ระดับมัธยมศึกษาปีที่ 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'O-NET'!$I$5</c:f>
              <c:strCache>
                <c:ptCount val="1"/>
                <c:pt idx="0">
                  <c:v>คะแนนเฉลี่ยของโรงเรียน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-2.2228682737012438E-3"/>
                  <c:y val="2.311689351282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0-4775-A384-E4A239478595}"/>
                </c:ext>
              </c:extLst>
            </c:dLbl>
            <c:dLbl>
              <c:idx val="1"/>
              <c:layout>
                <c:manualLayout>
                  <c:x val="0"/>
                  <c:y val="8.0552978343657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30-4775-A384-E4A239478595}"/>
                </c:ext>
              </c:extLst>
            </c:dLbl>
            <c:dLbl>
              <c:idx val="2"/>
              <c:layout>
                <c:manualLayout>
                  <c:x val="-4.4457365474024875E-3"/>
                  <c:y val="5.1834935928238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0-4775-A384-E4A239478595}"/>
                </c:ext>
              </c:extLst>
            </c:dLbl>
            <c:dLbl>
              <c:idx val="3"/>
              <c:layout>
                <c:manualLayout>
                  <c:x val="0"/>
                  <c:y val="-3.43191913180156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30-4775-A384-E4A239478595}"/>
                </c:ext>
              </c:extLst>
            </c:dLbl>
            <c:dLbl>
              <c:idx val="4"/>
              <c:layout>
                <c:manualLayout>
                  <c:x val="0"/>
                  <c:y val="2.311689351282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30-4775-A384-E4A239478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'O-NET'!$J$4:$N$4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'O-NET'!$J$5:$N$5</c:f>
              <c:numCache>
                <c:formatCode>t0.00</c:formatCode>
                <c:ptCount val="5"/>
                <c:pt idx="0">
                  <c:v>44.78</c:v>
                </c:pt>
                <c:pt idx="1">
                  <c:v>25.6</c:v>
                </c:pt>
                <c:pt idx="2">
                  <c:v>33.22</c:v>
                </c:pt>
                <c:pt idx="3">
                  <c:v>48.52</c:v>
                </c:pt>
                <c:pt idx="4">
                  <c:v>27.13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30-4775-A384-E4A239478595}"/>
            </c:ext>
          </c:extLst>
        </c:ser>
        <c:ser>
          <c:idx val="1"/>
          <c:order val="1"/>
          <c:tx>
            <c:strRef>
              <c:f>'O-NET'!$I$6</c:f>
              <c:strCache>
                <c:ptCount val="1"/>
                <c:pt idx="0">
                  <c:v>คะแนนเฉลี่ยระดับจังหวัด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1834935928238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30-4775-A384-E4A239478595}"/>
                </c:ext>
              </c:extLst>
            </c:dLbl>
            <c:dLbl>
              <c:idx val="1"/>
              <c:layout>
                <c:manualLayout>
                  <c:x val="-2.2228682737012047E-3"/>
                  <c:y val="5.1834935928238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30-4775-A384-E4A239478595}"/>
                </c:ext>
              </c:extLst>
            </c:dLbl>
            <c:dLbl>
              <c:idx val="2"/>
              <c:layout>
                <c:manualLayout>
                  <c:x val="0"/>
                  <c:y val="2.311689351282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30-4775-A384-E4A239478595}"/>
                </c:ext>
              </c:extLst>
            </c:dLbl>
            <c:dLbl>
              <c:idx val="3"/>
              <c:layout>
                <c:manualLayout>
                  <c:x val="0"/>
                  <c:y val="2.311689351282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30-4775-A384-E4A239478595}"/>
                </c:ext>
              </c:extLst>
            </c:dLbl>
            <c:dLbl>
              <c:idx val="4"/>
              <c:layout>
                <c:manualLayout>
                  <c:x val="0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30-4775-A384-E4A239478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'O-NET'!$J$4:$N$4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'O-NET'!$J$6:$N$6</c:f>
              <c:numCache>
                <c:formatCode>t0.00</c:formatCode>
                <c:ptCount val="5"/>
                <c:pt idx="0">
                  <c:v>45.57</c:v>
                </c:pt>
                <c:pt idx="1">
                  <c:v>27.71</c:v>
                </c:pt>
                <c:pt idx="2">
                  <c:v>34.090000000000003</c:v>
                </c:pt>
                <c:pt idx="3">
                  <c:v>48.09</c:v>
                </c:pt>
                <c:pt idx="4">
                  <c:v>30.16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30-4775-A384-E4A239478595}"/>
            </c:ext>
          </c:extLst>
        </c:ser>
        <c:ser>
          <c:idx val="2"/>
          <c:order val="2"/>
          <c:tx>
            <c:strRef>
              <c:f>'O-NET'!$I$7</c:f>
              <c:strCache>
                <c:ptCount val="1"/>
                <c:pt idx="0">
                  <c:v>คะแนนเฉลี่ย สังกัด สพฐ.ทั้งหมด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2.0376057122977753E-17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30-4775-A384-E4A239478595}"/>
                </c:ext>
              </c:extLst>
            </c:dLbl>
            <c:dLbl>
              <c:idx val="1"/>
              <c:layout>
                <c:manualLayout>
                  <c:x val="0"/>
                  <c:y val="2.3116893512820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30-4775-A384-E4A239478595}"/>
                </c:ext>
              </c:extLst>
            </c:dLbl>
            <c:dLbl>
              <c:idx val="2"/>
              <c:layout>
                <c:manualLayout>
                  <c:x val="0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30-4775-A384-E4A239478595}"/>
                </c:ext>
              </c:extLst>
            </c:dLbl>
            <c:dLbl>
              <c:idx val="3"/>
              <c:layout>
                <c:manualLayout>
                  <c:x val="-2.2228682737012438E-3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30-4775-A384-E4A239478595}"/>
                </c:ext>
              </c:extLst>
            </c:dLbl>
            <c:dLbl>
              <c:idx val="4"/>
              <c:layout>
                <c:manualLayout>
                  <c:x val="0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30-4775-A384-E4A239478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'O-NET'!$J$4:$N$4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'O-NET'!$J$7:$N$7</c:f>
              <c:numCache>
                <c:formatCode>t0.00</c:formatCode>
                <c:ptCount val="5"/>
                <c:pt idx="0">
                  <c:v>46.81</c:v>
                </c:pt>
                <c:pt idx="1">
                  <c:v>29.53</c:v>
                </c:pt>
                <c:pt idx="2">
                  <c:v>35.119999999999997</c:v>
                </c:pt>
                <c:pt idx="3">
                  <c:v>49.34</c:v>
                </c:pt>
                <c:pt idx="4">
                  <c:v>31.39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530-4775-A384-E4A239478595}"/>
            </c:ext>
          </c:extLst>
        </c:ser>
        <c:ser>
          <c:idx val="3"/>
          <c:order val="3"/>
          <c:tx>
            <c:strRef>
              <c:f>'O-NET'!$I$8</c:f>
              <c:strCache>
                <c:ptCount val="1"/>
                <c:pt idx="0">
                  <c:v>คะแนนเฉลี่ยระดับประเทศ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28682737012438E-3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30-4775-A384-E4A239478595}"/>
                </c:ext>
              </c:extLst>
            </c:dLbl>
            <c:dLbl>
              <c:idx val="1"/>
              <c:layout>
                <c:manualLayout>
                  <c:x val="0"/>
                  <c:y val="5.1834935928238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30-4775-A384-E4A239478595}"/>
                </c:ext>
              </c:extLst>
            </c:dLbl>
            <c:dLbl>
              <c:idx val="2"/>
              <c:layout>
                <c:manualLayout>
                  <c:x val="4.4457365474024875E-3"/>
                  <c:y val="5.18349359282386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30-4775-A384-E4A239478595}"/>
                </c:ext>
              </c:extLst>
            </c:dLbl>
            <c:dLbl>
              <c:idx val="3"/>
              <c:layout>
                <c:manualLayout>
                  <c:x val="-8.1504228491911024E-17"/>
                  <c:y val="-6.30372337334339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30-4775-A384-E4A239478595}"/>
                </c:ext>
              </c:extLst>
            </c:dLbl>
            <c:dLbl>
              <c:idx val="4"/>
              <c:layout>
                <c:manualLayout>
                  <c:x val="2.2228682737012438E-3"/>
                  <c:y val="-5.6011489025976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30-4775-A384-E4A239478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'O-NET'!$J$4:$N$4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'O-NET'!$J$8:$N$8</c:f>
              <c:numCache>
                <c:formatCode>t0.00</c:formatCode>
                <c:ptCount val="5"/>
                <c:pt idx="0">
                  <c:v>46.36</c:v>
                </c:pt>
                <c:pt idx="1">
                  <c:v>29.31</c:v>
                </c:pt>
                <c:pt idx="2">
                  <c:v>34.99</c:v>
                </c:pt>
                <c:pt idx="3" formatCode="t0">
                  <c:v>49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530-4775-A384-E4A2394785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7"/>
        <c:axId val="100107776"/>
        <c:axId val="100109312"/>
      </c:barChart>
      <c:catAx>
        <c:axId val="1001077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0109312"/>
        <c:crosses val="autoZero"/>
        <c:auto val="1"/>
        <c:lblAlgn val="ctr"/>
        <c:lblOffset val="100"/>
        <c:noMultiLvlLbl val="0"/>
      </c:catAx>
      <c:valAx>
        <c:axId val="100109312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0107776"/>
        <c:crosses val="autoZero"/>
        <c:crossBetween val="between"/>
        <c:majorUnit val="10"/>
        <c:minorUnit val="2"/>
      </c:valAx>
    </c:plotArea>
    <c:legend>
      <c:legendPos val="b"/>
      <c:overlay val="0"/>
      <c:txPr>
        <a:bodyPr rot="0" vert="horz"/>
        <a:lstStyle/>
        <a:p>
          <a:pPr>
            <a:defRPr sz="160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แผนภูมิแสดงผลการทดสอบทางการศึกษาระดับชาติ (</a:t>
            </a:r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O-NET</a:t>
            </a: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)   ปีการศึกษา ๒๕๕๙</a:t>
            </a:r>
            <a:endParaRPr lang="en-US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ระดับชั้นประถมศึกษาปีที่ ๖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06759532516434E-2"/>
          <c:y val="0.14621946213553663"/>
          <c:w val="0.90459410898926773"/>
          <c:h val="0.650903874585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'O-NET'!$B$5</c:f>
              <c:strCache>
                <c:ptCount val="1"/>
                <c:pt idx="0">
                  <c:v>คะแนนเฉลี่ยของโรงเรียน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'O-NET'!$C$4:$G$4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'O-NET'!$C$5:$G$5</c:f>
              <c:numCache>
                <c:formatCode>t0.00</c:formatCode>
                <c:ptCount val="5"/>
                <c:pt idx="0">
                  <c:v>54.78</c:v>
                </c:pt>
                <c:pt idx="1">
                  <c:v>33.130000000000003</c:v>
                </c:pt>
                <c:pt idx="2">
                  <c:v>43.93</c:v>
                </c:pt>
                <c:pt idx="3">
                  <c:v>47.81</c:v>
                </c:pt>
                <c:pt idx="4">
                  <c:v>29.38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C-4FFB-BB57-F66627C0C1AB}"/>
            </c:ext>
          </c:extLst>
        </c:ser>
        <c:ser>
          <c:idx val="1"/>
          <c:order val="1"/>
          <c:tx>
            <c:strRef>
              <c:f>'O-NET'!$B$6</c:f>
              <c:strCache>
                <c:ptCount val="1"/>
                <c:pt idx="0">
                  <c:v>คะแนนเฉลี่ยระดับจังหวัด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'O-NET'!$C$4:$G$4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'O-NET'!$C$6:$G$6</c:f>
              <c:numCache>
                <c:formatCode>t0.00</c:formatCode>
                <c:ptCount val="5"/>
                <c:pt idx="0">
                  <c:v>53.21</c:v>
                </c:pt>
                <c:pt idx="1">
                  <c:v>40.58</c:v>
                </c:pt>
                <c:pt idx="2">
                  <c:v>41.33</c:v>
                </c:pt>
                <c:pt idx="3">
                  <c:v>46.75</c:v>
                </c:pt>
                <c:pt idx="4">
                  <c:v>33.07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C-4FFB-BB57-F66627C0C1AB}"/>
            </c:ext>
          </c:extLst>
        </c:ser>
        <c:ser>
          <c:idx val="2"/>
          <c:order val="2"/>
          <c:tx>
            <c:strRef>
              <c:f>'O-NET'!$B$7</c:f>
              <c:strCache>
                <c:ptCount val="1"/>
                <c:pt idx="0">
                  <c:v>คะแนนเฉลี่ย สังกัด สพฐ.ทั้งหมด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'O-NET'!$C$4:$G$4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'O-NET'!$C$7:$G$7</c:f>
              <c:numCache>
                <c:formatCode>t0.00</c:formatCode>
                <c:ptCount val="5"/>
                <c:pt idx="0">
                  <c:v>51.88</c:v>
                </c:pt>
                <c:pt idx="1">
                  <c:v>38.76</c:v>
                </c:pt>
                <c:pt idx="2">
                  <c:v>40.270000000000003</c:v>
                </c:pt>
                <c:pt idx="3">
                  <c:v>45.08</c:v>
                </c:pt>
                <c:pt idx="4">
                  <c:v>31.11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C-4FFB-BB57-F66627C0C1AB}"/>
            </c:ext>
          </c:extLst>
        </c:ser>
        <c:ser>
          <c:idx val="3"/>
          <c:order val="3"/>
          <c:tx>
            <c:strRef>
              <c:f>'O-NET'!$B$8</c:f>
              <c:strCache>
                <c:ptCount val="1"/>
                <c:pt idx="0">
                  <c:v>คะแนนเฉลี่ยระดับประเทศ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'O-NET'!$C$4:$G$4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 </c:v>
                </c:pt>
                <c:pt idx="4">
                  <c:v>ภาษาอังกฤษ</c:v>
                </c:pt>
              </c:strCache>
            </c:strRef>
          </c:cat>
          <c:val>
            <c:numRef>
              <c:f>'O-NET'!$C$8:$G$8</c:f>
              <c:numCache>
                <c:formatCode>t0.00</c:formatCode>
                <c:ptCount val="5"/>
                <c:pt idx="0">
                  <c:v>52.98</c:v>
                </c:pt>
                <c:pt idx="1">
                  <c:v>40.47</c:v>
                </c:pt>
                <c:pt idx="2">
                  <c:v>41.22</c:v>
                </c:pt>
                <c:pt idx="3">
                  <c:v>46.68</c:v>
                </c:pt>
                <c:pt idx="4">
                  <c:v>34.590000000000003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C-4FFB-BB57-F66627C0C1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0331904"/>
        <c:axId val="100333440"/>
      </c:barChart>
      <c:catAx>
        <c:axId val="1003319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0333440"/>
        <c:crossesAt val="0"/>
        <c:auto val="1"/>
        <c:lblAlgn val="ctr"/>
        <c:lblOffset val="100"/>
        <c:noMultiLvlLbl val="0"/>
      </c:catAx>
      <c:valAx>
        <c:axId val="100333440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0331904"/>
        <c:crosses val="autoZero"/>
        <c:crossBetween val="between"/>
        <c:majorUnit val="10"/>
        <c:minorUnit val="2"/>
      </c:valAx>
    </c:plotArea>
    <c:legend>
      <c:legendPos val="b"/>
      <c:layout>
        <c:manualLayout>
          <c:xMode val="edge"/>
          <c:yMode val="edge"/>
          <c:x val="0.1784080875505967"/>
          <c:y val="0.86743577746345413"/>
          <c:w val="0.70271381523855414"/>
          <c:h val="0.11563828312696359"/>
        </c:manualLayout>
      </c:layout>
      <c:overlay val="0"/>
      <c:txPr>
        <a:bodyPr/>
        <a:lstStyle/>
        <a:p>
          <a:pPr>
            <a:defRPr sz="160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0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4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เปรียบเทียบผลการทดสอบทางการศึกษาระดับชาติขั้นพื้นฐาน </a:t>
            </a:r>
            <a:r>
              <a:rPr lang="en-US" sz="14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(O-NET)</a:t>
            </a:r>
          </a:p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4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</a:t>
            </a:r>
            <a:r>
              <a:rPr lang="th-TH" sz="14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๒๕๕๗-๒๕๕๙ ระดับมัธยมศึกษาตอนต้น</a:t>
            </a:r>
            <a:endParaRPr lang="th-TH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2.605456650572641E-2"/>
          <c:y val="0.21083167687408161"/>
          <c:w val="0.94789086698854719"/>
          <c:h val="0.76163894581205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'O-NET'!$I$33</c:f>
              <c:strCache>
                <c:ptCount val="1"/>
                <c:pt idx="0">
                  <c:v>ภาษาไทย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'O-NET'!$J$32:$N$32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'O-NET'!$J$33:$N$33</c:f>
              <c:numCache>
                <c:formatCode>t0.00</c:formatCode>
                <c:ptCount val="5"/>
                <c:pt idx="0">
                  <c:v>32.99</c:v>
                </c:pt>
                <c:pt idx="1">
                  <c:v>42.33</c:v>
                </c:pt>
                <c:pt idx="2">
                  <c:v>9.34</c:v>
                </c:pt>
                <c:pt idx="3">
                  <c:v>44.78</c:v>
                </c:pt>
                <c:pt idx="4">
                  <c:v>2.4500000000000028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0-43C8-B83C-CBD046825B50}"/>
            </c:ext>
          </c:extLst>
        </c:ser>
        <c:ser>
          <c:idx val="1"/>
          <c:order val="1"/>
          <c:tx>
            <c:strRef>
              <c:f>'O-NET'!$I$34</c:f>
              <c:strCache>
                <c:ptCount val="1"/>
                <c:pt idx="0">
                  <c:v>สังคมศึกษา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'O-NET'!$J$32:$N$32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'O-NET'!$J$34:$N$34</c:f>
              <c:numCache>
                <c:formatCode>t0.00</c:formatCode>
                <c:ptCount val="5"/>
                <c:pt idx="0">
                  <c:v>45.67</c:v>
                </c:pt>
                <c:pt idx="1">
                  <c:v>46.67</c:v>
                </c:pt>
                <c:pt idx="2" formatCode="t0">
                  <c:v>1</c:v>
                </c:pt>
                <c:pt idx="3">
                  <c:v>48.52</c:v>
                </c:pt>
                <c:pt idx="4">
                  <c:v>1.8500000000000014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0-43C8-B83C-CBD046825B50}"/>
            </c:ext>
          </c:extLst>
        </c:ser>
        <c:ser>
          <c:idx val="2"/>
          <c:order val="2"/>
          <c:tx>
            <c:strRef>
              <c:f>'O-NET'!$I$35</c:f>
              <c:strCache>
                <c:ptCount val="1"/>
                <c:pt idx="0">
                  <c:v>ภาษาอังกฤษ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'O-NET'!$J$32:$N$32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'O-NET'!$J$35:$N$35</c:f>
              <c:numCache>
                <c:formatCode>t0.00</c:formatCode>
                <c:ptCount val="5"/>
                <c:pt idx="0">
                  <c:v>25.58</c:v>
                </c:pt>
                <c:pt idx="1">
                  <c:v>27.56</c:v>
                </c:pt>
                <c:pt idx="2">
                  <c:v>1.98</c:v>
                </c:pt>
                <c:pt idx="3">
                  <c:v>27.13</c:v>
                </c:pt>
                <c:pt idx="4">
                  <c:v>-0.42999999999999972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C0-43C8-B83C-CBD046825B50}"/>
            </c:ext>
          </c:extLst>
        </c:ser>
        <c:ser>
          <c:idx val="3"/>
          <c:order val="3"/>
          <c:tx>
            <c:strRef>
              <c:f>'O-NET'!$I$36</c:f>
              <c:strCache>
                <c:ptCount val="1"/>
                <c:pt idx="0">
                  <c:v>คณิตศาสตร์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'O-NET'!$J$32:$N$32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'O-NET'!$J$36:$N$36</c:f>
              <c:numCache>
                <c:formatCode>t0</c:formatCode>
                <c:ptCount val="5"/>
                <c:pt idx="0" formatCode="t0.00">
                  <c:v>25.77</c:v>
                </c:pt>
                <c:pt idx="1">
                  <c:v>28</c:v>
                </c:pt>
                <c:pt idx="2" formatCode="t0.00">
                  <c:v>2.23</c:v>
                </c:pt>
                <c:pt idx="3" formatCode="t0.00">
                  <c:v>25.6</c:v>
                </c:pt>
                <c:pt idx="4" formatCode="t0.00">
                  <c:v>-2.3999999999999986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C0-43C8-B83C-CBD046825B50}"/>
            </c:ext>
          </c:extLst>
        </c:ser>
        <c:ser>
          <c:idx val="4"/>
          <c:order val="4"/>
          <c:tx>
            <c:strRef>
              <c:f>'O-NET'!$I$37</c:f>
              <c:strCache>
                <c:ptCount val="1"/>
                <c:pt idx="0">
                  <c:v>วิทยาศาสตร์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'O-NET'!$J$32:$N$32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'O-NET'!$J$37:$N$37</c:f>
              <c:numCache>
                <c:formatCode>t0.00</c:formatCode>
                <c:ptCount val="5"/>
                <c:pt idx="0">
                  <c:v>38.67</c:v>
                </c:pt>
                <c:pt idx="1">
                  <c:v>34.22</c:v>
                </c:pt>
                <c:pt idx="2">
                  <c:v>-4.45</c:v>
                </c:pt>
                <c:pt idx="3">
                  <c:v>32.22</c:v>
                </c:pt>
                <c:pt idx="4" formatCode="t0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0-43C8-B83C-CBD046825B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6689192"/>
        <c:axId val="366687552"/>
      </c:barChart>
      <c:catAx>
        <c:axId val="3666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spc="120" normalizeH="0" baseline="0">
                <a:solidFill>
                  <a:schemeClr val="bg1">
                    <a:lumMod val="6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366687552"/>
        <c:crosses val="autoZero"/>
        <c:auto val="1"/>
        <c:lblAlgn val="ctr"/>
        <c:lblOffset val="100"/>
        <c:noMultiLvlLbl val="0"/>
      </c:catAx>
      <c:valAx>
        <c:axId val="366687552"/>
        <c:scaling>
          <c:orientation val="minMax"/>
        </c:scaling>
        <c:delete val="1"/>
        <c:axPos val="l"/>
        <c:numFmt formatCode="t0.00" sourceLinked="1"/>
        <c:majorTickMark val="none"/>
        <c:minorTickMark val="none"/>
        <c:tickLblPos val="nextTo"/>
        <c:crossAx val="3666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2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เปรียบเทียบผลการทดสอบทางการศึกษาระดับชาติขั้นพื้นฐาน</a:t>
            </a:r>
            <a:r>
              <a:rPr lang="th-TH" sz="12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2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(O-NET)</a:t>
            </a:r>
            <a:endParaRPr lang="th-TH" sz="12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20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200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๒๕๕๗-๒๕๕๙ ระดับประถมศึกษา</a:t>
            </a:r>
            <a:endParaRPr lang="th-TH" sz="12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'O-NET'!$B$33</c:f>
              <c:strCache>
                <c:ptCount val="1"/>
                <c:pt idx="0">
                  <c:v>ภาษาไทย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'O-NET'!$C$32:$G$32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'O-NET'!$C$33:$G$33</c:f>
              <c:numCache>
                <c:formatCode>t0.00</c:formatCode>
                <c:ptCount val="5"/>
                <c:pt idx="0" formatCode="t0">
                  <c:v>49</c:v>
                </c:pt>
                <c:pt idx="1">
                  <c:v>46.94</c:v>
                </c:pt>
                <c:pt idx="2">
                  <c:v>-2.06</c:v>
                </c:pt>
                <c:pt idx="3">
                  <c:v>54.78</c:v>
                </c:pt>
                <c:pt idx="4">
                  <c:v>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F-458D-A247-C01C237E4DE6}"/>
            </c:ext>
          </c:extLst>
        </c:ser>
        <c:ser>
          <c:idx val="1"/>
          <c:order val="1"/>
          <c:tx>
            <c:strRef>
              <c:f>'O-NET'!$B$34</c:f>
              <c:strCache>
                <c:ptCount val="1"/>
                <c:pt idx="0">
                  <c:v>สังคมศึกษา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'O-NET'!$C$32:$G$32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'O-NET'!$C$34:$G$34</c:f>
              <c:numCache>
                <c:formatCode>t0.00</c:formatCode>
                <c:ptCount val="5"/>
                <c:pt idx="0">
                  <c:v>50.33</c:v>
                </c:pt>
                <c:pt idx="1">
                  <c:v>51.33</c:v>
                </c:pt>
                <c:pt idx="2" formatCode="t0">
                  <c:v>1</c:v>
                </c:pt>
                <c:pt idx="3">
                  <c:v>47.81</c:v>
                </c:pt>
                <c:pt idx="4">
                  <c:v>-3.52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F-458D-A247-C01C237E4DE6}"/>
            </c:ext>
          </c:extLst>
        </c:ser>
        <c:ser>
          <c:idx val="2"/>
          <c:order val="2"/>
          <c:tx>
            <c:strRef>
              <c:f>'O-NET'!$B$35</c:f>
              <c:strCache>
                <c:ptCount val="1"/>
                <c:pt idx="0">
                  <c:v>ภาษาอังกฤษ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'O-NET'!$C$32:$G$32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'O-NET'!$C$35:$G$35</c:f>
              <c:numCache>
                <c:formatCode>t0.00</c:formatCode>
                <c:ptCount val="5"/>
                <c:pt idx="0">
                  <c:v>30.56</c:v>
                </c:pt>
                <c:pt idx="1">
                  <c:v>32.5</c:v>
                </c:pt>
                <c:pt idx="2">
                  <c:v>1.94</c:v>
                </c:pt>
                <c:pt idx="3">
                  <c:v>29.38</c:v>
                </c:pt>
                <c:pt idx="4">
                  <c:v>-3.12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6F-458D-A247-C01C237E4DE6}"/>
            </c:ext>
          </c:extLst>
        </c:ser>
        <c:ser>
          <c:idx val="3"/>
          <c:order val="3"/>
          <c:tx>
            <c:strRef>
              <c:f>'O-NET'!$B$36</c:f>
              <c:strCache>
                <c:ptCount val="1"/>
                <c:pt idx="0">
                  <c:v>คณิตศาสตร์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'O-NET'!$C$32:$G$32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'O-NET'!$C$36:$G$36</c:f>
              <c:numCache>
                <c:formatCode>t0.00</c:formatCode>
                <c:ptCount val="5"/>
                <c:pt idx="0">
                  <c:v>32.78</c:v>
                </c:pt>
                <c:pt idx="1">
                  <c:v>42.78</c:v>
                </c:pt>
                <c:pt idx="2" formatCode="t0">
                  <c:v>10</c:v>
                </c:pt>
                <c:pt idx="3">
                  <c:v>33.130000000000003</c:v>
                </c:pt>
                <c:pt idx="4">
                  <c:v>-9.65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6F-458D-A247-C01C237E4DE6}"/>
            </c:ext>
          </c:extLst>
        </c:ser>
        <c:ser>
          <c:idx val="4"/>
          <c:order val="4"/>
          <c:tx>
            <c:strRef>
              <c:f>'O-NET'!$B$37</c:f>
              <c:strCache>
                <c:ptCount val="1"/>
                <c:pt idx="0">
                  <c:v>วิทยาศาสตร์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'O-NET'!$C$32:$G$32</c:f>
              <c:strCache>
                <c:ptCount val="5"/>
                <c:pt idx="0">
                  <c:v>ปี ๒๕๕๗</c:v>
                </c:pt>
                <c:pt idx="1">
                  <c:v>ปี ๒๕๕๘</c:v>
                </c:pt>
                <c:pt idx="2">
                  <c:v>ผลต่าง ๒๕๕๗-๒๕๕๘</c:v>
                </c:pt>
                <c:pt idx="3">
                  <c:v>ปี ๒๕๕๙</c:v>
                </c:pt>
                <c:pt idx="4">
                  <c:v>ผลต่าง ๒๕๕๘-๒๕๕๙</c:v>
                </c:pt>
              </c:strCache>
            </c:strRef>
          </c:cat>
          <c:val>
            <c:numRef>
              <c:f>'O-NET'!$C$37:$G$37</c:f>
              <c:numCache>
                <c:formatCode>t0.00</c:formatCode>
                <c:ptCount val="5"/>
                <c:pt idx="0">
                  <c:v>44.19</c:v>
                </c:pt>
                <c:pt idx="1">
                  <c:v>49.06</c:v>
                </c:pt>
                <c:pt idx="2">
                  <c:v>4.87</c:v>
                </c:pt>
                <c:pt idx="3">
                  <c:v>43.94</c:v>
                </c:pt>
                <c:pt idx="4">
                  <c:v>-5.12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6F-458D-A247-C01C237E4D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4944304"/>
        <c:axId val="364952832"/>
      </c:barChart>
      <c:catAx>
        <c:axId val="3649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364952832"/>
        <c:crosses val="autoZero"/>
        <c:auto val="1"/>
        <c:lblAlgn val="ctr"/>
        <c:lblOffset val="100"/>
        <c:noMultiLvlLbl val="0"/>
      </c:catAx>
      <c:valAx>
        <c:axId val="364952832"/>
        <c:scaling>
          <c:orientation val="minMax"/>
        </c:scaling>
        <c:delete val="1"/>
        <c:axPos val="l"/>
        <c:numFmt formatCode="t0" sourceLinked="1"/>
        <c:majorTickMark val="none"/>
        <c:minorTickMark val="none"/>
        <c:tickLblPos val="nextTo"/>
        <c:crossAx val="364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แสดงจำนวนนักเรียนที่ใช้แหล่งเรียนรู้นอกโรงเรียน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แหล่งเรียนรู้!$O$2</c:f>
              <c:strCache>
                <c:ptCount val="1"/>
                <c:pt idx="0">
                  <c:v>ป.๑</c:v>
                </c:pt>
              </c:strCache>
            </c:strRef>
          </c:tx>
          <c:spPr>
            <a:solidFill>
              <a:schemeClr val="accent5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แหล่งเรียนรู้!$O$3:$O$8</c:f>
              <c:numCache>
                <c:formatCode>t0</c:formatCode>
                <c:ptCount val="6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D-47AC-B885-A448DE386048}"/>
            </c:ext>
          </c:extLst>
        </c:ser>
        <c:ser>
          <c:idx val="1"/>
          <c:order val="1"/>
          <c:tx>
            <c:strRef>
              <c:f>แหล่งเรียนรู้!$P$2</c:f>
              <c:strCache>
                <c:ptCount val="1"/>
                <c:pt idx="0">
                  <c:v>ป.๒</c:v>
                </c:pt>
              </c:strCache>
            </c:strRef>
          </c:tx>
          <c:spPr>
            <a:solidFill>
              <a:schemeClr val="accent5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แหล่งเรียนรู้!$P$3:$P$8</c:f>
              <c:numCache>
                <c:formatCode>t0</c:formatCode>
                <c:ptCount val="6"/>
                <c:pt idx="0">
                  <c:v>0</c:v>
                </c:pt>
                <c:pt idx="1">
                  <c:v>22</c:v>
                </c:pt>
                <c:pt idx="2">
                  <c:v>22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D-47AC-B885-A448DE386048}"/>
            </c:ext>
          </c:extLst>
        </c:ser>
        <c:ser>
          <c:idx val="2"/>
          <c:order val="2"/>
          <c:tx>
            <c:strRef>
              <c:f>แหล่งเรียนรู้!$Q$2</c:f>
              <c:strCache>
                <c:ptCount val="1"/>
                <c:pt idx="0">
                  <c:v>ป.๓</c:v>
                </c:pt>
              </c:strCache>
            </c:strRef>
          </c:tx>
          <c:spPr>
            <a:solidFill>
              <a:schemeClr val="accent5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แหล่งเรียนรู้!$Q$3:$Q$8</c:f>
              <c:numCache>
                <c:formatCode>t0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D-47AC-B885-A448DE386048}"/>
            </c:ext>
          </c:extLst>
        </c:ser>
        <c:ser>
          <c:idx val="3"/>
          <c:order val="3"/>
          <c:tx>
            <c:strRef>
              <c:f>แหล่งเรียนรู้!$R$2</c:f>
              <c:strCache>
                <c:ptCount val="1"/>
                <c:pt idx="0">
                  <c:v>ป.๔</c:v>
                </c:pt>
              </c:strCache>
            </c:strRef>
          </c:tx>
          <c:spPr>
            <a:solidFill>
              <a:schemeClr val="accent5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แหล่งเรียนรู้!$R$3:$R$8</c:f>
              <c:numCache>
                <c:formatCode>t0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D-47AC-B885-A448DE386048}"/>
            </c:ext>
          </c:extLst>
        </c:ser>
        <c:ser>
          <c:idx val="4"/>
          <c:order val="4"/>
          <c:tx>
            <c:strRef>
              <c:f>แหล่งเรียนรู้!$S$2</c:f>
              <c:strCache>
                <c:ptCount val="1"/>
                <c:pt idx="0">
                  <c:v>ป.๕</c:v>
                </c:pt>
              </c:strCache>
            </c:strRef>
          </c:tx>
          <c:spPr>
            <a:solidFill>
              <a:schemeClr val="accent5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แหล่งเรียนรู้!$S$3:$S$8</c:f>
              <c:numCache>
                <c:formatCode>t0</c:formatCode>
                <c:ptCount val="6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D-47AC-B885-A448DE386048}"/>
            </c:ext>
          </c:extLst>
        </c:ser>
        <c:ser>
          <c:idx val="5"/>
          <c:order val="5"/>
          <c:tx>
            <c:strRef>
              <c:f>แหล่งเรียนรู้!$T$2</c:f>
              <c:strCache>
                <c:ptCount val="1"/>
                <c:pt idx="0">
                  <c:v>ป.๖</c:v>
                </c:pt>
              </c:strCache>
            </c:strRef>
          </c:tx>
          <c:spPr>
            <a:solidFill>
              <a:schemeClr val="accent5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แหล่งเรียนรู้!$T$3:$T$8</c:f>
              <c:numCache>
                <c:formatCode>t0</c:formatCode>
                <c:ptCount val="6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DD-47AC-B885-A448DE386048}"/>
            </c:ext>
          </c:extLst>
        </c:ser>
        <c:ser>
          <c:idx val="6"/>
          <c:order val="6"/>
          <c:tx>
            <c:strRef>
              <c:f>แหล่งเรียนรู้!$U$2</c:f>
              <c:strCache>
                <c:ptCount val="1"/>
                <c:pt idx="0">
                  <c:v>ม.๑</c:v>
                </c:pt>
              </c:strCache>
            </c:strRef>
          </c:tx>
          <c:spPr>
            <a:solidFill>
              <a:schemeClr val="accent5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แหล่งเรียนรู้!$U$3:$U$8</c:f>
              <c:numCache>
                <c:formatCode>t0</c:formatCode>
                <c:ptCount val="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37-4A65-8370-5AE7F6A2E02E}"/>
            </c:ext>
          </c:extLst>
        </c:ser>
        <c:ser>
          <c:idx val="7"/>
          <c:order val="7"/>
          <c:tx>
            <c:strRef>
              <c:f>แหล่งเรียนรู้!$V$2</c:f>
              <c:strCache>
                <c:ptCount val="1"/>
                <c:pt idx="0">
                  <c:v>ม.๒</c:v>
                </c:pt>
              </c:strCache>
            </c:strRef>
          </c:tx>
          <c:spPr>
            <a:solidFill>
              <a:schemeClr val="accent5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แหล่งเรียนรู้!$V$3:$V$8</c:f>
              <c:numCache>
                <c:formatCode>t0</c:formatCode>
                <c:ptCount val="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37-4A65-8370-5AE7F6A2E02E}"/>
            </c:ext>
          </c:extLst>
        </c:ser>
        <c:ser>
          <c:idx val="8"/>
          <c:order val="8"/>
          <c:tx>
            <c:strRef>
              <c:f>แหล่งเรียนรู้!$W$2</c:f>
              <c:strCache>
                <c:ptCount val="1"/>
                <c:pt idx="0">
                  <c:v>ม.๓</c:v>
                </c:pt>
              </c:strCache>
            </c:strRef>
          </c:tx>
          <c:spPr>
            <a:solidFill>
              <a:schemeClr val="accent5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แหล่งเรียนรู้!$W$3:$W$8</c:f>
              <c:numCache>
                <c:formatCode>t0</c:formatCode>
                <c:ptCount val="6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37-4A65-8370-5AE7F6A2E02E}"/>
            </c:ext>
          </c:extLst>
        </c:ser>
        <c:ser>
          <c:idx val="9"/>
          <c:order val="9"/>
          <c:tx>
            <c:strRef>
              <c:f>แหล่งเรียนรู้!$X$2</c:f>
              <c:strCache>
                <c:ptCount val="1"/>
                <c:pt idx="0">
                  <c:v>รวม</c:v>
                </c:pt>
              </c:strCache>
            </c:strRef>
          </c:tx>
          <c:spPr>
            <a:solidFill>
              <a:schemeClr val="accent5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แหล่งเรียนรู้!$N$3:$N$8</c:f>
              <c:strCache>
                <c:ptCount val="6"/>
                <c:pt idx="0">
                  <c:v>ท้องฟ้าจำลอง มทส.</c:v>
                </c:pt>
                <c:pt idx="1">
                  <c:v>สวนสัตว์นครราชสีมา</c:v>
                </c:pt>
                <c:pt idx="2">
                  <c:v>ศูนย์เรียนรู้เศรษฐกิจพอเพียง</c:v>
                </c:pt>
                <c:pt idx="3">
                  <c:v>วัดกุดโบสถ์</c:v>
                </c:pt>
                <c:pt idx="4">
                  <c:v>องคฺการบริหารส่วนตำบลกุดโบสถ์</c:v>
                </c:pt>
                <c:pt idx="5">
                  <c:v>โรงพยาบาลส่งเสริมสุขภาพประจำตำบลกุดโบสถ์</c:v>
                </c:pt>
              </c:strCache>
            </c:strRef>
          </c:cat>
          <c:val>
            <c:numRef>
              <c:f>แหล่งเรียนรู้!$X$3:$X$8</c:f>
              <c:numCache>
                <c:formatCode>t0</c:formatCode>
                <c:ptCount val="6"/>
                <c:pt idx="0">
                  <c:v>152</c:v>
                </c:pt>
                <c:pt idx="1">
                  <c:v>220</c:v>
                </c:pt>
                <c:pt idx="2">
                  <c:v>220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37-4A65-8370-5AE7F6A2E0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9636872"/>
        <c:axId val="719645400"/>
      </c:barChart>
      <c:catAx>
        <c:axId val="71963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719645400"/>
        <c:crosses val="autoZero"/>
        <c:auto val="1"/>
        <c:lblAlgn val="ctr"/>
        <c:lblOffset val="100"/>
        <c:noMultiLvlLbl val="0"/>
      </c:catAx>
      <c:valAx>
        <c:axId val="71964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1963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350746513197273E-2"/>
          <c:y val="5.4614429837086788E-2"/>
          <c:w val="0.9086492534868027"/>
          <c:h val="0.619864166760192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แหล่งเรียนรู้!$A$4</c:f>
              <c:strCache>
                <c:ptCount val="1"/>
                <c:pt idx="0">
                  <c:v>ห้องสมุด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แหล่งเรียนรู้!$B$4:$K$4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33</c:v>
                </c:pt>
                <c:pt idx="3">
                  <c:v>63</c:v>
                </c:pt>
                <c:pt idx="4">
                  <c:v>65</c:v>
                </c:pt>
                <c:pt idx="5">
                  <c:v>67</c:v>
                </c:pt>
                <c:pt idx="6">
                  <c:v>82</c:v>
                </c:pt>
                <c:pt idx="7">
                  <c:v>95</c:v>
                </c:pt>
                <c:pt idx="8">
                  <c:v>120</c:v>
                </c:pt>
                <c:pt idx="9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D-4FD3-9EF6-389092ED842E}"/>
            </c:ext>
          </c:extLst>
        </c:ser>
        <c:ser>
          <c:idx val="1"/>
          <c:order val="1"/>
          <c:tx>
            <c:strRef>
              <c:f>แหล่งเรียนรู้!$A$5</c:f>
              <c:strCache>
                <c:ptCount val="1"/>
                <c:pt idx="0">
                  <c:v>โรงอาหาร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แหล่งเรียนรู้!$B$5:$K$5</c:f>
              <c:numCache>
                <c:formatCode>t0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24</c:v>
                </c:pt>
                <c:pt idx="3">
                  <c:v>32</c:v>
                </c:pt>
                <c:pt idx="4">
                  <c:v>22</c:v>
                </c:pt>
                <c:pt idx="5">
                  <c:v>19</c:v>
                </c:pt>
                <c:pt idx="6">
                  <c:v>24</c:v>
                </c:pt>
                <c:pt idx="7">
                  <c:v>30</c:v>
                </c:pt>
                <c:pt idx="8">
                  <c:v>32</c:v>
                </c:pt>
                <c:pt idx="9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D-4FD3-9EF6-389092ED842E}"/>
            </c:ext>
          </c:extLst>
        </c:ser>
        <c:ser>
          <c:idx val="2"/>
          <c:order val="2"/>
          <c:tx>
            <c:strRef>
              <c:f>แหล่งเรียนรู้!$A$6</c:f>
              <c:strCache>
                <c:ptCount val="1"/>
                <c:pt idx="0">
                  <c:v>ห้องสหกรณ์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แหล่งเรียนรู้!$B$6:$K$6</c:f>
              <c:numCache>
                <c:formatCode>t0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30</c:v>
                </c:pt>
                <c:pt idx="4">
                  <c:v>9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D-4FD3-9EF6-389092ED842E}"/>
            </c:ext>
          </c:extLst>
        </c:ser>
        <c:ser>
          <c:idx val="3"/>
          <c:order val="3"/>
          <c:tx>
            <c:strRef>
              <c:f>แหล่งเรียนรู้!$A$7</c:f>
              <c:strCache>
                <c:ptCount val="1"/>
                <c:pt idx="0">
                  <c:v>ห้องวิทยาศาสตร์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แหล่งเรียนรู้!$B$7:$K$7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30</c:v>
                </c:pt>
                <c:pt idx="3">
                  <c:v>64</c:v>
                </c:pt>
                <c:pt idx="4">
                  <c:v>66</c:v>
                </c:pt>
                <c:pt idx="5">
                  <c:v>48</c:v>
                </c:pt>
                <c:pt idx="6">
                  <c:v>82</c:v>
                </c:pt>
                <c:pt idx="7">
                  <c:v>90</c:v>
                </c:pt>
                <c:pt idx="8">
                  <c:v>145</c:v>
                </c:pt>
                <c:pt idx="9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6D-4FD3-9EF6-389092ED842E}"/>
            </c:ext>
          </c:extLst>
        </c:ser>
        <c:ser>
          <c:idx val="4"/>
          <c:order val="4"/>
          <c:tx>
            <c:strRef>
              <c:f>แหล่งเรียนรู้!$A$8</c:f>
              <c:strCache>
                <c:ptCount val="1"/>
                <c:pt idx="0">
                  <c:v>ร้านตัดผม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แหล่งเรียนรู้!$B$8:$K$8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33</c:v>
                </c:pt>
                <c:pt idx="3">
                  <c:v>12</c:v>
                </c:pt>
                <c:pt idx="4">
                  <c:v>31</c:v>
                </c:pt>
                <c:pt idx="5">
                  <c:v>22</c:v>
                </c:pt>
                <c:pt idx="6">
                  <c:v>11</c:v>
                </c:pt>
                <c:pt idx="7">
                  <c:v>21</c:v>
                </c:pt>
                <c:pt idx="8">
                  <c:v>26</c:v>
                </c:pt>
                <c:pt idx="9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6D-4FD3-9EF6-389092ED842E}"/>
            </c:ext>
          </c:extLst>
        </c:ser>
        <c:ser>
          <c:idx val="5"/>
          <c:order val="5"/>
          <c:tx>
            <c:strRef>
              <c:f>แหล่งเรียนรู้!$A$9</c:f>
              <c:strCache>
                <c:ptCount val="1"/>
                <c:pt idx="0">
                  <c:v>โรงเพาะเห็ด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แหล่งเรียนรู้!$B$9:$K$9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33</c:v>
                </c:pt>
                <c:pt idx="3">
                  <c:v>30</c:v>
                </c:pt>
                <c:pt idx="4">
                  <c:v>22</c:v>
                </c:pt>
                <c:pt idx="5">
                  <c:v>19</c:v>
                </c:pt>
                <c:pt idx="6">
                  <c:v>24</c:v>
                </c:pt>
                <c:pt idx="7">
                  <c:v>28</c:v>
                </c:pt>
                <c:pt idx="8">
                  <c:v>29</c:v>
                </c:pt>
                <c:pt idx="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6D-4FD3-9EF6-389092ED842E}"/>
            </c:ext>
          </c:extLst>
        </c:ser>
        <c:ser>
          <c:idx val="6"/>
          <c:order val="6"/>
          <c:tx>
            <c:strRef>
              <c:f>แหล่งเรียนรู้!$A$10</c:f>
              <c:strCache>
                <c:ptCount val="1"/>
                <c:pt idx="0">
                  <c:v>เล้าหมู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แหล่งเรียนรู้!$B$10:$K$10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33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27</c:v>
                </c:pt>
                <c:pt idx="8">
                  <c:v>28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6D-4FD3-9EF6-389092ED842E}"/>
            </c:ext>
          </c:extLst>
        </c:ser>
        <c:ser>
          <c:idx val="7"/>
          <c:order val="7"/>
          <c:tx>
            <c:strRef>
              <c:f>แหล่งเรียนรู้!$A$11</c:f>
              <c:strCache>
                <c:ptCount val="1"/>
                <c:pt idx="0">
                  <c:v>ห้องคอมพิวเตอร์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แหล่งเรียนรู้!$B$11:$K$11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32</c:v>
                </c:pt>
                <c:pt idx="3">
                  <c:v>40</c:v>
                </c:pt>
                <c:pt idx="4">
                  <c:v>42</c:v>
                </c:pt>
                <c:pt idx="5">
                  <c:v>40</c:v>
                </c:pt>
                <c:pt idx="6">
                  <c:v>46</c:v>
                </c:pt>
                <c:pt idx="7">
                  <c:v>50</c:v>
                </c:pt>
                <c:pt idx="8">
                  <c:v>64</c:v>
                </c:pt>
                <c:pt idx="9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6D-4FD3-9EF6-389092ED842E}"/>
            </c:ext>
          </c:extLst>
        </c:ser>
        <c:ser>
          <c:idx val="8"/>
          <c:order val="8"/>
          <c:tx>
            <c:strRef>
              <c:f>แหล่งเรียนรู้!$A$12</c:f>
              <c:strCache>
                <c:ptCount val="1"/>
                <c:pt idx="0">
                  <c:v>ห้องภาษาอังฤษ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แหล่งเรียนรู้!$B$12:$K$12</c:f>
              <c:numCache>
                <c:formatCode>t0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30</c:v>
                </c:pt>
                <c:pt idx="3">
                  <c:v>32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24</c:v>
                </c:pt>
                <c:pt idx="8">
                  <c:v>30</c:v>
                </c:pt>
                <c:pt idx="9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6D-4FD3-9EF6-389092ED842E}"/>
            </c:ext>
          </c:extLst>
        </c:ser>
        <c:ser>
          <c:idx val="9"/>
          <c:order val="9"/>
          <c:tx>
            <c:strRef>
              <c:f>แหล่งเรียนรู้!$A$13</c:f>
              <c:strCache>
                <c:ptCount val="1"/>
                <c:pt idx="0">
                  <c:v>ห้องนาฏศิลป์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แหล่งเรียนรู้!$B$13:$K$13</c:f>
              <c:numCache>
                <c:formatCode>t0</c:formatCode>
                <c:ptCount val="10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64</c:v>
                </c:pt>
                <c:pt idx="4">
                  <c:v>42</c:v>
                </c:pt>
                <c:pt idx="5">
                  <c:v>40</c:v>
                </c:pt>
                <c:pt idx="6">
                  <c:v>48</c:v>
                </c:pt>
                <c:pt idx="7">
                  <c:v>48</c:v>
                </c:pt>
                <c:pt idx="8">
                  <c:v>60</c:v>
                </c:pt>
                <c:pt idx="9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D-4FD3-9EF6-389092ED842E}"/>
            </c:ext>
          </c:extLst>
        </c:ser>
        <c:ser>
          <c:idx val="10"/>
          <c:order val="10"/>
          <c:tx>
            <c:strRef>
              <c:f>แหล่งเรียนรู้!$A$14</c:f>
              <c:strCache>
                <c:ptCount val="1"/>
                <c:pt idx="0">
                  <c:v>ห้องพยาบาล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แหล่งเรียนรู้!$B$14:$K$14</c:f>
              <c:numCache>
                <c:formatCode>t0</c:formatCode>
                <c:ptCount val="10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64</c:v>
                </c:pt>
                <c:pt idx="4">
                  <c:v>42</c:v>
                </c:pt>
                <c:pt idx="5">
                  <c:v>40</c:v>
                </c:pt>
                <c:pt idx="6">
                  <c:v>48</c:v>
                </c:pt>
                <c:pt idx="7">
                  <c:v>48</c:v>
                </c:pt>
                <c:pt idx="8">
                  <c:v>60</c:v>
                </c:pt>
                <c:pt idx="9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6D-4FD3-9EF6-389092ED842E}"/>
            </c:ext>
          </c:extLst>
        </c:ser>
        <c:ser>
          <c:idx val="11"/>
          <c:order val="11"/>
          <c:tx>
            <c:strRef>
              <c:f>แหล่งเรียนรู้!$A$15</c:f>
              <c:strCache>
                <c:ptCount val="1"/>
                <c:pt idx="0">
                  <c:v>ห้องดนตรี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แหล่งเรียนรู้!$B$15:$K$15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30</c:v>
                </c:pt>
                <c:pt idx="3">
                  <c:v>32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24</c:v>
                </c:pt>
                <c:pt idx="8">
                  <c:v>30</c:v>
                </c:pt>
                <c:pt idx="9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6D-4FD3-9EF6-389092ED842E}"/>
            </c:ext>
          </c:extLst>
        </c:ser>
        <c:ser>
          <c:idx val="12"/>
          <c:order val="12"/>
          <c:tx>
            <c:strRef>
              <c:f>แหล่งเรียนรู้!$A$16</c:f>
              <c:strCache>
                <c:ptCount val="1"/>
                <c:pt idx="0">
                  <c:v>ห้องประชาสัมพันธ์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แหล่งเรียนรู้!$B$16:$K$16</c:f>
              <c:numCache>
                <c:formatCode>t0</c:formatCode>
                <c:ptCount val="10"/>
                <c:pt idx="0">
                  <c:v>22</c:v>
                </c:pt>
                <c:pt idx="1">
                  <c:v>23</c:v>
                </c:pt>
                <c:pt idx="2">
                  <c:v>30</c:v>
                </c:pt>
                <c:pt idx="3">
                  <c:v>32</c:v>
                </c:pt>
                <c:pt idx="4">
                  <c:v>21</c:v>
                </c:pt>
                <c:pt idx="5">
                  <c:v>20</c:v>
                </c:pt>
                <c:pt idx="6">
                  <c:v>24</c:v>
                </c:pt>
                <c:pt idx="7">
                  <c:v>24</c:v>
                </c:pt>
                <c:pt idx="8">
                  <c:v>30</c:v>
                </c:pt>
                <c:pt idx="9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6D-4FD3-9EF6-389092ED842E}"/>
            </c:ext>
          </c:extLst>
        </c:ser>
        <c:ser>
          <c:idx val="13"/>
          <c:order val="13"/>
          <c:tx>
            <c:strRef>
              <c:f>แหล่งเรียนรู้!$A$17</c:f>
              <c:strCache>
                <c:ptCount val="1"/>
                <c:pt idx="0">
                  <c:v>ห้องศิลปะ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แหล่งเรียนรู้!$B$3:$K$3</c:f>
              <c:strCache>
                <c:ptCount val="10"/>
                <c:pt idx="0">
                  <c:v>ป.๑</c:v>
                </c:pt>
                <c:pt idx="1">
                  <c:v>ป.๒</c:v>
                </c:pt>
                <c:pt idx="2">
                  <c:v>ป.๓</c:v>
                </c:pt>
                <c:pt idx="3">
                  <c:v>ป.๔</c:v>
                </c:pt>
                <c:pt idx="4">
                  <c:v>ป.๕</c:v>
                </c:pt>
                <c:pt idx="5">
                  <c:v>ป.๖</c:v>
                </c:pt>
                <c:pt idx="6">
                  <c:v>ม.๑</c:v>
                </c:pt>
                <c:pt idx="7">
                  <c:v>ม.๒</c:v>
                </c:pt>
                <c:pt idx="8">
                  <c:v>ม.๓</c:v>
                </c:pt>
                <c:pt idx="9">
                  <c:v>รวม</c:v>
                </c:pt>
              </c:strCache>
            </c:strRef>
          </c:cat>
          <c:val>
            <c:numRef>
              <c:f>แหล่งเรียนรู้!$B$17:$K$17</c:f>
              <c:numCache>
                <c:formatCode>t0</c:formatCode>
                <c:ptCount val="10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64</c:v>
                </c:pt>
                <c:pt idx="4">
                  <c:v>42</c:v>
                </c:pt>
                <c:pt idx="5">
                  <c:v>40</c:v>
                </c:pt>
                <c:pt idx="6">
                  <c:v>48</c:v>
                </c:pt>
                <c:pt idx="7">
                  <c:v>48</c:v>
                </c:pt>
                <c:pt idx="8">
                  <c:v>60</c:v>
                </c:pt>
                <c:pt idx="9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6D-4FD3-9EF6-389092ED8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0275976"/>
        <c:axId val="680276632"/>
        <c:axId val="0"/>
      </c:bar3DChart>
      <c:catAx>
        <c:axId val="68027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680276632"/>
        <c:crosses val="autoZero"/>
        <c:auto val="1"/>
        <c:lblAlgn val="ctr"/>
        <c:lblOffset val="100"/>
        <c:noMultiLvlLbl val="0"/>
      </c:catAx>
      <c:valAx>
        <c:axId val="68027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802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247435287745964E-2"/>
          <c:y val="0.7561185518380934"/>
          <c:w val="0.89172992887586133"/>
          <c:h val="0.22271306450412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u="none" strike="noStrike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</a:t>
            </a: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ร้อยละของจำนวนนักเรียนที่มีผลการประเมิน            ความสามารถในการอ่าน</a:t>
            </a:r>
            <a:r>
              <a:rPr lang="en-US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 ชั้นประถมศึกษาปีที่ ๑-๔ </a:t>
            </a:r>
            <a:endParaRPr lang="en-US" sz="1800" b="1" i="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จำแนกตามระดับคุณภาพ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มฐ.1!$G$4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gradFill flip="none" rotWithShape="1">
              <a:gsLst>
                <a:gs pos="0">
                  <a:srgbClr val="7030A0">
                    <a:shade val="30000"/>
                    <a:satMod val="115000"/>
                  </a:srgbClr>
                </a:gs>
                <a:gs pos="50000">
                  <a:srgbClr val="7030A0">
                    <a:shade val="67500"/>
                    <a:satMod val="115000"/>
                  </a:srgbClr>
                </a:gs>
                <a:gs pos="100000">
                  <a:srgbClr val="7030A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 w="6350" cap="flat" cmpd="sng" algn="ctr">
              <a:solidFill>
                <a:srgbClr val="7030A0"/>
              </a:solidFill>
              <a:prstDash val="solid"/>
              <a:miter lim="800000"/>
            </a:ln>
            <a:effectLst/>
            <a:sp3d contourW="6350">
              <a:contourClr>
                <a:srgbClr val="7030A0"/>
              </a:contourClr>
            </a:sp3d>
          </c:spPr>
          <c:invertIfNegative val="0"/>
          <c:cat>
            <c:strRef>
              <c:f>มฐ.1!$F$5:$F$8</c:f>
              <c:strCache>
                <c:ptCount val="4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</c:strCache>
            </c:strRef>
          </c:cat>
          <c:val>
            <c:numRef>
              <c:f>มฐ.1!$G$5:$G$8</c:f>
              <c:numCache>
                <c:formatCode>0%</c:formatCode>
                <c:ptCount val="4"/>
                <c:pt idx="0">
                  <c:v>0.63636363636363635</c:v>
                </c:pt>
                <c:pt idx="1">
                  <c:v>0.36363636363636365</c:v>
                </c:pt>
                <c:pt idx="2">
                  <c:v>0.5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7-4405-A85B-8ADDA58E1EE8}"/>
            </c:ext>
          </c:extLst>
        </c:ser>
        <c:ser>
          <c:idx val="1"/>
          <c:order val="1"/>
          <c:tx>
            <c:strRef>
              <c:f>มฐ.1!$H$4</c:f>
              <c:strCache>
                <c:ptCount val="1"/>
                <c:pt idx="0">
                  <c:v>ดี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  <a:sp3d contourW="6350">
              <a:contourClr>
                <a:schemeClr val="accent1"/>
              </a:contourClr>
            </a:sp3d>
          </c:spPr>
          <c:invertIfNegative val="0"/>
          <c:cat>
            <c:strRef>
              <c:f>มฐ.1!$F$5:$F$8</c:f>
              <c:strCache>
                <c:ptCount val="4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</c:strCache>
            </c:strRef>
          </c:cat>
          <c:val>
            <c:numRef>
              <c:f>มฐ.1!$H$5:$H$8</c:f>
              <c:numCache>
                <c:formatCode>0%</c:formatCode>
                <c:ptCount val="4"/>
                <c:pt idx="0">
                  <c:v>9.0909090909090912E-2</c:v>
                </c:pt>
                <c:pt idx="1">
                  <c:v>0.31818181818181818</c:v>
                </c:pt>
                <c:pt idx="2">
                  <c:v>8.3333333333333329E-2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7-4405-A85B-8ADDA58E1EE8}"/>
            </c:ext>
          </c:extLst>
        </c:ser>
        <c:ser>
          <c:idx val="2"/>
          <c:order val="2"/>
          <c:tx>
            <c:strRef>
              <c:f>มฐ.1!$I$4</c:f>
              <c:strCache>
                <c:ptCount val="1"/>
                <c:pt idx="0">
                  <c:v>ต้องปรับปรุง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  <a:sp3d contourW="6350">
              <a:contourClr>
                <a:schemeClr val="accent2"/>
              </a:contourClr>
            </a:sp3d>
          </c:spPr>
          <c:invertIfNegative val="0"/>
          <c:cat>
            <c:strRef>
              <c:f>มฐ.1!$F$5:$F$8</c:f>
              <c:strCache>
                <c:ptCount val="4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</c:strCache>
            </c:strRef>
          </c:cat>
          <c:val>
            <c:numRef>
              <c:f>มฐ.1!$I$5:$I$8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7-4405-A85B-8ADDA58E1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0969472"/>
        <c:axId val="100975360"/>
        <c:axId val="0"/>
      </c:bar3DChart>
      <c:catAx>
        <c:axId val="1009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0975360"/>
        <c:crosses val="autoZero"/>
        <c:auto val="1"/>
        <c:lblAlgn val="ctr"/>
        <c:lblOffset val="100"/>
        <c:noMultiLvlLbl val="0"/>
      </c:catAx>
      <c:valAx>
        <c:axId val="1009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09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35433070866141736" l="0.98425196850393659" r="0.51181102362204722" t="0.94488188976377963" header="0.31496062992126161" footer="0.31496062992126161"/>
    <c:pageSetup paperSize="9"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0" i="0" u="none" strike="noStrike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</a:t>
            </a:r>
            <a:r>
              <a:rPr lang="th-TH" sz="1600" b="0" i="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ร้อยละของจำนวนนักเรียนที่มีผลการประเมินความสามารถในการสื่อสาร  คิดคำนวณ</a:t>
            </a:r>
            <a:r>
              <a:rPr lang="en-US" sz="1600" b="0" i="0">
                <a:latin typeface="TH SarabunPSK" panose="020B0500040200020003" pitchFamily="34" charset="-34"/>
                <a:cs typeface="TH SarabunPSK" panose="020B0500040200020003" pitchFamily="34" charset="-34"/>
              </a:rPr>
              <a:t>  </a:t>
            </a:r>
            <a:r>
              <a:rPr lang="th-TH" sz="1600" b="0" i="0">
                <a:latin typeface="TH SarabunPSK" panose="020B0500040200020003" pitchFamily="34" charset="-34"/>
                <a:cs typeface="TH SarabunPSK" panose="020B0500040200020003" pitchFamily="34" charset="-34"/>
              </a:rPr>
              <a:t>และคิดวิเคราะห์ </a:t>
            </a:r>
            <a:endParaRPr lang="en-US" sz="1600" b="0" i="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0" i="0">
                <a:latin typeface="TH SarabunPSK" panose="020B0500040200020003" pitchFamily="34" charset="-34"/>
                <a:cs typeface="TH SarabunPSK" panose="020B0500040200020003" pitchFamily="34" charset="-34"/>
              </a:rPr>
              <a:t>ชั้นประถมศึกษาปีที่ ๑</a:t>
            </a:r>
            <a:r>
              <a:rPr lang="th-TH" sz="1600" b="0" i="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0" i="0">
                <a:latin typeface="TH SarabunPSK" panose="020B0500040200020003" pitchFamily="34" charset="-34"/>
                <a:cs typeface="TH SarabunPSK" panose="020B0500040200020003" pitchFamily="34" charset="-34"/>
              </a:rPr>
              <a:t>-ชั้นมัธยมปีที่ ๓ จำแนกตามระดับคุณภาพ</a:t>
            </a:r>
          </a:p>
        </c:rich>
      </c:tx>
      <c:layout>
        <c:manualLayout>
          <c:xMode val="edge"/>
          <c:yMode val="edge"/>
          <c:x val="0.11893239943237488"/>
          <c:y val="2.076788859254219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มฐ.1!$P$4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solidFill>
              <a:srgbClr val="7030A0"/>
            </a:solidFill>
            <a:ln w="9525" cap="flat" cmpd="sng" algn="ctr">
              <a:solidFill>
                <a:srgbClr val="7030A0"/>
              </a:solidFill>
              <a:round/>
            </a:ln>
            <a:effectLst/>
            <a:sp3d contourW="9525">
              <a:contourClr>
                <a:srgbClr val="7030A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มฐ.1!$O$5:$O$13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มฐ.1!$P$5:$P$13</c:f>
              <c:numCache>
                <c:formatCode>0%</c:formatCode>
                <c:ptCount val="9"/>
                <c:pt idx="0">
                  <c:v>0.18181818181818182</c:v>
                </c:pt>
                <c:pt idx="1">
                  <c:v>0.77272727272727271</c:v>
                </c:pt>
                <c:pt idx="2">
                  <c:v>0.875</c:v>
                </c:pt>
                <c:pt idx="3">
                  <c:v>3.125E-2</c:v>
                </c:pt>
                <c:pt idx="4">
                  <c:v>0.47619047619047616</c:v>
                </c:pt>
                <c:pt idx="5">
                  <c:v>0.21052631578947367</c:v>
                </c:pt>
                <c:pt idx="6">
                  <c:v>0.17391304347826086</c:v>
                </c:pt>
                <c:pt idx="7">
                  <c:v>0.48</c:v>
                </c:pt>
                <c:pt idx="8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718-B481-0C50F875EE6A}"/>
            </c:ext>
          </c:extLst>
        </c:ser>
        <c:ser>
          <c:idx val="1"/>
          <c:order val="1"/>
          <c:tx>
            <c:strRef>
              <c:f>มฐ.1!$Q$4</c:f>
              <c:strCache>
                <c:ptCount val="1"/>
                <c:pt idx="0">
                  <c:v>ดี</c:v>
                </c:pt>
              </c:strCache>
            </c:strRef>
          </c:tx>
          <c:spPr>
            <a:solidFill>
              <a:srgbClr val="7AE816"/>
            </a:solidFill>
            <a:ln w="9525" cap="flat" cmpd="sng" algn="ctr">
              <a:solidFill>
                <a:srgbClr val="7AE816"/>
              </a:solidFill>
              <a:round/>
            </a:ln>
            <a:effectLst/>
            <a:sp3d contourW="9525">
              <a:contourClr>
                <a:srgbClr val="7AE81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มฐ.1!$O$5:$O$13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มฐ.1!$Q$5:$Q$13</c:f>
              <c:numCache>
                <c:formatCode>0%</c:formatCode>
                <c:ptCount val="9"/>
                <c:pt idx="0">
                  <c:v>0.54545454545454541</c:v>
                </c:pt>
                <c:pt idx="1">
                  <c:v>4.5454545454545456E-2</c:v>
                </c:pt>
                <c:pt idx="2">
                  <c:v>0.125</c:v>
                </c:pt>
                <c:pt idx="3">
                  <c:v>0.625</c:v>
                </c:pt>
                <c:pt idx="4">
                  <c:v>0.2857142857142857</c:v>
                </c:pt>
                <c:pt idx="5">
                  <c:v>0.68421052631578949</c:v>
                </c:pt>
                <c:pt idx="6">
                  <c:v>0.82608695652173914</c:v>
                </c:pt>
                <c:pt idx="7">
                  <c:v>0.52</c:v>
                </c:pt>
                <c:pt idx="8">
                  <c:v>0.21875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718-B481-0C50F875EE6A}"/>
            </c:ext>
          </c:extLst>
        </c:ser>
        <c:ser>
          <c:idx val="2"/>
          <c:order val="2"/>
          <c:tx>
            <c:strRef>
              <c:f>มฐ.1!$R$4</c:f>
              <c:strCache>
                <c:ptCount val="1"/>
                <c:pt idx="0">
                  <c:v>ต้องปรับปรุง</c:v>
                </c:pt>
              </c:strCache>
            </c:strRef>
          </c:tx>
          <c:spPr>
            <a:solidFill>
              <a:srgbClr val="FF6699"/>
            </a:solidFill>
            <a:ln w="9525" cap="flat" cmpd="sng" algn="ctr">
              <a:solidFill>
                <a:srgbClr val="FF6699"/>
              </a:solidFill>
              <a:round/>
            </a:ln>
            <a:effectLst/>
            <a:sp3d contourW="9525">
              <a:contourClr>
                <a:srgbClr val="FF6699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มฐ.1!$O$5:$O$13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มฐ.1!$R$5:$R$13</c:f>
              <c:numCache>
                <c:formatCode>0%</c:formatCode>
                <c:ptCount val="9"/>
                <c:pt idx="0">
                  <c:v>0.27272727272727271</c:v>
                </c:pt>
                <c:pt idx="1">
                  <c:v>0.18181818181818182</c:v>
                </c:pt>
                <c:pt idx="2">
                  <c:v>0</c:v>
                </c:pt>
                <c:pt idx="3">
                  <c:v>0.34375</c:v>
                </c:pt>
                <c:pt idx="4">
                  <c:v>0.23809523809523808</c:v>
                </c:pt>
                <c:pt idx="5">
                  <c:v>0.10526315789473684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718-B481-0C50F875EE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00938496"/>
        <c:axId val="100940032"/>
        <c:axId val="0"/>
      </c:bar3DChart>
      <c:catAx>
        <c:axId val="1009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0940032"/>
        <c:crosses val="autoZero"/>
        <c:auto val="1"/>
        <c:lblAlgn val="ctr"/>
        <c:lblOffset val="100"/>
        <c:noMultiLvlLbl val="0"/>
      </c:catAx>
      <c:valAx>
        <c:axId val="1009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093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 i="0" u="none" strike="noStrike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</a:t>
            </a:r>
            <a:r>
              <a:rPr lang="th-TH" sz="16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ร้อยละของจำนวนนักเรียนที่มีผลการประเมิน</a:t>
            </a:r>
            <a:endParaRPr lang="en-US" sz="1600" b="1" i="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ความสามารถในการใช้เทคโนโลยี ชั้นประถมศึกษาปีที่ </a:t>
            </a:r>
            <a:endParaRPr lang="en-US" sz="1600" b="1" i="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1-มัธยมศึกษาปีที่ 3 จำแนกตามระดับคุณภาพ</a:t>
            </a:r>
          </a:p>
        </c:rich>
      </c:tx>
      <c:layout>
        <c:manualLayout>
          <c:xMode val="edge"/>
          <c:yMode val="edge"/>
          <c:x val="0.1691462293327984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มฐ.1!$Y$4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มฐ.1!$X$5:$X$13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มฐ.1!$Y$5:$Y$13</c:f>
              <c:numCache>
                <c:formatCode>0%</c:formatCode>
                <c:ptCount val="9"/>
                <c:pt idx="0">
                  <c:v>0.18181818181818182</c:v>
                </c:pt>
                <c:pt idx="1">
                  <c:v>0</c:v>
                </c:pt>
                <c:pt idx="2">
                  <c:v>0.95833333333333337</c:v>
                </c:pt>
                <c:pt idx="3">
                  <c:v>0</c:v>
                </c:pt>
                <c:pt idx="4">
                  <c:v>0.38095238095238093</c:v>
                </c:pt>
                <c:pt idx="5">
                  <c:v>0</c:v>
                </c:pt>
                <c:pt idx="6">
                  <c:v>0.47826086956521741</c:v>
                </c:pt>
                <c:pt idx="7">
                  <c:v>0.68</c:v>
                </c:pt>
                <c:pt idx="8">
                  <c:v>0.71875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8-4F18-8A96-105FCB072129}"/>
            </c:ext>
          </c:extLst>
        </c:ser>
        <c:ser>
          <c:idx val="1"/>
          <c:order val="1"/>
          <c:tx>
            <c:strRef>
              <c:f>มฐ.1!$Z$4</c:f>
              <c:strCache>
                <c:ptCount val="1"/>
                <c:pt idx="0">
                  <c:v>ดี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มฐ.1!$X$5:$X$13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มฐ.1!$Z$5:$Z$13</c:f>
              <c:numCache>
                <c:formatCode>0%</c:formatCode>
                <c:ptCount val="9"/>
                <c:pt idx="0">
                  <c:v>0.54545454545454541</c:v>
                </c:pt>
                <c:pt idx="1">
                  <c:v>0.81818181818181823</c:v>
                </c:pt>
                <c:pt idx="2">
                  <c:v>4.1666666666666664E-2</c:v>
                </c:pt>
                <c:pt idx="3">
                  <c:v>0.65625</c:v>
                </c:pt>
                <c:pt idx="4">
                  <c:v>0.38095238095238093</c:v>
                </c:pt>
                <c:pt idx="5">
                  <c:v>1</c:v>
                </c:pt>
                <c:pt idx="6">
                  <c:v>0.52173913043478259</c:v>
                </c:pt>
                <c:pt idx="7">
                  <c:v>0.32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F18-8A96-105FCB072129}"/>
            </c:ext>
          </c:extLst>
        </c:ser>
        <c:ser>
          <c:idx val="2"/>
          <c:order val="2"/>
          <c:tx>
            <c:strRef>
              <c:f>มฐ.1!$AA$4</c:f>
              <c:strCache>
                <c:ptCount val="1"/>
                <c:pt idx="0">
                  <c:v>ต้องปรับปรุง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มฐ.1!$X$5:$X$13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มฐ.1!$AA$5:$AA$13</c:f>
              <c:numCache>
                <c:formatCode>0%</c:formatCode>
                <c:ptCount val="9"/>
                <c:pt idx="0">
                  <c:v>0.27272727272727271</c:v>
                </c:pt>
                <c:pt idx="1">
                  <c:v>0.18181818181818182</c:v>
                </c:pt>
                <c:pt idx="2">
                  <c:v>0</c:v>
                </c:pt>
                <c:pt idx="3">
                  <c:v>0.34375</c:v>
                </c:pt>
                <c:pt idx="4">
                  <c:v>0.23809523809523808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8-4F18-8A96-105FCB0721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02152832"/>
        <c:axId val="102171008"/>
        <c:axId val="0"/>
      </c:bar3DChart>
      <c:catAx>
        <c:axId val="10215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171008"/>
        <c:crosses val="autoZero"/>
        <c:auto val="1"/>
        <c:lblAlgn val="ctr"/>
        <c:lblOffset val="100"/>
        <c:noMultiLvlLbl val="0"/>
      </c:catAx>
      <c:valAx>
        <c:axId val="1021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15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แผนภูมิแสดงร้อยละของจำนวนนักเรียนที่มีผลการประเมินด้านคุณธรรม จริยธรรม ชั้นประถมศึกษาปีที่ 1-มัธยมศึกษาปีที่ 3                      จำแนกตามระดับคุณภาพ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มฐ.1!$AG$4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มฐ.1!$AF$5:$AF$13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มฐ.1!$AG$5:$AG$13</c:f>
              <c:numCache>
                <c:formatCode>0%</c:formatCode>
                <c:ptCount val="9"/>
                <c:pt idx="0">
                  <c:v>0.68181818181818177</c:v>
                </c:pt>
                <c:pt idx="1">
                  <c:v>9.0909090909090912E-2</c:v>
                </c:pt>
                <c:pt idx="2">
                  <c:v>0.95833333333333337</c:v>
                </c:pt>
                <c:pt idx="3">
                  <c:v>0.59375</c:v>
                </c:pt>
                <c:pt idx="4">
                  <c:v>0.47619047619047616</c:v>
                </c:pt>
                <c:pt idx="5">
                  <c:v>0.42105263157894735</c:v>
                </c:pt>
                <c:pt idx="6">
                  <c:v>0.43478260869565216</c:v>
                </c:pt>
                <c:pt idx="7">
                  <c:v>0.4</c:v>
                </c:pt>
                <c:pt idx="8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A-4BBB-AA74-31652929DA72}"/>
            </c:ext>
          </c:extLst>
        </c:ser>
        <c:ser>
          <c:idx val="1"/>
          <c:order val="1"/>
          <c:tx>
            <c:strRef>
              <c:f>มฐ.1!$AH$4</c:f>
              <c:strCache>
                <c:ptCount val="1"/>
                <c:pt idx="0">
                  <c:v>ดี</c:v>
                </c:pt>
              </c:strCache>
            </c:strRef>
          </c:tx>
          <c:spPr>
            <a:solidFill>
              <a:srgbClr val="FF6699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มฐ.1!$AF$5:$AF$13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มฐ.1!$AH$5:$AH$13</c:f>
              <c:numCache>
                <c:formatCode>0%</c:formatCode>
                <c:ptCount val="9"/>
                <c:pt idx="0">
                  <c:v>0.22727272727272727</c:v>
                </c:pt>
                <c:pt idx="1">
                  <c:v>0.36363636363636365</c:v>
                </c:pt>
                <c:pt idx="2">
                  <c:v>4.1666666666666664E-2</c:v>
                </c:pt>
                <c:pt idx="3">
                  <c:v>0.40625</c:v>
                </c:pt>
                <c:pt idx="4">
                  <c:v>0.52380952380952384</c:v>
                </c:pt>
                <c:pt idx="5">
                  <c:v>0.57894736842105265</c:v>
                </c:pt>
                <c:pt idx="6">
                  <c:v>0.56521739130434778</c:v>
                </c:pt>
                <c:pt idx="7">
                  <c:v>0.6</c:v>
                </c:pt>
                <c:pt idx="8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A-4BBB-AA74-31652929D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209792"/>
        <c:axId val="102232064"/>
      </c:barChart>
      <c:catAx>
        <c:axId val="10220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232064"/>
        <c:crosses val="autoZero"/>
        <c:auto val="1"/>
        <c:lblAlgn val="ctr"/>
        <c:lblOffset val="100"/>
        <c:noMultiLvlLbl val="0"/>
      </c:catAx>
      <c:valAx>
        <c:axId val="10223206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20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วุฒิการศึกษาสูงสุดของบุคลากร</a:t>
            </a:r>
            <a:r>
              <a:rPr lang="th-TH" sz="160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 </a:t>
            </a:r>
          </a:p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</a:t>
            </a:r>
          </a:p>
        </c:rich>
      </c:tx>
      <c:layout>
        <c:manualLayout>
          <c:xMode val="edge"/>
          <c:yMode val="edge"/>
          <c:x val="0.27648121123823671"/>
          <c:y val="1.259728176449232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'ส่วนที่ ๑ ข้อมูลบุคลากร'!$A$60</c:f>
              <c:strCache>
                <c:ptCount val="1"/>
                <c:pt idx="0">
                  <c:v>ปีการศึกษา ๒๕๕๙</c:v>
                </c:pt>
              </c:strCache>
            </c:strRef>
          </c:tx>
          <c:dPt>
            <c:idx val="1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1-CDA2-4670-83D3-98F713D9636F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CDA2-4670-83D3-98F713D9636F}"/>
              </c:ext>
            </c:extLst>
          </c:dPt>
          <c:dPt>
            <c:idx val="5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CDA2-4670-83D3-98F713D963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๐%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F-412C-9F47-1B39ECCF77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๕%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A2-4670-83D3-98F713D963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๐%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1F-412C-9F47-1B39ECCF77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th-TH"/>
                      <a:t>๓๒%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A2-4670-83D3-98F713D963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th-TH"/>
                      <a:t>๐%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1F-412C-9F47-1B39ECCF77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th-TH"/>
                      <a:t>๖๓%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A2-4670-83D3-98F713D9636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th-TH"/>
                      <a:t>๐%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1F-412C-9F47-1B39ECCF77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'ส่วนที่ ๑ ข้อมูลบุคลากร'!$B$59:$H$59</c:f>
              <c:strCache>
                <c:ptCount val="7"/>
                <c:pt idx="0">
                  <c:v>ม.๖</c:v>
                </c:pt>
                <c:pt idx="1">
                  <c:v>ปวช.</c:v>
                </c:pt>
                <c:pt idx="2">
                  <c:v>ปวส.</c:v>
                </c:pt>
                <c:pt idx="3">
                  <c:v>ปริญญาตรี</c:v>
                </c:pt>
                <c:pt idx="4">
                  <c:v>ประกาศนียบัตรบัณฑิต</c:v>
                </c:pt>
                <c:pt idx="5">
                  <c:v>ปริญญาโท</c:v>
                </c:pt>
                <c:pt idx="6">
                  <c:v>ปริญญาเอก</c:v>
                </c:pt>
              </c:strCache>
            </c:strRef>
          </c:cat>
          <c:val>
            <c:numRef>
              <c:f>'ส่วนที่ ๑ ข้อมูลบุคลากร'!$B$60:$H$60</c:f>
              <c:numCache>
                <c:formatCode>t0</c:formatCode>
                <c:ptCount val="7"/>
                <c:pt idx="1">
                  <c:v>1</c:v>
                </c:pt>
                <c:pt idx="3">
                  <c:v>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A2-4670-83D3-98F713D96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0.11557747063542245"/>
          <c:y val="0.21696724368920678"/>
          <c:w val="0.8248212721591669"/>
          <c:h val="8.9351731714000029E-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0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แผนภูมิแสดงร้อยละของจำนวนนักเรียนที่มีผลการประเมินการมีส่วนร่วมในการอนุรักษ์ธรรมชาติ ชั้นประถมศึกษาปีที่ ๑</a:t>
            </a:r>
            <a:endParaRPr lang="th-TH" sz="1600" b="0" i="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600" b="0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-มัธยมศึกษาปีที่ 3 จำแนกตามระดับคุณภาพ</a:t>
            </a:r>
            <a:endParaRPr lang="th-TH" sz="1600" b="0" i="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24578824689684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มฐ.1!$AO$4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solidFill>
              <a:srgbClr val="0070C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มฐ.1!$AN$5:$AN$13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มฐ.1!$AO$5:$AO$13</c:f>
              <c:numCache>
                <c:formatCode>0%</c:formatCode>
                <c:ptCount val="9"/>
                <c:pt idx="0">
                  <c:v>0.22727272727272727</c:v>
                </c:pt>
                <c:pt idx="1">
                  <c:v>9.0909090909090912E-2</c:v>
                </c:pt>
                <c:pt idx="2">
                  <c:v>0.41666666666666669</c:v>
                </c:pt>
                <c:pt idx="3">
                  <c:v>3.125E-2</c:v>
                </c:pt>
                <c:pt idx="4">
                  <c:v>0.23809523809523808</c:v>
                </c:pt>
                <c:pt idx="5">
                  <c:v>0.52631578947368418</c:v>
                </c:pt>
                <c:pt idx="6">
                  <c:v>0.65217391304347827</c:v>
                </c:pt>
                <c:pt idx="7">
                  <c:v>0.4</c:v>
                </c:pt>
                <c:pt idx="8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E-4880-84CA-F5782888D65E}"/>
            </c:ext>
          </c:extLst>
        </c:ser>
        <c:ser>
          <c:idx val="1"/>
          <c:order val="1"/>
          <c:tx>
            <c:strRef>
              <c:f>มฐ.1!$AP$4</c:f>
              <c:strCache>
                <c:ptCount val="1"/>
                <c:pt idx="0">
                  <c:v>ดี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มฐ.1!$AN$5:$AN$13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มฐ.1!$AP$5:$AP$13</c:f>
              <c:numCache>
                <c:formatCode>0%</c:formatCode>
                <c:ptCount val="9"/>
                <c:pt idx="0">
                  <c:v>0.18181818181818182</c:v>
                </c:pt>
                <c:pt idx="1">
                  <c:v>0.36363636363636365</c:v>
                </c:pt>
                <c:pt idx="2">
                  <c:v>0.54166666666666663</c:v>
                </c:pt>
                <c:pt idx="3">
                  <c:v>0.65625</c:v>
                </c:pt>
                <c:pt idx="4">
                  <c:v>0.47619047619047616</c:v>
                </c:pt>
                <c:pt idx="5">
                  <c:v>0.15789473684210525</c:v>
                </c:pt>
                <c:pt idx="6">
                  <c:v>8.6956521739130432E-2</c:v>
                </c:pt>
                <c:pt idx="7">
                  <c:v>0.4</c:v>
                </c:pt>
                <c:pt idx="8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E-4880-84CA-F5782888D65E}"/>
            </c:ext>
          </c:extLst>
        </c:ser>
        <c:ser>
          <c:idx val="2"/>
          <c:order val="2"/>
          <c:tx>
            <c:strRef>
              <c:f>มฐ.1!$AQ$4</c:f>
              <c:strCache>
                <c:ptCount val="1"/>
                <c:pt idx="0">
                  <c:v>พอใช้</c:v>
                </c:pt>
              </c:strCache>
            </c:strRef>
          </c:tx>
          <c:spPr>
            <a:solidFill>
              <a:srgbClr val="7AE81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มฐ.1!$AN$5:$AN$13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มฐ.1!$AQ$5:$AQ$13</c:f>
              <c:numCache>
                <c:formatCode>0%</c:formatCode>
                <c:ptCount val="9"/>
                <c:pt idx="0">
                  <c:v>0.18181818181818182</c:v>
                </c:pt>
                <c:pt idx="1">
                  <c:v>0.22727272727272727</c:v>
                </c:pt>
                <c:pt idx="2">
                  <c:v>0</c:v>
                </c:pt>
                <c:pt idx="3">
                  <c:v>3.125E-2</c:v>
                </c:pt>
                <c:pt idx="4">
                  <c:v>0.19047619047619047</c:v>
                </c:pt>
                <c:pt idx="5">
                  <c:v>5.2631578947368418E-2</c:v>
                </c:pt>
                <c:pt idx="6">
                  <c:v>4.3478260869565216E-2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E-4880-84CA-F5782888D6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288768"/>
        <c:axId val="102294656"/>
      </c:barChart>
      <c:catAx>
        <c:axId val="1022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294656"/>
        <c:crosses val="autoZero"/>
        <c:auto val="1"/>
        <c:lblAlgn val="ctr"/>
        <c:lblOffset val="100"/>
        <c:noMultiLvlLbl val="0"/>
      </c:catAx>
      <c:valAx>
        <c:axId val="1022946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28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แผนภูมิแสดงร้อยละของจำนวนนักเรียนที่มีผลการประเมิน                ด้านความภูมิใจ ในความเป็นไทย ชั้นประถมศึกษาปีที่ ๑</a:t>
            </a:r>
            <a:endParaRPr lang="en-US" sz="1800" b="1" i="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-มัธยมศึกษาปีที่ ๓ จำแนกตามระดับคุณภาพ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มฐ.1!$AG$4</c:f>
              <c:strCache>
                <c:ptCount val="1"/>
                <c:pt idx="0">
                  <c:v>ดีเยี่ยม</c:v>
                </c:pt>
              </c:strCache>
            </c:strRef>
          </c:tx>
          <c:spPr>
            <a:solidFill>
              <a:srgbClr val="7AE81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มฐ.1!$AF$5:$AF$13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มฐ.1!$AG$5:$AG$13</c:f>
              <c:numCache>
                <c:formatCode>0%</c:formatCode>
                <c:ptCount val="9"/>
                <c:pt idx="0">
                  <c:v>0.68181818181818177</c:v>
                </c:pt>
                <c:pt idx="1">
                  <c:v>9.0909090909090912E-2</c:v>
                </c:pt>
                <c:pt idx="2">
                  <c:v>0.95833333333333337</c:v>
                </c:pt>
                <c:pt idx="3">
                  <c:v>0.59375</c:v>
                </c:pt>
                <c:pt idx="4">
                  <c:v>0.47619047619047616</c:v>
                </c:pt>
                <c:pt idx="5">
                  <c:v>0.42105263157894735</c:v>
                </c:pt>
                <c:pt idx="6">
                  <c:v>0.43478260869565216</c:v>
                </c:pt>
                <c:pt idx="7">
                  <c:v>0.4</c:v>
                </c:pt>
                <c:pt idx="8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E-4670-8C20-50D449A8D8E9}"/>
            </c:ext>
          </c:extLst>
        </c:ser>
        <c:ser>
          <c:idx val="1"/>
          <c:order val="1"/>
          <c:tx>
            <c:strRef>
              <c:f>มฐ.1!$AH$4</c:f>
              <c:strCache>
                <c:ptCount val="1"/>
                <c:pt idx="0">
                  <c:v>ดี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มฐ.1!$AF$5:$AF$13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มฐ.1!$AH$5:$AH$13</c:f>
              <c:numCache>
                <c:formatCode>0%</c:formatCode>
                <c:ptCount val="9"/>
                <c:pt idx="0">
                  <c:v>0.22727272727272727</c:v>
                </c:pt>
                <c:pt idx="1">
                  <c:v>0.36363636363636365</c:v>
                </c:pt>
                <c:pt idx="2">
                  <c:v>4.1666666666666664E-2</c:v>
                </c:pt>
                <c:pt idx="3">
                  <c:v>0.40625</c:v>
                </c:pt>
                <c:pt idx="4">
                  <c:v>0.52380952380952384</c:v>
                </c:pt>
                <c:pt idx="5">
                  <c:v>0.57894736842105265</c:v>
                </c:pt>
                <c:pt idx="6">
                  <c:v>0.56521739130434778</c:v>
                </c:pt>
                <c:pt idx="7">
                  <c:v>0.6</c:v>
                </c:pt>
                <c:pt idx="8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E-4670-8C20-50D449A8D8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407168"/>
        <c:axId val="102421248"/>
      </c:barChart>
      <c:catAx>
        <c:axId val="10240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421248"/>
        <c:crosses val="autoZero"/>
        <c:auto val="1"/>
        <c:lblAlgn val="ctr"/>
        <c:lblOffset val="100"/>
        <c:noMultiLvlLbl val="0"/>
      </c:catAx>
      <c:valAx>
        <c:axId val="10242124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40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55118110236220452" l="0.70866141732283683" r="0.70866141732283683" t="0.74803149606299402" header="0.31496062992126161" footer="0.31496062992126161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แผนภูมิแสดงร้อยละของจำนวนนักเรียนด้านการยอมรับความคิดของผู้อื่นฯ</a:t>
            </a:r>
            <a:endParaRPr lang="th-TH" sz="1800" b="1" i="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ชั้นป.1 -ม.3 จำแนกตามระดับคุณภาพ</a:t>
            </a:r>
            <a:endParaRPr lang="th-TH" sz="1800" b="1" i="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143806204911204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มฐ.1!$BF$4</c:f>
              <c:strCache>
                <c:ptCount val="1"/>
                <c:pt idx="0">
                  <c:v>ยอมรับความคิดของผู้อื่น</c:v>
                </c:pt>
              </c:strCache>
            </c:strRef>
          </c:tx>
          <c:spPr>
            <a:solidFill>
              <a:srgbClr val="00CC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มฐ.1!$BE$5:$BE$13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มฐ.1!$BF$5:$BF$13</c:f>
              <c:numCache>
                <c:formatCode>0%</c:formatCode>
                <c:ptCount val="9"/>
                <c:pt idx="0">
                  <c:v>0.22727272727272727</c:v>
                </c:pt>
                <c:pt idx="1">
                  <c:v>0.18181818181818182</c:v>
                </c:pt>
                <c:pt idx="2">
                  <c:v>0.33333333333333331</c:v>
                </c:pt>
                <c:pt idx="3">
                  <c:v>0.28125</c:v>
                </c:pt>
                <c:pt idx="4">
                  <c:v>0.23809523809523808</c:v>
                </c:pt>
                <c:pt idx="5">
                  <c:v>0.21052631578947367</c:v>
                </c:pt>
                <c:pt idx="6">
                  <c:v>0.34782608695652173</c:v>
                </c:pt>
                <c:pt idx="7">
                  <c:v>0.32</c:v>
                </c:pt>
                <c:pt idx="8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8-4C1E-AB3E-2F44BA73AAF1}"/>
            </c:ext>
          </c:extLst>
        </c:ser>
        <c:ser>
          <c:idx val="1"/>
          <c:order val="1"/>
          <c:tx>
            <c:strRef>
              <c:f>มฐ.1!$BG$4</c:f>
              <c:strCache>
                <c:ptCount val="1"/>
                <c:pt idx="0">
                  <c:v>สุขภาวะทางจิต</c:v>
                </c:pt>
              </c:strCache>
            </c:strRef>
          </c:tx>
          <c:spPr>
            <a:solidFill>
              <a:srgbClr val="00B0F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มฐ.1!$BE$5:$BE$13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มฐ.1!$BG$5:$BG$13</c:f>
              <c:numCache>
                <c:formatCode>0%</c:formatCode>
                <c:ptCount val="9"/>
                <c:pt idx="0">
                  <c:v>0.36363636363636365</c:v>
                </c:pt>
                <c:pt idx="1">
                  <c:v>0.36363636363636365</c:v>
                </c:pt>
                <c:pt idx="2">
                  <c:v>0.29166666666666669</c:v>
                </c:pt>
                <c:pt idx="3">
                  <c:v>0.3125</c:v>
                </c:pt>
                <c:pt idx="4">
                  <c:v>0.47619047619047616</c:v>
                </c:pt>
                <c:pt idx="5">
                  <c:v>0.26315789473684209</c:v>
                </c:pt>
                <c:pt idx="6">
                  <c:v>0.21739130434782608</c:v>
                </c:pt>
                <c:pt idx="7">
                  <c:v>0.28000000000000003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8-4C1E-AB3E-2F44BA73AAF1}"/>
            </c:ext>
          </c:extLst>
        </c:ser>
        <c:ser>
          <c:idx val="2"/>
          <c:order val="2"/>
          <c:tx>
            <c:strRef>
              <c:f>มฐ.1!$BH$4</c:f>
              <c:strCache>
                <c:ptCount val="1"/>
                <c:pt idx="0">
                  <c:v>มีภูมิคุ้มกันตัวเอง</c:v>
                </c:pt>
              </c:strCache>
            </c:strRef>
          </c:tx>
          <c:spPr>
            <a:solidFill>
              <a:srgbClr val="7030A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มฐ.1!$BE$5:$BE$13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มฐ.1!$BH$5:$BH$13</c:f>
              <c:numCache>
                <c:formatCode>0%</c:formatCode>
                <c:ptCount val="9"/>
                <c:pt idx="0">
                  <c:v>0.22727272727272727</c:v>
                </c:pt>
                <c:pt idx="1">
                  <c:v>0.22727272727272727</c:v>
                </c:pt>
                <c:pt idx="2">
                  <c:v>0.20833333333333334</c:v>
                </c:pt>
                <c:pt idx="3">
                  <c:v>0.21875</c:v>
                </c:pt>
                <c:pt idx="4">
                  <c:v>0.14285714285714285</c:v>
                </c:pt>
                <c:pt idx="5">
                  <c:v>0.26315789473684209</c:v>
                </c:pt>
                <c:pt idx="6">
                  <c:v>0.2608695652173913</c:v>
                </c:pt>
                <c:pt idx="7">
                  <c:v>0.2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8-4C1E-AB3E-2F44BA73AAF1}"/>
            </c:ext>
          </c:extLst>
        </c:ser>
        <c:ser>
          <c:idx val="3"/>
          <c:order val="3"/>
          <c:tx>
            <c:strRef>
              <c:f>มฐ.1!$BI$4</c:f>
              <c:strCache>
                <c:ptCount val="1"/>
                <c:pt idx="0">
                  <c:v>คำนึงถึงความเป็นธรรมต่อสังคม</c:v>
                </c:pt>
              </c:strCache>
            </c:strRef>
          </c:tx>
          <c:spPr>
            <a:solidFill>
              <a:srgbClr val="FF6699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มฐ.1!$BE$5:$BE$13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มฐ.1!$BI$5:$BI$13</c:f>
              <c:numCache>
                <c:formatCode>0%</c:formatCode>
                <c:ptCount val="9"/>
                <c:pt idx="0">
                  <c:v>0.18181818181818182</c:v>
                </c:pt>
                <c:pt idx="1">
                  <c:v>0.22727272727272727</c:v>
                </c:pt>
                <c:pt idx="2">
                  <c:v>0.16666666666666666</c:v>
                </c:pt>
                <c:pt idx="3">
                  <c:v>0.1875</c:v>
                </c:pt>
                <c:pt idx="4">
                  <c:v>0.14285714285714285</c:v>
                </c:pt>
                <c:pt idx="5">
                  <c:v>0.26315789473684209</c:v>
                </c:pt>
                <c:pt idx="6">
                  <c:v>0.21739130434782608</c:v>
                </c:pt>
                <c:pt idx="7">
                  <c:v>0.2</c:v>
                </c:pt>
                <c:pt idx="8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98-4C1E-AB3E-2F44BA73AA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02487936"/>
        <c:axId val="102489472"/>
      </c:barChart>
      <c:catAx>
        <c:axId val="10248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489472"/>
        <c:crosses val="autoZero"/>
        <c:auto val="1"/>
        <c:lblAlgn val="ctr"/>
        <c:lblOffset val="100"/>
        <c:noMultiLvlLbl val="0"/>
      </c:catAx>
      <c:valAx>
        <c:axId val="102489472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4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แผนภูมิแสดงร้อยละของจำนวนนักเรียนที่เข้าร่วมโครงการ               ส่งเสริมคุณธรรม จริยธรรม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มฐ.1!$BN$4</c:f>
              <c:strCache>
                <c:ptCount val="1"/>
                <c:pt idx="0">
                  <c:v>ที่เข้าร่วมโครงการส่งเสริมคุณธรรม จริยธรรม</c:v>
                </c:pt>
              </c:strCache>
            </c:strRef>
          </c:tx>
          <c:spPr>
            <a:gradFill flip="none" rotWithShape="1">
              <a:gsLst>
                <a:gs pos="0">
                  <a:srgbClr val="C00000">
                    <a:shade val="30000"/>
                    <a:satMod val="115000"/>
                  </a:srgbClr>
                </a:gs>
                <a:gs pos="50000">
                  <a:srgbClr val="C00000">
                    <a:shade val="67500"/>
                    <a:satMod val="115000"/>
                  </a:srgbClr>
                </a:gs>
                <a:gs pos="100000">
                  <a:srgbClr val="C00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มฐ.1!$BM$5:$BM$13</c:f>
              <c:strCache>
                <c:ptCount val="9"/>
                <c:pt idx="0">
                  <c:v>ป.1</c:v>
                </c:pt>
                <c:pt idx="1">
                  <c:v>ป.2</c:v>
                </c:pt>
                <c:pt idx="2">
                  <c:v>ป.3</c:v>
                </c:pt>
                <c:pt idx="3">
                  <c:v>ป.4</c:v>
                </c:pt>
                <c:pt idx="4">
                  <c:v>ป.5</c:v>
                </c:pt>
                <c:pt idx="5">
                  <c:v>ป.6</c:v>
                </c:pt>
                <c:pt idx="6">
                  <c:v>ม.1</c:v>
                </c:pt>
                <c:pt idx="7">
                  <c:v>ม.2</c:v>
                </c:pt>
                <c:pt idx="8">
                  <c:v>ม.3</c:v>
                </c:pt>
              </c:strCache>
            </c:strRef>
          </c:cat>
          <c:val>
            <c:numRef>
              <c:f>มฐ.1!$BN$5:$BN$13</c:f>
              <c:numCache>
                <c:formatCode>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6-4E6A-BE0A-8B5DF7375E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538624"/>
        <c:axId val="102540416"/>
      </c:barChart>
      <c:catAx>
        <c:axId val="1025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02540416"/>
        <c:crosses val="autoZero"/>
        <c:auto val="1"/>
        <c:lblAlgn val="ctr"/>
        <c:lblOffset val="100"/>
        <c:noMultiLvlLbl val="0"/>
      </c:catAx>
      <c:valAx>
        <c:axId val="1025404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53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>
                <a:solidFill>
                  <a:schemeClr val="tx1">
                    <a:lumMod val="95000"/>
                    <a:lumOff val="5000"/>
                  </a:scheme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ความพร้อมในการศึกษาต่อ</a:t>
            </a:r>
            <a:r>
              <a:rPr lang="th-TH" sz="1800" baseline="0">
                <a:solidFill>
                  <a:schemeClr val="tx1">
                    <a:lumMod val="95000"/>
                    <a:lumOff val="5000"/>
                  </a:schemeClr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การฝึกงานหรือการทำงาน</a:t>
            </a:r>
            <a:endParaRPr lang="th-TH" sz="1800">
              <a:solidFill>
                <a:schemeClr val="tx1">
                  <a:lumMod val="95000"/>
                  <a:lumOff val="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มฐ.1!$B$32</c:f>
              <c:strCache>
                <c:ptCount val="1"/>
                <c:pt idx="0">
                  <c:v>จำนวน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มฐ.1!$A$33:$A$36</c:f>
              <c:strCache>
                <c:ptCount val="4"/>
                <c:pt idx="0">
                  <c:v>ป.๖</c:v>
                </c:pt>
                <c:pt idx="1">
                  <c:v>ม.๓</c:v>
                </c:pt>
                <c:pt idx="2">
                  <c:v>รวม</c:v>
                </c:pt>
                <c:pt idx="3">
                  <c:v>ร้อยละ</c:v>
                </c:pt>
              </c:strCache>
            </c:strRef>
          </c:cat>
          <c:val>
            <c:numRef>
              <c:f>มฐ.1!$B$33:$B$36</c:f>
              <c:numCache>
                <c:formatCode>t0</c:formatCode>
                <c:ptCount val="4"/>
                <c:pt idx="0">
                  <c:v>19</c:v>
                </c:pt>
                <c:pt idx="1">
                  <c:v>32</c:v>
                </c:pt>
                <c:pt idx="2">
                  <c:v>51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A-4899-9D59-912F0B816FEF}"/>
            </c:ext>
          </c:extLst>
        </c:ser>
        <c:ser>
          <c:idx val="1"/>
          <c:order val="1"/>
          <c:tx>
            <c:strRef>
              <c:f>มฐ.1!$C$32</c:f>
              <c:strCache>
                <c:ptCount val="1"/>
                <c:pt idx="0">
                  <c:v>เรียนจบ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มฐ.1!$A$33:$A$36</c:f>
              <c:strCache>
                <c:ptCount val="4"/>
                <c:pt idx="0">
                  <c:v>ป.๖</c:v>
                </c:pt>
                <c:pt idx="1">
                  <c:v>ม.๓</c:v>
                </c:pt>
                <c:pt idx="2">
                  <c:v>รวม</c:v>
                </c:pt>
                <c:pt idx="3">
                  <c:v>ร้อยละ</c:v>
                </c:pt>
              </c:strCache>
            </c:strRef>
          </c:cat>
          <c:val>
            <c:numRef>
              <c:f>มฐ.1!$C$33:$C$36</c:f>
              <c:numCache>
                <c:formatCode>t0</c:formatCode>
                <c:ptCount val="4"/>
                <c:pt idx="0">
                  <c:v>19</c:v>
                </c:pt>
                <c:pt idx="1">
                  <c:v>32</c:v>
                </c:pt>
                <c:pt idx="2">
                  <c:v>51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A-4899-9D59-912F0B816FEF}"/>
            </c:ext>
          </c:extLst>
        </c:ser>
        <c:ser>
          <c:idx val="2"/>
          <c:order val="2"/>
          <c:tx>
            <c:strRef>
              <c:f>มฐ.1!$D$32</c:f>
              <c:strCache>
                <c:ptCount val="1"/>
                <c:pt idx="0">
                  <c:v>ศึกษาต่อ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มฐ.1!$A$33:$A$36</c:f>
              <c:strCache>
                <c:ptCount val="4"/>
                <c:pt idx="0">
                  <c:v>ป.๖</c:v>
                </c:pt>
                <c:pt idx="1">
                  <c:v>ม.๓</c:v>
                </c:pt>
                <c:pt idx="2">
                  <c:v>รวม</c:v>
                </c:pt>
                <c:pt idx="3">
                  <c:v>ร้อยละ</c:v>
                </c:pt>
              </c:strCache>
            </c:strRef>
          </c:cat>
          <c:val>
            <c:numRef>
              <c:f>มฐ.1!$D$33:$D$36</c:f>
              <c:numCache>
                <c:formatCode>t0</c:formatCode>
                <c:ptCount val="4"/>
                <c:pt idx="0">
                  <c:v>19</c:v>
                </c:pt>
                <c:pt idx="1">
                  <c:v>31</c:v>
                </c:pt>
                <c:pt idx="2">
                  <c:v>50</c:v>
                </c:pt>
                <c:pt idx="3">
                  <c:v>98.04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A-4899-9D59-912F0B816FEF}"/>
            </c:ext>
          </c:extLst>
        </c:ser>
        <c:ser>
          <c:idx val="3"/>
          <c:order val="3"/>
          <c:tx>
            <c:strRef>
              <c:f>มฐ.1!$E$32</c:f>
              <c:strCache>
                <c:ptCount val="1"/>
                <c:pt idx="0">
                  <c:v>ประกอบอาชีพ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มฐ.1!$A$33:$A$36</c:f>
              <c:strCache>
                <c:ptCount val="4"/>
                <c:pt idx="0">
                  <c:v>ป.๖</c:v>
                </c:pt>
                <c:pt idx="1">
                  <c:v>ม.๓</c:v>
                </c:pt>
                <c:pt idx="2">
                  <c:v>รวม</c:v>
                </c:pt>
                <c:pt idx="3">
                  <c:v>ร้อยละ</c:v>
                </c:pt>
              </c:strCache>
            </c:strRef>
          </c:cat>
          <c:val>
            <c:numRef>
              <c:f>มฐ.1!$E$33:$E$36</c:f>
              <c:numCache>
                <c:formatCode>t0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 formatCode="t0.00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A-4899-9D59-912F0B816F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0970848"/>
        <c:axId val="290974456"/>
      </c:barChart>
      <c:catAx>
        <c:axId val="29097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290974456"/>
        <c:crosses val="autoZero"/>
        <c:auto val="1"/>
        <c:lblAlgn val="ctr"/>
        <c:lblOffset val="100"/>
        <c:noMultiLvlLbl val="0"/>
      </c:catAx>
      <c:valAx>
        <c:axId val="290974456"/>
        <c:scaling>
          <c:orientation val="minMax"/>
        </c:scaling>
        <c:delete val="1"/>
        <c:axPos val="l"/>
        <c:numFmt formatCode="t0" sourceLinked="1"/>
        <c:majorTickMark val="none"/>
        <c:minorTickMark val="none"/>
        <c:tickLblPos val="nextTo"/>
        <c:crossAx val="2909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แผนภูมิแสดงจำนวนครั้งที่ครูเข้ารับการอบรมพัฒนาทางวิชาชีพ</a:t>
            </a:r>
          </a:p>
        </c:rich>
      </c:tx>
      <c:layout>
        <c:manualLayout>
          <c:xMode val="edge"/>
          <c:yMode val="edge"/>
          <c:x val="0.13532984920214286"/>
          <c:y val="5.2360429024385056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มฐ.2!$D$4</c:f>
              <c:strCache>
                <c:ptCount val="1"/>
                <c:pt idx="0">
                  <c:v>ร้อยละ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904-47F7-A162-F063E9A37C8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904-47F7-A162-F063E9A37C8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904-47F7-A162-F063E9A37C84}"/>
              </c:ext>
            </c:extLst>
          </c:dPt>
          <c:dPt>
            <c:idx val="3"/>
            <c:bubble3D val="0"/>
            <c:spPr>
              <a:solidFill>
                <a:srgbClr val="00CC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904-47F7-A162-F063E9A37C8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มฐ.2!$B$5:$B$8</c:f>
              <c:strCache>
                <c:ptCount val="4"/>
                <c:pt idx="0">
                  <c:v>ยังไม่เคยรับการพัฒนา</c:v>
                </c:pt>
                <c:pt idx="1">
                  <c:v>๑ ครั้งต่อภาคเรียน</c:v>
                </c:pt>
                <c:pt idx="2">
                  <c:v>๒ ครั้งต่อภาคเรียน</c:v>
                </c:pt>
                <c:pt idx="3">
                  <c:v>มากกว่า ๒ ครั้งต่อภาคเรียน</c:v>
                </c:pt>
              </c:strCache>
            </c:strRef>
          </c:cat>
          <c:val>
            <c:numRef>
              <c:f>มฐ.2!$D$5:$D$8</c:f>
              <c:numCache>
                <c:formatCode>t0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 formatCode="t0.00">
                  <c:v>76.47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04-47F7-A162-F063E9A37C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35433070866141736" l="0.9055118110236221" r="0.51181102362204722" t="0.55118110236220452" header="0.31496062992126161" footer="0.31496062992126161"/>
    <c:pageSetup paperSize="9" orientation="landscape" horizontalDpi="-3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แผนภูมิแสดงจำนวนเครือข่ายเข้ามามีส่วนร่วมในการวางแผนพัฒนาคุณภาพการศึกษา</a:t>
            </a:r>
          </a:p>
        </c:rich>
      </c:tx>
      <c:layout>
        <c:manualLayout>
          <c:xMode val="edge"/>
          <c:yMode val="edge"/>
          <c:x val="0.1462731008954573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มฐ.2!$I$4</c:f>
              <c:strCache>
                <c:ptCount val="1"/>
                <c:pt idx="0">
                  <c:v>ร้อยละ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98-4A4C-9293-4C301B1EC2B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98-4A4C-9293-4C301B1EC2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98-4A4C-9293-4C301B1EC2B4}"/>
              </c:ext>
            </c:extLst>
          </c:dPt>
          <c:dPt>
            <c:idx val="3"/>
            <c:bubble3D val="0"/>
            <c:spPr>
              <a:solidFill>
                <a:srgbClr val="00CC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98-4A4C-9293-4C301B1EC2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มฐ.2!$G$5:$G$8</c:f>
              <c:strCache>
                <c:ptCount val="4"/>
                <c:pt idx="0">
                  <c:v>ยังไม่เคยรับการพัฒนา</c:v>
                </c:pt>
                <c:pt idx="1">
                  <c:v>๑ ครั้งต่อภาคเรียน</c:v>
                </c:pt>
                <c:pt idx="2">
                  <c:v>๒ ครั้งต่อภาคเรียน</c:v>
                </c:pt>
                <c:pt idx="3">
                  <c:v>มากกว่า ๒ ครั้งต่อภาคเรียน</c:v>
                </c:pt>
              </c:strCache>
            </c:strRef>
          </c:cat>
          <c:val>
            <c:numRef>
              <c:f>มฐ.2!$I$5:$I$8</c:f>
              <c:numCache>
                <c:formatCode>t0.00</c:formatCode>
                <c:ptCount val="4"/>
                <c:pt idx="0" formatCode="t0">
                  <c:v>0</c:v>
                </c:pt>
                <c:pt idx="1">
                  <c:v>15</c:v>
                </c:pt>
                <c:pt idx="2" formatCode="t0">
                  <c:v>8</c:v>
                </c:pt>
                <c:pt idx="3" formatCode="t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98-4A4C-9293-4C301B1EC2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91181513840123"/>
          <c:y val="0.47660897597457952"/>
          <c:w val="0.22626166952450941"/>
          <c:h val="0.2276261148211950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ร้อยละของครูที่ได้รับการนิเทศ กำกับ ติดตาม และประเมินผล</a:t>
            </a:r>
          </a:p>
        </c:rich>
      </c:tx>
      <c:layout>
        <c:manualLayout>
          <c:xMode val="edge"/>
          <c:yMode val="edge"/>
          <c:x val="0.16843609481248259"/>
          <c:y val="3.57039348956509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มฐ.2!$N$4</c:f>
              <c:strCache>
                <c:ptCount val="1"/>
                <c:pt idx="0">
                  <c:v>ร้อยละ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841-49FC-86D6-9BC3EBE6B72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841-49FC-86D6-9BC3EBE6B72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841-49FC-86D6-9BC3EBE6B72E}"/>
              </c:ext>
            </c:extLst>
          </c:dPt>
          <c:dPt>
            <c:idx val="3"/>
            <c:bubble3D val="0"/>
            <c:spPr>
              <a:solidFill>
                <a:srgbClr val="00CC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841-49FC-86D6-9BC3EBE6B72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มฐ.2!$L$5:$L$8</c:f>
              <c:strCache>
                <c:ptCount val="4"/>
                <c:pt idx="0">
                  <c:v>ยังไม่เคยรับการพัฒนา</c:v>
                </c:pt>
                <c:pt idx="1">
                  <c:v>๑ ครั้งต่อภาคเรียน</c:v>
                </c:pt>
                <c:pt idx="2">
                  <c:v>๒ ครั้งต่อภาคเรียน</c:v>
                </c:pt>
                <c:pt idx="3">
                  <c:v>มากกว่า ๒ ครั้งต่อภาคเรียน</c:v>
                </c:pt>
              </c:strCache>
            </c:strRef>
          </c:cat>
          <c:val>
            <c:numRef>
              <c:f>มฐ.2!$N$5:$N$8</c:f>
              <c:numCache>
                <c:formatCode>t0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71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41-49FC-86D6-9BC3EBE6B7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25148794186204"/>
          <c:y val="0.43482157604721017"/>
          <c:w val="0.21706587525241952"/>
          <c:h val="0.230609076904542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ร้อยละของจำนวนนักเรียนที่มีผลประเมินการอ่าน</a:t>
            </a:r>
            <a:r>
              <a:rPr lang="th-TH" sz="160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คิดวิเคราะห์ และเขียน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'อ่าน คิด วิเคราะห์ เขียน'!$C$5:$F$5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</c:v>
                </c:pt>
                <c:pt idx="3">
                  <c:v>ไม่ผ่าน</c:v>
                </c:pt>
              </c:strCache>
            </c:strRef>
          </c:cat>
          <c:val>
            <c:numRef>
              <c:f>'อ่าน คิด วิเคราะห์ เขียน'!$C$16:$F$16</c:f>
              <c:numCache>
                <c:formatCode>t0.00</c:formatCode>
                <c:ptCount val="4"/>
                <c:pt idx="0">
                  <c:v>73.40425531914893</c:v>
                </c:pt>
                <c:pt idx="1">
                  <c:v>89.361702127659569</c:v>
                </c:pt>
                <c:pt idx="2">
                  <c:v>71.28</c:v>
                </c:pt>
                <c:pt idx="3" formatCode="t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5-4F33-8A6E-87FDA6E80D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102824960"/>
        <c:axId val="102904576"/>
      </c:barChart>
      <c:catAx>
        <c:axId val="102824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2904576"/>
        <c:crosses val="autoZero"/>
        <c:auto val="1"/>
        <c:lblAlgn val="ctr"/>
        <c:lblOffset val="100"/>
        <c:noMultiLvlLbl val="0"/>
      </c:catAx>
      <c:valAx>
        <c:axId val="102904576"/>
        <c:scaling>
          <c:orientation val="minMax"/>
          <c:max val="100"/>
          <c:min val="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102824960"/>
        <c:crosses val="autoZero"/>
        <c:crossBetween val="between"/>
        <c:majorUnit val="10"/>
        <c:minorUnit val="2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การประเมินการอ่าน คิดวิเคราะห์ และเขียนของนักเรียนในระดับดีขึ้นไป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 คิด วิเคราะห์ เขียน'!$B$46:$B$48</c:f>
              <c:strCache>
                <c:ptCount val="3"/>
                <c:pt idx="0">
                  <c:v>จำนวน นร.ทั้งหมด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18556701030927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E2-4DBF-B06E-D3BCA7708C40}"/>
                </c:ext>
              </c:extLst>
            </c:dLbl>
            <c:dLbl>
              <c:idx val="1"/>
              <c:layout>
                <c:manualLayout>
                  <c:x val="-4.5740431335869105E-3"/>
                  <c:y val="-6.52920962199313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E2-4DBF-B06E-D3BCA7708C40}"/>
                </c:ext>
              </c:extLst>
            </c:dLbl>
            <c:dLbl>
              <c:idx val="2"/>
              <c:layout>
                <c:manualLayout>
                  <c:x val="0"/>
                  <c:y val="-5.84192439862543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E2-4DBF-B06E-D3BCA7708C40}"/>
                </c:ext>
              </c:extLst>
            </c:dLbl>
            <c:dLbl>
              <c:idx val="3"/>
              <c:layout>
                <c:manualLayout>
                  <c:x val="0"/>
                  <c:y val="-4.4673539518900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E2-4DBF-B06E-D3BCA7708C40}"/>
                </c:ext>
              </c:extLst>
            </c:dLbl>
            <c:dLbl>
              <c:idx val="4"/>
              <c:layout>
                <c:manualLayout>
                  <c:x val="0"/>
                  <c:y val="-6.5292096219931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E2-4DBF-B06E-D3BCA7708C40}"/>
                </c:ext>
              </c:extLst>
            </c:dLbl>
            <c:dLbl>
              <c:idx val="5"/>
              <c:layout>
                <c:manualLayout>
                  <c:x val="-8.3856488731779778E-17"/>
                  <c:y val="-6.18556701030927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E2-4DBF-B06E-D3BCA7708C40}"/>
                </c:ext>
              </c:extLst>
            </c:dLbl>
            <c:dLbl>
              <c:idx val="6"/>
              <c:layout>
                <c:manualLayout>
                  <c:x val="0"/>
                  <c:y val="-5.4982817869415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E2-4DBF-B06E-D3BCA7708C40}"/>
                </c:ext>
              </c:extLst>
            </c:dLbl>
            <c:dLbl>
              <c:idx val="7"/>
              <c:layout>
                <c:manualLayout>
                  <c:x val="0"/>
                  <c:y val="-4.81099656357388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E2-4DBF-B06E-D3BCA7708C40}"/>
                </c:ext>
              </c:extLst>
            </c:dLbl>
            <c:dLbl>
              <c:idx val="8"/>
              <c:layout>
                <c:manualLayout>
                  <c:x val="-2.2870215667934552E-3"/>
                  <c:y val="-4.123711340206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E2-4DBF-B06E-D3BCA770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'อ่าน คิด วิเคราะห์ เขียน'!$A$49:$A$60</c:f>
              <c:strCache>
                <c:ptCount val="12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มัธยมศึกษาปีที่ ๑</c:v>
                </c:pt>
                <c:pt idx="7">
                  <c:v>มัธยมศึกษาปีที่ ๒</c:v>
                </c:pt>
                <c:pt idx="8">
                  <c:v>มัธยมศึกษาปีที่ ๓</c:v>
                </c:pt>
                <c:pt idx="9">
                  <c:v>รวม</c:v>
                </c:pt>
                <c:pt idx="10">
                  <c:v>คิดเป็นร้อยละ</c:v>
                </c:pt>
                <c:pt idx="11">
                  <c:v>รวมร้อยละระดับดีขึ้นไป</c:v>
                </c:pt>
              </c:strCache>
            </c:strRef>
          </c:cat>
          <c:val>
            <c:numRef>
              <c:f>'อ่าน คิด วิเคราะห์ เขียน'!$B$49:$B$60</c:f>
              <c:numCache>
                <c:formatCode>t0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24</c:v>
                </c:pt>
                <c:pt idx="3">
                  <c:v>32</c:v>
                </c:pt>
                <c:pt idx="4">
                  <c:v>21</c:v>
                </c:pt>
                <c:pt idx="5">
                  <c:v>19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220</c:v>
                </c:pt>
                <c:pt idx="10" formatCode="t0.00">
                  <c:v>234.04255319148936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2-4DBF-B06E-D3BCA7708C40}"/>
            </c:ext>
          </c:extLst>
        </c:ser>
        <c:ser>
          <c:idx val="1"/>
          <c:order val="1"/>
          <c:tx>
            <c:strRef>
              <c:f>'อ่าน คิด วิเคราะห์ เขียน'!$C$46:$C$48</c:f>
              <c:strCache>
                <c:ptCount val="3"/>
                <c:pt idx="0">
                  <c:v>ร้อยละของนักเรียนตามระดับคุณภาพ</c:v>
                </c:pt>
                <c:pt idx="2">
                  <c:v>ดีเยี่ยม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'อ่าน คิด วิเคราะห์ เขียน'!$A$49:$A$60</c:f>
              <c:strCache>
                <c:ptCount val="12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มัธยมศึกษาปีที่ ๑</c:v>
                </c:pt>
                <c:pt idx="7">
                  <c:v>มัธยมศึกษาปีที่ ๒</c:v>
                </c:pt>
                <c:pt idx="8">
                  <c:v>มัธยมศึกษาปีที่ ๓</c:v>
                </c:pt>
                <c:pt idx="9">
                  <c:v>รวม</c:v>
                </c:pt>
                <c:pt idx="10">
                  <c:v>คิดเป็นร้อยละ</c:v>
                </c:pt>
                <c:pt idx="11">
                  <c:v>รวมร้อยละระดับดีขึ้นไป</c:v>
                </c:pt>
              </c:strCache>
            </c:strRef>
          </c:cat>
          <c:val>
            <c:numRef>
              <c:f>'อ่าน คิด วิเคราะห์ เขียน'!$C$49:$C$60</c:f>
              <c:numCache>
                <c:formatCode>t0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12</c:v>
                </c:pt>
                <c:pt idx="8">
                  <c:v>12</c:v>
                </c:pt>
                <c:pt idx="9">
                  <c:v>69</c:v>
                </c:pt>
                <c:pt idx="10" formatCode="t0.00">
                  <c:v>73.40425531914893</c:v>
                </c:pt>
                <c:pt idx="11" formatCode="t0.00">
                  <c:v>81.430000000000007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2-4DBF-B06E-D3BCA7708C40}"/>
            </c:ext>
          </c:extLst>
        </c:ser>
        <c:ser>
          <c:idx val="2"/>
          <c:order val="2"/>
          <c:tx>
            <c:strRef>
              <c:f>'อ่าน คิด วิเคราะห์ เขียน'!$D$46:$D$48</c:f>
              <c:strCache>
                <c:ptCount val="3"/>
                <c:pt idx="0">
                  <c:v>ร้อยละของนักเรียนตามระดับคุณภาพ</c:v>
                </c:pt>
                <c:pt idx="2">
                  <c:v>ดี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64122182944944E-17"/>
                  <c:y val="-4.12371134020619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E2-4DBF-B06E-D3BCA7708C40}"/>
                </c:ext>
              </c:extLst>
            </c:dLbl>
            <c:dLbl>
              <c:idx val="1"/>
              <c:layout>
                <c:manualLayout>
                  <c:x val="-2.2870215667934552E-3"/>
                  <c:y val="-3.09278350515464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E2-4DBF-B06E-D3BCA7708C40}"/>
                </c:ext>
              </c:extLst>
            </c:dLbl>
            <c:dLbl>
              <c:idx val="2"/>
              <c:layout>
                <c:manualLayout>
                  <c:x val="-4.1928244365889889E-17"/>
                  <c:y val="-3.78006872852234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E2-4DBF-B06E-D3BCA7708C40}"/>
                </c:ext>
              </c:extLst>
            </c:dLbl>
            <c:dLbl>
              <c:idx val="3"/>
              <c:layout>
                <c:manualLayout>
                  <c:x val="-4.1928244365889889E-17"/>
                  <c:y val="-3.4364261168384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E2-4DBF-B06E-D3BCA7708C40}"/>
                </c:ext>
              </c:extLst>
            </c:dLbl>
            <c:dLbl>
              <c:idx val="4"/>
              <c:layout>
                <c:manualLayout>
                  <c:x val="-8.3856488731779778E-17"/>
                  <c:y val="-3.78006872852234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E2-4DBF-B06E-D3BCA7708C40}"/>
                </c:ext>
              </c:extLst>
            </c:dLbl>
            <c:dLbl>
              <c:idx val="5"/>
              <c:layout>
                <c:manualLayout>
                  <c:x val="0"/>
                  <c:y val="-4.123711340206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E2-4DBF-B06E-D3BCA7708C40}"/>
                </c:ext>
              </c:extLst>
            </c:dLbl>
            <c:dLbl>
              <c:idx val="6"/>
              <c:layout>
                <c:manualLayout>
                  <c:x val="0"/>
                  <c:y val="-4.123711340206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E2-4DBF-B06E-D3BCA7708C40}"/>
                </c:ext>
              </c:extLst>
            </c:dLbl>
            <c:dLbl>
              <c:idx val="7"/>
              <c:layout>
                <c:manualLayout>
                  <c:x val="-8.3856488731779778E-17"/>
                  <c:y val="-4.4673539518900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E2-4DBF-B06E-D3BCA7708C40}"/>
                </c:ext>
              </c:extLst>
            </c:dLbl>
            <c:dLbl>
              <c:idx val="8"/>
              <c:layout>
                <c:manualLayout>
                  <c:x val="0"/>
                  <c:y val="-3.78006872852233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E2-4DBF-B06E-D3BCA7708C40}"/>
                </c:ext>
              </c:extLst>
            </c:dLbl>
            <c:dLbl>
              <c:idx val="9"/>
              <c:layout>
                <c:manualLayout>
                  <c:x val="0"/>
                  <c:y val="-3.09278350515463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E2-4DBF-B06E-D3BCA7708C40}"/>
                </c:ext>
              </c:extLst>
            </c:dLbl>
            <c:dLbl>
              <c:idx val="10"/>
              <c:layout>
                <c:manualLayout>
                  <c:x val="-1.6771297746355956E-16"/>
                  <c:y val="-3.09278350515463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E2-4DBF-B06E-D3BCA7708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'อ่าน คิด วิเคราะห์ เขียน'!$A$49:$A$60</c:f>
              <c:strCache>
                <c:ptCount val="12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มัธยมศึกษาปีที่ ๑</c:v>
                </c:pt>
                <c:pt idx="7">
                  <c:v>มัธยมศึกษาปีที่ ๒</c:v>
                </c:pt>
                <c:pt idx="8">
                  <c:v>มัธยมศึกษาปีที่ ๓</c:v>
                </c:pt>
                <c:pt idx="9">
                  <c:v>รวม</c:v>
                </c:pt>
                <c:pt idx="10">
                  <c:v>คิดเป็นร้อยละ</c:v>
                </c:pt>
                <c:pt idx="11">
                  <c:v>รวมร้อยละระดับดีขึ้นไป</c:v>
                </c:pt>
              </c:strCache>
            </c:strRef>
          </c:cat>
          <c:val>
            <c:numRef>
              <c:f>'อ่าน คิด วิเคราะห์ เขียน'!$D$49:$D$60</c:f>
              <c:numCache>
                <c:formatCode>t0</c:formatCode>
                <c:ptCount val="12"/>
                <c:pt idx="0">
                  <c:v>9</c:v>
                </c:pt>
                <c:pt idx="1">
                  <c:v>14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84</c:v>
                </c:pt>
                <c:pt idx="10" formatCode="t0.00">
                  <c:v>89.361702127659569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2-4DBF-B06E-D3BCA7708C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2206240"/>
        <c:axId val="492206568"/>
      </c:barChart>
      <c:catAx>
        <c:axId val="49220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92206568"/>
        <c:crosses val="autoZero"/>
        <c:auto val="1"/>
        <c:lblAlgn val="ctr"/>
        <c:lblOffset val="100"/>
        <c:noMultiLvlLbl val="0"/>
      </c:catAx>
      <c:valAx>
        <c:axId val="49220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9220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จำนวนบุคลากรที่จบสาขาวิชาต่าง ๆ </a:t>
            </a:r>
          </a:p>
        </c:rich>
      </c:tx>
      <c:layout>
        <c:manualLayout>
          <c:xMode val="edge"/>
          <c:yMode val="edge"/>
          <c:x val="0.28732867309088711"/>
          <c:y val="1.813898576503814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'ส่วนที่ ๑ ข้อมูลบุคลากร'!$J$3</c:f>
              <c:strCache>
                <c:ptCount val="1"/>
                <c:pt idx="0">
                  <c:v>๑๐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628D-4EA9-936D-F2FAA870AB58}"/>
              </c:ext>
            </c:extLst>
          </c:dPt>
          <c:dPt>
            <c:idx val="1"/>
            <c:invertIfNegative val="0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03-628D-4EA9-936D-F2FAA870AB58}"/>
              </c:ext>
            </c:extLst>
          </c:dPt>
          <c:dPt>
            <c:idx val="2"/>
            <c:invertIfNegative val="0"/>
            <c:bubble3D val="0"/>
            <c:spPr>
              <a:solidFill>
                <a:srgbClr val="CCFF33"/>
              </a:solidFill>
            </c:spPr>
            <c:extLst>
              <c:ext xmlns:c16="http://schemas.microsoft.com/office/drawing/2014/chart" uri="{C3380CC4-5D6E-409C-BE32-E72D297353CC}">
                <c16:uniqueId val="{00000005-628D-4EA9-936D-F2FAA870AB58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628D-4EA9-936D-F2FAA870AB58}"/>
              </c:ext>
            </c:extLst>
          </c:dPt>
          <c:dPt>
            <c:idx val="4"/>
            <c:invertIfNegative val="0"/>
            <c:bubble3D val="0"/>
            <c:spPr>
              <a:solidFill>
                <a:srgbClr val="CC0099"/>
              </a:solidFill>
            </c:spPr>
            <c:extLst>
              <c:ext xmlns:c16="http://schemas.microsoft.com/office/drawing/2014/chart" uri="{C3380CC4-5D6E-409C-BE32-E72D297353CC}">
                <c16:uniqueId val="{00000009-628D-4EA9-936D-F2FAA870AB58}"/>
              </c:ext>
            </c:extLst>
          </c:dPt>
          <c:dPt>
            <c:idx val="5"/>
            <c:invertIfNegative val="0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B-628D-4EA9-936D-F2FAA870AB5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D-628D-4EA9-936D-F2FAA870AB58}"/>
              </c:ext>
            </c:extLst>
          </c:dPt>
          <c:cat>
            <c:strRef>
              <c:f>'ส่วนที่ ๑ ข้อมูลบุคลากร'!$I$4:$I$10</c:f>
              <c:strCache>
                <c:ptCount val="7"/>
                <c:pt idx="0">
                  <c:v>การประถมศึกษา</c:v>
                </c:pt>
                <c:pt idx="1">
                  <c:v>ปฐมวัย</c:v>
                </c:pt>
                <c:pt idx="2">
                  <c:v>คณิตศาสตร์</c:v>
                </c:pt>
                <c:pt idx="3">
                  <c:v>พลศึกษา</c:v>
                </c:pt>
                <c:pt idx="4">
                  <c:v>ศิลปศึกษา</c:v>
                </c:pt>
                <c:pt idx="5">
                  <c:v>จิตวิทยาการศึกษา</c:v>
                </c:pt>
                <c:pt idx="6">
                  <c:v>หลักสูตรและการสอน</c:v>
                </c:pt>
              </c:strCache>
            </c:strRef>
          </c:cat>
          <c:val>
            <c:numRef>
              <c:f>'ส่วนที่ ๑ ข้อมูลบุคลากร'!$J$4:$J$10</c:f>
              <c:numCache>
                <c:formatCode>t0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8D-4EA9-936D-F2FAA870A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98112"/>
        <c:axId val="92699648"/>
      </c:barChart>
      <c:catAx>
        <c:axId val="9269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2699648"/>
        <c:crosses val="autoZero"/>
        <c:auto val="1"/>
        <c:lblAlgn val="ctr"/>
        <c:lblOffset val="100"/>
        <c:noMultiLvlLbl val="0"/>
      </c:catAx>
      <c:valAx>
        <c:axId val="92699648"/>
        <c:scaling>
          <c:orientation val="minMax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จำนวน (คน)</a:t>
                </a:r>
              </a:p>
            </c:rich>
          </c:tx>
          <c:overlay val="0"/>
        </c:title>
        <c:numFmt formatCode="t0" sourceLinked="1"/>
        <c:majorTickMark val="out"/>
        <c:minorTickMark val="none"/>
        <c:tickLblPos val="nextTo"/>
        <c:crossAx val="92698112"/>
        <c:crosses val="autoZero"/>
        <c:crossBetween val="between"/>
        <c:majorUnit val="1"/>
        <c:minorUnit val="0.1"/>
      </c:valAx>
    </c:plotArea>
    <c:plotVisOnly val="1"/>
    <c:dispBlanksAs val="gap"/>
    <c:showDLblsOverMax val="0"/>
  </c:chart>
  <c:txPr>
    <a:bodyPr/>
    <a:lstStyle/>
    <a:p>
      <a:pPr>
        <a:defRPr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ร้อยละของนักเรียนประเมินคุณลักษณะอันพึงประสงค์</a:t>
            </a:r>
          </a:p>
          <a:p>
            <a:pPr>
              <a:defRPr/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จำแนกตามระดับคุณภาพ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คุณลักษณะอันพึงประสงค์!$B$2:$B$4</c:f>
              <c:strCache>
                <c:ptCount val="3"/>
                <c:pt idx="0">
                  <c:v>จำนวน นร.ทั้งหมด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คุณลักษณะอันพึงประสงค์!$A$5:$A$13</c:f>
              <c:strCache>
                <c:ptCount val="9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ชั้นมัธยมศึกษาปีที่  ๑</c:v>
                </c:pt>
                <c:pt idx="7">
                  <c:v>ชั้นมัธยมศึกษาปีที่  ๒</c:v>
                </c:pt>
                <c:pt idx="8">
                  <c:v>ชั้นมัธยมศึกษาปีที่  ๓</c:v>
                </c:pt>
              </c:strCache>
            </c:strRef>
          </c:cat>
          <c:val>
            <c:numRef>
              <c:f>คุณลักษณะอันพึงประสงค์!$B$5:$B$13</c:f>
              <c:numCache>
                <c:formatCode>t0</c:formatCode>
                <c:ptCount val="9"/>
                <c:pt idx="0">
                  <c:v>22</c:v>
                </c:pt>
                <c:pt idx="1">
                  <c:v>22</c:v>
                </c:pt>
                <c:pt idx="2">
                  <c:v>24</c:v>
                </c:pt>
                <c:pt idx="3">
                  <c:v>32</c:v>
                </c:pt>
                <c:pt idx="4">
                  <c:v>21</c:v>
                </c:pt>
                <c:pt idx="5">
                  <c:v>19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3C6-BC34-055F3B6EDE95}"/>
            </c:ext>
          </c:extLst>
        </c:ser>
        <c:ser>
          <c:idx val="1"/>
          <c:order val="1"/>
          <c:tx>
            <c:strRef>
              <c:f>คุณลักษณะอันพึงประสงค์!$C$2:$C$4</c:f>
              <c:strCache>
                <c:ptCount val="3"/>
                <c:pt idx="0">
                  <c:v>จำนวน/ร้อยละของนักเรียนตามระดับคุณภาพ</c:v>
                </c:pt>
                <c:pt idx="1">
                  <c:v>(คุณลักษณะอันพึงประสงค์)</c:v>
                </c:pt>
                <c:pt idx="2">
                  <c:v>ดีเยี่ยม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คุณลักษณะอันพึงประสงค์!$A$5:$A$13</c:f>
              <c:strCache>
                <c:ptCount val="9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ชั้นมัธยมศึกษาปีที่  ๑</c:v>
                </c:pt>
                <c:pt idx="7">
                  <c:v>ชั้นมัธยมศึกษาปีที่  ๒</c:v>
                </c:pt>
                <c:pt idx="8">
                  <c:v>ชั้นมัธยมศึกษาปีที่  ๓</c:v>
                </c:pt>
              </c:strCache>
            </c:strRef>
          </c:cat>
          <c:val>
            <c:numRef>
              <c:f>คุณลักษณะอันพึงประสงค์!$C$5:$C$13</c:f>
              <c:numCache>
                <c:formatCode>t0.00</c:formatCode>
                <c:ptCount val="9"/>
                <c:pt idx="0">
                  <c:v>11.93</c:v>
                </c:pt>
                <c:pt idx="1">
                  <c:v>23.86</c:v>
                </c:pt>
                <c:pt idx="2">
                  <c:v>94.27</c:v>
                </c:pt>
                <c:pt idx="3">
                  <c:v>42.19</c:v>
                </c:pt>
                <c:pt idx="4">
                  <c:v>95.83</c:v>
                </c:pt>
                <c:pt idx="5">
                  <c:v>42.11</c:v>
                </c:pt>
                <c:pt idx="6">
                  <c:v>58.7</c:v>
                </c:pt>
                <c:pt idx="7">
                  <c:v>66</c:v>
                </c:pt>
                <c:pt idx="8">
                  <c:v>95.31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8-43C6-BC34-055F3B6EDE95}"/>
            </c:ext>
          </c:extLst>
        </c:ser>
        <c:ser>
          <c:idx val="2"/>
          <c:order val="2"/>
          <c:tx>
            <c:strRef>
              <c:f>คุณลักษณะอันพึงประสงค์!$D$2:$D$4</c:f>
              <c:strCache>
                <c:ptCount val="3"/>
                <c:pt idx="0">
                  <c:v>จำนวน/ร้อยละของนักเรียนตามระดับคุณภาพ</c:v>
                </c:pt>
                <c:pt idx="1">
                  <c:v>(คุณลักษณะอันพึงประสงค์)</c:v>
                </c:pt>
                <c:pt idx="2">
                  <c:v>ดี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คุณลักษณะอันพึงประสงค์!$A$5:$A$13</c:f>
              <c:strCache>
                <c:ptCount val="9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ชั้นมัธยมศึกษาปีที่  ๑</c:v>
                </c:pt>
                <c:pt idx="7">
                  <c:v>ชั้นมัธยมศึกษาปีที่  ๒</c:v>
                </c:pt>
                <c:pt idx="8">
                  <c:v>ชั้นมัธยมศึกษาปีที่  ๓</c:v>
                </c:pt>
              </c:strCache>
            </c:strRef>
          </c:cat>
          <c:val>
            <c:numRef>
              <c:f>คุณลักษณะอันพึงประสงค์!$D$5:$D$13</c:f>
              <c:numCache>
                <c:formatCode>t0.00</c:formatCode>
                <c:ptCount val="9"/>
                <c:pt idx="0">
                  <c:v>51.14</c:v>
                </c:pt>
                <c:pt idx="1">
                  <c:v>56.25</c:v>
                </c:pt>
                <c:pt idx="2">
                  <c:v>5.21</c:v>
                </c:pt>
                <c:pt idx="3">
                  <c:v>30.47</c:v>
                </c:pt>
                <c:pt idx="4">
                  <c:v>4.17</c:v>
                </c:pt>
                <c:pt idx="5">
                  <c:v>41.45</c:v>
                </c:pt>
                <c:pt idx="6">
                  <c:v>24.46</c:v>
                </c:pt>
                <c:pt idx="7">
                  <c:v>16.5</c:v>
                </c:pt>
                <c:pt idx="8">
                  <c:v>4.6900000000000004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8-43C6-BC34-055F3B6EDE95}"/>
            </c:ext>
          </c:extLst>
        </c:ser>
        <c:ser>
          <c:idx val="3"/>
          <c:order val="3"/>
          <c:tx>
            <c:strRef>
              <c:f>คุณลักษณะอันพึงประสงค์!$E$2:$E$4</c:f>
              <c:strCache>
                <c:ptCount val="3"/>
                <c:pt idx="0">
                  <c:v>จำนวน/ร้อยละของนักเรียนตามระดับคุณภาพ</c:v>
                </c:pt>
                <c:pt idx="1">
                  <c:v>(คุณลักษณะอันพึงประสงค์)</c:v>
                </c:pt>
                <c:pt idx="2">
                  <c:v>ผ่าน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คุณลักษณะอันพึงประสงค์!$A$5:$A$13</c:f>
              <c:strCache>
                <c:ptCount val="9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ชั้นมัธยมศึกษาปีที่  ๑</c:v>
                </c:pt>
                <c:pt idx="7">
                  <c:v>ชั้นมัธยมศึกษาปีที่  ๒</c:v>
                </c:pt>
                <c:pt idx="8">
                  <c:v>ชั้นมัธยมศึกษาปีที่  ๓</c:v>
                </c:pt>
              </c:strCache>
            </c:strRef>
          </c:cat>
          <c:val>
            <c:numRef>
              <c:f>คุณลักษณะอันพึงประสงค์!$E$5:$E$13</c:f>
              <c:numCache>
                <c:formatCode>t0.00</c:formatCode>
                <c:ptCount val="9"/>
                <c:pt idx="0">
                  <c:v>32.380000000000003</c:v>
                </c:pt>
                <c:pt idx="1">
                  <c:v>13.64</c:v>
                </c:pt>
                <c:pt idx="2">
                  <c:v>0.52</c:v>
                </c:pt>
                <c:pt idx="3">
                  <c:v>23.05</c:v>
                </c:pt>
                <c:pt idx="4" formatCode="t0">
                  <c:v>0</c:v>
                </c:pt>
                <c:pt idx="5">
                  <c:v>16.440000000000001</c:v>
                </c:pt>
                <c:pt idx="6">
                  <c:v>16.3</c:v>
                </c:pt>
                <c:pt idx="7">
                  <c:v>16.3</c:v>
                </c:pt>
                <c:pt idx="8" formatCode="t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8-43C6-BC34-055F3B6EDE95}"/>
            </c:ext>
          </c:extLst>
        </c:ser>
        <c:ser>
          <c:idx val="4"/>
          <c:order val="4"/>
          <c:tx>
            <c:strRef>
              <c:f>คุณลักษณะอันพึงประสงค์!$F$2:$F$4</c:f>
              <c:strCache>
                <c:ptCount val="3"/>
                <c:pt idx="0">
                  <c:v>จำนวน/ร้อยละของนักเรียนตามระดับคุณภาพ</c:v>
                </c:pt>
                <c:pt idx="1">
                  <c:v>(คุณลักษณะอันพึงประสงค์)</c:v>
                </c:pt>
                <c:pt idx="2">
                  <c:v>ไม่ผ่าน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คุณลักษณะอันพึงประสงค์!$A$5:$A$13</c:f>
              <c:strCache>
                <c:ptCount val="9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๓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  <c:pt idx="6">
                  <c:v>ชั้นมัธยมศึกษาปีที่  ๑</c:v>
                </c:pt>
                <c:pt idx="7">
                  <c:v>ชั้นมัธยมศึกษาปีที่  ๒</c:v>
                </c:pt>
                <c:pt idx="8">
                  <c:v>ชั้นมัธยมศึกษาปีที่  ๓</c:v>
                </c:pt>
              </c:strCache>
            </c:strRef>
          </c:cat>
          <c:val>
            <c:numRef>
              <c:f>คุณลักษณะอันพึงประสงค์!$F$5:$F$13</c:f>
              <c:numCache>
                <c:formatCode>t0.00</c:formatCode>
                <c:ptCount val="9"/>
                <c:pt idx="0">
                  <c:v>4.55</c:v>
                </c:pt>
                <c:pt idx="1">
                  <c:v>6.25</c:v>
                </c:pt>
                <c:pt idx="2" formatCode="t0">
                  <c:v>0</c:v>
                </c:pt>
                <c:pt idx="3">
                  <c:v>4.29</c:v>
                </c:pt>
                <c:pt idx="4" formatCode="t0">
                  <c:v>0</c:v>
                </c:pt>
                <c:pt idx="5" formatCode="t0">
                  <c:v>0</c:v>
                </c:pt>
                <c:pt idx="6">
                  <c:v>0.54</c:v>
                </c:pt>
                <c:pt idx="7">
                  <c:v>0.54</c:v>
                </c:pt>
                <c:pt idx="8" formatCode="t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8-43C6-BC34-055F3B6ED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65360"/>
        <c:axId val="405865032"/>
      </c:barChart>
      <c:catAx>
        <c:axId val="40586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05865032"/>
        <c:crosses val="autoZero"/>
        <c:auto val="1"/>
        <c:lblAlgn val="ctr"/>
        <c:lblOffset val="100"/>
        <c:noMultiLvlLbl val="0"/>
      </c:catAx>
      <c:valAx>
        <c:axId val="40586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0586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แผนภูมิแสดงจำนวนนักเรียนชาย-หญิง  ปีการศึกษา ๒๕๕๙</a:t>
            </a:r>
            <a:endParaRPr lang="en-US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ระดับประถมศึกษา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ชาย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ข้อมูลนักเรียน!$A$8:$A$13</c:f>
              <c:strCache>
                <c:ptCount val="6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3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</c:strCache>
            </c:strRef>
          </c:cat>
          <c:val>
            <c:numRef>
              <c:f>ข้อมูลนักเรียน!$B$8:$B$13</c:f>
              <c:numCache>
                <c:formatCode>t0</c:formatCode>
                <c:ptCount val="6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18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5-4350-AE57-9FFA33E68CA3}"/>
            </c:ext>
          </c:extLst>
        </c:ser>
        <c:ser>
          <c:idx val="1"/>
          <c:order val="1"/>
          <c:tx>
            <c:v>หญิง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ข้อมูลนักเรียน!$A$8:$A$13</c:f>
              <c:strCache>
                <c:ptCount val="6"/>
                <c:pt idx="0">
                  <c:v>ประถมศึกษาปีที่ ๑</c:v>
                </c:pt>
                <c:pt idx="1">
                  <c:v>ประถมศึกษาปีที่ ๒</c:v>
                </c:pt>
                <c:pt idx="2">
                  <c:v>ประถมศึกษาปีที่ 3</c:v>
                </c:pt>
                <c:pt idx="3">
                  <c:v>ประถมศึกษาปีที่ ๔</c:v>
                </c:pt>
                <c:pt idx="4">
                  <c:v>ประถมศึกษาปีที่ ๕</c:v>
                </c:pt>
                <c:pt idx="5">
                  <c:v>ประถมศึกษาปีที่ ๖</c:v>
                </c:pt>
              </c:strCache>
            </c:strRef>
          </c:cat>
          <c:val>
            <c:numRef>
              <c:f>ข้อมูลนักเรียน!$C$8:$C$13</c:f>
              <c:numCache>
                <c:formatCode>t0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13</c:v>
                </c:pt>
                <c:pt idx="3">
                  <c:v>16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5-4350-AE57-9FFA33E68C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2634112"/>
        <c:axId val="92644096"/>
        <c:axId val="0"/>
      </c:bar3DChart>
      <c:catAx>
        <c:axId val="9263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2644096"/>
        <c:crosses val="autoZero"/>
        <c:auto val="1"/>
        <c:lblAlgn val="ctr"/>
        <c:lblOffset val="100"/>
        <c:noMultiLvlLbl val="0"/>
      </c:catAx>
      <c:valAx>
        <c:axId val="92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t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926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แผนภูมิแสดงจำนวนนักเรียนชาย-หญิง ปีการศึกษา</a:t>
            </a:r>
            <a:r>
              <a:rPr lang="th-TH" sz="1600" baseline="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๒๕๕๙</a:t>
            </a:r>
            <a:endParaRPr lang="en-US" sz="16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 baseline="0">
                <a:ln>
                  <a:solidFill>
                    <a:sysClr val="windowText" lastClr="000000"/>
                  </a:solidFill>
                </a:ln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ระดับปฐมวัย</a:t>
            </a:r>
            <a:endParaRPr lang="th-TH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20234508127607798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ชาย</c:v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layout>
                <c:manualLayout>
                  <c:x val="7.5712893528197302E-3"/>
                  <c:y val="-5.2058141155444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B-46D8-98F2-29DDFFC483EE}"/>
                </c:ext>
              </c:extLst>
            </c:dLbl>
            <c:dLbl>
              <c:idx val="1"/>
              <c:layout>
                <c:manualLayout>
                  <c:x val="2.0190104940852528E-2"/>
                  <c:y val="-4.4049196362299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B-46D8-98F2-29DDFFC483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4">
                        <a:lumMod val="50000"/>
                      </a:schemeClr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ข้อมูลนักเรียน!$A$5:$A$6</c:f>
              <c:strCache>
                <c:ptCount val="2"/>
                <c:pt idx="0">
                  <c:v>อนุบาล ๑</c:v>
                </c:pt>
                <c:pt idx="1">
                  <c:v>อนุบาล ๒</c:v>
                </c:pt>
              </c:strCache>
            </c:strRef>
          </c:cat>
          <c:val>
            <c:numRef>
              <c:f>ข้อมูลนักเรียน!$B$5:$B$6</c:f>
              <c:numCache>
                <c:formatCode>t0</c:formatCode>
                <c:ptCount val="2"/>
                <c:pt idx="0">
                  <c:v>23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B-46D8-98F2-29DDFFC483EE}"/>
            </c:ext>
          </c:extLst>
        </c:ser>
        <c:ser>
          <c:idx val="1"/>
          <c:order val="1"/>
          <c:tx>
            <c:v>หญิง</c:v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2.7761394293672186E-2"/>
                  <c:y val="-5.2058141155444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B-46D8-98F2-29DDFFC483EE}"/>
                </c:ext>
              </c:extLst>
            </c:dLbl>
            <c:dLbl>
              <c:idx val="1"/>
              <c:layout>
                <c:manualLayout>
                  <c:x val="3.2808920528885489E-2"/>
                  <c:y val="-5.2058141155444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7B-46D8-98F2-29DDFFC483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B88C00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ข้อมูลนักเรียน!$A$5:$A$6</c:f>
              <c:strCache>
                <c:ptCount val="2"/>
                <c:pt idx="0">
                  <c:v>อนุบาล ๑</c:v>
                </c:pt>
                <c:pt idx="1">
                  <c:v>อนุบาล ๒</c:v>
                </c:pt>
              </c:strCache>
            </c:strRef>
          </c:cat>
          <c:val>
            <c:numRef>
              <c:f>ข้อมูลนักเรียน!$C$5:$C$6</c:f>
              <c:numCache>
                <c:formatCode>t0</c:formatCode>
                <c:ptCount val="2"/>
                <c:pt idx="0">
                  <c:v>14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7B-46D8-98F2-29DDFFC483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816128"/>
        <c:axId val="92817664"/>
        <c:axId val="0"/>
      </c:bar3DChart>
      <c:catAx>
        <c:axId val="9281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2817664"/>
        <c:crosses val="autoZero"/>
        <c:auto val="1"/>
        <c:lblAlgn val="ctr"/>
        <c:lblOffset val="100"/>
        <c:noMultiLvlLbl val="0"/>
      </c:catAx>
      <c:valAx>
        <c:axId val="92817664"/>
        <c:scaling>
          <c:orientation val="minMax"/>
        </c:scaling>
        <c:delete val="1"/>
        <c:axPos val="l"/>
        <c:numFmt formatCode="t0" sourceLinked="1"/>
        <c:majorTickMark val="out"/>
        <c:minorTickMark val="none"/>
        <c:tickLblPos val="nextTo"/>
        <c:crossAx val="92816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แผนภูมิแสดงจำนวนนักเรียนชาย-หญิง   ปีการศึกษา  ๒๕๕๙</a:t>
            </a:r>
            <a:endParaRPr lang="en-US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ระดับมัธยมศึกษาตอนต้น</a:t>
            </a:r>
          </a:p>
        </c:rich>
      </c:tx>
      <c:layout>
        <c:manualLayout>
          <c:xMode val="edge"/>
          <c:yMode val="edge"/>
          <c:x val="0.19382828919440057"/>
          <c:y val="1.47137435401452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67008040383431E-2"/>
          <c:y val="0.19569242248937613"/>
          <c:w val="0.94793299195961656"/>
          <c:h val="0.58268968038223434"/>
        </c:manualLayout>
      </c:layout>
      <c:barChart>
        <c:barDir val="col"/>
        <c:grouping val="clustered"/>
        <c:varyColors val="0"/>
        <c:ser>
          <c:idx val="0"/>
          <c:order val="0"/>
          <c:tx>
            <c:v>ชาย</c:v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๒๙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7-4F80-A9A4-C9EDE55506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๒๒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C7-4F80-A9A4-C9EDE55506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๑๓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7-4F80-A9A4-C9EDE5550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ข้อมูลนักเรียน!$A$15:$A$17</c:f>
              <c:strCache>
                <c:ptCount val="3"/>
                <c:pt idx="0">
                  <c:v>มัธยมศึกษาปีที่ ๑</c:v>
                </c:pt>
                <c:pt idx="1">
                  <c:v>มัธยมศึกษาปีที่ ๒</c:v>
                </c:pt>
                <c:pt idx="2">
                  <c:v>มัธยมศึกษาปีที่ ๓</c:v>
                </c:pt>
              </c:strCache>
            </c:strRef>
          </c:cat>
          <c:val>
            <c:numRef>
              <c:f>ข้อมูลนักเรียน!$B$15:$B$17</c:f>
              <c:numCache>
                <c:formatCode>t0</c:formatCode>
                <c:ptCount val="3"/>
                <c:pt idx="0">
                  <c:v>29</c:v>
                </c:pt>
                <c:pt idx="1">
                  <c:v>22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3-4483-B95E-0D5D47BFDD55}"/>
            </c:ext>
          </c:extLst>
        </c:ser>
        <c:ser>
          <c:idx val="1"/>
          <c:order val="1"/>
          <c:tx>
            <c:v>หญิง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th-TH"/>
                      <a:t>๑๙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C7-4F80-A9A4-C9EDE55506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th-TH"/>
                      <a:t>๒๑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C7-4F80-A9A4-C9EDE55506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th-TH"/>
                      <a:t>๒๐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C7-4F80-A9A4-C9EDE55506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6">
                        <a:lumMod val="50000"/>
                      </a:schemeClr>
                    </a:solidFill>
                    <a:latin typeface="TH SarabunPSK" panose="020B0500040200020003" pitchFamily="34" charset="-34"/>
                    <a:cs typeface="TH SarabunPSK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ข้อมูลนักเรียน!$A$15:$A$17</c:f>
              <c:strCache>
                <c:ptCount val="3"/>
                <c:pt idx="0">
                  <c:v>มัธยมศึกษาปีที่ ๑</c:v>
                </c:pt>
                <c:pt idx="1">
                  <c:v>มัธยมศึกษาปีที่ ๒</c:v>
                </c:pt>
                <c:pt idx="2">
                  <c:v>มัธยมศึกษาปีที่ ๓</c:v>
                </c:pt>
              </c:strCache>
            </c:strRef>
          </c:cat>
          <c:val>
            <c:numRef>
              <c:f>ข้อมูลนักเรียน!$C$15:$C$17</c:f>
              <c:numCache>
                <c:formatCode>t0</c:formatCode>
                <c:ptCount val="3"/>
                <c:pt idx="0">
                  <c:v>19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3-4483-B95E-0D5D47BFDD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2873088"/>
        <c:axId val="92874624"/>
      </c:barChart>
      <c:catAx>
        <c:axId val="9287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2874624"/>
        <c:crosses val="autoZero"/>
        <c:auto val="1"/>
        <c:lblAlgn val="ctr"/>
        <c:lblOffset val="100"/>
        <c:noMultiLvlLbl val="0"/>
      </c:catAx>
      <c:valAx>
        <c:axId val="92874624"/>
        <c:scaling>
          <c:orientation val="minMax"/>
        </c:scaling>
        <c:delete val="1"/>
        <c:axPos val="l"/>
        <c:numFmt formatCode="t0" sourceLinked="1"/>
        <c:majorTickMark val="out"/>
        <c:minorTickMark val="none"/>
        <c:tickLblPos val="nextTo"/>
        <c:crossAx val="92873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40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ร้อยละของนักเรียนเรียนร่วม จำแนกตามประเภทความบกพร่อง </a:t>
            </a:r>
          </a:p>
          <a:p>
            <a:pPr>
              <a:defRPr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๒๕๕๙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'[1]2559'!$C$2</c:f>
              <c:strCache>
                <c:ptCount val="1"/>
                <c:pt idx="0">
                  <c:v>จำนวนของนักเรียนบกพร่องทางสติปัญญา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'[1]2559'!$A$3:$A$12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'[1]2559'!$C$3:$C$12</c:f>
              <c:numCache>
                <c:formatCode>General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C-4D10-A437-169F3ED05980}"/>
            </c:ext>
          </c:extLst>
        </c:ser>
        <c:ser>
          <c:idx val="3"/>
          <c:order val="1"/>
          <c:tx>
            <c:strRef>
              <c:f>'[1]2559'!$E$2</c:f>
              <c:strCache>
                <c:ptCount val="1"/>
                <c:pt idx="0">
                  <c:v>จำนวนของนักเรียนบกพร่องทางการเรียนรู้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'[1]2559'!$A$3:$A$12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'[1]2559'!$E$3:$E$12</c:f>
              <c:numCache>
                <c:formatCode>General</c:formatCode>
                <c:ptCount val="10"/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C-4D10-A437-169F3ED05980}"/>
            </c:ext>
          </c:extLst>
        </c:ser>
        <c:ser>
          <c:idx val="2"/>
          <c:order val="2"/>
          <c:tx>
            <c:strRef>
              <c:f>'[1]2559'!$D$2</c:f>
              <c:strCache>
                <c:ptCount val="1"/>
                <c:pt idx="0">
                  <c:v>ร้อยละของนักเรียนบกพร่องทางสติปัญญา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'[1]2559'!$A$3:$A$12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'[1]2559'!$D$3:$D$12</c:f>
              <c:numCache>
                <c:formatCode>General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15.15</c:v>
                </c:pt>
                <c:pt idx="4">
                  <c:v>19.04</c:v>
                </c:pt>
                <c:pt idx="5">
                  <c:v>25</c:v>
                </c:pt>
                <c:pt idx="6">
                  <c:v>19.04</c:v>
                </c:pt>
                <c:pt idx="7">
                  <c:v>32.549999999999997</c:v>
                </c:pt>
                <c:pt idx="8">
                  <c:v>24.24</c:v>
                </c:pt>
                <c:pt idx="9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C-4D10-A437-169F3ED05980}"/>
            </c:ext>
          </c:extLst>
        </c:ser>
        <c:ser>
          <c:idx val="4"/>
          <c:order val="3"/>
          <c:tx>
            <c:strRef>
              <c:f>'[1]2559'!$F$2</c:f>
              <c:strCache>
                <c:ptCount val="1"/>
                <c:pt idx="0">
                  <c:v>ร้อยละของนักเรียนบกพร่องทางการเรียนรู้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'[1]2559'!$A$3:$A$12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'[1]2559'!$F$3:$F$12</c:f>
              <c:numCache>
                <c:formatCode>General</c:formatCode>
                <c:ptCount val="10"/>
                <c:pt idx="1">
                  <c:v>27.27</c:v>
                </c:pt>
                <c:pt idx="2">
                  <c:v>27.27</c:v>
                </c:pt>
                <c:pt idx="3">
                  <c:v>33.33</c:v>
                </c:pt>
                <c:pt idx="4">
                  <c:v>33.33</c:v>
                </c:pt>
                <c:pt idx="5">
                  <c:v>18.18</c:v>
                </c:pt>
                <c:pt idx="6">
                  <c:v>36.36</c:v>
                </c:pt>
                <c:pt idx="7">
                  <c:v>39.130000000000003</c:v>
                </c:pt>
                <c:pt idx="8">
                  <c:v>32.549999999999997</c:v>
                </c:pt>
                <c:pt idx="9">
                  <c:v>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C-4D10-A437-169F3ED0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989696"/>
        <c:axId val="92995584"/>
      </c:barChart>
      <c:catAx>
        <c:axId val="929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2995584"/>
        <c:crosses val="autoZero"/>
        <c:auto val="1"/>
        <c:lblAlgn val="ctr"/>
        <c:lblOffset val="100"/>
        <c:noMultiLvlLbl val="0"/>
      </c:catAx>
      <c:valAx>
        <c:axId val="929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2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ร้อยละของนักเรียนเรียนร่วม จำแนกตามประเภทความบกพร่อง  </a:t>
            </a:r>
          </a:p>
          <a:p>
            <a:pPr>
              <a:defRPr sz="160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ปีการศึกษา ๒๕๕๘</a:t>
            </a:r>
          </a:p>
        </c:rich>
      </c:tx>
      <c:layout>
        <c:manualLayout>
          <c:xMode val="edge"/>
          <c:yMode val="edge"/>
          <c:x val="0.15804202793533392"/>
          <c:y val="2.4948132967227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73189264711652E-2"/>
          <c:y val="0.19183958684375424"/>
          <c:w val="0.90679347124272358"/>
          <c:h val="0.527482371222426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'[1]2558'!$C$2</c:f>
              <c:strCache>
                <c:ptCount val="1"/>
                <c:pt idx="0">
                  <c:v>จำนวนของนักเรียนบกพร่องทางสติปัญญา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'[1]2558'!$A$3:$A$12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'[1]2558'!$C$3:$C$12</c:f>
              <c:numCache>
                <c:formatCode>General</c:formatCode>
                <c:ptCount val="10"/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14</c:v>
                </c:pt>
                <c:pt idx="8">
                  <c:v>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50F-A489-CDB869011BAA}"/>
            </c:ext>
          </c:extLst>
        </c:ser>
        <c:ser>
          <c:idx val="3"/>
          <c:order val="1"/>
          <c:tx>
            <c:strRef>
              <c:f>'[1]2558'!$E$2</c:f>
              <c:strCache>
                <c:ptCount val="1"/>
                <c:pt idx="0">
                  <c:v>จำนวนของนักเรียนบกพร่องทางการเรียนรู้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'[1]2558'!$A$3:$A$12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'[1]2558'!$E$3:$E$12</c:f>
              <c:numCache>
                <c:formatCode>General</c:formatCode>
                <c:ptCount val="10"/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50F-A489-CDB869011BAA}"/>
            </c:ext>
          </c:extLst>
        </c:ser>
        <c:ser>
          <c:idx val="2"/>
          <c:order val="2"/>
          <c:tx>
            <c:strRef>
              <c:f>'[1]2558'!$D$2</c:f>
              <c:strCache>
                <c:ptCount val="1"/>
                <c:pt idx="0">
                  <c:v>ร้อยละของนักเรียนบกพร่องทางสติปัญญา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'[1]2558'!$A$3:$A$12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'[1]2558'!$D$3:$D$12</c:f>
              <c:numCache>
                <c:formatCode>General</c:formatCode>
                <c:ptCount val="10"/>
                <c:pt idx="1">
                  <c:v>0</c:v>
                </c:pt>
                <c:pt idx="2">
                  <c:v>8.33</c:v>
                </c:pt>
                <c:pt idx="3">
                  <c:v>15.15</c:v>
                </c:pt>
                <c:pt idx="4">
                  <c:v>19.04</c:v>
                </c:pt>
                <c:pt idx="5">
                  <c:v>25</c:v>
                </c:pt>
                <c:pt idx="6">
                  <c:v>19.04</c:v>
                </c:pt>
                <c:pt idx="7">
                  <c:v>32.549999999999997</c:v>
                </c:pt>
                <c:pt idx="8">
                  <c:v>24.24</c:v>
                </c:pt>
                <c:pt idx="9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A-450F-A489-CDB869011BAA}"/>
            </c:ext>
          </c:extLst>
        </c:ser>
        <c:ser>
          <c:idx val="4"/>
          <c:order val="3"/>
          <c:tx>
            <c:strRef>
              <c:f>'[1]2558'!$F$2</c:f>
              <c:strCache>
                <c:ptCount val="1"/>
                <c:pt idx="0">
                  <c:v>ร้อยละของนักเรียนบกพร่องทางการเรียนรู้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'[1]2558'!$A$3:$A$12</c:f>
              <c:strCache>
                <c:ptCount val="10"/>
                <c:pt idx="1">
                  <c:v>ป.1</c:v>
                </c:pt>
                <c:pt idx="2">
                  <c:v>ป.2</c:v>
                </c:pt>
                <c:pt idx="3">
                  <c:v>ป.3</c:v>
                </c:pt>
                <c:pt idx="4">
                  <c:v>ป.4</c:v>
                </c:pt>
                <c:pt idx="5">
                  <c:v>ป.5</c:v>
                </c:pt>
                <c:pt idx="6">
                  <c:v>ป.6</c:v>
                </c:pt>
                <c:pt idx="7">
                  <c:v>ม.1</c:v>
                </c:pt>
                <c:pt idx="8">
                  <c:v>ม.2</c:v>
                </c:pt>
                <c:pt idx="9">
                  <c:v>ม.3</c:v>
                </c:pt>
              </c:strCache>
            </c:strRef>
          </c:cat>
          <c:val>
            <c:numRef>
              <c:f>'[1]2558'!$F$3:$F$12</c:f>
              <c:numCache>
                <c:formatCode>General</c:formatCode>
                <c:ptCount val="10"/>
                <c:pt idx="1">
                  <c:v>19.36</c:v>
                </c:pt>
                <c:pt idx="2">
                  <c:v>29.16</c:v>
                </c:pt>
                <c:pt idx="3">
                  <c:v>30.3</c:v>
                </c:pt>
                <c:pt idx="4">
                  <c:v>19.04</c:v>
                </c:pt>
                <c:pt idx="5">
                  <c:v>30</c:v>
                </c:pt>
                <c:pt idx="6">
                  <c:v>33.33</c:v>
                </c:pt>
                <c:pt idx="7">
                  <c:v>16.27</c:v>
                </c:pt>
                <c:pt idx="8">
                  <c:v>6.06</c:v>
                </c:pt>
                <c:pt idx="9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A-450F-A489-CDB86901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050752"/>
        <c:axId val="93052288"/>
      </c:barChart>
      <c:catAx>
        <c:axId val="930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0" i="0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endParaRPr lang="th-TH"/>
          </a:p>
        </c:txPr>
        <c:crossAx val="93052288"/>
        <c:crosses val="autoZero"/>
        <c:auto val="1"/>
        <c:lblAlgn val="ctr"/>
        <c:lblOffset val="100"/>
        <c:noMultiLvlLbl val="0"/>
      </c:catAx>
      <c:valAx>
        <c:axId val="9305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3050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806985601962002"/>
          <c:y val="0.79624416533466102"/>
          <c:w val="0.64245448971598385"/>
          <c:h val="0.18041115974083924"/>
        </c:manualLayout>
      </c:layout>
      <c:overlay val="0"/>
      <c:txPr>
        <a:bodyPr rot="0" vert="horz"/>
        <a:lstStyle/>
        <a:p>
          <a:pPr>
            <a:defRPr sz="1050">
              <a:latin typeface="TH SarabunPSK" panose="020B0500040200020003" pitchFamily="34" charset="-34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17</xdr:row>
      <xdr:rowOff>158749</xdr:rowOff>
    </xdr:from>
    <xdr:to>
      <xdr:col>7</xdr:col>
      <xdr:colOff>585391</xdr:colOff>
      <xdr:row>35</xdr:row>
      <xdr:rowOff>119062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931566</xdr:colOff>
      <xdr:row>42</xdr:row>
      <xdr:rowOff>157161</xdr:rowOff>
    </xdr:from>
    <xdr:to>
      <xdr:col>7</xdr:col>
      <xdr:colOff>262758</xdr:colOff>
      <xdr:row>52</xdr:row>
      <xdr:rowOff>282610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261677</xdr:colOff>
      <xdr:row>60</xdr:row>
      <xdr:rowOff>52335</xdr:rowOff>
    </xdr:from>
    <xdr:to>
      <xdr:col>7</xdr:col>
      <xdr:colOff>502418</xdr:colOff>
      <xdr:row>78</xdr:row>
      <xdr:rowOff>125603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38946</xdr:colOff>
      <xdr:row>11</xdr:row>
      <xdr:rowOff>177938</xdr:rowOff>
    </xdr:from>
    <xdr:to>
      <xdr:col>11</xdr:col>
      <xdr:colOff>544285</xdr:colOff>
      <xdr:row>28</xdr:row>
      <xdr:rowOff>52336</xdr:rowOff>
    </xdr:to>
    <xdr:graphicFrame macro="">
      <xdr:nvGraphicFramePr>
        <xdr:cNvPr id="13" name="แผนภูมิ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20934</xdr:colOff>
      <xdr:row>54</xdr:row>
      <xdr:rowOff>10467</xdr:rowOff>
    </xdr:from>
    <xdr:to>
      <xdr:col>11</xdr:col>
      <xdr:colOff>586154</xdr:colOff>
      <xdr:row>78</xdr:row>
      <xdr:rowOff>31402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5E83D91A-EE54-4304-BC4C-6F4A793CD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51071" y="13387335"/>
          <a:ext cx="5421924" cy="43333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18</xdr:row>
      <xdr:rowOff>47625</xdr:rowOff>
    </xdr:from>
    <xdr:to>
      <xdr:col>5</xdr:col>
      <xdr:colOff>895349</xdr:colOff>
      <xdr:row>41</xdr:row>
      <xdr:rowOff>152399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EF626292-9BEB-4119-B093-8623ADFD3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307578</xdr:colOff>
      <xdr:row>47</xdr:row>
      <xdr:rowOff>185808</xdr:rowOff>
    </xdr:from>
    <xdr:to>
      <xdr:col>3</xdr:col>
      <xdr:colOff>913715</xdr:colOff>
      <xdr:row>62</xdr:row>
      <xdr:rowOff>138904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496093</xdr:colOff>
      <xdr:row>36</xdr:row>
      <xdr:rowOff>1</xdr:rowOff>
    </xdr:from>
    <xdr:to>
      <xdr:col>4</xdr:col>
      <xdr:colOff>1191</xdr:colOff>
      <xdr:row>46</xdr:row>
      <xdr:rowOff>257969</xdr:rowOff>
    </xdr:to>
    <xdr:graphicFrame macro="">
      <xdr:nvGraphicFramePr>
        <xdr:cNvPr id="12" name="แผนภูมิ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158751</xdr:colOff>
      <xdr:row>0</xdr:row>
      <xdr:rowOff>304871</xdr:rowOff>
    </xdr:from>
    <xdr:to>
      <xdr:col>14</xdr:col>
      <xdr:colOff>456406</xdr:colOff>
      <xdr:row>14</xdr:row>
      <xdr:rowOff>99218</xdr:rowOff>
    </xdr:to>
    <xdr:graphicFrame macro="">
      <xdr:nvGraphicFramePr>
        <xdr:cNvPr id="13" name="แผนภูมิ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99219</xdr:colOff>
      <xdr:row>49</xdr:row>
      <xdr:rowOff>168672</xdr:rowOff>
    </xdr:from>
    <xdr:to>
      <xdr:col>24</xdr:col>
      <xdr:colOff>297656</xdr:colOff>
      <xdr:row>64</xdr:row>
      <xdr:rowOff>113721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99219</xdr:colOff>
      <xdr:row>15</xdr:row>
      <xdr:rowOff>198438</xdr:rowOff>
    </xdr:from>
    <xdr:to>
      <xdr:col>25</xdr:col>
      <xdr:colOff>138905</xdr:colOff>
      <xdr:row>33</xdr:row>
      <xdr:rowOff>138906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29767</xdr:colOff>
      <xdr:row>15</xdr:row>
      <xdr:rowOff>297656</xdr:rowOff>
    </xdr:from>
    <xdr:to>
      <xdr:col>33</xdr:col>
      <xdr:colOff>552018</xdr:colOff>
      <xdr:row>33</xdr:row>
      <xdr:rowOff>19844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19844</xdr:colOff>
      <xdr:row>49</xdr:row>
      <xdr:rowOff>19843</xdr:rowOff>
    </xdr:from>
    <xdr:to>
      <xdr:col>15</xdr:col>
      <xdr:colOff>367109</xdr:colOff>
      <xdr:row>63</xdr:row>
      <xdr:rowOff>138906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3E62411-471A-42D0-B104-59E14487A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148826</xdr:colOff>
      <xdr:row>15</xdr:row>
      <xdr:rowOff>186135</xdr:rowOff>
    </xdr:from>
    <xdr:to>
      <xdr:col>40</xdr:col>
      <xdr:colOff>218280</xdr:colOff>
      <xdr:row>31</xdr:row>
      <xdr:rowOff>89297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A2C29F2A-08C6-4526-917D-084A14E81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59531</xdr:colOff>
      <xdr:row>67</xdr:row>
      <xdr:rowOff>176211</xdr:rowOff>
    </xdr:from>
    <xdr:to>
      <xdr:col>8</xdr:col>
      <xdr:colOff>19844</xdr:colOff>
      <xdr:row>97</xdr:row>
      <xdr:rowOff>89296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D5A69642-4D02-4CDE-96BF-B3AEFDB64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19</xdr:row>
      <xdr:rowOff>7668</xdr:rowOff>
    </xdr:from>
    <xdr:to>
      <xdr:col>13</xdr:col>
      <xdr:colOff>371104</xdr:colOff>
      <xdr:row>29</xdr:row>
      <xdr:rowOff>272142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37109</xdr:colOff>
      <xdr:row>18</xdr:row>
      <xdr:rowOff>24748</xdr:rowOff>
    </xdr:from>
    <xdr:to>
      <xdr:col>24</xdr:col>
      <xdr:colOff>544285</xdr:colOff>
      <xdr:row>29</xdr:row>
      <xdr:rowOff>272142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DE2B1389-D242-4458-BBB7-1BCEF709A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37110</xdr:colOff>
      <xdr:row>18</xdr:row>
      <xdr:rowOff>24741</xdr:rowOff>
    </xdr:from>
    <xdr:to>
      <xdr:col>31</xdr:col>
      <xdr:colOff>630876</xdr:colOff>
      <xdr:row>29</xdr:row>
      <xdr:rowOff>173182</xdr:rowOff>
    </xdr:to>
    <xdr:graphicFrame macro="">
      <xdr:nvGraphicFramePr>
        <xdr:cNvPr id="16" name="แผนภูมิ 15">
          <a:extLst>
            <a:ext uri="{FF2B5EF4-FFF2-40B4-BE49-F238E27FC236}">
              <a16:creationId xmlns:a16="http://schemas.microsoft.com/office/drawing/2014/main" id="{316CCC79-B37D-47AE-B7D5-0B312BA5A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61851</xdr:colOff>
      <xdr:row>15</xdr:row>
      <xdr:rowOff>296884</xdr:rowOff>
    </xdr:from>
    <xdr:to>
      <xdr:col>39</xdr:col>
      <xdr:colOff>544286</xdr:colOff>
      <xdr:row>29</xdr:row>
      <xdr:rowOff>86590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B5D3AC0-1975-408B-BDFA-93BE9750C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128427</xdr:colOff>
      <xdr:row>8</xdr:row>
      <xdr:rowOff>265842</xdr:rowOff>
    </xdr:from>
    <xdr:to>
      <xdr:col>4</xdr:col>
      <xdr:colOff>535112</xdr:colOff>
      <xdr:row>22</xdr:row>
      <xdr:rowOff>267557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69EC1BE3-6852-4F16-AC4C-E13FF168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181938</xdr:colOff>
      <xdr:row>9</xdr:row>
      <xdr:rowOff>14340</xdr:rowOff>
    </xdr:from>
    <xdr:to>
      <xdr:col>10</xdr:col>
      <xdr:colOff>909691</xdr:colOff>
      <xdr:row>24</xdr:row>
      <xdr:rowOff>10703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B5A48903-6204-4303-BC9D-314066047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70932</xdr:colOff>
      <xdr:row>9</xdr:row>
      <xdr:rowOff>144</xdr:rowOff>
    </xdr:from>
    <xdr:to>
      <xdr:col>14</xdr:col>
      <xdr:colOff>228203</xdr:colOff>
      <xdr:row>25</xdr:row>
      <xdr:rowOff>287735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115093</xdr:colOff>
      <xdr:row>9</xdr:row>
      <xdr:rowOff>12501</xdr:rowOff>
    </xdr:from>
    <xdr:to>
      <xdr:col>7</xdr:col>
      <xdr:colOff>248046</xdr:colOff>
      <xdr:row>25</xdr:row>
      <xdr:rowOff>287735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353176</xdr:colOff>
      <xdr:row>39</xdr:row>
      <xdr:rowOff>8989</xdr:rowOff>
    </xdr:from>
    <xdr:to>
      <xdr:col>14</xdr:col>
      <xdr:colOff>21404</xdr:colOff>
      <xdr:row>55</xdr:row>
      <xdr:rowOff>288961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D4CCF7E1-24F7-46DF-AA47-BCDC410C9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171236</xdr:colOff>
      <xdr:row>38</xdr:row>
      <xdr:rowOff>297951</xdr:rowOff>
    </xdr:from>
    <xdr:to>
      <xdr:col>7</xdr:col>
      <xdr:colOff>21405</xdr:colOff>
      <xdr:row>56</xdr:row>
      <xdr:rowOff>21403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7B128F12-A6CF-4F5E-A972-148C0B6A5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9</xdr:row>
      <xdr:rowOff>12617</xdr:rowOff>
    </xdr:from>
    <xdr:to>
      <xdr:col>23</xdr:col>
      <xdr:colOff>171945</xdr:colOff>
      <xdr:row>27</xdr:row>
      <xdr:rowOff>185552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30C60010-E6BB-4490-B37B-408BE2105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12370</xdr:rowOff>
    </xdr:from>
    <xdr:to>
      <xdr:col>12</xdr:col>
      <xdr:colOff>272143</xdr:colOff>
      <xdr:row>29</xdr:row>
      <xdr:rowOff>210292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A92ADE1-E5C2-466A-9103-B285D2712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238125</xdr:rowOff>
    </xdr:from>
    <xdr:to>
      <xdr:col>8</xdr:col>
      <xdr:colOff>797718</xdr:colOff>
      <xdr:row>27</xdr:row>
      <xdr:rowOff>261938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520372</xdr:colOff>
      <xdr:row>15</xdr:row>
      <xdr:rowOff>210910</xdr:rowOff>
    </xdr:from>
    <xdr:to>
      <xdr:col>18</xdr:col>
      <xdr:colOff>424423</xdr:colOff>
      <xdr:row>28</xdr:row>
      <xdr:rowOff>238124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15</xdr:row>
      <xdr:rowOff>123825</xdr:rowOff>
    </xdr:from>
    <xdr:to>
      <xdr:col>26</xdr:col>
      <xdr:colOff>628650</xdr:colOff>
      <xdr:row>28</xdr:row>
      <xdr:rowOff>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82643</xdr:colOff>
      <xdr:row>15</xdr:row>
      <xdr:rowOff>221737</xdr:rowOff>
    </xdr:from>
    <xdr:to>
      <xdr:col>33</xdr:col>
      <xdr:colOff>1023936</xdr:colOff>
      <xdr:row>28</xdr:row>
      <xdr:rowOff>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101202</xdr:colOff>
      <xdr:row>15</xdr:row>
      <xdr:rowOff>211930</xdr:rowOff>
    </xdr:from>
    <xdr:to>
      <xdr:col>42</xdr:col>
      <xdr:colOff>612322</xdr:colOff>
      <xdr:row>27</xdr:row>
      <xdr:rowOff>297655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74142</xdr:colOff>
      <xdr:row>15</xdr:row>
      <xdr:rowOff>163907</xdr:rowOff>
    </xdr:from>
    <xdr:to>
      <xdr:col>49</xdr:col>
      <xdr:colOff>943998</xdr:colOff>
      <xdr:row>27</xdr:row>
      <xdr:rowOff>241527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50</xdr:col>
      <xdr:colOff>81642</xdr:colOff>
      <xdr:row>15</xdr:row>
      <xdr:rowOff>179614</xdr:rowOff>
    </xdr:from>
    <xdr:to>
      <xdr:col>60</xdr:col>
      <xdr:colOff>476250</xdr:colOff>
      <xdr:row>28</xdr:row>
      <xdr:rowOff>108857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61</xdr:col>
      <xdr:colOff>122464</xdr:colOff>
      <xdr:row>14</xdr:row>
      <xdr:rowOff>159203</xdr:rowOff>
    </xdr:from>
    <xdr:to>
      <xdr:col>65</xdr:col>
      <xdr:colOff>1619250</xdr:colOff>
      <xdr:row>28</xdr:row>
      <xdr:rowOff>149679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273845</xdr:colOff>
      <xdr:row>36</xdr:row>
      <xdr:rowOff>307180</xdr:rowOff>
    </xdr:from>
    <xdr:to>
      <xdr:col>8</xdr:col>
      <xdr:colOff>607218</xdr:colOff>
      <xdr:row>54</xdr:row>
      <xdr:rowOff>178593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EB4642CF-3789-41BF-8165-4A750759B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90572</xdr:colOff>
      <xdr:row>10</xdr:row>
      <xdr:rowOff>27644</xdr:rowOff>
    </xdr:from>
    <xdr:to>
      <xdr:col>4</xdr:col>
      <xdr:colOff>590880</xdr:colOff>
      <xdr:row>23</xdr:row>
      <xdr:rowOff>278327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136071</xdr:colOff>
      <xdr:row>9</xdr:row>
      <xdr:rowOff>278457</xdr:rowOff>
    </xdr:from>
    <xdr:to>
      <xdr:col>9</xdr:col>
      <xdr:colOff>556655</xdr:colOff>
      <xdr:row>23</xdr:row>
      <xdr:rowOff>272142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166997</xdr:colOff>
      <xdr:row>9</xdr:row>
      <xdr:rowOff>284760</xdr:rowOff>
    </xdr:from>
    <xdr:to>
      <xdr:col>14</xdr:col>
      <xdr:colOff>482436</xdr:colOff>
      <xdr:row>23</xdr:row>
      <xdr:rowOff>78240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17</xdr:row>
      <xdr:rowOff>52387</xdr:rowOff>
    </xdr:from>
    <xdr:to>
      <xdr:col>5</xdr:col>
      <xdr:colOff>933449</xdr:colOff>
      <xdr:row>37</xdr:row>
      <xdr:rowOff>28575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19050</xdr:rowOff>
    </xdr:from>
    <xdr:to>
      <xdr:col>5</xdr:col>
      <xdr:colOff>914399</xdr:colOff>
      <xdr:row>81</xdr:row>
      <xdr:rowOff>95250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C6A3F7E-2B95-4A01-8F37-74569A7E4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2;&#3635;&#3609;&#3623;&#3609;&#3609;&#3633;&#3585;&#3648;&#3619;&#3637;&#3618;&#3609;&#3648;&#3619;&#3637;&#3618;&#3609;&#3619;&#3623;&#36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49;&#3610;&#3610;&#3626;&#3619;&#3640;&#3611;&#3585;&#3634;&#3619;&#3607;&#3604;&#3626;&#3629;&#3610;&#3626;&#3617;&#3619;&#3619;&#3606;&#3616;&#3634;&#361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ar59&#3626;&#3656;&#3623;&#3609;&#3607;&#3637;&#3656;1/&#3626;&#3656;&#3623;&#3609;&#3607;&#3637;&#3656;%2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58"/>
      <sheetName val="2559"/>
      <sheetName val="Sheet2"/>
    </sheetNames>
    <sheetDataSet>
      <sheetData sheetId="0">
        <row r="2">
          <cell r="C2" t="str">
            <v>จำนวนของนักเรียนบกพร่องทางสติปัญญา</v>
          </cell>
          <cell r="D2" t="str">
            <v>ร้อยละของนักเรียนบกพร่องทางสติปัญญา</v>
          </cell>
          <cell r="E2" t="str">
            <v>จำนวนของนักเรียนบกพร่องทางการเรียนรู้</v>
          </cell>
          <cell r="F2" t="str">
            <v>ร้อยละของนักเรียนบกพร่องทางการเรียนรู้</v>
          </cell>
        </row>
        <row r="4">
          <cell r="A4" t="str">
            <v>ป.1</v>
          </cell>
          <cell r="C4">
            <v>0</v>
          </cell>
          <cell r="D4">
            <v>0</v>
          </cell>
          <cell r="E4">
            <v>3</v>
          </cell>
          <cell r="F4">
            <v>19.36</v>
          </cell>
        </row>
        <row r="5">
          <cell r="A5" t="str">
            <v>ป.2</v>
          </cell>
          <cell r="C5">
            <v>2</v>
          </cell>
          <cell r="D5">
            <v>8.33</v>
          </cell>
          <cell r="E5">
            <v>7</v>
          </cell>
          <cell r="F5">
            <v>29.16</v>
          </cell>
        </row>
        <row r="6">
          <cell r="A6" t="str">
            <v>ป.3</v>
          </cell>
          <cell r="C6">
            <v>5</v>
          </cell>
          <cell r="D6">
            <v>15.15</v>
          </cell>
          <cell r="E6">
            <v>10</v>
          </cell>
          <cell r="F6">
            <v>30.3</v>
          </cell>
        </row>
        <row r="7">
          <cell r="A7" t="str">
            <v>ป.4</v>
          </cell>
          <cell r="C7">
            <v>4</v>
          </cell>
          <cell r="D7">
            <v>19.04</v>
          </cell>
          <cell r="E7">
            <v>4</v>
          </cell>
          <cell r="F7">
            <v>19.04</v>
          </cell>
        </row>
        <row r="8">
          <cell r="A8" t="str">
            <v>ป.5</v>
          </cell>
          <cell r="C8">
            <v>5</v>
          </cell>
          <cell r="D8">
            <v>25</v>
          </cell>
          <cell r="E8">
            <v>6</v>
          </cell>
          <cell r="F8">
            <v>30</v>
          </cell>
        </row>
        <row r="9">
          <cell r="A9" t="str">
            <v>ป.6</v>
          </cell>
          <cell r="C9">
            <v>4</v>
          </cell>
          <cell r="D9">
            <v>19.04</v>
          </cell>
          <cell r="E9">
            <v>7</v>
          </cell>
          <cell r="F9">
            <v>33.33</v>
          </cell>
        </row>
        <row r="10">
          <cell r="A10" t="str">
            <v>ม.1</v>
          </cell>
          <cell r="C10">
            <v>14</v>
          </cell>
          <cell r="D10">
            <v>32.549999999999997</v>
          </cell>
          <cell r="E10">
            <v>7</v>
          </cell>
          <cell r="F10">
            <v>16.27</v>
          </cell>
        </row>
        <row r="11">
          <cell r="A11" t="str">
            <v>ม.2</v>
          </cell>
          <cell r="C11">
            <v>8</v>
          </cell>
          <cell r="D11">
            <v>24.24</v>
          </cell>
          <cell r="E11">
            <v>2</v>
          </cell>
          <cell r="F11">
            <v>6.06</v>
          </cell>
        </row>
        <row r="12">
          <cell r="A12" t="str">
            <v>ม.3</v>
          </cell>
          <cell r="C12">
            <v>1</v>
          </cell>
          <cell r="D12">
            <v>6.25</v>
          </cell>
          <cell r="E12">
            <v>1</v>
          </cell>
          <cell r="F12">
            <v>6.25</v>
          </cell>
        </row>
      </sheetData>
      <sheetData sheetId="1">
        <row r="2">
          <cell r="C2" t="str">
            <v>จำนวนของนักเรียนบกพร่องทางสติปัญญา</v>
          </cell>
          <cell r="D2" t="str">
            <v>ร้อยละของนักเรียนบกพร่องทางสติปัญญา</v>
          </cell>
          <cell r="E2" t="str">
            <v>จำนวนของนักเรียนบกพร่องทางการเรียนรู้</v>
          </cell>
          <cell r="F2" t="str">
            <v>ร้อยละของนักเรียนบกพร่องทางการเรียนรู้</v>
          </cell>
        </row>
        <row r="4">
          <cell r="A4" t="str">
            <v>ป.1</v>
          </cell>
          <cell r="C4">
            <v>0</v>
          </cell>
          <cell r="D4">
            <v>0</v>
          </cell>
          <cell r="E4">
            <v>6</v>
          </cell>
          <cell r="F4">
            <v>27.27</v>
          </cell>
        </row>
        <row r="5">
          <cell r="A5" t="str">
            <v>ป.2</v>
          </cell>
          <cell r="C5">
            <v>0</v>
          </cell>
          <cell r="D5">
            <v>0</v>
          </cell>
          <cell r="E5">
            <v>6</v>
          </cell>
          <cell r="F5">
            <v>27.27</v>
          </cell>
        </row>
        <row r="6">
          <cell r="A6" t="str">
            <v>ป.3</v>
          </cell>
          <cell r="C6">
            <v>2</v>
          </cell>
          <cell r="D6">
            <v>15.15</v>
          </cell>
          <cell r="E6">
            <v>8</v>
          </cell>
          <cell r="F6">
            <v>33.33</v>
          </cell>
        </row>
        <row r="7">
          <cell r="A7" t="str">
            <v>ป.4</v>
          </cell>
          <cell r="C7">
            <v>4</v>
          </cell>
          <cell r="D7">
            <v>19.04</v>
          </cell>
          <cell r="E7">
            <v>11</v>
          </cell>
          <cell r="F7">
            <v>33.33</v>
          </cell>
        </row>
        <row r="8">
          <cell r="A8" t="str">
            <v>ป.5</v>
          </cell>
          <cell r="C8">
            <v>5</v>
          </cell>
          <cell r="D8">
            <v>25</v>
          </cell>
          <cell r="E8">
            <v>4</v>
          </cell>
          <cell r="F8">
            <v>18.18</v>
          </cell>
        </row>
        <row r="9">
          <cell r="A9" t="str">
            <v>ป.6</v>
          </cell>
          <cell r="C9">
            <v>5</v>
          </cell>
          <cell r="D9">
            <v>19.04</v>
          </cell>
          <cell r="E9">
            <v>8</v>
          </cell>
          <cell r="F9">
            <v>36.36</v>
          </cell>
        </row>
        <row r="10">
          <cell r="A10" t="str">
            <v>ม.1</v>
          </cell>
          <cell r="C10">
            <v>5</v>
          </cell>
          <cell r="D10">
            <v>32.549999999999997</v>
          </cell>
          <cell r="E10">
            <v>9</v>
          </cell>
          <cell r="F10">
            <v>39.130000000000003</v>
          </cell>
        </row>
        <row r="11">
          <cell r="A11" t="str">
            <v>ม.2</v>
          </cell>
          <cell r="C11">
            <v>7</v>
          </cell>
          <cell r="D11">
            <v>24.24</v>
          </cell>
          <cell r="E11">
            <v>14</v>
          </cell>
          <cell r="F11">
            <v>32.549999999999997</v>
          </cell>
        </row>
        <row r="12">
          <cell r="A12" t="str">
            <v>ม.3</v>
          </cell>
          <cell r="C12">
            <v>8</v>
          </cell>
          <cell r="D12">
            <v>6.25</v>
          </cell>
          <cell r="E12">
            <v>1</v>
          </cell>
          <cell r="F12">
            <v>3.03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ระดับสมรรถภาพ</v>
          </cell>
        </row>
        <row r="3">
          <cell r="C3" t="str">
            <v>ดีมาก</v>
          </cell>
          <cell r="D3" t="str">
            <v>ดี</v>
          </cell>
          <cell r="E3" t="str">
            <v>ปานกลาง</v>
          </cell>
          <cell r="F3" t="str">
            <v>ต่ำ</v>
          </cell>
          <cell r="G3" t="str">
            <v>ต่ำมาก</v>
          </cell>
        </row>
        <row r="4">
          <cell r="A4" t="str">
            <v>ป.1</v>
          </cell>
          <cell r="C4">
            <v>1</v>
          </cell>
          <cell r="D4">
            <v>13</v>
          </cell>
          <cell r="E4">
            <v>5</v>
          </cell>
          <cell r="F4">
            <v>3</v>
          </cell>
          <cell r="G4">
            <v>0</v>
          </cell>
        </row>
        <row r="5">
          <cell r="A5" t="str">
            <v>ป.2</v>
          </cell>
          <cell r="C5">
            <v>1</v>
          </cell>
          <cell r="D5">
            <v>6</v>
          </cell>
          <cell r="E5">
            <v>12</v>
          </cell>
          <cell r="F5">
            <v>3</v>
          </cell>
          <cell r="G5">
            <v>0</v>
          </cell>
        </row>
        <row r="6">
          <cell r="A6" t="str">
            <v>ป.3</v>
          </cell>
          <cell r="C6">
            <v>1</v>
          </cell>
          <cell r="D6">
            <v>5</v>
          </cell>
          <cell r="E6">
            <v>13</v>
          </cell>
          <cell r="F6">
            <v>4</v>
          </cell>
          <cell r="G6">
            <v>1</v>
          </cell>
        </row>
        <row r="7">
          <cell r="A7" t="str">
            <v>ป.4</v>
          </cell>
          <cell r="C7">
            <v>0</v>
          </cell>
          <cell r="D7">
            <v>0</v>
          </cell>
          <cell r="E7">
            <v>24</v>
          </cell>
          <cell r="F7">
            <v>8</v>
          </cell>
          <cell r="G7">
            <v>0</v>
          </cell>
        </row>
        <row r="8">
          <cell r="A8" t="str">
            <v>ป.5</v>
          </cell>
          <cell r="C8">
            <v>0</v>
          </cell>
          <cell r="D8">
            <v>0</v>
          </cell>
          <cell r="E8">
            <v>13</v>
          </cell>
          <cell r="F8">
            <v>9</v>
          </cell>
          <cell r="G8">
            <v>0</v>
          </cell>
        </row>
        <row r="9">
          <cell r="A9" t="str">
            <v>ป.6</v>
          </cell>
          <cell r="C9">
            <v>0</v>
          </cell>
          <cell r="D9">
            <v>1</v>
          </cell>
          <cell r="E9">
            <v>9</v>
          </cell>
          <cell r="F9">
            <v>9</v>
          </cell>
          <cell r="G9">
            <v>1</v>
          </cell>
        </row>
        <row r="10">
          <cell r="A10" t="str">
            <v>ม.1</v>
          </cell>
          <cell r="C10">
            <v>0</v>
          </cell>
          <cell r="D10">
            <v>0</v>
          </cell>
          <cell r="E10">
            <v>7</v>
          </cell>
          <cell r="F10">
            <v>13</v>
          </cell>
          <cell r="G10">
            <v>3</v>
          </cell>
        </row>
        <row r="11">
          <cell r="A11" t="str">
            <v>ม. 2</v>
          </cell>
          <cell r="C11">
            <v>0</v>
          </cell>
          <cell r="D11">
            <v>0</v>
          </cell>
          <cell r="E11">
            <v>8</v>
          </cell>
          <cell r="F11">
            <v>12</v>
          </cell>
          <cell r="G11">
            <v>5</v>
          </cell>
        </row>
        <row r="12">
          <cell r="A12" t="str">
            <v>ม.3</v>
          </cell>
          <cell r="C12">
            <v>0</v>
          </cell>
          <cell r="D12">
            <v>0</v>
          </cell>
          <cell r="E12">
            <v>11</v>
          </cell>
          <cell r="F12">
            <v>16</v>
          </cell>
          <cell r="G12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่วนที่ ๑ ข้อมูลบุคลากร"/>
      <sheetName val="ข้อมูลนักเรียน"/>
      <sheetName val="แผนภูมิ1"/>
      <sheetName val="ผลสัมฤทธิ์ทางการเรียน"/>
      <sheetName val="NT"/>
      <sheetName val="O-NET"/>
      <sheetName val="แหล่งเรียนรู้"/>
      <sheetName val="มฐ.1"/>
      <sheetName val="มฐ.2"/>
      <sheetName val="อ่าน คิด วิเคราะห์ เขียน"/>
      <sheetName val="คุณลักษณะอันพึงประสงค์"/>
      <sheetName val="Sheet1"/>
    </sheetNames>
    <sheetDataSet>
      <sheetData sheetId="0"/>
      <sheetData sheetId="1"/>
      <sheetData sheetId="2" refreshError="1"/>
      <sheetData sheetId="3">
        <row r="6">
          <cell r="Z6" t="str">
            <v>ภาษาไทย</v>
          </cell>
          <cell r="AF6">
            <v>68.319999999999993</v>
          </cell>
        </row>
        <row r="7">
          <cell r="Z7" t="str">
            <v>คณิตศาสตร์</v>
          </cell>
          <cell r="AF7">
            <v>66.604000000000013</v>
          </cell>
        </row>
        <row r="8">
          <cell r="Z8" t="str">
            <v>วิทยาศาสตร์</v>
          </cell>
          <cell r="AF8">
            <v>69.638000000000005</v>
          </cell>
        </row>
        <row r="9">
          <cell r="Z9" t="str">
            <v>สังคมศึกษา</v>
          </cell>
          <cell r="AF9">
            <v>66.900000000000006</v>
          </cell>
        </row>
        <row r="10">
          <cell r="Z10" t="str">
            <v>ประวัติศาสตร์</v>
          </cell>
          <cell r="AF10">
            <v>65.341999999999999</v>
          </cell>
        </row>
        <row r="11">
          <cell r="Z11" t="str">
            <v>สุขศึกษา</v>
          </cell>
          <cell r="AF11">
            <v>68.688000000000002</v>
          </cell>
        </row>
        <row r="12">
          <cell r="Z12" t="str">
            <v>ศิลปะ</v>
          </cell>
          <cell r="AF12">
            <v>71.945999999999998</v>
          </cell>
        </row>
        <row r="13">
          <cell r="Z13" t="str">
            <v>การงานอาชีพ</v>
          </cell>
          <cell r="AF13">
            <v>78.809999999999988</v>
          </cell>
        </row>
        <row r="14">
          <cell r="Z14" t="str">
            <v>ภาษาอังกฤษ</v>
          </cell>
          <cell r="AF14">
            <v>65.116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Layout" topLeftCell="A61" zoomScale="91" zoomScaleNormal="100" zoomScalePageLayoutView="91" workbookViewId="0">
      <selection activeCell="B37" sqref="B37"/>
    </sheetView>
  </sheetViews>
  <sheetFormatPr defaultRowHeight="14.25" x14ac:dyDescent="0.2"/>
  <cols>
    <col min="1" max="1" width="12.875" customWidth="1"/>
    <col min="2" max="2" width="10.25" customWidth="1"/>
    <col min="3" max="3" width="9.75" customWidth="1"/>
    <col min="4" max="4" width="7.875" customWidth="1"/>
    <col min="6" max="6" width="8" customWidth="1"/>
    <col min="7" max="7" width="9" customWidth="1"/>
    <col min="8" max="8" width="9.625" customWidth="1"/>
    <col min="9" max="9" width="22.125" customWidth="1"/>
    <col min="10" max="10" width="11.75" customWidth="1"/>
    <col min="11" max="11" width="29.75" customWidth="1"/>
    <col min="12" max="12" width="9" customWidth="1"/>
  </cols>
  <sheetData>
    <row r="1" spans="1:11" ht="30.75" x14ac:dyDescent="0.55000000000000004">
      <c r="A1" s="313" t="s">
        <v>188</v>
      </c>
      <c r="B1" s="313"/>
      <c r="C1" s="313"/>
      <c r="D1" s="313"/>
      <c r="E1" s="313"/>
      <c r="F1" s="313"/>
      <c r="G1" s="313"/>
      <c r="H1" s="313"/>
      <c r="I1" s="3" t="s">
        <v>160</v>
      </c>
    </row>
    <row r="2" spans="1:11" ht="30.75" x14ac:dyDescent="0.7">
      <c r="A2" s="314" t="s">
        <v>0</v>
      </c>
      <c r="B2" s="314"/>
      <c r="C2" s="314"/>
      <c r="D2" s="314"/>
      <c r="E2" s="314"/>
      <c r="F2" s="314"/>
      <c r="G2" s="314"/>
      <c r="H2" s="314"/>
      <c r="I2" s="19" t="s">
        <v>19</v>
      </c>
      <c r="J2" s="19" t="s">
        <v>20</v>
      </c>
      <c r="K2" s="173" t="s">
        <v>210</v>
      </c>
    </row>
    <row r="3" spans="1:11" ht="20.25" customHeight="1" x14ac:dyDescent="0.2">
      <c r="I3" s="166" t="s">
        <v>21</v>
      </c>
      <c r="J3" s="141">
        <v>10</v>
      </c>
      <c r="K3" s="145">
        <v>23</v>
      </c>
    </row>
    <row r="4" spans="1:11" ht="24" x14ac:dyDescent="0.55000000000000004">
      <c r="A4" s="315" t="s">
        <v>147</v>
      </c>
      <c r="B4" s="315"/>
      <c r="C4" s="315"/>
      <c r="D4" s="315"/>
      <c r="E4" s="315"/>
      <c r="F4" s="315"/>
      <c r="G4" s="315"/>
      <c r="H4" s="315"/>
      <c r="I4" s="166" t="s">
        <v>129</v>
      </c>
      <c r="J4" s="141">
        <v>0</v>
      </c>
      <c r="K4" s="169">
        <v>0</v>
      </c>
    </row>
    <row r="5" spans="1:11" ht="24" x14ac:dyDescent="0.55000000000000004">
      <c r="A5" s="316" t="s">
        <v>150</v>
      </c>
      <c r="B5" s="316"/>
      <c r="C5" s="316"/>
      <c r="D5" s="316"/>
      <c r="E5" s="316"/>
      <c r="F5" s="316"/>
      <c r="G5" s="316"/>
      <c r="H5" s="316"/>
      <c r="I5" s="166" t="s">
        <v>23</v>
      </c>
      <c r="J5" s="141">
        <v>2</v>
      </c>
      <c r="K5" s="169">
        <v>30</v>
      </c>
    </row>
    <row r="6" spans="1:11" ht="24" x14ac:dyDescent="0.55000000000000004">
      <c r="A6" s="316" t="s">
        <v>211</v>
      </c>
      <c r="B6" s="316"/>
      <c r="C6" s="316"/>
      <c r="D6" s="316" t="s">
        <v>151</v>
      </c>
      <c r="E6" s="316"/>
      <c r="F6" s="316"/>
      <c r="G6" s="316"/>
      <c r="H6" s="316"/>
      <c r="I6" s="166" t="s">
        <v>22</v>
      </c>
      <c r="J6" s="141">
        <v>0</v>
      </c>
      <c r="K6" s="169">
        <v>0</v>
      </c>
    </row>
    <row r="7" spans="1:11" ht="24" x14ac:dyDescent="0.55000000000000004">
      <c r="A7" s="316" t="s">
        <v>212</v>
      </c>
      <c r="B7" s="316"/>
      <c r="C7" s="316"/>
      <c r="D7" s="316"/>
      <c r="E7" s="316"/>
      <c r="F7" s="316"/>
      <c r="G7" s="317" t="s">
        <v>152</v>
      </c>
      <c r="H7" s="317"/>
      <c r="I7" s="166" t="s">
        <v>203</v>
      </c>
      <c r="J7" s="141">
        <v>1</v>
      </c>
      <c r="K7" s="169">
        <v>23</v>
      </c>
    </row>
    <row r="8" spans="1:11" ht="24" x14ac:dyDescent="0.55000000000000004">
      <c r="A8" s="317" t="s">
        <v>148</v>
      </c>
      <c r="B8" s="317"/>
      <c r="C8" s="317"/>
      <c r="D8" s="317"/>
      <c r="E8" s="317"/>
      <c r="F8" s="317"/>
      <c r="G8" s="317"/>
      <c r="H8" s="317"/>
      <c r="I8" s="166" t="s">
        <v>204</v>
      </c>
      <c r="J8" s="141">
        <v>1</v>
      </c>
      <c r="K8" s="169">
        <v>23</v>
      </c>
    </row>
    <row r="9" spans="1:11" ht="24" x14ac:dyDescent="0.55000000000000004">
      <c r="A9" s="316" t="s">
        <v>153</v>
      </c>
      <c r="B9" s="316"/>
      <c r="C9" s="316"/>
      <c r="D9" s="316"/>
      <c r="E9" s="316" t="s">
        <v>149</v>
      </c>
      <c r="F9" s="316"/>
      <c r="G9" s="316"/>
      <c r="H9" s="316"/>
      <c r="I9" s="167" t="s">
        <v>205</v>
      </c>
      <c r="J9" s="141">
        <v>1</v>
      </c>
      <c r="K9" s="169">
        <v>23</v>
      </c>
    </row>
    <row r="10" spans="1:11" ht="24" x14ac:dyDescent="0.55000000000000004">
      <c r="A10" s="316" t="s">
        <v>247</v>
      </c>
      <c r="B10" s="316"/>
      <c r="C10" s="316"/>
      <c r="D10" s="316"/>
      <c r="E10" s="316"/>
      <c r="F10" s="316"/>
      <c r="G10" s="316"/>
      <c r="H10" s="316"/>
      <c r="I10" s="286" t="s">
        <v>206</v>
      </c>
      <c r="J10" s="287">
        <v>1</v>
      </c>
      <c r="K10" s="288">
        <v>23</v>
      </c>
    </row>
    <row r="11" spans="1:11" ht="24" x14ac:dyDescent="0.55000000000000004">
      <c r="A11" s="317" t="s">
        <v>154</v>
      </c>
      <c r="B11" s="317"/>
      <c r="C11" s="317"/>
      <c r="D11" s="317"/>
      <c r="E11" s="317"/>
      <c r="F11" s="317"/>
      <c r="G11" s="317" t="s">
        <v>155</v>
      </c>
      <c r="H11" s="317"/>
      <c r="I11" s="289"/>
      <c r="J11" s="289"/>
      <c r="K11" s="289"/>
    </row>
    <row r="13" spans="1:11" ht="24" x14ac:dyDescent="0.55000000000000004">
      <c r="A13" s="1" t="s">
        <v>156</v>
      </c>
      <c r="B13" s="2"/>
      <c r="C13" s="2"/>
      <c r="D13" s="2"/>
      <c r="E13" s="2"/>
      <c r="F13" s="2"/>
      <c r="G13" s="2"/>
      <c r="H13" s="2"/>
    </row>
    <row r="15" spans="1:11" ht="24" x14ac:dyDescent="0.55000000000000004">
      <c r="A15" s="3" t="s">
        <v>157</v>
      </c>
    </row>
    <row r="16" spans="1:11" ht="21" customHeight="1" x14ac:dyDescent="0.2">
      <c r="A16" s="6" t="s">
        <v>1</v>
      </c>
      <c r="B16" s="6" t="s">
        <v>2</v>
      </c>
      <c r="C16" s="9" t="s">
        <v>3</v>
      </c>
      <c r="D16" s="6" t="s">
        <v>7</v>
      </c>
      <c r="E16" s="8" t="s">
        <v>4</v>
      </c>
      <c r="F16" s="7" t="s">
        <v>8</v>
      </c>
      <c r="G16" s="9" t="s">
        <v>5</v>
      </c>
      <c r="H16" s="7" t="s">
        <v>6</v>
      </c>
    </row>
    <row r="17" spans="1:8" ht="24" x14ac:dyDescent="0.55000000000000004">
      <c r="A17" s="4" t="s">
        <v>159</v>
      </c>
      <c r="B17" s="143">
        <v>1</v>
      </c>
      <c r="C17" s="14"/>
      <c r="D17" s="143">
        <v>17</v>
      </c>
      <c r="E17" s="14"/>
      <c r="F17" s="143">
        <v>1</v>
      </c>
      <c r="G17" s="143">
        <v>1</v>
      </c>
      <c r="H17" s="143">
        <v>1</v>
      </c>
    </row>
    <row r="40" spans="1:12" ht="24" x14ac:dyDescent="0.55000000000000004">
      <c r="A40" s="3" t="s">
        <v>165</v>
      </c>
      <c r="I40" s="3" t="s">
        <v>209</v>
      </c>
      <c r="J40" s="20"/>
      <c r="K40" s="20"/>
      <c r="L40" s="168"/>
    </row>
    <row r="41" spans="1:12" ht="24" x14ac:dyDescent="0.55000000000000004">
      <c r="A41" s="16" t="s">
        <v>9</v>
      </c>
      <c r="B41" s="10" t="s">
        <v>10</v>
      </c>
      <c r="C41" s="10" t="s">
        <v>161</v>
      </c>
      <c r="D41" s="10" t="s">
        <v>162</v>
      </c>
      <c r="E41" s="10" t="s">
        <v>163</v>
      </c>
      <c r="F41" s="10" t="s">
        <v>164</v>
      </c>
      <c r="I41" s="3" t="s">
        <v>208</v>
      </c>
      <c r="J41" s="20"/>
      <c r="K41" s="20"/>
      <c r="L41" s="168"/>
    </row>
    <row r="42" spans="1:12" ht="24" x14ac:dyDescent="0.55000000000000004">
      <c r="A42" s="15" t="s">
        <v>158</v>
      </c>
      <c r="B42" s="143">
        <v>1</v>
      </c>
      <c r="C42" s="143">
        <v>4</v>
      </c>
      <c r="D42" s="143">
        <v>1</v>
      </c>
      <c r="E42" s="143">
        <v>12</v>
      </c>
      <c r="F42" s="14"/>
      <c r="I42" s="19" t="s">
        <v>19</v>
      </c>
      <c r="J42" s="19" t="s">
        <v>20</v>
      </c>
      <c r="K42" s="142" t="s">
        <v>210</v>
      </c>
      <c r="L42" s="168"/>
    </row>
    <row r="43" spans="1:12" ht="24" x14ac:dyDescent="0.5">
      <c r="I43" s="11" t="s">
        <v>21</v>
      </c>
      <c r="J43" s="141">
        <v>1</v>
      </c>
      <c r="K43" s="145">
        <v>0</v>
      </c>
      <c r="L43" s="168"/>
    </row>
    <row r="44" spans="1:12" ht="24" x14ac:dyDescent="0.55000000000000004">
      <c r="I44" s="11" t="s">
        <v>129</v>
      </c>
      <c r="J44" s="141">
        <v>1</v>
      </c>
      <c r="K44" s="169">
        <v>23</v>
      </c>
      <c r="L44" s="168"/>
    </row>
    <row r="45" spans="1:12" ht="24" x14ac:dyDescent="0.55000000000000004">
      <c r="I45" s="11" t="s">
        <v>23</v>
      </c>
      <c r="J45" s="141">
        <v>4</v>
      </c>
      <c r="K45" s="169">
        <v>30</v>
      </c>
      <c r="L45" s="168"/>
    </row>
    <row r="46" spans="1:12" ht="24" x14ac:dyDescent="0.55000000000000004">
      <c r="I46" s="11" t="s">
        <v>24</v>
      </c>
      <c r="J46" s="141">
        <v>1</v>
      </c>
      <c r="K46" s="169">
        <v>23</v>
      </c>
      <c r="L46" s="168"/>
    </row>
    <row r="47" spans="1:12" ht="24" x14ac:dyDescent="0.55000000000000004">
      <c r="I47" s="11" t="s">
        <v>49</v>
      </c>
      <c r="J47" s="141">
        <v>3</v>
      </c>
      <c r="K47" s="169">
        <v>23</v>
      </c>
      <c r="L47" s="168"/>
    </row>
    <row r="48" spans="1:12" ht="24" x14ac:dyDescent="0.55000000000000004">
      <c r="I48" s="11" t="s">
        <v>203</v>
      </c>
      <c r="J48" s="141">
        <v>3</v>
      </c>
      <c r="K48" s="169">
        <v>23</v>
      </c>
      <c r="L48" s="168"/>
    </row>
    <row r="49" spans="1:12" ht="24" x14ac:dyDescent="0.55000000000000004">
      <c r="I49" s="11" t="s">
        <v>204</v>
      </c>
      <c r="J49" s="141">
        <v>1</v>
      </c>
      <c r="K49" s="169">
        <v>23</v>
      </c>
      <c r="L49" s="168"/>
    </row>
    <row r="50" spans="1:12" ht="24" x14ac:dyDescent="0.55000000000000004">
      <c r="I50" s="18" t="s">
        <v>25</v>
      </c>
      <c r="J50" s="141">
        <v>1</v>
      </c>
      <c r="K50" s="169">
        <v>23</v>
      </c>
      <c r="L50" s="168"/>
    </row>
    <row r="51" spans="1:12" ht="24" x14ac:dyDescent="0.55000000000000004">
      <c r="I51" s="18" t="s">
        <v>204</v>
      </c>
      <c r="J51" s="141">
        <v>1</v>
      </c>
      <c r="K51" s="169">
        <v>23</v>
      </c>
      <c r="L51" s="168"/>
    </row>
    <row r="52" spans="1:12" ht="24" x14ac:dyDescent="0.55000000000000004">
      <c r="I52" s="18" t="s">
        <v>207</v>
      </c>
      <c r="J52" s="141">
        <v>1</v>
      </c>
      <c r="K52" s="169">
        <v>23</v>
      </c>
      <c r="L52" s="168"/>
    </row>
    <row r="53" spans="1:12" ht="24" x14ac:dyDescent="0.55000000000000004">
      <c r="I53" s="18" t="s">
        <v>54</v>
      </c>
      <c r="J53" s="141">
        <v>1</v>
      </c>
      <c r="K53" s="169">
        <v>23</v>
      </c>
      <c r="L53" s="168"/>
    </row>
    <row r="54" spans="1:12" ht="7.5" customHeight="1" x14ac:dyDescent="0.55000000000000004">
      <c r="I54" s="171"/>
      <c r="J54" s="170"/>
      <c r="K54" s="172"/>
      <c r="L54" s="168"/>
    </row>
    <row r="55" spans="1:12" ht="6" customHeight="1" x14ac:dyDescent="0.2"/>
    <row r="56" spans="1:12" ht="4.5" customHeight="1" x14ac:dyDescent="0.2"/>
    <row r="57" spans="1:12" ht="24" x14ac:dyDescent="0.55000000000000004">
      <c r="A57" s="3" t="s">
        <v>166</v>
      </c>
    </row>
    <row r="58" spans="1:12" ht="8.25" customHeight="1" x14ac:dyDescent="0.2"/>
    <row r="59" spans="1:12" ht="33.75" customHeight="1" x14ac:dyDescent="0.2">
      <c r="A59" s="10" t="s">
        <v>11</v>
      </c>
      <c r="B59" s="10" t="s">
        <v>12</v>
      </c>
      <c r="C59" s="10" t="s">
        <v>13</v>
      </c>
      <c r="D59" s="10" t="s">
        <v>14</v>
      </c>
      <c r="E59" s="10" t="s">
        <v>15</v>
      </c>
      <c r="F59" s="17" t="s">
        <v>18</v>
      </c>
      <c r="G59" s="10" t="s">
        <v>16</v>
      </c>
      <c r="H59" s="10" t="s">
        <v>17</v>
      </c>
    </row>
    <row r="60" spans="1:12" ht="24" x14ac:dyDescent="0.2">
      <c r="A60" s="13" t="s">
        <v>158</v>
      </c>
      <c r="B60" s="12"/>
      <c r="C60" s="144">
        <v>1</v>
      </c>
      <c r="D60" s="12"/>
      <c r="E60" s="144">
        <v>6</v>
      </c>
      <c r="F60" s="12"/>
      <c r="G60" s="144">
        <v>12</v>
      </c>
      <c r="H60" s="5"/>
    </row>
    <row r="61" spans="1:12" ht="7.5" customHeight="1" x14ac:dyDescent="0.2"/>
    <row r="62" spans="1:12" ht="8.25" customHeight="1" x14ac:dyDescent="0.2"/>
  </sheetData>
  <mergeCells count="14">
    <mergeCell ref="G11:H11"/>
    <mergeCell ref="A11:F11"/>
    <mergeCell ref="A10:H10"/>
    <mergeCell ref="A8:H8"/>
    <mergeCell ref="E9:H9"/>
    <mergeCell ref="A9:D9"/>
    <mergeCell ref="A1:H1"/>
    <mergeCell ref="A2:H2"/>
    <mergeCell ref="A4:H4"/>
    <mergeCell ref="A7:F7"/>
    <mergeCell ref="A6:C6"/>
    <mergeCell ref="D6:H6"/>
    <mergeCell ref="A5:H5"/>
    <mergeCell ref="G7:H7"/>
  </mergeCells>
  <pageMargins left="0.94488188976377963" right="0.92708333333333337" top="0.98425196850393704" bottom="0.70866141732283472" header="0" footer="0"/>
  <pageSetup paperSize="9" orientation="portrait" horizontalDpi="4294967293" r:id="rId1"/>
  <headerFooter differentOddEven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RowColHeaders="0" tabSelected="1" view="pageLayout" zoomScaleNormal="100" workbookViewId="0">
      <selection sqref="A1:F1"/>
    </sheetView>
  </sheetViews>
  <sheetFormatPr defaultRowHeight="14.25" x14ac:dyDescent="0.2"/>
  <cols>
    <col min="1" max="1" width="14.875" style="238" customWidth="1"/>
    <col min="2" max="2" width="9" style="238"/>
    <col min="3" max="3" width="12.5" style="238" customWidth="1"/>
    <col min="4" max="5" width="12.25" style="238" customWidth="1"/>
    <col min="6" max="6" width="12.375" style="238" customWidth="1"/>
    <col min="7" max="16384" width="9" style="238"/>
  </cols>
  <sheetData>
    <row r="1" spans="1:6" ht="24" x14ac:dyDescent="0.2">
      <c r="A1" s="404" t="s">
        <v>220</v>
      </c>
      <c r="B1" s="404"/>
      <c r="C1" s="404"/>
      <c r="D1" s="404"/>
      <c r="E1" s="404"/>
      <c r="F1" s="404"/>
    </row>
    <row r="2" spans="1:6" ht="18.75" customHeight="1" x14ac:dyDescent="0.2">
      <c r="A2" s="251" t="s">
        <v>27</v>
      </c>
      <c r="B2" s="252" t="s">
        <v>91</v>
      </c>
      <c r="C2" s="405" t="s">
        <v>120</v>
      </c>
      <c r="D2" s="405"/>
      <c r="E2" s="405"/>
      <c r="F2" s="405"/>
    </row>
    <row r="3" spans="1:6" ht="21.75" customHeight="1" x14ac:dyDescent="0.2">
      <c r="A3" s="251"/>
      <c r="B3" s="252"/>
      <c r="C3" s="405" t="s">
        <v>125</v>
      </c>
      <c r="D3" s="405"/>
      <c r="E3" s="405"/>
      <c r="F3" s="405"/>
    </row>
    <row r="4" spans="1:6" ht="21.75" customHeight="1" x14ac:dyDescent="0.2">
      <c r="A4" s="251"/>
      <c r="B4" s="252"/>
      <c r="C4" s="239" t="s">
        <v>96</v>
      </c>
      <c r="D4" s="239" t="s">
        <v>97</v>
      </c>
      <c r="E4" s="239" t="s">
        <v>122</v>
      </c>
      <c r="F4" s="239" t="s">
        <v>123</v>
      </c>
    </row>
    <row r="5" spans="1:6" ht="21.75" customHeight="1" x14ac:dyDescent="0.2">
      <c r="A5" s="240" t="s">
        <v>170</v>
      </c>
      <c r="B5" s="241">
        <v>22</v>
      </c>
      <c r="C5" s="242">
        <v>11.93</v>
      </c>
      <c r="D5" s="242">
        <v>51.14</v>
      </c>
      <c r="E5" s="242">
        <v>32.380000000000003</v>
      </c>
      <c r="F5" s="242">
        <v>4.55</v>
      </c>
    </row>
    <row r="6" spans="1:6" ht="21.75" customHeight="1" x14ac:dyDescent="0.2">
      <c r="A6" s="240" t="s">
        <v>171</v>
      </c>
      <c r="B6" s="241">
        <v>22</v>
      </c>
      <c r="C6" s="242">
        <v>23.86</v>
      </c>
      <c r="D6" s="242">
        <v>56.25</v>
      </c>
      <c r="E6" s="242">
        <v>13.64</v>
      </c>
      <c r="F6" s="242">
        <v>6.25</v>
      </c>
    </row>
    <row r="7" spans="1:6" ht="21.75" customHeight="1" x14ac:dyDescent="0.2">
      <c r="A7" s="240" t="s">
        <v>240</v>
      </c>
      <c r="B7" s="241">
        <v>24</v>
      </c>
      <c r="C7" s="242">
        <v>94.27</v>
      </c>
      <c r="D7" s="242">
        <v>5.21</v>
      </c>
      <c r="E7" s="242">
        <v>0.52</v>
      </c>
      <c r="F7" s="241">
        <v>0</v>
      </c>
    </row>
    <row r="8" spans="1:6" ht="21.75" customHeight="1" x14ac:dyDescent="0.2">
      <c r="A8" s="240" t="s">
        <v>172</v>
      </c>
      <c r="B8" s="241">
        <v>32</v>
      </c>
      <c r="C8" s="242">
        <v>42.19</v>
      </c>
      <c r="D8" s="242">
        <v>30.47</v>
      </c>
      <c r="E8" s="242">
        <v>23.05</v>
      </c>
      <c r="F8" s="242">
        <v>4.29</v>
      </c>
    </row>
    <row r="9" spans="1:6" ht="21.75" customHeight="1" x14ac:dyDescent="0.2">
      <c r="A9" s="240" t="s">
        <v>173</v>
      </c>
      <c r="B9" s="241">
        <v>21</v>
      </c>
      <c r="C9" s="242">
        <v>95.83</v>
      </c>
      <c r="D9" s="242">
        <v>4.17</v>
      </c>
      <c r="E9" s="241">
        <v>0</v>
      </c>
      <c r="F9" s="241">
        <v>0</v>
      </c>
    </row>
    <row r="10" spans="1:6" ht="21.75" customHeight="1" x14ac:dyDescent="0.2">
      <c r="A10" s="240" t="s">
        <v>174</v>
      </c>
      <c r="B10" s="241">
        <v>19</v>
      </c>
      <c r="C10" s="242">
        <v>42.11</v>
      </c>
      <c r="D10" s="242">
        <v>41.45</v>
      </c>
      <c r="E10" s="242">
        <v>16.440000000000001</v>
      </c>
      <c r="F10" s="241">
        <v>0</v>
      </c>
    </row>
    <row r="11" spans="1:6" ht="21.75" customHeight="1" x14ac:dyDescent="0.5">
      <c r="A11" s="240" t="s">
        <v>241</v>
      </c>
      <c r="B11" s="241">
        <v>23</v>
      </c>
      <c r="C11" s="242">
        <v>58.7</v>
      </c>
      <c r="D11" s="195">
        <v>24.46</v>
      </c>
      <c r="E11" s="247">
        <v>16.3</v>
      </c>
      <c r="F11" s="195">
        <v>0.54</v>
      </c>
    </row>
    <row r="12" spans="1:6" ht="21.75" customHeight="1" x14ac:dyDescent="0.5">
      <c r="A12" s="240" t="s">
        <v>242</v>
      </c>
      <c r="B12" s="241">
        <v>25</v>
      </c>
      <c r="C12" s="242">
        <v>66</v>
      </c>
      <c r="D12" s="195">
        <v>16.5</v>
      </c>
      <c r="E12" s="195">
        <v>16.3</v>
      </c>
      <c r="F12" s="195">
        <v>0.54</v>
      </c>
    </row>
    <row r="13" spans="1:6" ht="21.75" customHeight="1" x14ac:dyDescent="0.2">
      <c r="A13" s="240" t="s">
        <v>243</v>
      </c>
      <c r="B13" s="241">
        <v>32</v>
      </c>
      <c r="C13" s="242">
        <v>95.31</v>
      </c>
      <c r="D13" s="242">
        <v>4.6900000000000004</v>
      </c>
      <c r="E13" s="241">
        <v>0</v>
      </c>
      <c r="F13" s="241">
        <v>0</v>
      </c>
    </row>
    <row r="14" spans="1:6" ht="20.25" customHeight="1" x14ac:dyDescent="0.55000000000000004">
      <c r="A14" s="243" t="s">
        <v>30</v>
      </c>
      <c r="B14" s="244">
        <f>SUM(B5:B13)</f>
        <v>220</v>
      </c>
      <c r="C14" s="244">
        <f>SUM(C5:C13)</f>
        <v>530.20000000000005</v>
      </c>
      <c r="D14" s="248">
        <f>SUM(D5:D13)</f>
        <v>234.34</v>
      </c>
      <c r="E14" s="249">
        <f>SUM(E5:E13)</f>
        <v>118.63</v>
      </c>
      <c r="F14" s="250">
        <f>SUM(F5:F13)</f>
        <v>16.169999999999998</v>
      </c>
    </row>
    <row r="15" spans="1:6" ht="20.25" customHeight="1" x14ac:dyDescent="0.55000000000000004">
      <c r="A15" s="243" t="s">
        <v>124</v>
      </c>
      <c r="B15" s="245">
        <v>100</v>
      </c>
      <c r="C15" s="245">
        <v>66.260000000000005</v>
      </c>
      <c r="D15" s="245">
        <v>29.29</v>
      </c>
      <c r="E15" s="245">
        <v>14.79</v>
      </c>
      <c r="F15" s="245">
        <v>17.13</v>
      </c>
    </row>
    <row r="16" spans="1:6" x14ac:dyDescent="0.2">
      <c r="B16" s="246"/>
      <c r="C16" s="406">
        <f>SUM(C15)</f>
        <v>66.260000000000005</v>
      </c>
      <c r="D16" s="407"/>
      <c r="E16" s="246"/>
    </row>
  </sheetData>
  <mergeCells count="4">
    <mergeCell ref="A1:F1"/>
    <mergeCell ref="C2:F2"/>
    <mergeCell ref="C3:F3"/>
    <mergeCell ref="C16:D16"/>
  </mergeCells>
  <pageMargins left="1.25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Layout" topLeftCell="U1" zoomScale="96" zoomScaleNormal="100" zoomScalePageLayoutView="96" workbookViewId="0">
      <selection activeCell="V7" sqref="V7"/>
    </sheetView>
  </sheetViews>
  <sheetFormatPr defaultRowHeight="14.25" x14ac:dyDescent="0.2"/>
  <cols>
    <col min="1" max="1" width="19" customWidth="1"/>
    <col min="2" max="3" width="16.875" customWidth="1"/>
    <col min="4" max="4" width="12.75" customWidth="1"/>
    <col min="5" max="6" width="1.875" customWidth="1"/>
    <col min="7" max="7" width="1.5" customWidth="1"/>
    <col min="8" max="8" width="1.875" hidden="1" customWidth="1"/>
    <col min="9" max="9" width="1.875" customWidth="1"/>
    <col min="10" max="10" width="12.75" customWidth="1"/>
    <col min="11" max="12" width="10.75" customWidth="1"/>
    <col min="13" max="13" width="10.375" customWidth="1"/>
    <col min="14" max="14" width="10.875" customWidth="1"/>
    <col min="15" max="15" width="9" customWidth="1"/>
    <col min="16" max="16" width="4.125" customWidth="1"/>
    <col min="17" max="17" width="3.875" customWidth="1"/>
    <col min="18" max="18" width="4.25" customWidth="1"/>
    <col min="19" max="21" width="9" customWidth="1"/>
    <col min="25" max="26" width="3.75" customWidth="1"/>
    <col min="27" max="27" width="2.25" customWidth="1"/>
    <col min="33" max="33" width="8.125" customWidth="1"/>
    <col min="34" max="34" width="8.625" customWidth="1"/>
    <col min="35" max="35" width="15.625" customWidth="1"/>
    <col min="36" max="36" width="15.875" customWidth="1"/>
    <col min="37" max="37" width="14.25" customWidth="1"/>
    <col min="38" max="38" width="12.25" customWidth="1"/>
    <col min="39" max="39" width="6.125" customWidth="1"/>
    <col min="40" max="40" width="4.625" hidden="1" customWidth="1"/>
    <col min="41" max="41" width="6.5" customWidth="1"/>
  </cols>
  <sheetData>
    <row r="1" spans="1:41" ht="24" x14ac:dyDescent="0.55000000000000004">
      <c r="A1" s="1" t="s">
        <v>167</v>
      </c>
      <c r="B1" s="2"/>
      <c r="C1" s="2"/>
      <c r="D1" s="2"/>
      <c r="E1" s="223"/>
      <c r="F1" s="223"/>
      <c r="G1" s="223"/>
      <c r="H1" s="2"/>
      <c r="I1" s="223"/>
      <c r="R1" s="137"/>
      <c r="S1" s="332" t="s">
        <v>251</v>
      </c>
      <c r="T1" s="332"/>
      <c r="U1" s="332"/>
      <c r="V1" s="332"/>
      <c r="W1" s="332"/>
      <c r="X1" s="332"/>
      <c r="AB1" s="315" t="s">
        <v>254</v>
      </c>
      <c r="AC1" s="315"/>
      <c r="AD1" s="315"/>
      <c r="AE1" s="315"/>
      <c r="AF1" s="315"/>
      <c r="AG1" s="315"/>
      <c r="AH1" s="315"/>
      <c r="AI1" s="318"/>
      <c r="AJ1" s="318"/>
      <c r="AK1" s="318"/>
      <c r="AL1" s="318"/>
      <c r="AM1" s="318"/>
      <c r="AN1" s="318"/>
      <c r="AO1" s="318"/>
    </row>
    <row r="2" spans="1:41" ht="21" customHeight="1" x14ac:dyDescent="0.55000000000000004">
      <c r="A2" s="317" t="s">
        <v>271</v>
      </c>
      <c r="B2" s="317"/>
      <c r="C2" s="317"/>
      <c r="R2" s="137"/>
      <c r="S2" s="333" t="s">
        <v>252</v>
      </c>
      <c r="T2" s="333"/>
      <c r="U2" s="333"/>
      <c r="V2" s="333"/>
      <c r="W2" s="333"/>
      <c r="X2" s="333"/>
      <c r="AB2" s="318" t="s">
        <v>255</v>
      </c>
      <c r="AC2" s="334"/>
      <c r="AD2" s="334"/>
      <c r="AE2" s="334"/>
      <c r="AF2" s="334"/>
      <c r="AG2" s="334"/>
      <c r="AH2" s="334"/>
      <c r="AI2" s="318" t="s">
        <v>280</v>
      </c>
      <c r="AJ2" s="318"/>
      <c r="AK2" s="318"/>
      <c r="AL2" s="318"/>
      <c r="AM2" s="318"/>
      <c r="AN2" s="318"/>
      <c r="AO2" s="318"/>
    </row>
    <row r="3" spans="1:41" ht="24" x14ac:dyDescent="0.55000000000000004">
      <c r="A3" s="21" t="s">
        <v>26</v>
      </c>
      <c r="R3" s="136"/>
      <c r="S3" s="324" t="s">
        <v>27</v>
      </c>
      <c r="T3" s="325" t="s">
        <v>248</v>
      </c>
      <c r="U3" s="327" t="s">
        <v>137</v>
      </c>
      <c r="V3" s="327" t="s">
        <v>138</v>
      </c>
      <c r="W3" s="327" t="s">
        <v>139</v>
      </c>
      <c r="X3" s="327" t="s">
        <v>140</v>
      </c>
      <c r="AB3" s="319" t="s">
        <v>105</v>
      </c>
      <c r="AC3" s="320" t="s">
        <v>92</v>
      </c>
      <c r="AD3" s="335" t="s">
        <v>141</v>
      </c>
      <c r="AE3" s="335"/>
      <c r="AF3" s="335"/>
      <c r="AG3" s="335"/>
      <c r="AH3" s="335"/>
      <c r="AI3" s="319" t="s">
        <v>105</v>
      </c>
      <c r="AJ3" s="320" t="s">
        <v>92</v>
      </c>
      <c r="AK3" s="321" t="s">
        <v>141</v>
      </c>
      <c r="AL3" s="322"/>
      <c r="AM3" s="308"/>
      <c r="AN3" s="308"/>
      <c r="AO3" s="308"/>
    </row>
    <row r="4" spans="1:41" ht="37.5" customHeight="1" x14ac:dyDescent="0.55000000000000004">
      <c r="A4" s="23" t="s">
        <v>27</v>
      </c>
      <c r="B4" s="23" t="s">
        <v>28</v>
      </c>
      <c r="C4" s="23" t="s">
        <v>29</v>
      </c>
      <c r="D4" s="23" t="s">
        <v>30</v>
      </c>
      <c r="R4" s="136"/>
      <c r="S4" s="324"/>
      <c r="T4" s="326"/>
      <c r="U4" s="327"/>
      <c r="V4" s="327"/>
      <c r="W4" s="327"/>
      <c r="X4" s="327"/>
      <c r="AB4" s="319"/>
      <c r="AC4" s="320"/>
      <c r="AD4" s="139" t="s">
        <v>142</v>
      </c>
      <c r="AE4" s="139" t="s">
        <v>97</v>
      </c>
      <c r="AF4" s="139" t="s">
        <v>143</v>
      </c>
      <c r="AG4" s="139" t="s">
        <v>144</v>
      </c>
      <c r="AH4" s="139" t="s">
        <v>145</v>
      </c>
      <c r="AI4" s="319"/>
      <c r="AJ4" s="320"/>
      <c r="AK4" s="300" t="s">
        <v>142</v>
      </c>
      <c r="AL4" s="300" t="s">
        <v>97</v>
      </c>
      <c r="AM4" s="308"/>
      <c r="AN4" s="308"/>
      <c r="AO4" s="308"/>
    </row>
    <row r="5" spans="1:41" ht="24" x14ac:dyDescent="0.55000000000000004">
      <c r="A5" s="24" t="s">
        <v>168</v>
      </c>
      <c r="B5" s="143">
        <v>23</v>
      </c>
      <c r="C5" s="143">
        <v>14</v>
      </c>
      <c r="D5" s="146">
        <v>37</v>
      </c>
      <c r="E5" s="147"/>
      <c r="R5" s="135"/>
      <c r="S5" s="14" t="s">
        <v>178</v>
      </c>
      <c r="T5" s="143">
        <v>22</v>
      </c>
      <c r="U5" s="143">
        <v>0</v>
      </c>
      <c r="V5" s="152">
        <v>0</v>
      </c>
      <c r="W5" s="143">
        <v>3</v>
      </c>
      <c r="X5" s="152">
        <v>19.36</v>
      </c>
      <c r="AB5" s="14" t="s">
        <v>178</v>
      </c>
      <c r="AC5" s="150">
        <v>22</v>
      </c>
      <c r="AD5" s="150">
        <v>1</v>
      </c>
      <c r="AE5" s="150">
        <v>13</v>
      </c>
      <c r="AF5" s="150">
        <v>5</v>
      </c>
      <c r="AG5" s="150">
        <v>3</v>
      </c>
      <c r="AH5" s="150">
        <v>0</v>
      </c>
      <c r="AI5" s="14" t="s">
        <v>178</v>
      </c>
      <c r="AJ5" s="150">
        <v>22</v>
      </c>
      <c r="AK5" s="150">
        <v>1</v>
      </c>
      <c r="AL5" s="150">
        <v>13</v>
      </c>
      <c r="AM5" s="309"/>
      <c r="AN5" s="309"/>
      <c r="AO5" s="309"/>
    </row>
    <row r="6" spans="1:41" ht="24" x14ac:dyDescent="0.55000000000000004">
      <c r="A6" s="24" t="s">
        <v>169</v>
      </c>
      <c r="B6" s="143">
        <v>12</v>
      </c>
      <c r="C6" s="143">
        <v>18</v>
      </c>
      <c r="D6" s="146">
        <v>30</v>
      </c>
      <c r="R6" s="135"/>
      <c r="S6" s="14" t="s">
        <v>179</v>
      </c>
      <c r="T6" s="143">
        <v>24</v>
      </c>
      <c r="U6" s="143">
        <v>2</v>
      </c>
      <c r="V6" s="152">
        <v>8.33</v>
      </c>
      <c r="W6" s="143">
        <v>7</v>
      </c>
      <c r="X6" s="152">
        <v>29.16</v>
      </c>
      <c r="AB6" s="14" t="s">
        <v>179</v>
      </c>
      <c r="AC6" s="150">
        <v>22</v>
      </c>
      <c r="AD6" s="150">
        <v>1</v>
      </c>
      <c r="AE6" s="150">
        <v>6</v>
      </c>
      <c r="AF6" s="150">
        <v>12</v>
      </c>
      <c r="AG6" s="150">
        <v>3</v>
      </c>
      <c r="AH6" s="150">
        <v>0</v>
      </c>
      <c r="AI6" s="14" t="s">
        <v>179</v>
      </c>
      <c r="AJ6" s="150">
        <v>22</v>
      </c>
      <c r="AK6" s="150">
        <v>1</v>
      </c>
      <c r="AL6" s="150">
        <v>6</v>
      </c>
      <c r="AM6" s="309"/>
      <c r="AN6" s="309"/>
      <c r="AO6" s="309"/>
    </row>
    <row r="7" spans="1:41" ht="24" x14ac:dyDescent="0.55000000000000004">
      <c r="A7" s="24" t="s">
        <v>31</v>
      </c>
      <c r="B7" s="146">
        <v>35</v>
      </c>
      <c r="C7" s="146">
        <f>SUM(C5:C6)</f>
        <v>32</v>
      </c>
      <c r="D7" s="146">
        <f>SUM(D5:D6)</f>
        <v>67</v>
      </c>
      <c r="R7" s="135"/>
      <c r="S7" s="14" t="s">
        <v>180</v>
      </c>
      <c r="T7" s="143">
        <v>33</v>
      </c>
      <c r="U7" s="143">
        <v>5</v>
      </c>
      <c r="V7" s="152">
        <v>15.15</v>
      </c>
      <c r="W7" s="143">
        <v>10</v>
      </c>
      <c r="X7" s="152">
        <v>30.3</v>
      </c>
      <c r="AB7" s="14" t="s">
        <v>180</v>
      </c>
      <c r="AC7" s="150">
        <v>24</v>
      </c>
      <c r="AD7" s="150">
        <v>1</v>
      </c>
      <c r="AE7" s="150">
        <v>5</v>
      </c>
      <c r="AF7" s="150">
        <v>13</v>
      </c>
      <c r="AG7" s="150">
        <v>4</v>
      </c>
      <c r="AH7" s="150">
        <v>1</v>
      </c>
      <c r="AI7" s="14" t="s">
        <v>180</v>
      </c>
      <c r="AJ7" s="150">
        <v>24</v>
      </c>
      <c r="AK7" s="150">
        <v>1</v>
      </c>
      <c r="AL7" s="150">
        <v>5</v>
      </c>
      <c r="AM7" s="309"/>
      <c r="AN7" s="309"/>
      <c r="AO7" s="309"/>
    </row>
    <row r="8" spans="1:41" ht="24" x14ac:dyDescent="0.55000000000000004">
      <c r="A8" s="22" t="s">
        <v>170</v>
      </c>
      <c r="B8" s="143">
        <v>14</v>
      </c>
      <c r="C8" s="143">
        <v>9</v>
      </c>
      <c r="D8" s="148">
        <f t="shared" ref="D8:D13" si="0">SUM(B8:C8)</f>
        <v>23</v>
      </c>
      <c r="E8" s="147">
        <f>SUM(B8:C8)</f>
        <v>23</v>
      </c>
      <c r="R8" s="135"/>
      <c r="S8" s="14" t="s">
        <v>181</v>
      </c>
      <c r="T8" s="143">
        <v>21</v>
      </c>
      <c r="U8" s="143">
        <v>4</v>
      </c>
      <c r="V8" s="152">
        <v>19.04</v>
      </c>
      <c r="W8" s="143">
        <v>4</v>
      </c>
      <c r="X8" s="152">
        <v>19.04</v>
      </c>
      <c r="AB8" s="14" t="s">
        <v>181</v>
      </c>
      <c r="AC8" s="150">
        <v>32</v>
      </c>
      <c r="AD8" s="150">
        <v>0</v>
      </c>
      <c r="AE8" s="150">
        <v>0</v>
      </c>
      <c r="AF8" s="150">
        <v>24</v>
      </c>
      <c r="AG8" s="150">
        <v>8</v>
      </c>
      <c r="AH8" s="150">
        <v>0</v>
      </c>
      <c r="AI8" s="14" t="s">
        <v>181</v>
      </c>
      <c r="AJ8" s="150">
        <v>32</v>
      </c>
      <c r="AK8" s="150">
        <v>0</v>
      </c>
      <c r="AL8" s="150">
        <v>0</v>
      </c>
      <c r="AM8" s="309"/>
      <c r="AN8" s="309"/>
      <c r="AO8" s="309"/>
    </row>
    <row r="9" spans="1:41" ht="24" x14ac:dyDescent="0.55000000000000004">
      <c r="A9" s="22" t="s">
        <v>171</v>
      </c>
      <c r="B9" s="143">
        <v>13</v>
      </c>
      <c r="C9" s="143">
        <v>11</v>
      </c>
      <c r="D9" s="148">
        <f t="shared" si="0"/>
        <v>24</v>
      </c>
      <c r="R9" s="135"/>
      <c r="S9" s="14" t="s">
        <v>182</v>
      </c>
      <c r="T9" s="143">
        <v>20</v>
      </c>
      <c r="U9" s="143">
        <v>5</v>
      </c>
      <c r="V9" s="152">
        <v>25.25</v>
      </c>
      <c r="W9" s="143">
        <v>6</v>
      </c>
      <c r="X9" s="143">
        <v>30</v>
      </c>
      <c r="AB9" s="14" t="s">
        <v>182</v>
      </c>
      <c r="AC9" s="150">
        <v>22</v>
      </c>
      <c r="AD9" s="150">
        <v>0</v>
      </c>
      <c r="AE9" s="150">
        <v>0</v>
      </c>
      <c r="AF9" s="150">
        <v>13</v>
      </c>
      <c r="AG9" s="150">
        <v>9</v>
      </c>
      <c r="AH9" s="150">
        <v>0</v>
      </c>
      <c r="AI9" s="14" t="s">
        <v>182</v>
      </c>
      <c r="AJ9" s="150">
        <v>22</v>
      </c>
      <c r="AK9" s="150">
        <v>0</v>
      </c>
      <c r="AL9" s="150">
        <v>0</v>
      </c>
      <c r="AM9" s="309"/>
      <c r="AN9" s="309"/>
      <c r="AO9" s="309"/>
    </row>
    <row r="10" spans="1:41" ht="24" x14ac:dyDescent="0.55000000000000004">
      <c r="A10" s="22" t="s">
        <v>32</v>
      </c>
      <c r="B10" s="143">
        <v>11</v>
      </c>
      <c r="C10" s="143">
        <v>13</v>
      </c>
      <c r="D10" s="148">
        <f t="shared" si="0"/>
        <v>24</v>
      </c>
      <c r="R10" s="135"/>
      <c r="S10" s="14" t="s">
        <v>183</v>
      </c>
      <c r="T10" s="143">
        <v>21</v>
      </c>
      <c r="U10" s="143">
        <v>4</v>
      </c>
      <c r="V10" s="152">
        <v>19.04</v>
      </c>
      <c r="W10" s="143">
        <v>7</v>
      </c>
      <c r="X10" s="152">
        <v>33.33</v>
      </c>
      <c r="AB10" s="14" t="s">
        <v>183</v>
      </c>
      <c r="AC10" s="150">
        <v>20</v>
      </c>
      <c r="AD10" s="150">
        <v>0</v>
      </c>
      <c r="AE10" s="150">
        <v>1</v>
      </c>
      <c r="AF10" s="150">
        <v>9</v>
      </c>
      <c r="AG10" s="150">
        <v>9</v>
      </c>
      <c r="AH10" s="150">
        <v>1</v>
      </c>
      <c r="AI10" s="14" t="s">
        <v>183</v>
      </c>
      <c r="AJ10" s="150">
        <v>20</v>
      </c>
      <c r="AK10" s="150">
        <v>0</v>
      </c>
      <c r="AL10" s="150">
        <v>1</v>
      </c>
      <c r="AM10" s="309"/>
      <c r="AN10" s="309"/>
      <c r="AO10" s="309"/>
    </row>
    <row r="11" spans="1:41" ht="24" x14ac:dyDescent="0.55000000000000004">
      <c r="A11" s="22" t="s">
        <v>172</v>
      </c>
      <c r="B11" s="143">
        <v>18</v>
      </c>
      <c r="C11" s="143">
        <v>16</v>
      </c>
      <c r="D11" s="148">
        <f t="shared" si="0"/>
        <v>34</v>
      </c>
      <c r="R11" s="135"/>
      <c r="S11" s="14" t="s">
        <v>184</v>
      </c>
      <c r="T11" s="143">
        <v>43</v>
      </c>
      <c r="U11" s="143">
        <v>14</v>
      </c>
      <c r="V11" s="152">
        <v>32.549999999999997</v>
      </c>
      <c r="W11" s="143">
        <v>7</v>
      </c>
      <c r="X11" s="152">
        <v>16.27</v>
      </c>
      <c r="AB11" s="14" t="s">
        <v>184</v>
      </c>
      <c r="AC11" s="150">
        <v>23</v>
      </c>
      <c r="AD11" s="150">
        <v>0</v>
      </c>
      <c r="AE11" s="150">
        <v>0</v>
      </c>
      <c r="AF11" s="150">
        <v>7</v>
      </c>
      <c r="AG11" s="150">
        <v>13</v>
      </c>
      <c r="AH11" s="150">
        <v>3</v>
      </c>
      <c r="AI11" s="14" t="s">
        <v>184</v>
      </c>
      <c r="AJ11" s="150">
        <v>23</v>
      </c>
      <c r="AK11" s="150">
        <v>0</v>
      </c>
      <c r="AL11" s="150">
        <v>0</v>
      </c>
      <c r="AM11" s="309"/>
      <c r="AN11" s="309"/>
      <c r="AO11" s="309"/>
    </row>
    <row r="12" spans="1:41" ht="24" x14ac:dyDescent="0.55000000000000004">
      <c r="A12" s="22" t="s">
        <v>173</v>
      </c>
      <c r="B12" s="143">
        <v>14</v>
      </c>
      <c r="C12" s="143">
        <v>8</v>
      </c>
      <c r="D12" s="148">
        <f t="shared" si="0"/>
        <v>22</v>
      </c>
      <c r="R12" s="135"/>
      <c r="S12" s="14" t="s">
        <v>185</v>
      </c>
      <c r="T12" s="143">
        <v>33</v>
      </c>
      <c r="U12" s="143">
        <v>8</v>
      </c>
      <c r="V12" s="151" t="s">
        <v>189</v>
      </c>
      <c r="W12" s="143">
        <v>2</v>
      </c>
      <c r="X12" s="152">
        <v>6.06</v>
      </c>
      <c r="AB12" s="14" t="s">
        <v>187</v>
      </c>
      <c r="AC12" s="150">
        <v>25</v>
      </c>
      <c r="AD12" s="150">
        <v>0</v>
      </c>
      <c r="AE12" s="150">
        <v>0</v>
      </c>
      <c r="AF12" s="150">
        <v>8</v>
      </c>
      <c r="AG12" s="150">
        <v>12</v>
      </c>
      <c r="AH12" s="150">
        <v>5</v>
      </c>
      <c r="AI12" s="14" t="s">
        <v>187</v>
      </c>
      <c r="AJ12" s="150">
        <v>25</v>
      </c>
      <c r="AK12" s="150">
        <v>0</v>
      </c>
      <c r="AL12" s="150">
        <v>0</v>
      </c>
      <c r="AM12" s="309"/>
      <c r="AN12" s="309"/>
      <c r="AO12" s="309"/>
    </row>
    <row r="13" spans="1:41" ht="24" x14ac:dyDescent="0.55000000000000004">
      <c r="A13" s="22" t="s">
        <v>174</v>
      </c>
      <c r="B13" s="143">
        <v>15</v>
      </c>
      <c r="C13" s="143">
        <v>6</v>
      </c>
      <c r="D13" s="148">
        <f t="shared" si="0"/>
        <v>21</v>
      </c>
      <c r="R13" s="135"/>
      <c r="S13" s="14" t="s">
        <v>186</v>
      </c>
      <c r="T13" s="143">
        <v>16</v>
      </c>
      <c r="U13" s="143">
        <v>1</v>
      </c>
      <c r="V13" s="152">
        <v>6.25</v>
      </c>
      <c r="W13" s="143">
        <v>1</v>
      </c>
      <c r="X13" s="152">
        <v>6.25</v>
      </c>
      <c r="AB13" s="14" t="s">
        <v>186</v>
      </c>
      <c r="AC13" s="150">
        <v>32</v>
      </c>
      <c r="AD13" s="150">
        <v>0</v>
      </c>
      <c r="AE13" s="150">
        <v>0</v>
      </c>
      <c r="AF13" s="150">
        <v>11</v>
      </c>
      <c r="AG13" s="150">
        <v>16</v>
      </c>
      <c r="AH13" s="150">
        <v>5</v>
      </c>
      <c r="AI13" s="14" t="s">
        <v>186</v>
      </c>
      <c r="AJ13" s="150">
        <v>32</v>
      </c>
      <c r="AK13" s="150">
        <v>0</v>
      </c>
      <c r="AL13" s="150">
        <v>0</v>
      </c>
      <c r="AM13" s="309"/>
      <c r="AN13" s="309"/>
      <c r="AO13" s="309"/>
    </row>
    <row r="14" spans="1:41" ht="24" x14ac:dyDescent="0.55000000000000004">
      <c r="A14" s="22" t="s">
        <v>33</v>
      </c>
      <c r="B14" s="148">
        <f>SUM(B8:B13)</f>
        <v>85</v>
      </c>
      <c r="C14" s="148">
        <f>SUM(C8:C13)</f>
        <v>63</v>
      </c>
      <c r="D14" s="148">
        <f>SUM(D8:D13)</f>
        <v>148</v>
      </c>
      <c r="R14" s="135"/>
      <c r="S14" s="14" t="s">
        <v>30</v>
      </c>
      <c r="T14" s="143">
        <v>233</v>
      </c>
      <c r="U14" s="143">
        <v>43</v>
      </c>
      <c r="V14" s="152">
        <v>18.45</v>
      </c>
      <c r="W14" s="143">
        <v>47</v>
      </c>
      <c r="X14" s="152">
        <v>20.170000000000002</v>
      </c>
      <c r="AB14" s="139" t="s">
        <v>30</v>
      </c>
      <c r="AC14" s="150">
        <v>222</v>
      </c>
      <c r="AD14" s="150">
        <f>SUM(AD5:AD13)</f>
        <v>3</v>
      </c>
      <c r="AE14" s="150">
        <f>SUM(AE5:AE13)</f>
        <v>25</v>
      </c>
      <c r="AF14" s="150">
        <f>SUM(AF5:AF13)</f>
        <v>102</v>
      </c>
      <c r="AG14" s="150">
        <f>SUM(AG5:AG13)</f>
        <v>77</v>
      </c>
      <c r="AH14" s="150">
        <f>SUM(AH5:AH13)</f>
        <v>15</v>
      </c>
      <c r="AI14" s="300" t="s">
        <v>30</v>
      </c>
      <c r="AJ14" s="150">
        <v>222</v>
      </c>
      <c r="AK14" s="150">
        <f>SUM(AK5:AK13)</f>
        <v>3</v>
      </c>
      <c r="AL14" s="150">
        <f>SUM(AL5:AL13)</f>
        <v>25</v>
      </c>
      <c r="AM14" s="309"/>
      <c r="AN14" s="309"/>
      <c r="AO14" s="309"/>
    </row>
    <row r="15" spans="1:41" ht="24" x14ac:dyDescent="0.55000000000000004">
      <c r="A15" s="25" t="s">
        <v>175</v>
      </c>
      <c r="B15" s="143">
        <v>29</v>
      </c>
      <c r="C15" s="143">
        <v>19</v>
      </c>
      <c r="D15" s="149">
        <f>SUM(B15:C15)</f>
        <v>48</v>
      </c>
      <c r="R15" s="135"/>
      <c r="S15" s="330" t="s">
        <v>124</v>
      </c>
      <c r="T15" s="331"/>
      <c r="U15" s="14"/>
      <c r="V15" s="152">
        <v>18.45</v>
      </c>
      <c r="W15" s="14"/>
      <c r="X15" s="152">
        <v>20.170000000000002</v>
      </c>
      <c r="AB15" s="139" t="s">
        <v>146</v>
      </c>
      <c r="AC15" s="140"/>
      <c r="AD15" s="154">
        <v>0.33</v>
      </c>
      <c r="AE15" s="154">
        <v>2.77</v>
      </c>
      <c r="AF15" s="154">
        <v>11.33</v>
      </c>
      <c r="AG15" s="154">
        <v>8.5500000000000007</v>
      </c>
      <c r="AH15" s="154">
        <v>1.66</v>
      </c>
      <c r="AI15" s="300" t="s">
        <v>146</v>
      </c>
      <c r="AJ15" s="140"/>
      <c r="AK15" s="153">
        <v>0.33</v>
      </c>
      <c r="AL15" s="154">
        <v>2.77</v>
      </c>
      <c r="AM15" s="310"/>
      <c r="AN15" s="310"/>
      <c r="AO15" s="310"/>
    </row>
    <row r="16" spans="1:41" ht="24" x14ac:dyDescent="0.55000000000000004">
      <c r="A16" s="25" t="s">
        <v>176</v>
      </c>
      <c r="B16" s="143">
        <v>22</v>
      </c>
      <c r="C16" s="143">
        <v>21</v>
      </c>
      <c r="D16" s="149">
        <f>SUM(B16:C16)</f>
        <v>43</v>
      </c>
    </row>
    <row r="17" spans="1:4" ht="24" customHeight="1" x14ac:dyDescent="0.55000000000000004">
      <c r="A17" s="25" t="s">
        <v>177</v>
      </c>
      <c r="B17" s="143">
        <v>13</v>
      </c>
      <c r="C17" s="143">
        <v>20</v>
      </c>
      <c r="D17" s="149">
        <f>SUM(B17:C17)</f>
        <v>33</v>
      </c>
    </row>
    <row r="18" spans="1:4" ht="24" x14ac:dyDescent="0.55000000000000004">
      <c r="A18" s="25" t="s">
        <v>35</v>
      </c>
      <c r="B18" s="149">
        <f>SUM(B15:B17)</f>
        <v>64</v>
      </c>
      <c r="C18" s="149">
        <f>SUM(C15:C17)</f>
        <v>60</v>
      </c>
      <c r="D18" s="149">
        <f>SUM(B18:C18)</f>
        <v>124</v>
      </c>
    </row>
    <row r="19" spans="1:4" ht="24" x14ac:dyDescent="0.55000000000000004">
      <c r="A19" s="224" t="s">
        <v>34</v>
      </c>
      <c r="B19" s="225">
        <f>SUM(B7,B14,B18)</f>
        <v>184</v>
      </c>
      <c r="C19" s="225">
        <f>SUM(C7,C14,C18)</f>
        <v>155</v>
      </c>
      <c r="D19" s="225">
        <f>SUM(B19:C19)</f>
        <v>339</v>
      </c>
    </row>
    <row r="20" spans="1:4" ht="24" x14ac:dyDescent="0.55000000000000004">
      <c r="A20" s="228"/>
      <c r="B20" s="229"/>
      <c r="C20" s="229"/>
      <c r="D20" s="230"/>
    </row>
    <row r="21" spans="1:4" ht="24" x14ac:dyDescent="0.55000000000000004">
      <c r="A21" s="226"/>
      <c r="B21" s="222"/>
      <c r="C21" s="222"/>
      <c r="D21" s="227"/>
    </row>
    <row r="22" spans="1:4" ht="21.75" customHeight="1" x14ac:dyDescent="0.55000000000000004">
      <c r="A22" s="226"/>
      <c r="B22" s="227"/>
      <c r="C22" s="227"/>
      <c r="D22" s="227"/>
    </row>
    <row r="23" spans="1:4" ht="24" x14ac:dyDescent="0.55000000000000004">
      <c r="A23" s="226"/>
      <c r="B23" s="254"/>
      <c r="C23" s="254"/>
      <c r="D23" s="254"/>
    </row>
    <row r="36" spans="10:32" ht="24" x14ac:dyDescent="0.55000000000000004">
      <c r="J36" t="s">
        <v>279</v>
      </c>
      <c r="S36" s="284" t="s">
        <v>253</v>
      </c>
      <c r="T36" s="284"/>
      <c r="U36" s="284"/>
      <c r="V36" s="284"/>
      <c r="W36" s="284"/>
      <c r="X36" s="284"/>
      <c r="Z36" s="318"/>
      <c r="AA36" s="318"/>
      <c r="AB36" s="318"/>
      <c r="AC36" s="318"/>
      <c r="AD36" s="318"/>
      <c r="AE36" s="318"/>
      <c r="AF36" s="318"/>
    </row>
    <row r="37" spans="10:32" ht="119.25" customHeight="1" x14ac:dyDescent="0.2">
      <c r="J37" s="280" t="s">
        <v>27</v>
      </c>
      <c r="K37" s="305" t="s">
        <v>138</v>
      </c>
      <c r="L37" s="277" t="s">
        <v>138</v>
      </c>
      <c r="M37" s="305" t="s">
        <v>140</v>
      </c>
      <c r="N37" s="277" t="s">
        <v>140</v>
      </c>
      <c r="S37" s="280" t="s">
        <v>27</v>
      </c>
      <c r="T37" s="282" t="s">
        <v>92</v>
      </c>
      <c r="U37" s="277" t="s">
        <v>193</v>
      </c>
      <c r="V37" s="277" t="s">
        <v>192</v>
      </c>
      <c r="W37" s="277" t="s">
        <v>191</v>
      </c>
      <c r="X37" s="277" t="s">
        <v>190</v>
      </c>
    </row>
    <row r="38" spans="10:32" ht="29.25" customHeight="1" x14ac:dyDescent="0.55000000000000004">
      <c r="J38" s="281" t="s">
        <v>277</v>
      </c>
      <c r="K38" s="306" t="s">
        <v>278</v>
      </c>
      <c r="L38" s="306" t="s">
        <v>159</v>
      </c>
      <c r="M38" s="306" t="s">
        <v>278</v>
      </c>
      <c r="N38" s="307" t="s">
        <v>159</v>
      </c>
      <c r="S38" s="281"/>
      <c r="T38" s="283"/>
      <c r="U38" s="278"/>
      <c r="V38" s="278"/>
      <c r="W38" s="278"/>
      <c r="X38" s="278"/>
    </row>
    <row r="39" spans="10:32" ht="27" customHeight="1" x14ac:dyDescent="0.55000000000000004">
      <c r="J39" s="14" t="s">
        <v>178</v>
      </c>
      <c r="K39" s="152">
        <v>0</v>
      </c>
      <c r="L39" s="143">
        <v>0</v>
      </c>
      <c r="M39" s="152">
        <v>19.36</v>
      </c>
      <c r="N39" s="152">
        <v>27.27</v>
      </c>
      <c r="S39" s="14" t="s">
        <v>178</v>
      </c>
      <c r="T39" s="143">
        <v>22</v>
      </c>
      <c r="U39" s="143">
        <v>0</v>
      </c>
      <c r="V39" s="143">
        <v>0</v>
      </c>
      <c r="W39" s="143">
        <v>6</v>
      </c>
      <c r="X39" s="152">
        <v>27.27</v>
      </c>
    </row>
    <row r="40" spans="10:32" ht="24" customHeight="1" x14ac:dyDescent="0.55000000000000004">
      <c r="J40" s="14" t="s">
        <v>179</v>
      </c>
      <c r="K40" s="152">
        <v>8.33</v>
      </c>
      <c r="L40" s="143">
        <v>0</v>
      </c>
      <c r="M40" s="152">
        <v>29.16</v>
      </c>
      <c r="N40" s="152">
        <v>27.27</v>
      </c>
      <c r="S40" s="14" t="s">
        <v>179</v>
      </c>
      <c r="T40" s="143">
        <v>22</v>
      </c>
      <c r="U40" s="143">
        <v>0</v>
      </c>
      <c r="V40" s="143">
        <v>0</v>
      </c>
      <c r="W40" s="143">
        <v>6</v>
      </c>
      <c r="X40" s="152">
        <v>27.27</v>
      </c>
    </row>
    <row r="41" spans="10:32" ht="24" x14ac:dyDescent="0.55000000000000004">
      <c r="J41" s="14" t="s">
        <v>180</v>
      </c>
      <c r="K41" s="152">
        <v>15.15</v>
      </c>
      <c r="L41" s="152">
        <v>15.15</v>
      </c>
      <c r="M41" s="152">
        <v>30.3</v>
      </c>
      <c r="N41" s="152">
        <v>33.33</v>
      </c>
      <c r="S41" s="14" t="s">
        <v>180</v>
      </c>
      <c r="T41" s="143">
        <v>24</v>
      </c>
      <c r="U41" s="143">
        <v>2</v>
      </c>
      <c r="V41" s="152">
        <v>15.15</v>
      </c>
      <c r="W41" s="143">
        <v>8</v>
      </c>
      <c r="X41" s="152">
        <v>33.33</v>
      </c>
    </row>
    <row r="42" spans="10:32" ht="24" x14ac:dyDescent="0.55000000000000004">
      <c r="J42" s="14" t="s">
        <v>181</v>
      </c>
      <c r="K42" s="152">
        <v>19.04</v>
      </c>
      <c r="L42" s="152">
        <v>19.04</v>
      </c>
      <c r="M42" s="152">
        <v>19.04</v>
      </c>
      <c r="N42" s="152">
        <v>33.33</v>
      </c>
      <c r="S42" s="14" t="s">
        <v>181</v>
      </c>
      <c r="T42" s="143">
        <v>33</v>
      </c>
      <c r="U42" s="143">
        <v>4</v>
      </c>
      <c r="V42" s="152">
        <v>19.04</v>
      </c>
      <c r="W42" s="143">
        <v>11</v>
      </c>
      <c r="X42" s="152">
        <v>33.33</v>
      </c>
    </row>
    <row r="43" spans="10:32" ht="21.75" customHeight="1" x14ac:dyDescent="0.55000000000000004">
      <c r="J43" s="14" t="s">
        <v>182</v>
      </c>
      <c r="K43" s="152">
        <v>25.25</v>
      </c>
      <c r="L43" s="143">
        <v>25</v>
      </c>
      <c r="M43" s="143">
        <v>30</v>
      </c>
      <c r="N43" s="152">
        <v>18.18</v>
      </c>
      <c r="S43" s="14" t="s">
        <v>182</v>
      </c>
      <c r="T43" s="143">
        <v>22</v>
      </c>
      <c r="U43" s="143">
        <v>5</v>
      </c>
      <c r="V43" s="143">
        <v>25</v>
      </c>
      <c r="W43" s="143">
        <v>4</v>
      </c>
      <c r="X43" s="152">
        <v>18.18</v>
      </c>
    </row>
    <row r="44" spans="10:32" ht="21.75" customHeight="1" x14ac:dyDescent="0.55000000000000004">
      <c r="J44" s="14" t="s">
        <v>183</v>
      </c>
      <c r="K44" s="152">
        <v>19.04</v>
      </c>
      <c r="L44" s="152">
        <v>19.04</v>
      </c>
      <c r="M44" s="152">
        <v>33.33</v>
      </c>
      <c r="N44" s="152">
        <v>36.36</v>
      </c>
      <c r="S44" s="14" t="s">
        <v>183</v>
      </c>
      <c r="T44" s="143">
        <v>24</v>
      </c>
      <c r="U44" s="143">
        <v>5</v>
      </c>
      <c r="V44" s="152">
        <v>19.04</v>
      </c>
      <c r="W44" s="143">
        <v>8</v>
      </c>
      <c r="X44" s="152">
        <v>36.36</v>
      </c>
    </row>
    <row r="45" spans="10:32" ht="24" x14ac:dyDescent="0.55000000000000004">
      <c r="J45" s="14" t="s">
        <v>184</v>
      </c>
      <c r="K45" s="152">
        <v>32.549999999999997</v>
      </c>
      <c r="L45" s="152">
        <v>32.549999999999997</v>
      </c>
      <c r="M45" s="152">
        <v>16.27</v>
      </c>
      <c r="N45" s="152">
        <v>39.130000000000003</v>
      </c>
      <c r="S45" s="14" t="s">
        <v>184</v>
      </c>
      <c r="T45" s="143">
        <v>23</v>
      </c>
      <c r="U45" s="143">
        <v>5</v>
      </c>
      <c r="V45" s="152">
        <v>32.549999999999997</v>
      </c>
      <c r="W45" s="143">
        <v>9</v>
      </c>
      <c r="X45" s="152">
        <v>39.130000000000003</v>
      </c>
    </row>
    <row r="46" spans="10:32" ht="24" x14ac:dyDescent="0.55000000000000004">
      <c r="J46" s="14" t="s">
        <v>185</v>
      </c>
      <c r="K46" s="151" t="s">
        <v>189</v>
      </c>
      <c r="L46" s="152">
        <v>24.24</v>
      </c>
      <c r="M46" s="152">
        <v>6.06</v>
      </c>
      <c r="N46" s="152">
        <v>32.549999999999997</v>
      </c>
      <c r="S46" s="14" t="s">
        <v>185</v>
      </c>
      <c r="T46" s="143">
        <v>43</v>
      </c>
      <c r="U46" s="143">
        <v>7</v>
      </c>
      <c r="V46" s="152">
        <v>24.24</v>
      </c>
      <c r="W46" s="143">
        <v>14</v>
      </c>
      <c r="X46" s="152">
        <v>32.549999999999997</v>
      </c>
    </row>
    <row r="47" spans="10:32" ht="24" x14ac:dyDescent="0.55000000000000004">
      <c r="J47" s="14" t="s">
        <v>186</v>
      </c>
      <c r="K47" s="152">
        <v>6.25</v>
      </c>
      <c r="L47" s="152">
        <v>6.25</v>
      </c>
      <c r="M47" s="152">
        <v>6.25</v>
      </c>
      <c r="N47" s="152">
        <v>3.03</v>
      </c>
      <c r="S47" s="14" t="s">
        <v>186</v>
      </c>
      <c r="T47" s="143">
        <v>33</v>
      </c>
      <c r="U47" s="143">
        <v>8</v>
      </c>
      <c r="V47" s="152">
        <v>6.25</v>
      </c>
      <c r="W47" s="143">
        <v>1</v>
      </c>
      <c r="X47" s="152">
        <v>3.03</v>
      </c>
    </row>
    <row r="48" spans="10:32" ht="24" x14ac:dyDescent="0.55000000000000004">
      <c r="J48" s="14" t="s">
        <v>276</v>
      </c>
      <c r="K48" s="294">
        <v>18.45</v>
      </c>
      <c r="L48" s="294">
        <v>14.63</v>
      </c>
      <c r="M48" s="294">
        <v>20.170000000000002</v>
      </c>
      <c r="N48" s="294">
        <v>27.24</v>
      </c>
      <c r="S48" s="14" t="s">
        <v>30</v>
      </c>
      <c r="T48" s="143">
        <v>246</v>
      </c>
      <c r="U48" s="143">
        <v>36</v>
      </c>
      <c r="V48" s="152">
        <v>14.63</v>
      </c>
      <c r="W48" s="143">
        <v>67</v>
      </c>
      <c r="X48" s="152">
        <v>27.24</v>
      </c>
    </row>
    <row r="49" spans="11:24" ht="24" x14ac:dyDescent="0.55000000000000004">
      <c r="K49" s="299"/>
      <c r="L49" s="299"/>
      <c r="M49" s="299"/>
      <c r="N49" s="299"/>
      <c r="S49" s="328" t="s">
        <v>124</v>
      </c>
      <c r="T49" s="329"/>
      <c r="U49" s="293"/>
      <c r="V49" s="294">
        <v>14.63</v>
      </c>
      <c r="W49" s="295"/>
      <c r="X49" s="294">
        <v>27.24</v>
      </c>
    </row>
    <row r="50" spans="11:24" ht="24" x14ac:dyDescent="0.55000000000000004">
      <c r="S50" s="229"/>
      <c r="T50" s="298"/>
      <c r="U50" s="298"/>
      <c r="V50" s="299"/>
      <c r="W50" s="298"/>
      <c r="X50" s="299"/>
    </row>
    <row r="51" spans="11:24" ht="24" x14ac:dyDescent="0.55000000000000004">
      <c r="S51" s="323"/>
      <c r="T51" s="323"/>
      <c r="U51" s="279"/>
      <c r="V51" s="296"/>
      <c r="W51" s="297"/>
      <c r="X51" s="296"/>
    </row>
    <row r="53" spans="11:24" ht="24" x14ac:dyDescent="0.55000000000000004">
      <c r="S53" s="135"/>
      <c r="T53" s="135"/>
      <c r="U53" s="135"/>
      <c r="V53" s="138"/>
      <c r="W53" s="135"/>
      <c r="X53" s="138"/>
    </row>
    <row r="54" spans="11:24" ht="24" x14ac:dyDescent="0.55000000000000004">
      <c r="S54" s="135"/>
      <c r="T54" s="135"/>
      <c r="U54" s="135"/>
      <c r="V54" s="138"/>
      <c r="W54" s="135"/>
      <c r="X54" s="138"/>
    </row>
    <row r="55" spans="11:24" ht="24" x14ac:dyDescent="0.55000000000000004">
      <c r="S55" s="323"/>
      <c r="T55" s="323"/>
      <c r="U55" s="135"/>
      <c r="V55" s="138"/>
      <c r="W55" s="135"/>
      <c r="X55" s="138"/>
    </row>
  </sheetData>
  <mergeCells count="24">
    <mergeCell ref="S1:X1"/>
    <mergeCell ref="AB1:AH1"/>
    <mergeCell ref="A2:C2"/>
    <mergeCell ref="W3:W4"/>
    <mergeCell ref="S2:X2"/>
    <mergeCell ref="X3:X4"/>
    <mergeCell ref="AB2:AH2"/>
    <mergeCell ref="AB3:AB4"/>
    <mergeCell ref="AC3:AC4"/>
    <mergeCell ref="AD3:AH3"/>
    <mergeCell ref="Z36:AF36"/>
    <mergeCell ref="S55:T55"/>
    <mergeCell ref="S3:S4"/>
    <mergeCell ref="T3:T4"/>
    <mergeCell ref="U3:U4"/>
    <mergeCell ref="V3:V4"/>
    <mergeCell ref="S51:T51"/>
    <mergeCell ref="S49:T49"/>
    <mergeCell ref="S15:T15"/>
    <mergeCell ref="AI1:AO1"/>
    <mergeCell ref="AI3:AI4"/>
    <mergeCell ref="AJ3:AJ4"/>
    <mergeCell ref="AI2:AO2"/>
    <mergeCell ref="AK3:AL3"/>
  </mergeCells>
  <pageMargins left="1.0091145833333333" right="1.171875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view="pageLayout" topLeftCell="AA22" zoomScale="77" zoomScaleNormal="100" zoomScalePageLayoutView="77" workbookViewId="0">
      <selection activeCell="AH30" sqref="AH30"/>
    </sheetView>
  </sheetViews>
  <sheetFormatPr defaultRowHeight="14.25" x14ac:dyDescent="0.2"/>
  <cols>
    <col min="1" max="1" width="23.75" customWidth="1"/>
    <col min="2" max="13" width="3.75" customWidth="1"/>
    <col min="14" max="14" width="7.5" customWidth="1"/>
    <col min="15" max="15" width="9" customWidth="1"/>
    <col min="16" max="16" width="7" customWidth="1"/>
    <col min="17" max="17" width="7.125" customWidth="1"/>
    <col min="18" max="18" width="6.75" customWidth="1"/>
    <col min="19" max="19" width="6.25" customWidth="1"/>
    <col min="20" max="20" width="6.75" customWidth="1"/>
    <col min="21" max="21" width="6.5" customWidth="1"/>
    <col min="22" max="22" width="6.75" customWidth="1"/>
    <col min="23" max="24" width="6.25" customWidth="1"/>
    <col min="25" max="25" width="7.5" customWidth="1"/>
    <col min="26" max="26" width="16" customWidth="1"/>
    <col min="27" max="27" width="8.5" customWidth="1"/>
    <col min="33" max="33" width="12.75" customWidth="1"/>
  </cols>
  <sheetData>
    <row r="1" spans="1:42" ht="24" x14ac:dyDescent="0.55000000000000004">
      <c r="A1" s="1" t="s">
        <v>256</v>
      </c>
      <c r="B1" s="2"/>
      <c r="C1" s="2"/>
      <c r="D1" s="2"/>
      <c r="E1" s="2"/>
      <c r="F1" s="2"/>
      <c r="G1" s="2"/>
      <c r="H1" s="2"/>
      <c r="O1" s="255"/>
      <c r="P1" s="223"/>
      <c r="Q1" s="223"/>
      <c r="R1" s="223"/>
      <c r="S1" s="223"/>
      <c r="T1" s="223"/>
      <c r="U1" s="223"/>
      <c r="V1" s="223"/>
      <c r="Z1" s="255"/>
      <c r="AA1" s="223"/>
      <c r="AB1" s="223"/>
      <c r="AC1" s="223"/>
      <c r="AD1" s="223"/>
    </row>
    <row r="2" spans="1:42" ht="24" x14ac:dyDescent="0.55000000000000004">
      <c r="A2" s="317" t="s">
        <v>257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 t="s">
        <v>258</v>
      </c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 t="s">
        <v>281</v>
      </c>
      <c r="AA2" s="317"/>
      <c r="AB2" s="317"/>
      <c r="AC2" s="317"/>
      <c r="AD2" s="317"/>
      <c r="AE2" s="317"/>
      <c r="AF2" s="317"/>
      <c r="AG2" s="317" t="s">
        <v>282</v>
      </c>
      <c r="AH2" s="317"/>
      <c r="AI2" s="317"/>
      <c r="AJ2" s="317"/>
      <c r="AK2" s="317"/>
      <c r="AL2" s="317"/>
      <c r="AM2" s="317"/>
    </row>
    <row r="3" spans="1:42" ht="19.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Z3" s="27"/>
      <c r="AA3" s="27"/>
      <c r="AB3" s="27"/>
      <c r="AC3" s="27"/>
      <c r="AD3" s="27"/>
      <c r="AE3" s="27"/>
      <c r="AF3" s="27"/>
    </row>
    <row r="4" spans="1:42" ht="24" x14ac:dyDescent="0.55000000000000004">
      <c r="A4" s="28"/>
      <c r="B4" s="336" t="s">
        <v>37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28" t="s">
        <v>48</v>
      </c>
      <c r="O4" s="28"/>
      <c r="P4" s="336" t="s">
        <v>222</v>
      </c>
      <c r="Q4" s="337"/>
      <c r="R4" s="337"/>
      <c r="S4" s="337"/>
      <c r="T4" s="337"/>
      <c r="U4" s="337"/>
      <c r="V4" s="337"/>
      <c r="W4" s="337"/>
      <c r="X4" s="337"/>
      <c r="Y4" s="28" t="s">
        <v>48</v>
      </c>
      <c r="Z4" s="28"/>
      <c r="AA4" s="337" t="s">
        <v>222</v>
      </c>
      <c r="AB4" s="337"/>
      <c r="AC4" s="337"/>
      <c r="AD4" s="337"/>
      <c r="AE4" s="337"/>
      <c r="AF4" s="28" t="s">
        <v>48</v>
      </c>
      <c r="AG4" s="311"/>
      <c r="AH4" s="336" t="s">
        <v>222</v>
      </c>
      <c r="AI4" s="337"/>
      <c r="AJ4" s="337"/>
      <c r="AK4" s="337"/>
      <c r="AL4" s="337"/>
      <c r="AM4" s="338"/>
      <c r="AN4" s="312" t="s">
        <v>48</v>
      </c>
      <c r="AO4" s="227"/>
      <c r="AP4" s="227"/>
    </row>
    <row r="5" spans="1:42" ht="24" x14ac:dyDescent="0.55000000000000004">
      <c r="A5" s="29" t="s">
        <v>36</v>
      </c>
      <c r="B5" s="30" t="s">
        <v>178</v>
      </c>
      <c r="C5" s="30" t="s">
        <v>179</v>
      </c>
      <c r="D5" s="30" t="s">
        <v>180</v>
      </c>
      <c r="E5" s="30" t="s">
        <v>181</v>
      </c>
      <c r="F5" s="30" t="s">
        <v>182</v>
      </c>
      <c r="G5" s="30" t="s">
        <v>183</v>
      </c>
      <c r="H5" s="26" t="s">
        <v>184</v>
      </c>
      <c r="I5" s="26" t="s">
        <v>185</v>
      </c>
      <c r="J5" s="26" t="s">
        <v>186</v>
      </c>
      <c r="K5" s="32"/>
      <c r="L5" s="32"/>
      <c r="M5" s="35"/>
      <c r="N5" s="29" t="s">
        <v>47</v>
      </c>
      <c r="O5" s="29" t="s">
        <v>36</v>
      </c>
      <c r="P5" s="30" t="s">
        <v>178</v>
      </c>
      <c r="Q5" s="30" t="s">
        <v>179</v>
      </c>
      <c r="R5" s="30" t="s">
        <v>180</v>
      </c>
      <c r="S5" s="30" t="s">
        <v>181</v>
      </c>
      <c r="T5" s="30" t="s">
        <v>182</v>
      </c>
      <c r="U5" s="30" t="s">
        <v>183</v>
      </c>
      <c r="V5" s="26" t="s">
        <v>184</v>
      </c>
      <c r="W5" s="26" t="s">
        <v>185</v>
      </c>
      <c r="X5" s="26" t="s">
        <v>186</v>
      </c>
      <c r="Y5" s="29" t="s">
        <v>47</v>
      </c>
      <c r="Z5" s="29" t="s">
        <v>36</v>
      </c>
      <c r="AA5" s="26" t="s">
        <v>184</v>
      </c>
      <c r="AB5" s="26" t="s">
        <v>227</v>
      </c>
      <c r="AC5" s="26" t="s">
        <v>228</v>
      </c>
      <c r="AD5" s="32" t="s">
        <v>229</v>
      </c>
      <c r="AE5" s="32" t="s">
        <v>230</v>
      </c>
      <c r="AF5" s="29" t="s">
        <v>47</v>
      </c>
      <c r="AG5" s="29" t="s">
        <v>36</v>
      </c>
      <c r="AH5" s="30" t="s">
        <v>178</v>
      </c>
      <c r="AI5" s="30" t="s">
        <v>179</v>
      </c>
      <c r="AJ5" s="30" t="s">
        <v>180</v>
      </c>
      <c r="AK5" s="30" t="s">
        <v>181</v>
      </c>
      <c r="AL5" s="30" t="s">
        <v>182</v>
      </c>
      <c r="AM5" s="30" t="s">
        <v>183</v>
      </c>
      <c r="AN5" s="29" t="s">
        <v>47</v>
      </c>
    </row>
    <row r="6" spans="1:42" ht="24" x14ac:dyDescent="0.55000000000000004">
      <c r="A6" s="31" t="s">
        <v>24</v>
      </c>
      <c r="B6" s="143">
        <v>11</v>
      </c>
      <c r="C6" s="143">
        <v>5</v>
      </c>
      <c r="D6" s="143">
        <v>12</v>
      </c>
      <c r="E6" s="143">
        <v>13</v>
      </c>
      <c r="F6" s="143">
        <v>6</v>
      </c>
      <c r="G6" s="143">
        <v>11</v>
      </c>
      <c r="H6" s="143">
        <v>9</v>
      </c>
      <c r="I6" s="143">
        <v>17</v>
      </c>
      <c r="J6" s="143">
        <v>18</v>
      </c>
      <c r="K6" s="14"/>
      <c r="L6" s="14"/>
      <c r="M6" s="14"/>
      <c r="N6" s="152">
        <v>46.36</v>
      </c>
      <c r="O6" s="219" t="s">
        <v>24</v>
      </c>
      <c r="P6" s="195">
        <v>68.680000000000007</v>
      </c>
      <c r="Q6" s="195">
        <v>63.72</v>
      </c>
      <c r="R6" s="195">
        <v>65.33</v>
      </c>
      <c r="S6" s="195">
        <v>47.5</v>
      </c>
      <c r="T6" s="195">
        <v>64.430000000000007</v>
      </c>
      <c r="U6" s="195">
        <v>73.78</v>
      </c>
      <c r="V6" s="195">
        <v>65.3</v>
      </c>
      <c r="W6" s="195">
        <v>68.33</v>
      </c>
      <c r="X6" s="195">
        <v>69.81</v>
      </c>
      <c r="Y6" s="195">
        <f t="shared" ref="Y6:Y14" si="0">AVERAGE(P6:X6)</f>
        <v>65.208888888888907</v>
      </c>
      <c r="Z6" s="31" t="s">
        <v>24</v>
      </c>
      <c r="AA6" s="152">
        <v>65.3</v>
      </c>
      <c r="AB6" s="152">
        <v>62.66</v>
      </c>
      <c r="AC6" s="143">
        <v>74</v>
      </c>
      <c r="AD6" s="152">
        <v>68.819999999999993</v>
      </c>
      <c r="AE6" s="152">
        <v>70.8</v>
      </c>
      <c r="AF6" s="152">
        <f t="shared" ref="AF6:AF14" si="1">AVERAGE(AA6:AE6)</f>
        <v>68.316000000000003</v>
      </c>
      <c r="AG6" s="219" t="s">
        <v>24</v>
      </c>
      <c r="AH6" s="195">
        <v>68.680000000000007</v>
      </c>
      <c r="AI6" s="195">
        <v>63.72</v>
      </c>
      <c r="AJ6" s="195">
        <v>65.33</v>
      </c>
      <c r="AK6" s="195">
        <v>47.5</v>
      </c>
      <c r="AL6" s="195">
        <v>64.430000000000007</v>
      </c>
      <c r="AM6" s="195">
        <v>73.78</v>
      </c>
      <c r="AN6" s="152">
        <f t="shared" ref="AN6:AN14" si="2">AVERAGE(AH6:AM6)</f>
        <v>63.906666666666673</v>
      </c>
    </row>
    <row r="7" spans="1:42" ht="24" x14ac:dyDescent="0.55000000000000004">
      <c r="A7" s="31" t="s">
        <v>22</v>
      </c>
      <c r="B7" s="143">
        <v>6</v>
      </c>
      <c r="C7" s="143">
        <v>11</v>
      </c>
      <c r="D7" s="143">
        <v>13</v>
      </c>
      <c r="E7" s="143">
        <v>5</v>
      </c>
      <c r="F7" s="143">
        <v>2</v>
      </c>
      <c r="G7" s="143">
        <v>1</v>
      </c>
      <c r="H7" s="143">
        <v>9</v>
      </c>
      <c r="I7" s="143">
        <v>17</v>
      </c>
      <c r="J7" s="143">
        <v>7</v>
      </c>
      <c r="K7" s="14"/>
      <c r="L7" s="14"/>
      <c r="M7" s="14"/>
      <c r="N7" s="152">
        <v>70.099999999999994</v>
      </c>
      <c r="O7" s="219" t="s">
        <v>22</v>
      </c>
      <c r="P7" s="195">
        <v>63.22</v>
      </c>
      <c r="Q7" s="195">
        <v>70.59</v>
      </c>
      <c r="R7" s="195">
        <v>64.95</v>
      </c>
      <c r="S7" s="195">
        <v>61.69</v>
      </c>
      <c r="T7" s="195">
        <v>61.95</v>
      </c>
      <c r="U7" s="195">
        <v>62.78</v>
      </c>
      <c r="V7" s="195">
        <v>63.5</v>
      </c>
      <c r="W7" s="195">
        <v>72.650000000000006</v>
      </c>
      <c r="X7" s="195">
        <v>62.11</v>
      </c>
      <c r="Y7" s="195">
        <f t="shared" si="0"/>
        <v>64.826666666666654</v>
      </c>
      <c r="Z7" s="31" t="s">
        <v>22</v>
      </c>
      <c r="AA7" s="152">
        <v>63.5</v>
      </c>
      <c r="AB7" s="152">
        <v>75.540000000000006</v>
      </c>
      <c r="AC7" s="152">
        <v>69.75</v>
      </c>
      <c r="AD7" s="152">
        <v>59.41</v>
      </c>
      <c r="AE7" s="152">
        <v>64.8</v>
      </c>
      <c r="AF7" s="152">
        <f t="shared" si="1"/>
        <v>66.600000000000009</v>
      </c>
      <c r="AG7" s="219" t="s">
        <v>22</v>
      </c>
      <c r="AH7" s="195">
        <v>63.22</v>
      </c>
      <c r="AI7" s="195">
        <v>70.59</v>
      </c>
      <c r="AJ7" s="195">
        <v>64.95</v>
      </c>
      <c r="AK7" s="195">
        <v>61.69</v>
      </c>
      <c r="AL7" s="195">
        <v>61.95</v>
      </c>
      <c r="AM7" s="195">
        <v>62.78</v>
      </c>
      <c r="AN7" s="152">
        <f t="shared" si="2"/>
        <v>64.196666666666658</v>
      </c>
    </row>
    <row r="8" spans="1:42" ht="24" x14ac:dyDescent="0.55000000000000004">
      <c r="A8" s="31" t="s">
        <v>49</v>
      </c>
      <c r="B8" s="143">
        <v>12</v>
      </c>
      <c r="C8" s="143">
        <v>10</v>
      </c>
      <c r="D8" s="143">
        <v>16</v>
      </c>
      <c r="E8" s="143">
        <v>18</v>
      </c>
      <c r="F8" s="143">
        <v>10</v>
      </c>
      <c r="G8" s="143">
        <v>10</v>
      </c>
      <c r="H8" s="143">
        <v>4</v>
      </c>
      <c r="I8" s="143">
        <v>18</v>
      </c>
      <c r="J8" s="143">
        <v>16</v>
      </c>
      <c r="K8" s="14"/>
      <c r="L8" s="14"/>
      <c r="M8" s="14"/>
      <c r="N8" s="152">
        <v>68.040000000000006</v>
      </c>
      <c r="O8" s="219" t="s">
        <v>49</v>
      </c>
      <c r="P8" s="195">
        <v>71.680000000000007</v>
      </c>
      <c r="Q8" s="195">
        <v>68.09</v>
      </c>
      <c r="R8" s="195">
        <v>66.540000000000006</v>
      </c>
      <c r="S8" s="195">
        <v>69.13</v>
      </c>
      <c r="T8" s="195">
        <v>69.67</v>
      </c>
      <c r="U8" s="195">
        <v>70.52</v>
      </c>
      <c r="V8" s="195">
        <v>64.900000000000006</v>
      </c>
      <c r="W8" s="195">
        <v>70.84</v>
      </c>
      <c r="X8" s="195">
        <v>70.83</v>
      </c>
      <c r="Y8" s="195">
        <f t="shared" si="0"/>
        <v>69.13333333333334</v>
      </c>
      <c r="Z8" s="31" t="s">
        <v>49</v>
      </c>
      <c r="AA8" s="152">
        <v>64.900000000000006</v>
      </c>
      <c r="AB8" s="152">
        <v>72.760000000000005</v>
      </c>
      <c r="AC8" s="152">
        <v>68.92</v>
      </c>
      <c r="AD8" s="152">
        <v>70.930000000000007</v>
      </c>
      <c r="AE8" s="152">
        <v>70.72</v>
      </c>
      <c r="AF8" s="152">
        <f t="shared" si="1"/>
        <v>69.646000000000001</v>
      </c>
      <c r="AG8" s="219" t="s">
        <v>49</v>
      </c>
      <c r="AH8" s="195">
        <v>71.680000000000007</v>
      </c>
      <c r="AI8" s="195">
        <v>68.09</v>
      </c>
      <c r="AJ8" s="195">
        <v>66.540000000000006</v>
      </c>
      <c r="AK8" s="195">
        <v>69.13</v>
      </c>
      <c r="AL8" s="195">
        <v>69.67</v>
      </c>
      <c r="AM8" s="195">
        <v>70.52</v>
      </c>
      <c r="AN8" s="152">
        <f t="shared" si="2"/>
        <v>69.271666666666661</v>
      </c>
    </row>
    <row r="9" spans="1:42" ht="24" x14ac:dyDescent="0.55000000000000004">
      <c r="A9" s="31" t="s">
        <v>221</v>
      </c>
      <c r="B9" s="143">
        <v>1</v>
      </c>
      <c r="C9" s="143">
        <v>12</v>
      </c>
      <c r="D9" s="143">
        <v>16</v>
      </c>
      <c r="E9" s="143">
        <v>6</v>
      </c>
      <c r="F9" s="143">
        <v>7</v>
      </c>
      <c r="G9" s="143">
        <v>10</v>
      </c>
      <c r="H9" s="143">
        <v>6</v>
      </c>
      <c r="I9" s="143">
        <v>4</v>
      </c>
      <c r="J9" s="143">
        <v>9</v>
      </c>
      <c r="K9" s="14"/>
      <c r="L9" s="14"/>
      <c r="M9" s="14"/>
      <c r="N9" s="152">
        <v>32.270000000000003</v>
      </c>
      <c r="O9" s="219" t="s">
        <v>25</v>
      </c>
      <c r="P9" s="195">
        <v>73.13</v>
      </c>
      <c r="Q9" s="195">
        <v>74.680000000000007</v>
      </c>
      <c r="R9" s="195">
        <v>68.58</v>
      </c>
      <c r="S9" s="195">
        <v>70.56</v>
      </c>
      <c r="T9" s="195">
        <v>69.569999999999993</v>
      </c>
      <c r="U9" s="195">
        <v>73.150000000000006</v>
      </c>
      <c r="V9" s="196">
        <v>65</v>
      </c>
      <c r="W9" s="195">
        <v>66.680000000000007</v>
      </c>
      <c r="X9" s="195">
        <v>68.099999999999994</v>
      </c>
      <c r="Y9" s="195">
        <f t="shared" si="0"/>
        <v>69.938888888888883</v>
      </c>
      <c r="Z9" s="31" t="s">
        <v>25</v>
      </c>
      <c r="AA9" s="143">
        <v>65</v>
      </c>
      <c r="AB9" s="152">
        <v>67.53</v>
      </c>
      <c r="AC9" s="152">
        <v>65.83</v>
      </c>
      <c r="AD9" s="152">
        <v>66.52</v>
      </c>
      <c r="AE9" s="152">
        <v>69.67</v>
      </c>
      <c r="AF9" s="143">
        <f t="shared" si="1"/>
        <v>66.91</v>
      </c>
      <c r="AG9" s="219" t="s">
        <v>25</v>
      </c>
      <c r="AH9" s="195">
        <v>73.13</v>
      </c>
      <c r="AI9" s="195">
        <v>74.680000000000007</v>
      </c>
      <c r="AJ9" s="195">
        <v>68.58</v>
      </c>
      <c r="AK9" s="195">
        <v>70.56</v>
      </c>
      <c r="AL9" s="195">
        <v>69.569999999999993</v>
      </c>
      <c r="AM9" s="195">
        <v>73.150000000000006</v>
      </c>
      <c r="AN9" s="143">
        <f t="shared" si="2"/>
        <v>71.611666666666665</v>
      </c>
    </row>
    <row r="10" spans="1:42" ht="24" x14ac:dyDescent="0.55000000000000004">
      <c r="A10" s="31" t="s">
        <v>50</v>
      </c>
      <c r="B10" s="143">
        <v>18</v>
      </c>
      <c r="C10" s="143">
        <v>16</v>
      </c>
      <c r="D10" s="143">
        <v>15</v>
      </c>
      <c r="E10" s="143">
        <v>18</v>
      </c>
      <c r="F10" s="143">
        <v>10</v>
      </c>
      <c r="G10" s="143">
        <v>13</v>
      </c>
      <c r="H10" s="143">
        <v>7</v>
      </c>
      <c r="I10" s="143">
        <v>8</v>
      </c>
      <c r="J10" s="143">
        <v>11</v>
      </c>
      <c r="K10" s="14"/>
      <c r="L10" s="14"/>
      <c r="M10" s="14"/>
      <c r="N10" s="152">
        <v>69.069999999999993</v>
      </c>
      <c r="O10" s="219" t="s">
        <v>221</v>
      </c>
      <c r="P10" s="195">
        <v>58.18</v>
      </c>
      <c r="Q10" s="195">
        <v>70.81</v>
      </c>
      <c r="R10" s="195">
        <v>65.91</v>
      </c>
      <c r="S10" s="195">
        <v>43.94</v>
      </c>
      <c r="T10" s="195">
        <v>64.430000000000007</v>
      </c>
      <c r="U10" s="195">
        <v>72.31</v>
      </c>
      <c r="V10" s="195">
        <v>63.9</v>
      </c>
      <c r="W10" s="195">
        <v>64.17</v>
      </c>
      <c r="X10" s="195">
        <v>67.260000000000005</v>
      </c>
      <c r="Y10" s="195">
        <f t="shared" si="0"/>
        <v>63.434444444444438</v>
      </c>
      <c r="Z10" s="31" t="s">
        <v>221</v>
      </c>
      <c r="AA10" s="152">
        <v>63.9</v>
      </c>
      <c r="AB10" s="143">
        <v>65</v>
      </c>
      <c r="AC10" s="152">
        <v>63.33</v>
      </c>
      <c r="AD10" s="152">
        <v>66.52</v>
      </c>
      <c r="AE10" s="143">
        <v>68</v>
      </c>
      <c r="AF10" s="152">
        <f t="shared" si="1"/>
        <v>65.349999999999994</v>
      </c>
      <c r="AG10" s="219" t="s">
        <v>221</v>
      </c>
      <c r="AH10" s="195">
        <v>58.18</v>
      </c>
      <c r="AI10" s="195">
        <v>70.81</v>
      </c>
      <c r="AJ10" s="195">
        <v>65.91</v>
      </c>
      <c r="AK10" s="195">
        <v>43.94</v>
      </c>
      <c r="AL10" s="195">
        <v>64.430000000000007</v>
      </c>
      <c r="AM10" s="195">
        <v>72.31</v>
      </c>
      <c r="AN10" s="152">
        <f t="shared" si="2"/>
        <v>62.596666666666664</v>
      </c>
    </row>
    <row r="11" spans="1:42" ht="24" x14ac:dyDescent="0.55000000000000004">
      <c r="A11" s="31" t="s">
        <v>51</v>
      </c>
      <c r="B11" s="143">
        <v>22</v>
      </c>
      <c r="C11" s="143">
        <v>20</v>
      </c>
      <c r="D11" s="143">
        <v>20</v>
      </c>
      <c r="E11" s="143">
        <v>24</v>
      </c>
      <c r="F11" s="143">
        <v>15</v>
      </c>
      <c r="G11" s="143">
        <v>15</v>
      </c>
      <c r="H11" s="143">
        <v>19</v>
      </c>
      <c r="I11" s="143">
        <v>25</v>
      </c>
      <c r="J11" s="143">
        <v>31</v>
      </c>
      <c r="K11" s="14"/>
      <c r="L11" s="14"/>
      <c r="M11" s="14"/>
      <c r="N11" s="152">
        <v>71.13</v>
      </c>
      <c r="O11" s="219" t="s">
        <v>223</v>
      </c>
      <c r="P11" s="195">
        <v>77.45</v>
      </c>
      <c r="Q11" s="195">
        <v>80.45</v>
      </c>
      <c r="R11" s="195">
        <v>73.42</v>
      </c>
      <c r="S11" s="195">
        <v>73.5</v>
      </c>
      <c r="T11" s="195">
        <v>73.86</v>
      </c>
      <c r="U11" s="195">
        <v>75.63</v>
      </c>
      <c r="V11" s="195">
        <v>72.72</v>
      </c>
      <c r="W11" s="195">
        <v>68.099999999999994</v>
      </c>
      <c r="X11" s="195">
        <v>67.260000000000005</v>
      </c>
      <c r="Y11" s="195">
        <f t="shared" si="0"/>
        <v>73.598888888888894</v>
      </c>
      <c r="Z11" s="31" t="s">
        <v>223</v>
      </c>
      <c r="AA11" s="152">
        <v>72.72</v>
      </c>
      <c r="AB11" s="152">
        <v>61.12</v>
      </c>
      <c r="AC11" s="152">
        <v>75.08</v>
      </c>
      <c r="AD11" s="152">
        <v>66.52</v>
      </c>
      <c r="AE11" s="143">
        <v>68</v>
      </c>
      <c r="AF11" s="152">
        <f t="shared" si="1"/>
        <v>68.688000000000002</v>
      </c>
      <c r="AG11" s="219" t="s">
        <v>223</v>
      </c>
      <c r="AH11" s="195">
        <v>77.45</v>
      </c>
      <c r="AI11" s="195">
        <v>80.45</v>
      </c>
      <c r="AJ11" s="195">
        <v>73.42</v>
      </c>
      <c r="AK11" s="195">
        <v>73.5</v>
      </c>
      <c r="AL11" s="195">
        <v>73.86</v>
      </c>
      <c r="AM11" s="195">
        <v>75.63</v>
      </c>
      <c r="AN11" s="152">
        <f t="shared" si="2"/>
        <v>75.718333333333334</v>
      </c>
    </row>
    <row r="12" spans="1:42" ht="24" x14ac:dyDescent="0.55000000000000004">
      <c r="A12" s="31" t="s">
        <v>52</v>
      </c>
      <c r="B12" s="143">
        <v>12</v>
      </c>
      <c r="C12" s="143">
        <v>18</v>
      </c>
      <c r="D12" s="143">
        <v>10</v>
      </c>
      <c r="E12" s="143">
        <v>21</v>
      </c>
      <c r="F12" s="143">
        <v>17</v>
      </c>
      <c r="G12" s="143">
        <v>13</v>
      </c>
      <c r="H12" s="143">
        <v>9</v>
      </c>
      <c r="I12" s="143">
        <v>19</v>
      </c>
      <c r="J12" s="143">
        <v>23</v>
      </c>
      <c r="K12" s="14"/>
      <c r="L12" s="14"/>
      <c r="M12" s="14"/>
      <c r="N12" s="152">
        <v>79.38</v>
      </c>
      <c r="O12" s="219" t="s">
        <v>52</v>
      </c>
      <c r="P12" s="195">
        <v>74.69</v>
      </c>
      <c r="Q12" s="195">
        <v>76.36</v>
      </c>
      <c r="R12" s="195">
        <v>66.67</v>
      </c>
      <c r="S12" s="195">
        <v>51.72</v>
      </c>
      <c r="T12" s="195">
        <v>73.849999999999994</v>
      </c>
      <c r="U12" s="195">
        <v>73.31</v>
      </c>
      <c r="V12" s="195">
        <v>66.78</v>
      </c>
      <c r="W12" s="195">
        <v>72.23</v>
      </c>
      <c r="X12" s="195">
        <v>76.25</v>
      </c>
      <c r="Y12" s="195">
        <f t="shared" si="0"/>
        <v>70.206666666666678</v>
      </c>
      <c r="Z12" s="31" t="s">
        <v>52</v>
      </c>
      <c r="AA12" s="152">
        <v>66.78</v>
      </c>
      <c r="AB12" s="152">
        <v>70.53</v>
      </c>
      <c r="AC12" s="152">
        <v>73.930000000000007</v>
      </c>
      <c r="AD12" s="152">
        <v>72.22</v>
      </c>
      <c r="AE12" s="152">
        <v>76.27</v>
      </c>
      <c r="AF12" s="152">
        <f t="shared" si="1"/>
        <v>71.945999999999998</v>
      </c>
      <c r="AG12" s="219" t="s">
        <v>52</v>
      </c>
      <c r="AH12" s="195">
        <v>74.69</v>
      </c>
      <c r="AI12" s="195">
        <v>76.36</v>
      </c>
      <c r="AJ12" s="195">
        <v>66.67</v>
      </c>
      <c r="AK12" s="195">
        <v>51.72</v>
      </c>
      <c r="AL12" s="195">
        <v>73.849999999999994</v>
      </c>
      <c r="AM12" s="195">
        <v>73.31</v>
      </c>
      <c r="AN12" s="152">
        <f t="shared" si="2"/>
        <v>69.433333333333351</v>
      </c>
    </row>
    <row r="13" spans="1:42" ht="24" x14ac:dyDescent="0.55000000000000004">
      <c r="A13" s="31" t="s">
        <v>53</v>
      </c>
      <c r="B13" s="143">
        <v>6</v>
      </c>
      <c r="C13" s="143">
        <v>16</v>
      </c>
      <c r="D13" s="143">
        <v>22</v>
      </c>
      <c r="E13" s="143">
        <v>23</v>
      </c>
      <c r="F13" s="143">
        <v>20</v>
      </c>
      <c r="G13" s="143">
        <v>19</v>
      </c>
      <c r="H13" s="143">
        <v>14</v>
      </c>
      <c r="I13" s="143">
        <v>22</v>
      </c>
      <c r="J13" s="143">
        <v>26</v>
      </c>
      <c r="K13" s="14"/>
      <c r="L13" s="14"/>
      <c r="M13" s="14"/>
      <c r="N13" s="152">
        <v>76.28</v>
      </c>
      <c r="O13" s="219" t="s">
        <v>224</v>
      </c>
      <c r="P13" s="195">
        <v>68.540000000000006</v>
      </c>
      <c r="Q13" s="195">
        <v>75.81</v>
      </c>
      <c r="R13" s="195">
        <v>68.83</v>
      </c>
      <c r="S13" s="196">
        <v>74</v>
      </c>
      <c r="T13" s="195">
        <v>81.52</v>
      </c>
      <c r="U13" s="195">
        <v>79.41</v>
      </c>
      <c r="V13" s="195">
        <v>72.83</v>
      </c>
      <c r="W13" s="195">
        <v>78.790000000000006</v>
      </c>
      <c r="X13" s="195">
        <v>81.819999999999993</v>
      </c>
      <c r="Y13" s="195">
        <f t="shared" si="0"/>
        <v>75.727777777777774</v>
      </c>
      <c r="Z13" s="31" t="s">
        <v>224</v>
      </c>
      <c r="AA13" s="152">
        <v>72.83</v>
      </c>
      <c r="AB13" s="143">
        <v>84</v>
      </c>
      <c r="AC13" s="152">
        <v>73.58</v>
      </c>
      <c r="AD13" s="152">
        <v>92.64</v>
      </c>
      <c r="AE13" s="143">
        <v>71</v>
      </c>
      <c r="AF13" s="152">
        <f t="shared" si="1"/>
        <v>78.809999999999988</v>
      </c>
      <c r="AG13" s="219" t="s">
        <v>224</v>
      </c>
      <c r="AH13" s="195">
        <v>68.540000000000006</v>
      </c>
      <c r="AI13" s="195">
        <v>75.81</v>
      </c>
      <c r="AJ13" s="195">
        <v>68.83</v>
      </c>
      <c r="AK13" s="196">
        <v>74</v>
      </c>
      <c r="AL13" s="195">
        <v>81.52</v>
      </c>
      <c r="AM13" s="195">
        <v>79.41</v>
      </c>
      <c r="AN13" s="152">
        <f t="shared" si="2"/>
        <v>74.685000000000002</v>
      </c>
    </row>
    <row r="14" spans="1:42" ht="24" x14ac:dyDescent="0.55000000000000004">
      <c r="A14" s="31" t="s">
        <v>54</v>
      </c>
      <c r="B14" s="143">
        <v>10</v>
      </c>
      <c r="C14" s="143">
        <v>7</v>
      </c>
      <c r="D14" s="143">
        <v>11</v>
      </c>
      <c r="E14" s="143">
        <v>6</v>
      </c>
      <c r="F14" s="143">
        <v>8</v>
      </c>
      <c r="G14" s="143">
        <v>2</v>
      </c>
      <c r="H14" s="143">
        <v>5</v>
      </c>
      <c r="I14" s="143">
        <v>10</v>
      </c>
      <c r="J14" s="143">
        <v>14</v>
      </c>
      <c r="K14" s="14"/>
      <c r="L14" s="14"/>
      <c r="M14" s="14"/>
      <c r="N14" s="152">
        <v>54.63</v>
      </c>
      <c r="O14" s="219" t="s">
        <v>54</v>
      </c>
      <c r="P14" s="195">
        <v>78.849999999999994</v>
      </c>
      <c r="Q14" s="195">
        <v>68.63</v>
      </c>
      <c r="R14" s="195">
        <v>62.37</v>
      </c>
      <c r="S14" s="195">
        <v>61.88</v>
      </c>
      <c r="T14" s="195">
        <v>60.65</v>
      </c>
      <c r="U14" s="195">
        <v>63.52</v>
      </c>
      <c r="V14" s="195">
        <v>60.54</v>
      </c>
      <c r="W14" s="195">
        <v>65.67</v>
      </c>
      <c r="X14" s="195">
        <v>66.86</v>
      </c>
      <c r="Y14" s="195">
        <f t="shared" si="0"/>
        <v>65.441111111111113</v>
      </c>
      <c r="Z14" s="31" t="s">
        <v>54</v>
      </c>
      <c r="AA14" s="152">
        <v>60.54</v>
      </c>
      <c r="AB14" s="143">
        <v>69</v>
      </c>
      <c r="AC14" s="152">
        <v>62.33</v>
      </c>
      <c r="AD14" s="152">
        <v>69.64</v>
      </c>
      <c r="AE14" s="152">
        <v>64.069999999999993</v>
      </c>
      <c r="AF14" s="152">
        <f t="shared" si="1"/>
        <v>65.116</v>
      </c>
      <c r="AG14" s="219" t="s">
        <v>54</v>
      </c>
      <c r="AH14" s="195">
        <v>78.849999999999994</v>
      </c>
      <c r="AI14" s="195">
        <v>68.63</v>
      </c>
      <c r="AJ14" s="195">
        <v>62.37</v>
      </c>
      <c r="AK14" s="195">
        <v>61.88</v>
      </c>
      <c r="AL14" s="195">
        <v>60.65</v>
      </c>
      <c r="AM14" s="195">
        <v>63.52</v>
      </c>
      <c r="AN14" s="152">
        <f t="shared" si="2"/>
        <v>65.983333333333334</v>
      </c>
    </row>
    <row r="15" spans="1:42" ht="24" x14ac:dyDescent="0.55000000000000004">
      <c r="A15" s="33" t="s">
        <v>55</v>
      </c>
      <c r="B15" s="155">
        <v>22</v>
      </c>
      <c r="C15" s="155">
        <v>22</v>
      </c>
      <c r="D15" s="155">
        <v>24</v>
      </c>
      <c r="E15" s="155">
        <v>32</v>
      </c>
      <c r="F15" s="155">
        <v>21</v>
      </c>
      <c r="G15" s="155">
        <v>19</v>
      </c>
      <c r="H15" s="155">
        <v>23</v>
      </c>
      <c r="I15" s="155">
        <v>25</v>
      </c>
      <c r="J15" s="155">
        <v>32</v>
      </c>
      <c r="K15" s="34"/>
      <c r="L15" s="34"/>
      <c r="M15" s="34"/>
      <c r="N15" s="155">
        <v>220</v>
      </c>
      <c r="O15" s="218" t="s">
        <v>55</v>
      </c>
      <c r="P15" s="155">
        <v>22</v>
      </c>
      <c r="Q15" s="155">
        <v>22</v>
      </c>
      <c r="R15" s="155">
        <v>24</v>
      </c>
      <c r="S15" s="155">
        <v>32</v>
      </c>
      <c r="T15" s="155">
        <v>21</v>
      </c>
      <c r="U15" s="155">
        <v>19</v>
      </c>
      <c r="V15" s="155">
        <v>23</v>
      </c>
      <c r="W15" s="155">
        <v>25</v>
      </c>
      <c r="X15" s="155">
        <v>32</v>
      </c>
      <c r="Y15" s="155">
        <f>SUM(P15:X15)</f>
        <v>220</v>
      </c>
      <c r="Z15" s="33" t="s">
        <v>55</v>
      </c>
      <c r="AA15" s="155">
        <v>23</v>
      </c>
      <c r="AB15" s="155">
        <v>13</v>
      </c>
      <c r="AC15" s="155">
        <v>12</v>
      </c>
      <c r="AD15" s="155">
        <v>17</v>
      </c>
      <c r="AE15" s="155">
        <v>15</v>
      </c>
      <c r="AF15" s="155">
        <f>SUM(AA15:AE15)</f>
        <v>80</v>
      </c>
      <c r="AG15" s="218" t="s">
        <v>283</v>
      </c>
      <c r="AH15" s="155">
        <v>22</v>
      </c>
      <c r="AI15" s="155">
        <v>22</v>
      </c>
      <c r="AJ15" s="155">
        <v>24</v>
      </c>
      <c r="AK15" s="155">
        <v>32</v>
      </c>
      <c r="AL15" s="155">
        <v>21</v>
      </c>
      <c r="AM15" s="155">
        <v>19</v>
      </c>
      <c r="AN15" s="155">
        <f>SUM(AH15:AM15)</f>
        <v>140</v>
      </c>
    </row>
    <row r="16" spans="1:42" ht="24" x14ac:dyDescent="0.5500000000000000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40" ht="24" x14ac:dyDescent="0.55000000000000004">
      <c r="A17" s="339" t="s">
        <v>194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 t="s">
        <v>226</v>
      </c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 t="s">
        <v>226</v>
      </c>
      <c r="AA17" s="339"/>
      <c r="AB17" s="339"/>
      <c r="AC17" s="339"/>
      <c r="AD17" s="339"/>
      <c r="AE17" s="339"/>
      <c r="AF17" s="339"/>
      <c r="AG17" s="197"/>
      <c r="AH17" s="197"/>
      <c r="AI17" s="197"/>
      <c r="AJ17" s="197"/>
      <c r="AK17" s="197"/>
    </row>
    <row r="18" spans="1:40" ht="24" x14ac:dyDescent="0.55000000000000004">
      <c r="A18" s="339" t="s">
        <v>195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 t="s">
        <v>225</v>
      </c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AA18" s="237" t="s">
        <v>195</v>
      </c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</row>
    <row r="19" spans="1:40" ht="24" x14ac:dyDescent="0.55000000000000004">
      <c r="A19" s="339" t="s">
        <v>158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</row>
    <row r="20" spans="1:40" ht="24" x14ac:dyDescent="0.5500000000000000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40" ht="24" x14ac:dyDescent="0.5500000000000000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40" ht="24" x14ac:dyDescent="0.5500000000000000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40" ht="24" x14ac:dyDescent="0.5500000000000000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40" ht="24" x14ac:dyDescent="0.5500000000000000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40" ht="24" x14ac:dyDescent="0.5500000000000000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40" ht="24" x14ac:dyDescent="0.5500000000000000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40" ht="24" x14ac:dyDescent="0.5500000000000000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40" ht="24" x14ac:dyDescent="0.5500000000000000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40" ht="24" x14ac:dyDescent="0.5500000000000000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40" ht="24" x14ac:dyDescent="0.5500000000000000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40" ht="24" x14ac:dyDescent="0.5500000000000000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40" ht="24" x14ac:dyDescent="0.55000000000000004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ht="24" x14ac:dyDescent="0.5500000000000000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4" x14ac:dyDescent="0.5500000000000000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24" x14ac:dyDescent="0.5500000000000000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19.5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9.5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9.5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9.5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9.5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9.5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</sheetData>
  <mergeCells count="15">
    <mergeCell ref="AG2:AM2"/>
    <mergeCell ref="AH4:AM4"/>
    <mergeCell ref="O18:Y18"/>
    <mergeCell ref="O19:Y19"/>
    <mergeCell ref="A18:N18"/>
    <mergeCell ref="A19:N19"/>
    <mergeCell ref="A2:N2"/>
    <mergeCell ref="B4:M4"/>
    <mergeCell ref="A17:N17"/>
    <mergeCell ref="Z2:AF2"/>
    <mergeCell ref="AA4:AE4"/>
    <mergeCell ref="Z17:AF17"/>
    <mergeCell ref="O2:Y2"/>
    <mergeCell ref="P4:X4"/>
    <mergeCell ref="O17:Y17"/>
  </mergeCells>
  <pageMargins left="0.94488188976377963" right="0.92708333333333337" top="0.98425196850393704" bottom="0.70866141732283472" header="0" footer="0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Layout" topLeftCell="E7" zoomScale="89" zoomScaleNormal="100" zoomScaleSheetLayoutView="85" zoomScalePageLayoutView="89" workbookViewId="0">
      <selection activeCell="F9" sqref="F9"/>
    </sheetView>
  </sheetViews>
  <sheetFormatPr defaultRowHeight="24" x14ac:dyDescent="0.55000000000000004"/>
  <cols>
    <col min="1" max="1" width="19.875" style="36" customWidth="1"/>
    <col min="2" max="2" width="17.75" style="36" customWidth="1"/>
    <col min="3" max="3" width="18" style="36" customWidth="1"/>
    <col min="4" max="4" width="18.125" style="36" customWidth="1"/>
    <col min="5" max="5" width="9" style="36"/>
    <col min="6" max="6" width="16.625" style="36" customWidth="1"/>
    <col min="7" max="11" width="13" style="36" customWidth="1"/>
    <col min="12" max="16384" width="9" style="36"/>
  </cols>
  <sheetData>
    <row r="1" spans="1:11" x14ac:dyDescent="0.55000000000000004">
      <c r="A1" s="285" t="s">
        <v>259</v>
      </c>
      <c r="B1" s="285"/>
      <c r="C1" s="285"/>
      <c r="D1" s="285"/>
      <c r="E1" s="276"/>
      <c r="F1" s="38" t="s">
        <v>250</v>
      </c>
      <c r="G1" s="37"/>
      <c r="H1" s="37"/>
      <c r="I1" s="37"/>
      <c r="J1" s="37"/>
    </row>
    <row r="2" spans="1:11" x14ac:dyDescent="0.55000000000000004">
      <c r="A2" s="37"/>
      <c r="B2" s="37"/>
      <c r="C2" s="37"/>
      <c r="D2" s="37"/>
      <c r="E2" s="37"/>
      <c r="F2" s="37" t="s">
        <v>260</v>
      </c>
      <c r="G2" s="37"/>
      <c r="H2" s="37"/>
      <c r="I2" s="37"/>
      <c r="J2" s="37"/>
    </row>
    <row r="3" spans="1:11" x14ac:dyDescent="0.55000000000000004">
      <c r="A3" s="38" t="s">
        <v>231</v>
      </c>
      <c r="B3" s="37"/>
      <c r="C3" s="39"/>
      <c r="D3" s="37"/>
      <c r="E3" s="37"/>
      <c r="F3" s="37" t="s">
        <v>249</v>
      </c>
      <c r="G3" s="37"/>
      <c r="H3" s="37"/>
      <c r="I3" s="37"/>
      <c r="J3" s="37"/>
    </row>
    <row r="4" spans="1:11" ht="48" x14ac:dyDescent="0.55000000000000004">
      <c r="A4" s="40" t="s">
        <v>65</v>
      </c>
      <c r="B4" s="41" t="s">
        <v>64</v>
      </c>
      <c r="C4" s="41" t="s">
        <v>63</v>
      </c>
      <c r="D4" s="41" t="s">
        <v>62</v>
      </c>
      <c r="E4" s="37"/>
      <c r="F4" s="49" t="s">
        <v>60</v>
      </c>
      <c r="G4" s="50" t="s">
        <v>198</v>
      </c>
      <c r="H4" s="50" t="s">
        <v>199</v>
      </c>
      <c r="I4" s="50" t="s">
        <v>200</v>
      </c>
      <c r="J4" s="50" t="s">
        <v>201</v>
      </c>
      <c r="K4" s="50" t="s">
        <v>202</v>
      </c>
    </row>
    <row r="5" spans="1:11" x14ac:dyDescent="0.55000000000000004">
      <c r="A5" s="290" t="s">
        <v>59</v>
      </c>
      <c r="B5" s="198">
        <v>41.42</v>
      </c>
      <c r="C5" s="198">
        <v>47.27</v>
      </c>
      <c r="D5" s="188">
        <v>51</v>
      </c>
      <c r="E5" s="37"/>
      <c r="F5" s="290" t="s">
        <v>59</v>
      </c>
      <c r="G5" s="52"/>
      <c r="H5" s="158">
        <v>33.869999999999997</v>
      </c>
      <c r="I5" s="159">
        <f>H5-G5</f>
        <v>33.869999999999997</v>
      </c>
      <c r="J5" s="160">
        <v>34.53</v>
      </c>
      <c r="K5" s="161">
        <f>J5-H5</f>
        <v>0.66000000000000369</v>
      </c>
    </row>
    <row r="6" spans="1:11" x14ac:dyDescent="0.55000000000000004">
      <c r="A6" s="290" t="s">
        <v>58</v>
      </c>
      <c r="B6" s="198">
        <v>31.22</v>
      </c>
      <c r="C6" s="198">
        <v>35.159999999999997</v>
      </c>
      <c r="D6" s="198">
        <v>36.99</v>
      </c>
      <c r="E6" s="37"/>
      <c r="F6" s="290" t="s">
        <v>58</v>
      </c>
      <c r="G6" s="52"/>
      <c r="H6" s="158">
        <v>31</v>
      </c>
      <c r="I6" s="159">
        <f>H6-G6</f>
        <v>31</v>
      </c>
      <c r="J6" s="160">
        <v>32</v>
      </c>
      <c r="K6" s="161">
        <f>J6-H6</f>
        <v>1</v>
      </c>
    </row>
    <row r="7" spans="1:11" x14ac:dyDescent="0.55000000000000004">
      <c r="A7" s="290" t="s">
        <v>57</v>
      </c>
      <c r="B7" s="198">
        <v>45.51</v>
      </c>
      <c r="C7" s="198">
        <v>50.44</v>
      </c>
      <c r="D7" s="198">
        <v>53.38</v>
      </c>
      <c r="E7" s="37"/>
      <c r="F7" s="290" t="s">
        <v>57</v>
      </c>
      <c r="G7" s="52"/>
      <c r="H7" s="158">
        <v>29</v>
      </c>
      <c r="I7" s="159">
        <f>H7-G7</f>
        <v>29</v>
      </c>
      <c r="J7" s="160">
        <v>27</v>
      </c>
      <c r="K7" s="161">
        <f>J7-H7</f>
        <v>-2</v>
      </c>
    </row>
    <row r="8" spans="1:11" x14ac:dyDescent="0.55000000000000004">
      <c r="A8" s="43" t="s">
        <v>61</v>
      </c>
      <c r="B8" s="199">
        <f>AVERAGE(B5:B7)</f>
        <v>39.383333333333333</v>
      </c>
      <c r="C8" s="199">
        <f>AVERAGE(C5:C7)</f>
        <v>44.29</v>
      </c>
      <c r="D8" s="199">
        <f>AVERAGE(D5:D7)</f>
        <v>47.123333333333335</v>
      </c>
      <c r="E8" s="37"/>
      <c r="F8" s="42" t="s">
        <v>56</v>
      </c>
      <c r="G8" s="200">
        <f>SUM(G5:G7)</f>
        <v>0</v>
      </c>
      <c r="H8" s="200">
        <v>93.87</v>
      </c>
      <c r="I8" s="201">
        <f>H8-G8</f>
        <v>93.87</v>
      </c>
      <c r="J8" s="201">
        <f>SUM(J5:J7)</f>
        <v>93.53</v>
      </c>
      <c r="K8" s="161">
        <f>J8-H8</f>
        <v>-0.34000000000000341</v>
      </c>
    </row>
  </sheetData>
  <sheetProtection selectLockedCells="1"/>
  <pageMargins left="0.98425196850393704" right="0.19685039370078741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Layout" topLeftCell="A7" zoomScale="89" zoomScaleNormal="70" zoomScalePageLayoutView="89" workbookViewId="0">
      <selection activeCell="N6" sqref="N6"/>
    </sheetView>
  </sheetViews>
  <sheetFormatPr defaultRowHeight="24" x14ac:dyDescent="0.55000000000000004"/>
  <cols>
    <col min="1" max="1" width="2.5" style="36" customWidth="1"/>
    <col min="2" max="2" width="24.5" style="36" customWidth="1"/>
    <col min="3" max="3" width="9.75" style="36" customWidth="1"/>
    <col min="4" max="4" width="9.75" style="36" bestFit="1" customWidth="1"/>
    <col min="5" max="5" width="9.875" style="36" customWidth="1"/>
    <col min="6" max="6" width="9.875" style="36" bestFit="1" customWidth="1"/>
    <col min="7" max="7" width="10.375" style="36" bestFit="1" customWidth="1"/>
    <col min="8" max="8" width="4.5" style="36" customWidth="1"/>
    <col min="9" max="9" width="24.75" style="36" bestFit="1" customWidth="1"/>
    <col min="10" max="10" width="8.25" style="36" bestFit="1" customWidth="1"/>
    <col min="11" max="11" width="10.25" style="36" bestFit="1" customWidth="1"/>
    <col min="12" max="12" width="10.5" style="36" bestFit="1" customWidth="1"/>
    <col min="13" max="13" width="10.25" style="36" bestFit="1" customWidth="1"/>
    <col min="14" max="14" width="11.375" style="36" customWidth="1"/>
    <col min="15" max="15" width="3.75" style="36" customWidth="1"/>
    <col min="16" max="20" width="10.375" style="36" customWidth="1"/>
    <col min="21" max="16384" width="9" style="36"/>
  </cols>
  <sheetData>
    <row r="1" spans="1:20" x14ac:dyDescent="0.55000000000000004">
      <c r="A1" s="270" t="s">
        <v>261</v>
      </c>
      <c r="B1" s="270"/>
      <c r="C1" s="270"/>
      <c r="D1" s="270"/>
      <c r="E1" s="270"/>
      <c r="F1" s="270"/>
      <c r="G1" s="270"/>
      <c r="H1" s="276"/>
    </row>
    <row r="2" spans="1:20" x14ac:dyDescent="0.55000000000000004">
      <c r="A2" s="342" t="s">
        <v>196</v>
      </c>
      <c r="B2" s="342"/>
      <c r="C2" s="342"/>
      <c r="D2" s="342"/>
      <c r="E2" s="342"/>
      <c r="F2" s="342"/>
      <c r="G2" s="342"/>
      <c r="H2" s="44"/>
      <c r="I2" s="44"/>
      <c r="J2" s="44"/>
      <c r="K2" s="44"/>
      <c r="L2" s="44"/>
      <c r="M2" s="44"/>
      <c r="N2" s="44"/>
    </row>
    <row r="3" spans="1:20" x14ac:dyDescent="0.55000000000000004">
      <c r="A3" s="343" t="s">
        <v>232</v>
      </c>
      <c r="B3" s="343"/>
      <c r="C3" s="343"/>
      <c r="D3" s="343"/>
      <c r="E3" s="343"/>
      <c r="F3" s="343"/>
      <c r="G3" s="343"/>
      <c r="H3" s="44"/>
      <c r="I3" s="344" t="s">
        <v>268</v>
      </c>
      <c r="J3" s="344"/>
      <c r="K3" s="344"/>
      <c r="L3" s="344"/>
      <c r="M3" s="344"/>
      <c r="N3" s="344"/>
      <c r="P3" s="341"/>
      <c r="Q3" s="341"/>
      <c r="R3" s="341"/>
      <c r="S3" s="341"/>
      <c r="T3" s="341"/>
    </row>
    <row r="4" spans="1:20" x14ac:dyDescent="0.55000000000000004">
      <c r="A4" s="37"/>
      <c r="B4" s="45" t="s">
        <v>66</v>
      </c>
      <c r="C4" s="45" t="s">
        <v>24</v>
      </c>
      <c r="D4" s="45" t="s">
        <v>22</v>
      </c>
      <c r="E4" s="45" t="s">
        <v>49</v>
      </c>
      <c r="F4" s="45" t="s">
        <v>67</v>
      </c>
      <c r="G4" s="45" t="s">
        <v>54</v>
      </c>
      <c r="I4" s="47" t="s">
        <v>66</v>
      </c>
      <c r="J4" s="47" t="s">
        <v>24</v>
      </c>
      <c r="K4" s="47" t="s">
        <v>22</v>
      </c>
      <c r="L4" s="47" t="s">
        <v>49</v>
      </c>
      <c r="M4" s="47" t="s">
        <v>67</v>
      </c>
      <c r="N4" s="47" t="s">
        <v>54</v>
      </c>
      <c r="P4" s="257"/>
      <c r="Q4" s="257"/>
      <c r="R4" s="257"/>
      <c r="S4" s="257"/>
      <c r="T4" s="257"/>
    </row>
    <row r="5" spans="1:20" x14ac:dyDescent="0.55000000000000004">
      <c r="A5" s="37"/>
      <c r="B5" s="46" t="s">
        <v>68</v>
      </c>
      <c r="C5" s="156">
        <v>54.78</v>
      </c>
      <c r="D5" s="156">
        <v>33.130000000000003</v>
      </c>
      <c r="E5" s="156">
        <v>43.93</v>
      </c>
      <c r="F5" s="156">
        <v>47.81</v>
      </c>
      <c r="G5" s="156">
        <v>29.38</v>
      </c>
      <c r="I5" s="48" t="s">
        <v>68</v>
      </c>
      <c r="J5" s="156">
        <v>44.78</v>
      </c>
      <c r="K5" s="156">
        <v>25.6</v>
      </c>
      <c r="L5" s="156">
        <v>33.22</v>
      </c>
      <c r="M5" s="156">
        <v>48.52</v>
      </c>
      <c r="N5" s="156">
        <v>27.13</v>
      </c>
      <c r="P5" s="259"/>
      <c r="Q5" s="259"/>
      <c r="R5" s="259"/>
      <c r="S5" s="259"/>
      <c r="T5" s="259"/>
    </row>
    <row r="6" spans="1:20" x14ac:dyDescent="0.55000000000000004">
      <c r="A6" s="37"/>
      <c r="B6" s="46" t="s">
        <v>69</v>
      </c>
      <c r="C6" s="156">
        <v>53.21</v>
      </c>
      <c r="D6" s="156">
        <v>40.58</v>
      </c>
      <c r="E6" s="156">
        <v>41.33</v>
      </c>
      <c r="F6" s="156">
        <v>46.75</v>
      </c>
      <c r="G6" s="156">
        <v>33.07</v>
      </c>
      <c r="I6" s="48" t="s">
        <v>69</v>
      </c>
      <c r="J6" s="156">
        <v>45.57</v>
      </c>
      <c r="K6" s="156">
        <v>27.71</v>
      </c>
      <c r="L6" s="156">
        <v>34.090000000000003</v>
      </c>
      <c r="M6" s="156">
        <v>48.09</v>
      </c>
      <c r="N6" s="156">
        <v>30.16</v>
      </c>
      <c r="P6" s="259"/>
      <c r="Q6" s="259"/>
      <c r="R6" s="259"/>
      <c r="S6" s="259"/>
      <c r="T6" s="259"/>
    </row>
    <row r="7" spans="1:20" x14ac:dyDescent="0.55000000000000004">
      <c r="A7" s="37"/>
      <c r="B7" s="46" t="s">
        <v>70</v>
      </c>
      <c r="C7" s="156">
        <v>51.88</v>
      </c>
      <c r="D7" s="156">
        <v>38.76</v>
      </c>
      <c r="E7" s="156">
        <v>40.270000000000003</v>
      </c>
      <c r="F7" s="156">
        <v>45.08</v>
      </c>
      <c r="G7" s="156">
        <v>31.11</v>
      </c>
      <c r="I7" s="48" t="s">
        <v>70</v>
      </c>
      <c r="J7" s="156">
        <v>46.81</v>
      </c>
      <c r="K7" s="156">
        <v>29.53</v>
      </c>
      <c r="L7" s="156">
        <v>35.119999999999997</v>
      </c>
      <c r="M7" s="156">
        <v>49.34</v>
      </c>
      <c r="N7" s="156">
        <v>31.39</v>
      </c>
      <c r="P7" s="259"/>
      <c r="Q7" s="259"/>
      <c r="R7" s="259"/>
      <c r="S7" s="259"/>
      <c r="T7" s="259"/>
    </row>
    <row r="8" spans="1:20" x14ac:dyDescent="0.55000000000000004">
      <c r="A8" s="37"/>
      <c r="B8" s="46" t="s">
        <v>71</v>
      </c>
      <c r="C8" s="156">
        <v>52.98</v>
      </c>
      <c r="D8" s="156">
        <v>40.47</v>
      </c>
      <c r="E8" s="156">
        <v>41.22</v>
      </c>
      <c r="F8" s="156">
        <v>46.68</v>
      </c>
      <c r="G8" s="156">
        <v>34.590000000000003</v>
      </c>
      <c r="I8" s="48" t="s">
        <v>71</v>
      </c>
      <c r="J8" s="156">
        <v>46.36</v>
      </c>
      <c r="K8" s="156">
        <v>29.31</v>
      </c>
      <c r="L8" s="156">
        <v>34.99</v>
      </c>
      <c r="M8" s="165">
        <v>49</v>
      </c>
      <c r="N8" s="156">
        <v>31.8</v>
      </c>
      <c r="P8" s="259"/>
      <c r="Q8" s="259"/>
      <c r="R8" s="259"/>
      <c r="S8" s="259"/>
      <c r="T8" s="259"/>
    </row>
    <row r="9" spans="1:20" x14ac:dyDescent="0.55000000000000004">
      <c r="P9" s="256"/>
      <c r="Q9" s="256"/>
      <c r="R9" s="256"/>
      <c r="S9" s="256"/>
      <c r="T9" s="256"/>
    </row>
    <row r="10" spans="1:20" x14ac:dyDescent="0.55000000000000004">
      <c r="P10" s="256"/>
      <c r="Q10" s="256"/>
      <c r="R10" s="256"/>
      <c r="S10" s="256"/>
      <c r="T10" s="256"/>
    </row>
    <row r="11" spans="1:20" x14ac:dyDescent="0.55000000000000004">
      <c r="P11" s="256"/>
      <c r="Q11" s="256"/>
      <c r="R11" s="256"/>
      <c r="S11" s="256"/>
      <c r="T11" s="256"/>
    </row>
    <row r="12" spans="1:20" x14ac:dyDescent="0.55000000000000004">
      <c r="P12" s="256"/>
      <c r="Q12" s="256"/>
      <c r="R12" s="256"/>
      <c r="S12" s="256"/>
      <c r="T12" s="256"/>
    </row>
    <row r="13" spans="1:20" x14ac:dyDescent="0.55000000000000004">
      <c r="P13" s="256"/>
      <c r="Q13" s="256"/>
      <c r="R13" s="256"/>
      <c r="S13" s="256"/>
      <c r="T13" s="256"/>
    </row>
    <row r="14" spans="1:20" x14ac:dyDescent="0.55000000000000004">
      <c r="P14" s="256"/>
      <c r="Q14" s="256"/>
      <c r="R14" s="256"/>
      <c r="S14" s="256"/>
      <c r="T14" s="256"/>
    </row>
    <row r="15" spans="1:20" x14ac:dyDescent="0.55000000000000004">
      <c r="P15" s="256"/>
      <c r="Q15" s="256"/>
      <c r="R15" s="256"/>
      <c r="S15" s="256"/>
      <c r="T15" s="256"/>
    </row>
    <row r="16" spans="1:20" x14ac:dyDescent="0.55000000000000004">
      <c r="P16" s="256"/>
      <c r="Q16" s="256"/>
      <c r="R16" s="256"/>
      <c r="S16" s="256"/>
      <c r="T16" s="256"/>
    </row>
    <row r="17" spans="1:20" x14ac:dyDescent="0.55000000000000004">
      <c r="P17" s="256"/>
      <c r="Q17" s="256"/>
      <c r="R17" s="256"/>
      <c r="S17" s="256"/>
      <c r="T17" s="256"/>
    </row>
    <row r="18" spans="1:20" x14ac:dyDescent="0.55000000000000004">
      <c r="P18" s="256"/>
      <c r="Q18" s="256"/>
      <c r="R18" s="256"/>
      <c r="S18" s="256"/>
      <c r="T18" s="256"/>
    </row>
    <row r="19" spans="1:20" x14ac:dyDescent="0.55000000000000004">
      <c r="P19" s="256"/>
      <c r="Q19" s="256"/>
      <c r="R19" s="256"/>
      <c r="S19" s="256"/>
      <c r="T19" s="256"/>
    </row>
    <row r="20" spans="1:20" x14ac:dyDescent="0.55000000000000004">
      <c r="P20" s="256"/>
      <c r="Q20" s="256"/>
      <c r="R20" s="256"/>
      <c r="S20" s="256"/>
      <c r="T20" s="256"/>
    </row>
    <row r="21" spans="1:20" x14ac:dyDescent="0.55000000000000004">
      <c r="P21" s="256"/>
      <c r="Q21" s="256"/>
      <c r="R21" s="256"/>
      <c r="S21" s="256"/>
      <c r="T21" s="256"/>
    </row>
    <row r="22" spans="1:20" x14ac:dyDescent="0.55000000000000004">
      <c r="P22" s="256"/>
      <c r="Q22" s="256"/>
      <c r="R22" s="256"/>
      <c r="S22" s="256"/>
      <c r="T22" s="256"/>
    </row>
    <row r="23" spans="1:20" x14ac:dyDescent="0.55000000000000004">
      <c r="P23" s="256"/>
      <c r="Q23" s="256"/>
      <c r="R23" s="256"/>
      <c r="S23" s="256"/>
      <c r="T23" s="256"/>
    </row>
    <row r="30" spans="1:20" x14ac:dyDescent="0.55000000000000004">
      <c r="A30" s="340" t="s">
        <v>197</v>
      </c>
      <c r="B30" s="340"/>
      <c r="C30" s="340"/>
      <c r="D30" s="340"/>
      <c r="E30" s="340"/>
      <c r="F30" s="340"/>
      <c r="G30" s="340"/>
      <c r="I30" s="340"/>
      <c r="J30" s="340"/>
      <c r="K30" s="340"/>
      <c r="L30" s="340"/>
      <c r="M30" s="340"/>
      <c r="N30" s="340"/>
      <c r="O30" s="340"/>
    </row>
    <row r="31" spans="1:20" x14ac:dyDescent="0.55000000000000004">
      <c r="A31" s="38"/>
      <c r="B31" s="37" t="s">
        <v>213</v>
      </c>
      <c r="C31" s="37"/>
      <c r="D31" s="37"/>
      <c r="E31" s="37"/>
      <c r="F31" s="37"/>
      <c r="G31" s="37"/>
      <c r="I31" s="37" t="s">
        <v>214</v>
      </c>
      <c r="J31" s="37"/>
      <c r="K31" s="37"/>
      <c r="L31" s="37"/>
      <c r="M31" s="37"/>
      <c r="N31" s="37"/>
      <c r="P31" s="258"/>
      <c r="Q31" s="258"/>
      <c r="R31" s="258"/>
      <c r="S31" s="258"/>
      <c r="T31" s="258"/>
    </row>
    <row r="32" spans="1:20" ht="52.5" customHeight="1" x14ac:dyDescent="0.55000000000000004">
      <c r="A32" s="37"/>
      <c r="B32" s="49" t="s">
        <v>72</v>
      </c>
      <c r="C32" s="50" t="s">
        <v>198</v>
      </c>
      <c r="D32" s="50" t="s">
        <v>199</v>
      </c>
      <c r="E32" s="268" t="s">
        <v>200</v>
      </c>
      <c r="F32" s="50" t="s">
        <v>201</v>
      </c>
      <c r="G32" s="175" t="s">
        <v>202</v>
      </c>
      <c r="H32" s="44"/>
      <c r="I32" s="54" t="s">
        <v>72</v>
      </c>
      <c r="J32" s="50" t="s">
        <v>198</v>
      </c>
      <c r="K32" s="50" t="s">
        <v>199</v>
      </c>
      <c r="L32" s="175" t="s">
        <v>200</v>
      </c>
      <c r="M32" s="50" t="s">
        <v>201</v>
      </c>
      <c r="N32" s="175" t="s">
        <v>202</v>
      </c>
      <c r="P32" s="260"/>
      <c r="Q32" s="260"/>
      <c r="R32" s="260"/>
      <c r="S32" s="260"/>
      <c r="T32" s="260"/>
    </row>
    <row r="33" spans="1:20" x14ac:dyDescent="0.55000000000000004">
      <c r="A33" s="37"/>
      <c r="B33" s="51" t="s">
        <v>24</v>
      </c>
      <c r="C33" s="157">
        <v>49</v>
      </c>
      <c r="D33" s="158">
        <v>46.94</v>
      </c>
      <c r="E33" s="159">
        <v>-2.06</v>
      </c>
      <c r="F33" s="160">
        <v>54.78</v>
      </c>
      <c r="G33" s="161">
        <v>7.84</v>
      </c>
      <c r="I33" s="51" t="s">
        <v>24</v>
      </c>
      <c r="J33" s="160">
        <v>32.99</v>
      </c>
      <c r="K33" s="158">
        <v>42.33</v>
      </c>
      <c r="L33" s="159">
        <v>9.34</v>
      </c>
      <c r="M33" s="160">
        <v>44.78</v>
      </c>
      <c r="N33" s="161">
        <f>M33-K33</f>
        <v>2.4500000000000028</v>
      </c>
      <c r="P33" s="261"/>
      <c r="Q33" s="262"/>
      <c r="R33" s="263"/>
      <c r="S33" s="264"/>
      <c r="T33" s="265"/>
    </row>
    <row r="34" spans="1:20" x14ac:dyDescent="0.55000000000000004">
      <c r="A34" s="37"/>
      <c r="B34" s="51" t="s">
        <v>25</v>
      </c>
      <c r="C34" s="160">
        <v>50.33</v>
      </c>
      <c r="D34" s="158">
        <v>51.33</v>
      </c>
      <c r="E34" s="162">
        <v>1</v>
      </c>
      <c r="F34" s="160">
        <v>47.81</v>
      </c>
      <c r="G34" s="161">
        <v>-3.52</v>
      </c>
      <c r="I34" s="51" t="s">
        <v>25</v>
      </c>
      <c r="J34" s="160">
        <v>45.67</v>
      </c>
      <c r="K34" s="158">
        <v>46.67</v>
      </c>
      <c r="L34" s="162">
        <v>1</v>
      </c>
      <c r="M34" s="160">
        <v>48.52</v>
      </c>
      <c r="N34" s="161">
        <f>M34-K34</f>
        <v>1.8500000000000014</v>
      </c>
      <c r="P34" s="261"/>
      <c r="Q34" s="262"/>
      <c r="R34" s="263"/>
      <c r="S34" s="264"/>
      <c r="T34" s="265"/>
    </row>
    <row r="35" spans="1:20" x14ac:dyDescent="0.55000000000000004">
      <c r="A35" s="37"/>
      <c r="B35" s="51" t="s">
        <v>54</v>
      </c>
      <c r="C35" s="160">
        <v>30.56</v>
      </c>
      <c r="D35" s="158">
        <v>32.5</v>
      </c>
      <c r="E35" s="159">
        <v>1.94</v>
      </c>
      <c r="F35" s="160">
        <v>29.38</v>
      </c>
      <c r="G35" s="161">
        <v>-3.12</v>
      </c>
      <c r="I35" s="51" t="s">
        <v>54</v>
      </c>
      <c r="J35" s="160">
        <v>25.58</v>
      </c>
      <c r="K35" s="158">
        <v>27.56</v>
      </c>
      <c r="L35" s="159">
        <v>1.98</v>
      </c>
      <c r="M35" s="160">
        <v>27.13</v>
      </c>
      <c r="N35" s="161">
        <f>M35-K35</f>
        <v>-0.42999999999999972</v>
      </c>
      <c r="P35" s="261"/>
      <c r="Q35" s="262"/>
      <c r="R35" s="263"/>
      <c r="S35" s="264"/>
      <c r="T35" s="265"/>
    </row>
    <row r="36" spans="1:20" x14ac:dyDescent="0.55000000000000004">
      <c r="A36" s="37"/>
      <c r="B36" s="51" t="s">
        <v>22</v>
      </c>
      <c r="C36" s="160">
        <v>32.78</v>
      </c>
      <c r="D36" s="158">
        <v>42.78</v>
      </c>
      <c r="E36" s="162">
        <v>10</v>
      </c>
      <c r="F36" s="160">
        <v>33.130000000000003</v>
      </c>
      <c r="G36" s="161">
        <v>-9.65</v>
      </c>
      <c r="I36" s="51" t="s">
        <v>22</v>
      </c>
      <c r="J36" s="160">
        <v>25.77</v>
      </c>
      <c r="K36" s="174">
        <v>28</v>
      </c>
      <c r="L36" s="159">
        <v>2.23</v>
      </c>
      <c r="M36" s="160">
        <v>25.6</v>
      </c>
      <c r="N36" s="161">
        <f>M36-K36</f>
        <v>-2.3999999999999986</v>
      </c>
      <c r="P36" s="261"/>
      <c r="Q36" s="262"/>
      <c r="R36" s="263"/>
      <c r="S36" s="264"/>
      <c r="T36" s="265"/>
    </row>
    <row r="37" spans="1:20" x14ac:dyDescent="0.55000000000000004">
      <c r="A37" s="37"/>
      <c r="B37" s="51" t="s">
        <v>49</v>
      </c>
      <c r="C37" s="160">
        <v>44.19</v>
      </c>
      <c r="D37" s="158">
        <v>49.06</v>
      </c>
      <c r="E37" s="159">
        <v>4.87</v>
      </c>
      <c r="F37" s="160">
        <v>43.94</v>
      </c>
      <c r="G37" s="161">
        <v>-5.12</v>
      </c>
      <c r="I37" s="51" t="s">
        <v>49</v>
      </c>
      <c r="J37" s="160">
        <v>38.67</v>
      </c>
      <c r="K37" s="158">
        <v>34.22</v>
      </c>
      <c r="L37" s="159">
        <v>-4.45</v>
      </c>
      <c r="M37" s="160">
        <v>32.22</v>
      </c>
      <c r="N37" s="267">
        <f>M37-K37</f>
        <v>-2</v>
      </c>
      <c r="P37" s="261"/>
      <c r="Q37" s="262"/>
      <c r="R37" s="263"/>
      <c r="S37" s="264"/>
      <c r="T37" s="265"/>
    </row>
    <row r="38" spans="1:20" x14ac:dyDescent="0.55000000000000004">
      <c r="A38" s="37"/>
      <c r="B38" s="53" t="s">
        <v>73</v>
      </c>
      <c r="C38" s="164">
        <v>41.37</v>
      </c>
      <c r="D38" s="164">
        <v>44.521999999999998</v>
      </c>
      <c r="E38" s="164">
        <v>3.15</v>
      </c>
      <c r="F38" s="164">
        <f>AVERAGE(F33:F37)</f>
        <v>41.808</v>
      </c>
      <c r="G38" s="164">
        <f>SUM(G33:G37)</f>
        <v>-13.57</v>
      </c>
      <c r="I38" s="53" t="s">
        <v>73</v>
      </c>
      <c r="J38" s="164">
        <v>33.74</v>
      </c>
      <c r="K38" s="164">
        <f>AVERAGE(K33:K37)</f>
        <v>35.756</v>
      </c>
      <c r="L38" s="164">
        <v>2.02</v>
      </c>
      <c r="M38" s="164">
        <v>35.65</v>
      </c>
      <c r="N38" s="164">
        <f>SUM(N33:N37)</f>
        <v>-0.52999999999999403</v>
      </c>
      <c r="P38" s="266"/>
      <c r="Q38" s="266"/>
      <c r="R38" s="266"/>
      <c r="S38" s="266"/>
      <c r="T38" s="266"/>
    </row>
    <row r="39" spans="1:20" x14ac:dyDescent="0.55000000000000004">
      <c r="G39" s="163"/>
      <c r="N39" s="163"/>
    </row>
  </sheetData>
  <sheetProtection selectLockedCells="1"/>
  <mergeCells count="6">
    <mergeCell ref="A30:G30"/>
    <mergeCell ref="P3:T3"/>
    <mergeCell ref="A2:G2"/>
    <mergeCell ref="A3:G3"/>
    <mergeCell ref="I3:N3"/>
    <mergeCell ref="I30:O30"/>
  </mergeCells>
  <pageMargins left="0.98425196850393704" right="0.31496062992125984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Layout" zoomScale="77" zoomScaleNormal="70" zoomScalePageLayoutView="77" workbookViewId="0">
      <selection activeCell="M18" sqref="M18"/>
    </sheetView>
  </sheetViews>
  <sheetFormatPr defaultColWidth="8.875" defaultRowHeight="24" x14ac:dyDescent="0.55000000000000004"/>
  <cols>
    <col min="1" max="1" width="18.25" style="55" customWidth="1"/>
    <col min="2" max="13" width="5.125" style="55" customWidth="1"/>
    <col min="14" max="14" width="28.125" style="55" customWidth="1"/>
    <col min="15" max="22" width="4.875" style="55" customWidth="1"/>
    <col min="23" max="24" width="4.375" style="55" customWidth="1"/>
    <col min="25" max="26" width="4.875" style="55" customWidth="1"/>
    <col min="27" max="16384" width="8.875" style="55"/>
  </cols>
  <sheetData>
    <row r="1" spans="1:26" x14ac:dyDescent="0.55000000000000004">
      <c r="A1" s="235" t="s">
        <v>262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6"/>
      <c r="M1" s="236"/>
      <c r="N1" s="345" t="s">
        <v>270</v>
      </c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253"/>
      <c r="Z1" s="253"/>
    </row>
    <row r="2" spans="1:26" x14ac:dyDescent="0.55000000000000004">
      <c r="A2" s="316" t="s">
        <v>269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231" t="s">
        <v>74</v>
      </c>
      <c r="O2" s="56" t="s">
        <v>178</v>
      </c>
      <c r="P2" s="56" t="s">
        <v>179</v>
      </c>
      <c r="Q2" s="56" t="s">
        <v>180</v>
      </c>
      <c r="R2" s="56" t="s">
        <v>181</v>
      </c>
      <c r="S2" s="56" t="s">
        <v>182</v>
      </c>
      <c r="T2" s="56" t="s">
        <v>183</v>
      </c>
      <c r="U2" s="56" t="s">
        <v>184</v>
      </c>
      <c r="V2" s="56" t="s">
        <v>185</v>
      </c>
      <c r="W2" s="56" t="s">
        <v>186</v>
      </c>
      <c r="X2" s="211" t="s">
        <v>30</v>
      </c>
      <c r="Y2" s="209"/>
      <c r="Z2" s="210"/>
    </row>
    <row r="3" spans="1:26" x14ac:dyDescent="0.55000000000000004">
      <c r="A3" s="232" t="s">
        <v>74</v>
      </c>
      <c r="B3" s="233" t="s">
        <v>178</v>
      </c>
      <c r="C3" s="233" t="s">
        <v>179</v>
      </c>
      <c r="D3" s="233" t="s">
        <v>180</v>
      </c>
      <c r="E3" s="233" t="s">
        <v>181</v>
      </c>
      <c r="F3" s="233" t="s">
        <v>182</v>
      </c>
      <c r="G3" s="233" t="s">
        <v>183</v>
      </c>
      <c r="H3" s="233" t="s">
        <v>184</v>
      </c>
      <c r="I3" s="233" t="s">
        <v>185</v>
      </c>
      <c r="J3" s="233" t="s">
        <v>186</v>
      </c>
      <c r="K3" s="234" t="s">
        <v>30</v>
      </c>
      <c r="L3" s="209"/>
      <c r="M3" s="210"/>
      <c r="N3" s="57" t="s">
        <v>126</v>
      </c>
      <c r="O3" s="145">
        <v>0</v>
      </c>
      <c r="P3" s="145">
        <v>0</v>
      </c>
      <c r="Q3" s="145">
        <v>0</v>
      </c>
      <c r="R3" s="145">
        <v>32</v>
      </c>
      <c r="S3" s="145">
        <v>21</v>
      </c>
      <c r="T3" s="145">
        <v>19</v>
      </c>
      <c r="U3" s="145">
        <v>23</v>
      </c>
      <c r="V3" s="145">
        <v>25</v>
      </c>
      <c r="W3" s="145">
        <v>32</v>
      </c>
      <c r="X3" s="212">
        <v>152</v>
      </c>
      <c r="Y3" s="207"/>
      <c r="Z3" s="205"/>
    </row>
    <row r="4" spans="1:26" x14ac:dyDescent="0.55000000000000004">
      <c r="A4" s="202" t="s">
        <v>75</v>
      </c>
      <c r="B4" s="203">
        <v>22</v>
      </c>
      <c r="C4" s="203">
        <v>23</v>
      </c>
      <c r="D4" s="203">
        <v>33</v>
      </c>
      <c r="E4" s="203">
        <v>63</v>
      </c>
      <c r="F4" s="203">
        <v>65</v>
      </c>
      <c r="G4" s="203">
        <v>67</v>
      </c>
      <c r="H4" s="203">
        <v>82</v>
      </c>
      <c r="I4" s="203">
        <v>95</v>
      </c>
      <c r="J4" s="203">
        <v>120</v>
      </c>
      <c r="K4" s="204">
        <v>570</v>
      </c>
      <c r="L4" s="207"/>
      <c r="M4" s="205"/>
      <c r="N4" s="57" t="s">
        <v>127</v>
      </c>
      <c r="O4" s="145">
        <v>22</v>
      </c>
      <c r="P4" s="145">
        <v>22</v>
      </c>
      <c r="Q4" s="145">
        <v>24</v>
      </c>
      <c r="R4" s="145">
        <v>32</v>
      </c>
      <c r="S4" s="145">
        <v>21</v>
      </c>
      <c r="T4" s="145">
        <v>19</v>
      </c>
      <c r="U4" s="145">
        <v>23</v>
      </c>
      <c r="V4" s="145">
        <v>25</v>
      </c>
      <c r="W4" s="145">
        <v>32</v>
      </c>
      <c r="X4" s="212">
        <v>220</v>
      </c>
      <c r="Y4" s="207"/>
      <c r="Z4" s="205"/>
    </row>
    <row r="5" spans="1:26" ht="23.25" customHeight="1" x14ac:dyDescent="0.55000000000000004">
      <c r="A5" s="202" t="s">
        <v>133</v>
      </c>
      <c r="B5" s="203">
        <v>22</v>
      </c>
      <c r="C5" s="203">
        <v>22</v>
      </c>
      <c r="D5" s="203">
        <v>24</v>
      </c>
      <c r="E5" s="203">
        <v>32</v>
      </c>
      <c r="F5" s="203">
        <v>22</v>
      </c>
      <c r="G5" s="203">
        <v>19</v>
      </c>
      <c r="H5" s="203">
        <v>24</v>
      </c>
      <c r="I5" s="203">
        <v>30</v>
      </c>
      <c r="J5" s="203">
        <v>32</v>
      </c>
      <c r="K5" s="204">
        <v>192</v>
      </c>
      <c r="L5" s="207"/>
      <c r="M5" s="205"/>
      <c r="N5" s="58" t="s">
        <v>77</v>
      </c>
      <c r="O5" s="145">
        <v>22</v>
      </c>
      <c r="P5" s="145">
        <v>22</v>
      </c>
      <c r="Q5" s="145">
        <v>24</v>
      </c>
      <c r="R5" s="145">
        <v>32</v>
      </c>
      <c r="S5" s="145">
        <v>21</v>
      </c>
      <c r="T5" s="145">
        <v>19</v>
      </c>
      <c r="U5" s="145">
        <v>23</v>
      </c>
      <c r="V5" s="145">
        <v>25</v>
      </c>
      <c r="W5" s="145">
        <v>32</v>
      </c>
      <c r="X5" s="212">
        <v>220</v>
      </c>
      <c r="Y5" s="207"/>
      <c r="Z5" s="205"/>
    </row>
    <row r="6" spans="1:26" x14ac:dyDescent="0.55000000000000004">
      <c r="A6" s="202" t="s">
        <v>76</v>
      </c>
      <c r="B6" s="203">
        <v>22</v>
      </c>
      <c r="C6" s="203">
        <v>22</v>
      </c>
      <c r="D6" s="203">
        <v>23</v>
      </c>
      <c r="E6" s="203">
        <v>30</v>
      </c>
      <c r="F6" s="203">
        <v>9</v>
      </c>
      <c r="G6" s="203">
        <v>14</v>
      </c>
      <c r="H6" s="203">
        <v>15</v>
      </c>
      <c r="I6" s="203">
        <v>20</v>
      </c>
      <c r="J6" s="203">
        <v>20</v>
      </c>
      <c r="K6" s="204">
        <v>96</v>
      </c>
      <c r="L6" s="207"/>
      <c r="M6" s="205"/>
      <c r="N6" s="57" t="s">
        <v>134</v>
      </c>
      <c r="O6" s="145">
        <v>1</v>
      </c>
      <c r="P6" s="145">
        <v>1</v>
      </c>
      <c r="Q6" s="145">
        <v>1</v>
      </c>
      <c r="R6" s="145">
        <v>1</v>
      </c>
      <c r="S6" s="145">
        <v>1</v>
      </c>
      <c r="T6" s="145">
        <v>1</v>
      </c>
      <c r="U6" s="145">
        <v>1</v>
      </c>
      <c r="V6" s="145">
        <v>1</v>
      </c>
      <c r="W6" s="145">
        <v>2</v>
      </c>
      <c r="X6" s="212">
        <v>10</v>
      </c>
      <c r="Y6" s="207"/>
      <c r="Z6" s="205"/>
    </row>
    <row r="7" spans="1:26" x14ac:dyDescent="0.55000000000000004">
      <c r="A7" s="202" t="s">
        <v>128</v>
      </c>
      <c r="B7" s="203">
        <v>22</v>
      </c>
      <c r="C7" s="203">
        <v>23</v>
      </c>
      <c r="D7" s="203">
        <v>30</v>
      </c>
      <c r="E7" s="203">
        <v>64</v>
      </c>
      <c r="F7" s="203">
        <v>66</v>
      </c>
      <c r="G7" s="203">
        <v>48</v>
      </c>
      <c r="H7" s="203">
        <v>82</v>
      </c>
      <c r="I7" s="203">
        <v>90</v>
      </c>
      <c r="J7" s="203">
        <v>145</v>
      </c>
      <c r="K7" s="204">
        <v>570</v>
      </c>
      <c r="L7" s="207"/>
      <c r="M7" s="205"/>
      <c r="N7" s="134" t="s">
        <v>135</v>
      </c>
      <c r="O7" s="145">
        <v>0</v>
      </c>
      <c r="P7" s="145">
        <v>0</v>
      </c>
      <c r="Q7" s="145">
        <v>0</v>
      </c>
      <c r="R7" s="145">
        <v>0</v>
      </c>
      <c r="S7" s="145">
        <v>1</v>
      </c>
      <c r="T7" s="145">
        <v>1</v>
      </c>
      <c r="U7" s="145">
        <v>2</v>
      </c>
      <c r="V7" s="145">
        <v>2</v>
      </c>
      <c r="W7" s="145">
        <v>2</v>
      </c>
      <c r="X7" s="212">
        <v>8</v>
      </c>
      <c r="Y7" s="207"/>
      <c r="Z7" s="205"/>
    </row>
    <row r="8" spans="1:26" x14ac:dyDescent="0.55000000000000004">
      <c r="A8" s="202" t="s">
        <v>130</v>
      </c>
      <c r="B8" s="203">
        <v>22</v>
      </c>
      <c r="C8" s="203">
        <v>23</v>
      </c>
      <c r="D8" s="203">
        <v>33</v>
      </c>
      <c r="E8" s="203">
        <v>12</v>
      </c>
      <c r="F8" s="203">
        <v>31</v>
      </c>
      <c r="G8" s="203">
        <v>22</v>
      </c>
      <c r="H8" s="203">
        <v>11</v>
      </c>
      <c r="I8" s="203">
        <v>21</v>
      </c>
      <c r="J8" s="203">
        <v>26</v>
      </c>
      <c r="K8" s="204">
        <v>115</v>
      </c>
      <c r="L8" s="207"/>
      <c r="M8" s="205"/>
      <c r="N8" s="269" t="s">
        <v>136</v>
      </c>
      <c r="O8" s="145">
        <v>2</v>
      </c>
      <c r="P8" s="145">
        <v>2</v>
      </c>
      <c r="Q8" s="145">
        <v>2</v>
      </c>
      <c r="R8" s="145">
        <v>2</v>
      </c>
      <c r="S8" s="145">
        <v>2</v>
      </c>
      <c r="T8" s="145">
        <v>2</v>
      </c>
      <c r="U8" s="145">
        <v>1</v>
      </c>
      <c r="V8" s="145">
        <v>1</v>
      </c>
      <c r="W8" s="145">
        <v>1</v>
      </c>
      <c r="X8" s="145">
        <v>10</v>
      </c>
      <c r="Y8" s="207"/>
      <c r="Z8" s="205"/>
    </row>
    <row r="9" spans="1:26" x14ac:dyDescent="0.55000000000000004">
      <c r="A9" s="202" t="s">
        <v>131</v>
      </c>
      <c r="B9" s="203">
        <v>22</v>
      </c>
      <c r="C9" s="203">
        <v>23</v>
      </c>
      <c r="D9" s="203">
        <v>33</v>
      </c>
      <c r="E9" s="203">
        <v>30</v>
      </c>
      <c r="F9" s="203">
        <v>22</v>
      </c>
      <c r="G9" s="203">
        <v>19</v>
      </c>
      <c r="H9" s="203">
        <v>24</v>
      </c>
      <c r="I9" s="203">
        <v>28</v>
      </c>
      <c r="J9" s="203">
        <v>29</v>
      </c>
      <c r="K9" s="204">
        <v>154</v>
      </c>
      <c r="L9" s="207"/>
      <c r="M9" s="205"/>
      <c r="N9" s="214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</row>
    <row r="10" spans="1:26" x14ac:dyDescent="0.55000000000000004">
      <c r="A10" s="202" t="s">
        <v>132</v>
      </c>
      <c r="B10" s="203">
        <v>22</v>
      </c>
      <c r="C10" s="203">
        <v>23</v>
      </c>
      <c r="D10" s="203">
        <v>33</v>
      </c>
      <c r="E10" s="203">
        <v>22</v>
      </c>
      <c r="F10" s="203">
        <v>20</v>
      </c>
      <c r="G10" s="203">
        <v>20</v>
      </c>
      <c r="H10" s="203">
        <v>23</v>
      </c>
      <c r="I10" s="203">
        <v>27</v>
      </c>
      <c r="J10" s="203">
        <v>28</v>
      </c>
      <c r="K10" s="204">
        <v>144</v>
      </c>
      <c r="L10" s="207"/>
      <c r="M10" s="205"/>
      <c r="N10" s="213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</row>
    <row r="11" spans="1:26" x14ac:dyDescent="0.55000000000000004">
      <c r="A11" s="202" t="s">
        <v>233</v>
      </c>
      <c r="B11" s="203">
        <v>22</v>
      </c>
      <c r="C11" s="203">
        <v>23</v>
      </c>
      <c r="D11" s="203">
        <v>32</v>
      </c>
      <c r="E11" s="203">
        <v>40</v>
      </c>
      <c r="F11" s="203">
        <v>42</v>
      </c>
      <c r="G11" s="203">
        <v>40</v>
      </c>
      <c r="H11" s="203">
        <v>46</v>
      </c>
      <c r="I11" s="203">
        <v>50</v>
      </c>
      <c r="J11" s="203">
        <v>64</v>
      </c>
      <c r="K11" s="204">
        <v>359</v>
      </c>
      <c r="L11" s="208"/>
      <c r="M11" s="206"/>
    </row>
    <row r="12" spans="1:26" x14ac:dyDescent="0.55000000000000004">
      <c r="A12" s="202" t="s">
        <v>234</v>
      </c>
      <c r="B12" s="203">
        <v>22</v>
      </c>
      <c r="C12" s="203">
        <v>25</v>
      </c>
      <c r="D12" s="203">
        <v>30</v>
      </c>
      <c r="E12" s="203">
        <v>32</v>
      </c>
      <c r="F12" s="203">
        <v>21</v>
      </c>
      <c r="G12" s="203">
        <v>20</v>
      </c>
      <c r="H12" s="203">
        <v>24</v>
      </c>
      <c r="I12" s="203">
        <v>24</v>
      </c>
      <c r="J12" s="203">
        <v>30</v>
      </c>
      <c r="K12" s="204">
        <v>228</v>
      </c>
      <c r="L12" s="208"/>
      <c r="M12" s="206"/>
    </row>
    <row r="13" spans="1:26" x14ac:dyDescent="0.55000000000000004">
      <c r="A13" s="202" t="s">
        <v>235</v>
      </c>
      <c r="B13" s="203">
        <v>44</v>
      </c>
      <c r="C13" s="203">
        <v>46</v>
      </c>
      <c r="D13" s="203">
        <v>60</v>
      </c>
      <c r="E13" s="203">
        <v>64</v>
      </c>
      <c r="F13" s="203">
        <v>42</v>
      </c>
      <c r="G13" s="203">
        <v>40</v>
      </c>
      <c r="H13" s="203">
        <v>48</v>
      </c>
      <c r="I13" s="203">
        <v>48</v>
      </c>
      <c r="J13" s="203">
        <v>60</v>
      </c>
      <c r="K13" s="204">
        <v>452</v>
      </c>
      <c r="L13" s="208"/>
      <c r="M13" s="206"/>
    </row>
    <row r="14" spans="1:26" x14ac:dyDescent="0.55000000000000004">
      <c r="A14" s="202" t="s">
        <v>236</v>
      </c>
      <c r="B14" s="203">
        <v>44</v>
      </c>
      <c r="C14" s="203">
        <v>46</v>
      </c>
      <c r="D14" s="203">
        <v>60</v>
      </c>
      <c r="E14" s="203">
        <v>64</v>
      </c>
      <c r="F14" s="203">
        <v>42</v>
      </c>
      <c r="G14" s="203">
        <v>40</v>
      </c>
      <c r="H14" s="203">
        <v>48</v>
      </c>
      <c r="I14" s="203">
        <v>48</v>
      </c>
      <c r="J14" s="203">
        <v>60</v>
      </c>
      <c r="K14" s="204">
        <v>452</v>
      </c>
      <c r="L14" s="208"/>
      <c r="M14" s="206"/>
    </row>
    <row r="15" spans="1:26" x14ac:dyDescent="0.55000000000000004">
      <c r="A15" s="202" t="s">
        <v>237</v>
      </c>
      <c r="B15" s="203">
        <v>22</v>
      </c>
      <c r="C15" s="203">
        <v>23</v>
      </c>
      <c r="D15" s="203">
        <v>30</v>
      </c>
      <c r="E15" s="203">
        <v>32</v>
      </c>
      <c r="F15" s="203">
        <v>21</v>
      </c>
      <c r="G15" s="203">
        <v>20</v>
      </c>
      <c r="H15" s="203">
        <v>24</v>
      </c>
      <c r="I15" s="203">
        <v>24</v>
      </c>
      <c r="J15" s="203">
        <v>30</v>
      </c>
      <c r="K15" s="204">
        <v>226</v>
      </c>
      <c r="L15" s="208"/>
      <c r="M15" s="206"/>
    </row>
    <row r="16" spans="1:26" x14ac:dyDescent="0.55000000000000004">
      <c r="A16" s="202" t="s">
        <v>238</v>
      </c>
      <c r="B16" s="203">
        <v>22</v>
      </c>
      <c r="C16" s="203">
        <v>23</v>
      </c>
      <c r="D16" s="203">
        <v>30</v>
      </c>
      <c r="E16" s="203">
        <v>32</v>
      </c>
      <c r="F16" s="203">
        <v>21</v>
      </c>
      <c r="G16" s="203">
        <v>20</v>
      </c>
      <c r="H16" s="203">
        <v>24</v>
      </c>
      <c r="I16" s="203">
        <v>24</v>
      </c>
      <c r="J16" s="203">
        <v>30</v>
      </c>
      <c r="K16" s="204">
        <v>226</v>
      </c>
      <c r="L16" s="208"/>
      <c r="M16" s="206"/>
    </row>
    <row r="17" spans="1:13" x14ac:dyDescent="0.55000000000000004">
      <c r="A17" s="202" t="s">
        <v>239</v>
      </c>
      <c r="B17" s="203">
        <v>44</v>
      </c>
      <c r="C17" s="203">
        <v>46</v>
      </c>
      <c r="D17" s="203">
        <v>60</v>
      </c>
      <c r="E17" s="203">
        <v>64</v>
      </c>
      <c r="F17" s="203">
        <v>42</v>
      </c>
      <c r="G17" s="203">
        <v>40</v>
      </c>
      <c r="H17" s="203">
        <v>48</v>
      </c>
      <c r="I17" s="203">
        <v>48</v>
      </c>
      <c r="J17" s="203">
        <v>60</v>
      </c>
      <c r="K17" s="204">
        <v>452</v>
      </c>
      <c r="L17" s="208"/>
      <c r="M17" s="206"/>
    </row>
  </sheetData>
  <mergeCells count="2">
    <mergeCell ref="A2:M2"/>
    <mergeCell ref="N1:X1"/>
  </mergeCells>
  <pageMargins left="0.98425196850393704" right="0.51181102362204722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BR36"/>
  <sheetViews>
    <sheetView view="pageLayout" zoomScale="80" zoomScaleNormal="70" zoomScalePageLayoutView="80" workbookViewId="0">
      <selection activeCell="I11" sqref="I11"/>
    </sheetView>
  </sheetViews>
  <sheetFormatPr defaultColWidth="8.875" defaultRowHeight="24" x14ac:dyDescent="0.55000000000000004"/>
  <cols>
    <col min="1" max="1" width="12" style="44" customWidth="1"/>
    <col min="2" max="2" width="10.125" style="44" customWidth="1"/>
    <col min="3" max="3" width="6" style="44" bestFit="1" customWidth="1"/>
    <col min="4" max="4" width="6.125" style="44" customWidth="1"/>
    <col min="5" max="5" width="8" style="44" customWidth="1"/>
    <col min="6" max="6" width="10.75" style="44" customWidth="1"/>
    <col min="7" max="7" width="7.375" style="44" customWidth="1"/>
    <col min="8" max="8" width="7.625" style="44" customWidth="1"/>
    <col min="9" max="9" width="10.75" style="44" bestFit="1" customWidth="1"/>
    <col min="10" max="28" width="8.875" style="44"/>
    <col min="29" max="29" width="13.625" style="44" customWidth="1"/>
    <col min="30" max="32" width="9.375" style="44" customWidth="1"/>
    <col min="33" max="33" width="13.375" style="44" customWidth="1"/>
    <col min="34" max="34" width="13.75" style="44" customWidth="1"/>
    <col min="35" max="44" width="8.875" style="44"/>
    <col min="45" max="45" width="13.625" style="44" customWidth="1"/>
    <col min="46" max="48" width="9.375" style="44" customWidth="1"/>
    <col min="49" max="49" width="13.375" style="44" customWidth="1"/>
    <col min="50" max="50" width="13.75" style="44" customWidth="1"/>
    <col min="51" max="51" width="8" style="44" customWidth="1"/>
    <col min="52" max="52" width="8.875" style="44"/>
    <col min="53" max="53" width="7.25" style="44" customWidth="1"/>
    <col min="54" max="54" width="6.375" style="44" customWidth="1"/>
    <col min="55" max="55" width="6.125" style="44" customWidth="1"/>
    <col min="56" max="56" width="7.25" style="44" customWidth="1"/>
    <col min="57" max="57" width="8" style="44" customWidth="1"/>
    <col min="58" max="58" width="7.25" style="44" customWidth="1"/>
    <col min="59" max="59" width="6.375" style="44" customWidth="1"/>
    <col min="60" max="60" width="6.125" style="44" customWidth="1"/>
    <col min="61" max="61" width="7.25" style="44" customWidth="1"/>
    <col min="62" max="62" width="8.875" style="44"/>
    <col min="63" max="63" width="13.625" style="44" customWidth="1"/>
    <col min="64" max="64" width="19" style="44" customWidth="1"/>
    <col min="65" max="65" width="13.5" style="44" customWidth="1"/>
    <col min="66" max="66" width="22.5" style="44" customWidth="1"/>
    <col min="67" max="16384" width="8.875" style="44"/>
  </cols>
  <sheetData>
    <row r="1" spans="1:70" s="36" customFormat="1" ht="26.25" x14ac:dyDescent="0.55000000000000004">
      <c r="A1" s="392" t="s">
        <v>78</v>
      </c>
      <c r="B1" s="392"/>
      <c r="C1" s="392"/>
      <c r="D1" s="392"/>
      <c r="E1" s="392"/>
      <c r="F1" s="392"/>
      <c r="G1" s="392"/>
      <c r="H1" s="392"/>
      <c r="I1" s="392"/>
      <c r="J1" s="392" t="s">
        <v>79</v>
      </c>
      <c r="K1" s="392"/>
      <c r="L1" s="392"/>
      <c r="M1" s="392"/>
      <c r="N1" s="392"/>
      <c r="O1" s="392"/>
      <c r="P1" s="392"/>
      <c r="Q1" s="392"/>
      <c r="R1" s="392"/>
      <c r="S1" s="392" t="s">
        <v>80</v>
      </c>
      <c r="T1" s="392"/>
      <c r="U1" s="392"/>
      <c r="V1" s="392"/>
      <c r="W1" s="392"/>
      <c r="X1" s="392"/>
      <c r="Y1" s="392"/>
      <c r="Z1" s="392"/>
      <c r="AA1" s="392"/>
      <c r="AB1" s="392" t="s">
        <v>81</v>
      </c>
      <c r="AC1" s="392"/>
      <c r="AD1" s="392"/>
      <c r="AE1" s="392"/>
      <c r="AF1" s="392"/>
      <c r="AG1" s="392"/>
      <c r="AH1" s="392"/>
      <c r="AI1" s="392" t="s">
        <v>82</v>
      </c>
      <c r="AJ1" s="392"/>
      <c r="AK1" s="392"/>
      <c r="AL1" s="392"/>
      <c r="AM1" s="392"/>
      <c r="AN1" s="392"/>
      <c r="AO1" s="392"/>
      <c r="AP1" s="392"/>
      <c r="AQ1" s="392"/>
      <c r="AR1" s="392" t="s">
        <v>83</v>
      </c>
      <c r="AS1" s="392"/>
      <c r="AT1" s="392"/>
      <c r="AU1" s="392"/>
      <c r="AV1" s="392"/>
      <c r="AW1" s="392"/>
      <c r="AX1" s="392"/>
      <c r="AY1" s="391" t="s">
        <v>84</v>
      </c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2" t="s">
        <v>85</v>
      </c>
      <c r="BK1" s="392"/>
      <c r="BL1" s="392"/>
      <c r="BM1" s="392"/>
      <c r="BN1" s="392"/>
      <c r="BO1" s="59"/>
      <c r="BP1" s="59"/>
      <c r="BQ1" s="59"/>
      <c r="BR1" s="59"/>
    </row>
    <row r="2" spans="1:70" s="36" customFormat="1" ht="26.25" x14ac:dyDescent="0.55000000000000004">
      <c r="A2" s="393" t="s">
        <v>86</v>
      </c>
      <c r="B2" s="393"/>
      <c r="C2" s="393"/>
      <c r="D2" s="393"/>
      <c r="E2" s="393"/>
      <c r="F2" s="393"/>
      <c r="G2" s="393"/>
      <c r="H2" s="393"/>
      <c r="I2" s="393"/>
      <c r="J2" s="393" t="s">
        <v>87</v>
      </c>
      <c r="K2" s="393"/>
      <c r="L2" s="393"/>
      <c r="M2" s="393"/>
      <c r="N2" s="393"/>
      <c r="O2" s="393"/>
      <c r="P2" s="393"/>
      <c r="Q2" s="393"/>
      <c r="R2" s="393"/>
      <c r="S2" s="393" t="s">
        <v>88</v>
      </c>
      <c r="T2" s="393"/>
      <c r="U2" s="393"/>
      <c r="V2" s="393"/>
      <c r="W2" s="393"/>
      <c r="X2" s="393"/>
      <c r="Y2" s="393"/>
      <c r="Z2" s="393"/>
      <c r="AA2" s="393"/>
      <c r="AB2" s="393" t="s">
        <v>88</v>
      </c>
      <c r="AC2" s="393"/>
      <c r="AD2" s="393"/>
      <c r="AE2" s="393"/>
      <c r="AF2" s="393"/>
      <c r="AG2" s="393"/>
      <c r="AH2" s="393"/>
      <c r="AI2" s="393" t="s">
        <v>88</v>
      </c>
      <c r="AJ2" s="393"/>
      <c r="AK2" s="393"/>
      <c r="AL2" s="393"/>
      <c r="AM2" s="393"/>
      <c r="AN2" s="393"/>
      <c r="AO2" s="393"/>
      <c r="AP2" s="393"/>
      <c r="AQ2" s="393"/>
      <c r="AR2" s="393" t="s">
        <v>88</v>
      </c>
      <c r="AS2" s="393"/>
      <c r="AT2" s="393"/>
      <c r="AU2" s="393"/>
      <c r="AV2" s="393"/>
      <c r="AW2" s="393"/>
      <c r="AX2" s="393"/>
      <c r="AY2" s="394" t="s">
        <v>89</v>
      </c>
      <c r="AZ2" s="394"/>
      <c r="BA2" s="394"/>
      <c r="BB2" s="394"/>
      <c r="BC2" s="394"/>
      <c r="BD2" s="394"/>
      <c r="BE2" s="394"/>
      <c r="BF2" s="394"/>
      <c r="BG2" s="394"/>
      <c r="BH2" s="394"/>
      <c r="BI2" s="394"/>
      <c r="BJ2" s="393" t="s">
        <v>88</v>
      </c>
      <c r="BK2" s="393"/>
      <c r="BL2" s="393"/>
      <c r="BM2" s="393"/>
      <c r="BN2" s="393"/>
      <c r="BO2" s="60"/>
      <c r="BP2" s="60"/>
      <c r="BQ2" s="60"/>
      <c r="BR2" s="60"/>
    </row>
    <row r="3" spans="1:70" s="36" customFormat="1" ht="24" customHeight="1" x14ac:dyDescent="0.55000000000000004">
      <c r="A3" s="380" t="s">
        <v>90</v>
      </c>
      <c r="B3" s="381" t="s">
        <v>91</v>
      </c>
      <c r="C3" s="383" t="s">
        <v>92</v>
      </c>
      <c r="D3" s="383"/>
      <c r="E3" s="383"/>
      <c r="F3" s="61" t="s">
        <v>93</v>
      </c>
      <c r="G3" s="383" t="s">
        <v>94</v>
      </c>
      <c r="H3" s="383"/>
      <c r="I3" s="383"/>
      <c r="J3" s="384" t="s">
        <v>90</v>
      </c>
      <c r="K3" s="385" t="s">
        <v>91</v>
      </c>
      <c r="L3" s="387" t="s">
        <v>92</v>
      </c>
      <c r="M3" s="387"/>
      <c r="N3" s="387"/>
      <c r="O3" s="62" t="s">
        <v>93</v>
      </c>
      <c r="P3" s="387" t="s">
        <v>94</v>
      </c>
      <c r="Q3" s="387"/>
      <c r="R3" s="387"/>
      <c r="S3" s="388" t="s">
        <v>90</v>
      </c>
      <c r="T3" s="389" t="s">
        <v>91</v>
      </c>
      <c r="U3" s="379" t="s">
        <v>92</v>
      </c>
      <c r="V3" s="379"/>
      <c r="W3" s="379"/>
      <c r="X3" s="63" t="s">
        <v>93</v>
      </c>
      <c r="Y3" s="379" t="s">
        <v>94</v>
      </c>
      <c r="Z3" s="379"/>
      <c r="AA3" s="379"/>
      <c r="AB3" s="372" t="s">
        <v>90</v>
      </c>
      <c r="AC3" s="373" t="s">
        <v>91</v>
      </c>
      <c r="AD3" s="375" t="s">
        <v>92</v>
      </c>
      <c r="AE3" s="375"/>
      <c r="AF3" s="64" t="s">
        <v>93</v>
      </c>
      <c r="AG3" s="375" t="s">
        <v>94</v>
      </c>
      <c r="AH3" s="375"/>
      <c r="AI3" s="376" t="s">
        <v>90</v>
      </c>
      <c r="AJ3" s="377" t="s">
        <v>91</v>
      </c>
      <c r="AK3" s="367" t="s">
        <v>92</v>
      </c>
      <c r="AL3" s="367"/>
      <c r="AM3" s="367"/>
      <c r="AN3" s="65" t="s">
        <v>93</v>
      </c>
      <c r="AO3" s="367" t="s">
        <v>94</v>
      </c>
      <c r="AP3" s="367"/>
      <c r="AQ3" s="367"/>
      <c r="AR3" s="368" t="s">
        <v>90</v>
      </c>
      <c r="AS3" s="369" t="s">
        <v>91</v>
      </c>
      <c r="AT3" s="371" t="s">
        <v>92</v>
      </c>
      <c r="AU3" s="371"/>
      <c r="AV3" s="66" t="s">
        <v>93</v>
      </c>
      <c r="AW3" s="371" t="s">
        <v>94</v>
      </c>
      <c r="AX3" s="371"/>
      <c r="AY3" s="362" t="s">
        <v>90</v>
      </c>
      <c r="AZ3" s="363" t="s">
        <v>91</v>
      </c>
      <c r="BA3" s="365" t="s">
        <v>92</v>
      </c>
      <c r="BB3" s="365"/>
      <c r="BC3" s="365"/>
      <c r="BD3" s="365"/>
      <c r="BE3" s="67" t="s">
        <v>93</v>
      </c>
      <c r="BF3" s="365" t="s">
        <v>92</v>
      </c>
      <c r="BG3" s="365"/>
      <c r="BH3" s="365"/>
      <c r="BI3" s="365"/>
      <c r="BJ3" s="366" t="s">
        <v>90</v>
      </c>
      <c r="BK3" s="346" t="s">
        <v>91</v>
      </c>
      <c r="BL3" s="346" t="s">
        <v>95</v>
      </c>
      <c r="BM3" s="68" t="s">
        <v>93</v>
      </c>
      <c r="BN3" s="69" t="s">
        <v>94</v>
      </c>
    </row>
    <row r="4" spans="1:70" s="36" customFormat="1" ht="72" customHeight="1" x14ac:dyDescent="0.55000000000000004">
      <c r="A4" s="380"/>
      <c r="B4" s="382"/>
      <c r="C4" s="70" t="s">
        <v>96</v>
      </c>
      <c r="D4" s="70" t="s">
        <v>97</v>
      </c>
      <c r="E4" s="61" t="s">
        <v>98</v>
      </c>
      <c r="F4" s="61" t="s">
        <v>99</v>
      </c>
      <c r="G4" s="70" t="s">
        <v>96</v>
      </c>
      <c r="H4" s="70" t="s">
        <v>97</v>
      </c>
      <c r="I4" s="61" t="s">
        <v>98</v>
      </c>
      <c r="J4" s="384"/>
      <c r="K4" s="386"/>
      <c r="L4" s="71" t="s">
        <v>96</v>
      </c>
      <c r="M4" s="71" t="s">
        <v>97</v>
      </c>
      <c r="N4" s="62" t="s">
        <v>98</v>
      </c>
      <c r="O4" s="62" t="s">
        <v>99</v>
      </c>
      <c r="P4" s="71" t="s">
        <v>96</v>
      </c>
      <c r="Q4" s="71" t="s">
        <v>97</v>
      </c>
      <c r="R4" s="62" t="s">
        <v>98</v>
      </c>
      <c r="S4" s="388"/>
      <c r="T4" s="390"/>
      <c r="U4" s="72" t="s">
        <v>96</v>
      </c>
      <c r="V4" s="72" t="s">
        <v>97</v>
      </c>
      <c r="W4" s="63" t="s">
        <v>98</v>
      </c>
      <c r="X4" s="63" t="s">
        <v>99</v>
      </c>
      <c r="Y4" s="72" t="s">
        <v>96</v>
      </c>
      <c r="Z4" s="72" t="s">
        <v>97</v>
      </c>
      <c r="AA4" s="63" t="s">
        <v>98</v>
      </c>
      <c r="AB4" s="372"/>
      <c r="AC4" s="374"/>
      <c r="AD4" s="73" t="s">
        <v>96</v>
      </c>
      <c r="AE4" s="73" t="s">
        <v>97</v>
      </c>
      <c r="AF4" s="64" t="s">
        <v>99</v>
      </c>
      <c r="AG4" s="73" t="s">
        <v>96</v>
      </c>
      <c r="AH4" s="73" t="s">
        <v>97</v>
      </c>
      <c r="AI4" s="376"/>
      <c r="AJ4" s="378"/>
      <c r="AK4" s="74" t="s">
        <v>96</v>
      </c>
      <c r="AL4" s="74" t="s">
        <v>97</v>
      </c>
      <c r="AM4" s="65" t="s">
        <v>100</v>
      </c>
      <c r="AN4" s="65" t="s">
        <v>99</v>
      </c>
      <c r="AO4" s="74" t="s">
        <v>96</v>
      </c>
      <c r="AP4" s="74" t="s">
        <v>97</v>
      </c>
      <c r="AQ4" s="65" t="s">
        <v>100</v>
      </c>
      <c r="AR4" s="368"/>
      <c r="AS4" s="370"/>
      <c r="AT4" s="75" t="s">
        <v>96</v>
      </c>
      <c r="AU4" s="75" t="s">
        <v>97</v>
      </c>
      <c r="AV4" s="66" t="s">
        <v>99</v>
      </c>
      <c r="AW4" s="75" t="s">
        <v>96</v>
      </c>
      <c r="AX4" s="75" t="s">
        <v>97</v>
      </c>
      <c r="AY4" s="362"/>
      <c r="AZ4" s="364"/>
      <c r="BA4" s="76" t="s">
        <v>101</v>
      </c>
      <c r="BB4" s="76" t="s">
        <v>102</v>
      </c>
      <c r="BC4" s="76" t="s">
        <v>103</v>
      </c>
      <c r="BD4" s="76" t="s">
        <v>104</v>
      </c>
      <c r="BE4" s="67" t="s">
        <v>99</v>
      </c>
      <c r="BF4" s="76" t="s">
        <v>101</v>
      </c>
      <c r="BG4" s="76" t="s">
        <v>102</v>
      </c>
      <c r="BH4" s="76" t="s">
        <v>103</v>
      </c>
      <c r="BI4" s="76" t="s">
        <v>104</v>
      </c>
      <c r="BJ4" s="366"/>
      <c r="BK4" s="347"/>
      <c r="BL4" s="347"/>
      <c r="BM4" s="68" t="s">
        <v>105</v>
      </c>
      <c r="BN4" s="68" t="s">
        <v>106</v>
      </c>
    </row>
    <row r="5" spans="1:70" x14ac:dyDescent="0.55000000000000004">
      <c r="A5" s="77" t="s">
        <v>178</v>
      </c>
      <c r="B5" s="78">
        <v>22</v>
      </c>
      <c r="C5" s="78">
        <v>14</v>
      </c>
      <c r="D5" s="78">
        <v>2</v>
      </c>
      <c r="E5" s="78">
        <v>0</v>
      </c>
      <c r="F5" s="79" t="s">
        <v>38</v>
      </c>
      <c r="G5" s="80">
        <f>(C5/B5)</f>
        <v>0.63636363636363635</v>
      </c>
      <c r="H5" s="80">
        <f>D5/B5</f>
        <v>9.0909090909090912E-2</v>
      </c>
      <c r="I5" s="80">
        <f>E5/B5</f>
        <v>0</v>
      </c>
      <c r="J5" s="81" t="s">
        <v>178</v>
      </c>
      <c r="K5" s="78">
        <v>22</v>
      </c>
      <c r="L5" s="82">
        <v>4</v>
      </c>
      <c r="M5" s="78">
        <v>12</v>
      </c>
      <c r="N5" s="220">
        <v>6</v>
      </c>
      <c r="O5" s="83" t="s">
        <v>38</v>
      </c>
      <c r="P5" s="84">
        <f t="shared" ref="P5:P13" si="0">(L5/K5)</f>
        <v>0.18181818181818182</v>
      </c>
      <c r="Q5" s="84">
        <f t="shared" ref="Q5:Q13" si="1">M5/K5</f>
        <v>0.54545454545454541</v>
      </c>
      <c r="R5" s="84">
        <f t="shared" ref="R5:R13" si="2">N5/K5</f>
        <v>0.27272727272727271</v>
      </c>
      <c r="S5" s="85" t="s">
        <v>178</v>
      </c>
      <c r="T5" s="78">
        <v>22</v>
      </c>
      <c r="U5" s="78">
        <v>4</v>
      </c>
      <c r="V5" s="78">
        <v>12</v>
      </c>
      <c r="W5" s="78">
        <v>6</v>
      </c>
      <c r="X5" s="86" t="s">
        <v>38</v>
      </c>
      <c r="Y5" s="87">
        <f>(U5/T5)</f>
        <v>0.18181818181818182</v>
      </c>
      <c r="Z5" s="87">
        <f>V5/T5</f>
        <v>0.54545454545454541</v>
      </c>
      <c r="AA5" s="87">
        <f>W5/T5</f>
        <v>0.27272727272727271</v>
      </c>
      <c r="AB5" s="88" t="s">
        <v>178</v>
      </c>
      <c r="AC5" s="78">
        <v>22</v>
      </c>
      <c r="AD5" s="78">
        <v>15</v>
      </c>
      <c r="AE5" s="78">
        <v>5</v>
      </c>
      <c r="AF5" s="89" t="s">
        <v>38</v>
      </c>
      <c r="AG5" s="90">
        <f t="shared" ref="AG5:AG13" si="3">(AD5/AC5)</f>
        <v>0.68181818181818177</v>
      </c>
      <c r="AH5" s="90">
        <f t="shared" ref="AH5:AH13" si="4">AE5/AC5</f>
        <v>0.22727272727272727</v>
      </c>
      <c r="AI5" s="91" t="s">
        <v>178</v>
      </c>
      <c r="AJ5" s="78">
        <v>22</v>
      </c>
      <c r="AK5" s="78">
        <v>5</v>
      </c>
      <c r="AL5" s="78">
        <v>4</v>
      </c>
      <c r="AM5" s="78">
        <v>4</v>
      </c>
      <c r="AN5" s="92" t="s">
        <v>38</v>
      </c>
      <c r="AO5" s="93">
        <f>(AK5/AJ5)</f>
        <v>0.22727272727272727</v>
      </c>
      <c r="AP5" s="93">
        <f>AL5/AJ5</f>
        <v>0.18181818181818182</v>
      </c>
      <c r="AQ5" s="93">
        <f>AM5/AJ5</f>
        <v>0.18181818181818182</v>
      </c>
      <c r="AR5" s="94" t="s">
        <v>38</v>
      </c>
      <c r="AS5" s="78">
        <v>22</v>
      </c>
      <c r="AT5" s="78">
        <v>18</v>
      </c>
      <c r="AU5" s="78">
        <v>4</v>
      </c>
      <c r="AV5" s="95" t="s">
        <v>38</v>
      </c>
      <c r="AW5" s="96">
        <f t="shared" ref="AW5:AW13" si="5">(AT5/AS5)</f>
        <v>0.81818181818181823</v>
      </c>
      <c r="AX5" s="96">
        <f t="shared" ref="AX5:AX13" si="6">AU5/AS5</f>
        <v>0.18181818181818182</v>
      </c>
      <c r="AY5" s="97" t="s">
        <v>38</v>
      </c>
      <c r="AZ5" s="78">
        <v>22</v>
      </c>
      <c r="BA5" s="78">
        <v>5</v>
      </c>
      <c r="BB5" s="78">
        <v>8</v>
      </c>
      <c r="BC5" s="78">
        <v>5</v>
      </c>
      <c r="BD5" s="78">
        <v>4</v>
      </c>
      <c r="BE5" s="98" t="s">
        <v>38</v>
      </c>
      <c r="BF5" s="99">
        <f>(BA5/AZ5)</f>
        <v>0.22727272727272727</v>
      </c>
      <c r="BG5" s="99">
        <f>(BB5/AZ5)</f>
        <v>0.36363636363636365</v>
      </c>
      <c r="BH5" s="99">
        <f>(BC5/AZ5)</f>
        <v>0.22727272727272727</v>
      </c>
      <c r="BI5" s="99">
        <f>(BD5/AZ5)</f>
        <v>0.18181818181818182</v>
      </c>
      <c r="BJ5" s="100" t="s">
        <v>38</v>
      </c>
      <c r="BK5" s="78">
        <v>22</v>
      </c>
      <c r="BL5" s="78">
        <v>22</v>
      </c>
      <c r="BM5" s="101" t="s">
        <v>38</v>
      </c>
      <c r="BN5" s="102">
        <f t="shared" ref="BN5:BN13" si="7">(BL5/BK5)</f>
        <v>1</v>
      </c>
    </row>
    <row r="6" spans="1:70" x14ac:dyDescent="0.55000000000000004">
      <c r="A6" s="77" t="s">
        <v>179</v>
      </c>
      <c r="B6" s="78">
        <v>22</v>
      </c>
      <c r="C6" s="78">
        <v>8</v>
      </c>
      <c r="D6" s="78">
        <v>7</v>
      </c>
      <c r="E6" s="78">
        <v>0</v>
      </c>
      <c r="F6" s="79" t="s">
        <v>39</v>
      </c>
      <c r="G6" s="80">
        <f>(C6/B6)</f>
        <v>0.36363636363636365</v>
      </c>
      <c r="H6" s="80">
        <f>D6/B6</f>
        <v>0.31818181818181818</v>
      </c>
      <c r="I6" s="80">
        <f>E6/B6</f>
        <v>0</v>
      </c>
      <c r="J6" s="81" t="s">
        <v>179</v>
      </c>
      <c r="K6" s="78">
        <v>22</v>
      </c>
      <c r="L6" s="82">
        <v>17</v>
      </c>
      <c r="M6" s="78">
        <v>1</v>
      </c>
      <c r="N6" s="220">
        <v>4</v>
      </c>
      <c r="O6" s="83" t="s">
        <v>39</v>
      </c>
      <c r="P6" s="84">
        <f t="shared" si="0"/>
        <v>0.77272727272727271</v>
      </c>
      <c r="Q6" s="84">
        <f t="shared" si="1"/>
        <v>4.5454545454545456E-2</v>
      </c>
      <c r="R6" s="84">
        <f t="shared" si="2"/>
        <v>0.18181818181818182</v>
      </c>
      <c r="S6" s="85" t="s">
        <v>179</v>
      </c>
      <c r="T6" s="78">
        <v>22</v>
      </c>
      <c r="U6" s="78">
        <v>0</v>
      </c>
      <c r="V6" s="78">
        <v>18</v>
      </c>
      <c r="W6" s="78">
        <v>4</v>
      </c>
      <c r="X6" s="86" t="s">
        <v>39</v>
      </c>
      <c r="Y6" s="87">
        <f t="shared" ref="Y6:Y13" si="8">(U6/T6)</f>
        <v>0</v>
      </c>
      <c r="Z6" s="87">
        <f t="shared" ref="Z6:Z13" si="9">V6/T6</f>
        <v>0.81818181818181823</v>
      </c>
      <c r="AA6" s="87">
        <f t="shared" ref="AA6:AA13" si="10">W6/T6</f>
        <v>0.18181818181818182</v>
      </c>
      <c r="AB6" s="88" t="s">
        <v>179</v>
      </c>
      <c r="AC6" s="78">
        <v>22</v>
      </c>
      <c r="AD6" s="78">
        <v>2</v>
      </c>
      <c r="AE6" s="78">
        <v>8</v>
      </c>
      <c r="AF6" s="89" t="s">
        <v>39</v>
      </c>
      <c r="AG6" s="90">
        <f t="shared" si="3"/>
        <v>9.0909090909090912E-2</v>
      </c>
      <c r="AH6" s="90">
        <f t="shared" si="4"/>
        <v>0.36363636363636365</v>
      </c>
      <c r="AI6" s="91" t="s">
        <v>179</v>
      </c>
      <c r="AJ6" s="78">
        <v>22</v>
      </c>
      <c r="AK6" s="78">
        <v>2</v>
      </c>
      <c r="AL6" s="78">
        <v>8</v>
      </c>
      <c r="AM6" s="78">
        <v>5</v>
      </c>
      <c r="AN6" s="92" t="s">
        <v>39</v>
      </c>
      <c r="AO6" s="93">
        <f t="shared" ref="AO6:AO13" si="11">(AK6/AJ6)</f>
        <v>9.0909090909090912E-2</v>
      </c>
      <c r="AP6" s="93">
        <f t="shared" ref="AP6:AP13" si="12">AL6/AJ6</f>
        <v>0.36363636363636365</v>
      </c>
      <c r="AQ6" s="93">
        <f t="shared" ref="AQ6:AQ13" si="13">AM6/AJ6</f>
        <v>0.22727272727272727</v>
      </c>
      <c r="AR6" s="94" t="s">
        <v>39</v>
      </c>
      <c r="AS6" s="78">
        <v>22</v>
      </c>
      <c r="AT6" s="78">
        <v>18</v>
      </c>
      <c r="AU6" s="78">
        <v>4</v>
      </c>
      <c r="AV6" s="95" t="s">
        <v>39</v>
      </c>
      <c r="AW6" s="96">
        <f t="shared" si="5"/>
        <v>0.81818181818181823</v>
      </c>
      <c r="AX6" s="96">
        <f t="shared" si="6"/>
        <v>0.18181818181818182</v>
      </c>
      <c r="AY6" s="97" t="s">
        <v>39</v>
      </c>
      <c r="AZ6" s="78">
        <v>22</v>
      </c>
      <c r="BA6" s="78">
        <v>4</v>
      </c>
      <c r="BB6" s="78">
        <v>8</v>
      </c>
      <c r="BC6" s="78">
        <v>5</v>
      </c>
      <c r="BD6" s="78">
        <v>5</v>
      </c>
      <c r="BE6" s="98" t="s">
        <v>39</v>
      </c>
      <c r="BF6" s="99">
        <f t="shared" ref="BF6:BF13" si="14">(BA6/AZ6)</f>
        <v>0.18181818181818182</v>
      </c>
      <c r="BG6" s="99">
        <f t="shared" ref="BG6:BG13" si="15">(BB6/AZ6)</f>
        <v>0.36363636363636365</v>
      </c>
      <c r="BH6" s="99">
        <f t="shared" ref="BH6:BH13" si="16">(BC6/AZ6)</f>
        <v>0.22727272727272727</v>
      </c>
      <c r="BI6" s="99">
        <f t="shared" ref="BI6:BI13" si="17">(BD6/AZ6)</f>
        <v>0.22727272727272727</v>
      </c>
      <c r="BJ6" s="100" t="s">
        <v>39</v>
      </c>
      <c r="BK6" s="78">
        <v>22</v>
      </c>
      <c r="BL6" s="78">
        <v>22</v>
      </c>
      <c r="BM6" s="101" t="s">
        <v>39</v>
      </c>
      <c r="BN6" s="102">
        <f t="shared" si="7"/>
        <v>1</v>
      </c>
    </row>
    <row r="7" spans="1:70" x14ac:dyDescent="0.55000000000000004">
      <c r="A7" s="77" t="s">
        <v>180</v>
      </c>
      <c r="B7" s="78">
        <v>24</v>
      </c>
      <c r="C7" s="78">
        <v>12</v>
      </c>
      <c r="D7" s="78">
        <v>2</v>
      </c>
      <c r="E7" s="78">
        <v>0</v>
      </c>
      <c r="F7" s="79" t="s">
        <v>40</v>
      </c>
      <c r="G7" s="80">
        <f>(C7/B7)</f>
        <v>0.5</v>
      </c>
      <c r="H7" s="80">
        <f>D7/B7</f>
        <v>8.3333333333333329E-2</v>
      </c>
      <c r="I7" s="80">
        <f>E7/B7</f>
        <v>0</v>
      </c>
      <c r="J7" s="81" t="s">
        <v>180</v>
      </c>
      <c r="K7" s="78">
        <v>24</v>
      </c>
      <c r="L7" s="82">
        <v>21</v>
      </c>
      <c r="M7" s="78">
        <v>3</v>
      </c>
      <c r="N7" s="220">
        <v>0</v>
      </c>
      <c r="O7" s="83" t="s">
        <v>40</v>
      </c>
      <c r="P7" s="84">
        <f t="shared" si="0"/>
        <v>0.875</v>
      </c>
      <c r="Q7" s="84">
        <f t="shared" si="1"/>
        <v>0.125</v>
      </c>
      <c r="R7" s="84">
        <f t="shared" si="2"/>
        <v>0</v>
      </c>
      <c r="S7" s="85" t="s">
        <v>180</v>
      </c>
      <c r="T7" s="78">
        <v>24</v>
      </c>
      <c r="U7" s="78">
        <v>23</v>
      </c>
      <c r="V7" s="78">
        <v>1</v>
      </c>
      <c r="W7" s="78">
        <v>0</v>
      </c>
      <c r="X7" s="86" t="s">
        <v>40</v>
      </c>
      <c r="Y7" s="87">
        <f t="shared" si="8"/>
        <v>0.95833333333333337</v>
      </c>
      <c r="Z7" s="87">
        <f t="shared" si="9"/>
        <v>4.1666666666666664E-2</v>
      </c>
      <c r="AA7" s="87">
        <f t="shared" si="10"/>
        <v>0</v>
      </c>
      <c r="AB7" s="88" t="s">
        <v>180</v>
      </c>
      <c r="AC7" s="78">
        <v>24</v>
      </c>
      <c r="AD7" s="78">
        <v>23</v>
      </c>
      <c r="AE7" s="78">
        <v>1</v>
      </c>
      <c r="AF7" s="89" t="s">
        <v>40</v>
      </c>
      <c r="AG7" s="90">
        <f t="shared" si="3"/>
        <v>0.95833333333333337</v>
      </c>
      <c r="AH7" s="90">
        <f t="shared" si="4"/>
        <v>4.1666666666666664E-2</v>
      </c>
      <c r="AI7" s="91" t="s">
        <v>180</v>
      </c>
      <c r="AJ7" s="78">
        <v>24</v>
      </c>
      <c r="AK7" s="78">
        <v>10</v>
      </c>
      <c r="AL7" s="78">
        <v>13</v>
      </c>
      <c r="AM7" s="78">
        <v>0</v>
      </c>
      <c r="AN7" s="92" t="s">
        <v>40</v>
      </c>
      <c r="AO7" s="93">
        <f t="shared" si="11"/>
        <v>0.41666666666666669</v>
      </c>
      <c r="AP7" s="93">
        <f t="shared" si="12"/>
        <v>0.54166666666666663</v>
      </c>
      <c r="AQ7" s="93">
        <f t="shared" si="13"/>
        <v>0</v>
      </c>
      <c r="AR7" s="94" t="s">
        <v>40</v>
      </c>
      <c r="AS7" s="78">
        <v>24</v>
      </c>
      <c r="AT7" s="78">
        <v>24</v>
      </c>
      <c r="AU7" s="78">
        <v>0</v>
      </c>
      <c r="AV7" s="95" t="s">
        <v>40</v>
      </c>
      <c r="AW7" s="96">
        <f t="shared" si="5"/>
        <v>1</v>
      </c>
      <c r="AX7" s="96">
        <f t="shared" si="6"/>
        <v>0</v>
      </c>
      <c r="AY7" s="97" t="s">
        <v>40</v>
      </c>
      <c r="AZ7" s="78">
        <v>24</v>
      </c>
      <c r="BA7" s="78">
        <v>8</v>
      </c>
      <c r="BB7" s="78">
        <v>7</v>
      </c>
      <c r="BC7" s="78">
        <v>5</v>
      </c>
      <c r="BD7" s="78">
        <v>4</v>
      </c>
      <c r="BE7" s="98" t="s">
        <v>40</v>
      </c>
      <c r="BF7" s="99">
        <f t="shared" si="14"/>
        <v>0.33333333333333331</v>
      </c>
      <c r="BG7" s="99">
        <f t="shared" si="15"/>
        <v>0.29166666666666669</v>
      </c>
      <c r="BH7" s="99">
        <f t="shared" si="16"/>
        <v>0.20833333333333334</v>
      </c>
      <c r="BI7" s="99">
        <f t="shared" si="17"/>
        <v>0.16666666666666666</v>
      </c>
      <c r="BJ7" s="100" t="s">
        <v>40</v>
      </c>
      <c r="BK7" s="78">
        <v>24</v>
      </c>
      <c r="BL7" s="78">
        <v>24</v>
      </c>
      <c r="BM7" s="101" t="s">
        <v>40</v>
      </c>
      <c r="BN7" s="102">
        <f t="shared" si="7"/>
        <v>1</v>
      </c>
    </row>
    <row r="8" spans="1:70" x14ac:dyDescent="0.55000000000000004">
      <c r="A8" s="77" t="s">
        <v>181</v>
      </c>
      <c r="B8" s="78">
        <v>32</v>
      </c>
      <c r="C8" s="78">
        <v>12</v>
      </c>
      <c r="D8" s="78">
        <v>4</v>
      </c>
      <c r="E8" s="78">
        <v>0</v>
      </c>
      <c r="F8" s="79" t="s">
        <v>41</v>
      </c>
      <c r="G8" s="80">
        <f>(C8/B8)</f>
        <v>0.375</v>
      </c>
      <c r="H8" s="80">
        <f>D8/B8</f>
        <v>0.125</v>
      </c>
      <c r="I8" s="80">
        <f>E8/B8</f>
        <v>0</v>
      </c>
      <c r="J8" s="81" t="s">
        <v>181</v>
      </c>
      <c r="K8" s="78">
        <v>32</v>
      </c>
      <c r="L8" s="82">
        <v>1</v>
      </c>
      <c r="M8" s="78">
        <v>20</v>
      </c>
      <c r="N8" s="220">
        <v>11</v>
      </c>
      <c r="O8" s="83" t="s">
        <v>41</v>
      </c>
      <c r="P8" s="84">
        <f t="shared" si="0"/>
        <v>3.125E-2</v>
      </c>
      <c r="Q8" s="84">
        <f t="shared" si="1"/>
        <v>0.625</v>
      </c>
      <c r="R8" s="84">
        <f t="shared" si="2"/>
        <v>0.34375</v>
      </c>
      <c r="S8" s="85" t="s">
        <v>181</v>
      </c>
      <c r="T8" s="78">
        <v>32</v>
      </c>
      <c r="U8" s="78">
        <v>0</v>
      </c>
      <c r="V8" s="78">
        <v>21</v>
      </c>
      <c r="W8" s="78">
        <v>11</v>
      </c>
      <c r="X8" s="86" t="s">
        <v>41</v>
      </c>
      <c r="Y8" s="87">
        <f t="shared" si="8"/>
        <v>0</v>
      </c>
      <c r="Z8" s="87">
        <f t="shared" si="9"/>
        <v>0.65625</v>
      </c>
      <c r="AA8" s="87">
        <f t="shared" si="10"/>
        <v>0.34375</v>
      </c>
      <c r="AB8" s="88" t="s">
        <v>181</v>
      </c>
      <c r="AC8" s="78">
        <v>32</v>
      </c>
      <c r="AD8" s="78">
        <v>19</v>
      </c>
      <c r="AE8" s="78">
        <v>13</v>
      </c>
      <c r="AF8" s="89" t="s">
        <v>41</v>
      </c>
      <c r="AG8" s="90">
        <f t="shared" si="3"/>
        <v>0.59375</v>
      </c>
      <c r="AH8" s="90">
        <f t="shared" si="4"/>
        <v>0.40625</v>
      </c>
      <c r="AI8" s="91" t="s">
        <v>181</v>
      </c>
      <c r="AJ8" s="78">
        <v>32</v>
      </c>
      <c r="AK8" s="78">
        <v>1</v>
      </c>
      <c r="AL8" s="78">
        <v>21</v>
      </c>
      <c r="AM8" s="78">
        <v>1</v>
      </c>
      <c r="AN8" s="92" t="s">
        <v>41</v>
      </c>
      <c r="AO8" s="93">
        <f t="shared" si="11"/>
        <v>3.125E-2</v>
      </c>
      <c r="AP8" s="93">
        <f t="shared" si="12"/>
        <v>0.65625</v>
      </c>
      <c r="AQ8" s="93">
        <f t="shared" si="13"/>
        <v>3.125E-2</v>
      </c>
      <c r="AR8" s="94" t="s">
        <v>41</v>
      </c>
      <c r="AS8" s="78">
        <v>32</v>
      </c>
      <c r="AT8" s="78">
        <v>14</v>
      </c>
      <c r="AU8" s="78">
        <v>18</v>
      </c>
      <c r="AV8" s="95" t="s">
        <v>41</v>
      </c>
      <c r="AW8" s="96">
        <f t="shared" si="5"/>
        <v>0.4375</v>
      </c>
      <c r="AX8" s="96">
        <f t="shared" si="6"/>
        <v>0.5625</v>
      </c>
      <c r="AY8" s="97" t="s">
        <v>41</v>
      </c>
      <c r="AZ8" s="78">
        <v>32</v>
      </c>
      <c r="BA8" s="78">
        <v>9</v>
      </c>
      <c r="BB8" s="78">
        <v>10</v>
      </c>
      <c r="BC8" s="78">
        <v>7</v>
      </c>
      <c r="BD8" s="78">
        <v>6</v>
      </c>
      <c r="BE8" s="98" t="s">
        <v>41</v>
      </c>
      <c r="BF8" s="99">
        <f t="shared" si="14"/>
        <v>0.28125</v>
      </c>
      <c r="BG8" s="99">
        <f t="shared" si="15"/>
        <v>0.3125</v>
      </c>
      <c r="BH8" s="99">
        <f t="shared" si="16"/>
        <v>0.21875</v>
      </c>
      <c r="BI8" s="99">
        <f t="shared" si="17"/>
        <v>0.1875</v>
      </c>
      <c r="BJ8" s="100" t="s">
        <v>41</v>
      </c>
      <c r="BK8" s="78">
        <v>32</v>
      </c>
      <c r="BL8" s="78">
        <v>32</v>
      </c>
      <c r="BM8" s="101" t="s">
        <v>41</v>
      </c>
      <c r="BN8" s="102">
        <f t="shared" si="7"/>
        <v>1</v>
      </c>
    </row>
    <row r="9" spans="1:70" x14ac:dyDescent="0.55000000000000004">
      <c r="A9" s="103"/>
      <c r="B9" s="104">
        <f>SUM(B5:B8)</f>
        <v>100</v>
      </c>
      <c r="C9" s="105">
        <f>SUM(C5:C8)</f>
        <v>46</v>
      </c>
      <c r="D9" s="105">
        <f>SUM(D5:D8)</f>
        <v>15</v>
      </c>
      <c r="E9" s="105">
        <f>SUM(E5:E8)</f>
        <v>0</v>
      </c>
      <c r="F9" s="105" t="s">
        <v>30</v>
      </c>
      <c r="G9" s="106">
        <f>AVERAGE(G5:G8)</f>
        <v>0.46875</v>
      </c>
      <c r="H9" s="106">
        <f>AVERAGE(H5:H8)</f>
        <v>0.15435606060606061</v>
      </c>
      <c r="I9" s="106">
        <f>AVERAGE(I5:I8)</f>
        <v>0</v>
      </c>
      <c r="J9" s="81" t="s">
        <v>182</v>
      </c>
      <c r="K9" s="107">
        <v>21</v>
      </c>
      <c r="L9" s="108">
        <v>10</v>
      </c>
      <c r="M9" s="107">
        <v>6</v>
      </c>
      <c r="N9" s="221">
        <v>5</v>
      </c>
      <c r="O9" s="83" t="s">
        <v>42</v>
      </c>
      <c r="P9" s="84">
        <f t="shared" si="0"/>
        <v>0.47619047619047616</v>
      </c>
      <c r="Q9" s="84">
        <f t="shared" si="1"/>
        <v>0.2857142857142857</v>
      </c>
      <c r="R9" s="84">
        <f t="shared" si="2"/>
        <v>0.23809523809523808</v>
      </c>
      <c r="S9" s="85" t="s">
        <v>182</v>
      </c>
      <c r="T9" s="107">
        <v>21</v>
      </c>
      <c r="U9" s="107">
        <v>8</v>
      </c>
      <c r="V9" s="107">
        <v>8</v>
      </c>
      <c r="W9" s="107">
        <v>5</v>
      </c>
      <c r="X9" s="86" t="s">
        <v>42</v>
      </c>
      <c r="Y9" s="87">
        <f t="shared" si="8"/>
        <v>0.38095238095238093</v>
      </c>
      <c r="Z9" s="87">
        <f t="shared" si="9"/>
        <v>0.38095238095238093</v>
      </c>
      <c r="AA9" s="87">
        <f t="shared" si="10"/>
        <v>0.23809523809523808</v>
      </c>
      <c r="AB9" s="88" t="s">
        <v>182</v>
      </c>
      <c r="AC9" s="107">
        <v>21</v>
      </c>
      <c r="AD9" s="107">
        <v>10</v>
      </c>
      <c r="AE9" s="107">
        <v>11</v>
      </c>
      <c r="AF9" s="89" t="s">
        <v>42</v>
      </c>
      <c r="AG9" s="90">
        <f t="shared" si="3"/>
        <v>0.47619047619047616</v>
      </c>
      <c r="AH9" s="90">
        <f t="shared" si="4"/>
        <v>0.52380952380952384</v>
      </c>
      <c r="AI9" s="91" t="s">
        <v>182</v>
      </c>
      <c r="AJ9" s="107">
        <v>21</v>
      </c>
      <c r="AK9" s="107">
        <v>5</v>
      </c>
      <c r="AL9" s="107">
        <v>10</v>
      </c>
      <c r="AM9" s="107">
        <v>4</v>
      </c>
      <c r="AN9" s="92" t="s">
        <v>42</v>
      </c>
      <c r="AO9" s="93">
        <f t="shared" si="11"/>
        <v>0.23809523809523808</v>
      </c>
      <c r="AP9" s="93">
        <f t="shared" si="12"/>
        <v>0.47619047619047616</v>
      </c>
      <c r="AQ9" s="93">
        <f t="shared" si="13"/>
        <v>0.19047619047619047</v>
      </c>
      <c r="AR9" s="94" t="s">
        <v>42</v>
      </c>
      <c r="AS9" s="107">
        <v>21</v>
      </c>
      <c r="AT9" s="107">
        <v>15</v>
      </c>
      <c r="AU9" s="107">
        <v>6</v>
      </c>
      <c r="AV9" s="95" t="s">
        <v>42</v>
      </c>
      <c r="AW9" s="96">
        <f t="shared" si="5"/>
        <v>0.7142857142857143</v>
      </c>
      <c r="AX9" s="96">
        <f t="shared" si="6"/>
        <v>0.2857142857142857</v>
      </c>
      <c r="AY9" s="97" t="s">
        <v>42</v>
      </c>
      <c r="AZ9" s="107">
        <v>21</v>
      </c>
      <c r="BA9" s="107">
        <v>5</v>
      </c>
      <c r="BB9" s="107">
        <v>10</v>
      </c>
      <c r="BC9" s="107">
        <v>3</v>
      </c>
      <c r="BD9" s="107">
        <v>3</v>
      </c>
      <c r="BE9" s="98" t="s">
        <v>42</v>
      </c>
      <c r="BF9" s="99">
        <f t="shared" si="14"/>
        <v>0.23809523809523808</v>
      </c>
      <c r="BG9" s="99">
        <f t="shared" si="15"/>
        <v>0.47619047619047616</v>
      </c>
      <c r="BH9" s="99">
        <f t="shared" si="16"/>
        <v>0.14285714285714285</v>
      </c>
      <c r="BI9" s="99">
        <f t="shared" si="17"/>
        <v>0.14285714285714285</v>
      </c>
      <c r="BJ9" s="100" t="s">
        <v>42</v>
      </c>
      <c r="BK9" s="107">
        <v>21</v>
      </c>
      <c r="BL9" s="107">
        <v>21</v>
      </c>
      <c r="BM9" s="101" t="s">
        <v>42</v>
      </c>
      <c r="BN9" s="102">
        <f t="shared" si="7"/>
        <v>1</v>
      </c>
    </row>
    <row r="10" spans="1:70" x14ac:dyDescent="0.55000000000000004">
      <c r="F10" s="348" t="s">
        <v>107</v>
      </c>
      <c r="G10" s="349"/>
      <c r="H10" s="109" t="s">
        <v>215</v>
      </c>
      <c r="J10" s="81" t="s">
        <v>183</v>
      </c>
      <c r="K10" s="107">
        <v>19</v>
      </c>
      <c r="L10" s="108">
        <v>4</v>
      </c>
      <c r="M10" s="107">
        <v>13</v>
      </c>
      <c r="N10" s="221">
        <v>2</v>
      </c>
      <c r="O10" s="83" t="s">
        <v>43</v>
      </c>
      <c r="P10" s="84">
        <f t="shared" si="0"/>
        <v>0.21052631578947367</v>
      </c>
      <c r="Q10" s="84">
        <f t="shared" si="1"/>
        <v>0.68421052631578949</v>
      </c>
      <c r="R10" s="84">
        <f t="shared" si="2"/>
        <v>0.10526315789473684</v>
      </c>
      <c r="S10" s="85" t="s">
        <v>183</v>
      </c>
      <c r="T10" s="107">
        <v>19</v>
      </c>
      <c r="U10" s="107">
        <v>0</v>
      </c>
      <c r="V10" s="107">
        <v>19</v>
      </c>
      <c r="W10" s="107">
        <v>0</v>
      </c>
      <c r="X10" s="86" t="s">
        <v>43</v>
      </c>
      <c r="Y10" s="87">
        <f t="shared" si="8"/>
        <v>0</v>
      </c>
      <c r="Z10" s="87">
        <f t="shared" si="9"/>
        <v>1</v>
      </c>
      <c r="AA10" s="87">
        <f t="shared" si="10"/>
        <v>0</v>
      </c>
      <c r="AB10" s="88" t="s">
        <v>183</v>
      </c>
      <c r="AC10" s="107">
        <v>19</v>
      </c>
      <c r="AD10" s="107">
        <v>8</v>
      </c>
      <c r="AE10" s="107">
        <v>11</v>
      </c>
      <c r="AF10" s="89" t="s">
        <v>43</v>
      </c>
      <c r="AG10" s="90">
        <f t="shared" si="3"/>
        <v>0.42105263157894735</v>
      </c>
      <c r="AH10" s="90">
        <f t="shared" si="4"/>
        <v>0.57894736842105265</v>
      </c>
      <c r="AI10" s="91" t="s">
        <v>183</v>
      </c>
      <c r="AJ10" s="107">
        <v>19</v>
      </c>
      <c r="AK10" s="107">
        <v>10</v>
      </c>
      <c r="AL10" s="107">
        <v>3</v>
      </c>
      <c r="AM10" s="107">
        <v>1</v>
      </c>
      <c r="AN10" s="92" t="s">
        <v>43</v>
      </c>
      <c r="AO10" s="93">
        <f t="shared" si="11"/>
        <v>0.52631578947368418</v>
      </c>
      <c r="AP10" s="93">
        <f t="shared" si="12"/>
        <v>0.15789473684210525</v>
      </c>
      <c r="AQ10" s="93">
        <f t="shared" si="13"/>
        <v>5.2631578947368418E-2</v>
      </c>
      <c r="AR10" s="94" t="s">
        <v>43</v>
      </c>
      <c r="AS10" s="107">
        <v>19</v>
      </c>
      <c r="AT10" s="107">
        <v>6</v>
      </c>
      <c r="AU10" s="107">
        <v>13</v>
      </c>
      <c r="AV10" s="95" t="s">
        <v>43</v>
      </c>
      <c r="AW10" s="96">
        <f t="shared" si="5"/>
        <v>0.31578947368421051</v>
      </c>
      <c r="AX10" s="96">
        <f t="shared" si="6"/>
        <v>0.68421052631578949</v>
      </c>
      <c r="AY10" s="97" t="s">
        <v>43</v>
      </c>
      <c r="AZ10" s="107">
        <v>19</v>
      </c>
      <c r="BA10" s="107">
        <v>4</v>
      </c>
      <c r="BB10" s="107">
        <v>5</v>
      </c>
      <c r="BC10" s="107">
        <v>5</v>
      </c>
      <c r="BD10" s="107">
        <v>5</v>
      </c>
      <c r="BE10" s="98" t="s">
        <v>43</v>
      </c>
      <c r="BF10" s="99">
        <f t="shared" si="14"/>
        <v>0.21052631578947367</v>
      </c>
      <c r="BG10" s="99">
        <f t="shared" si="15"/>
        <v>0.26315789473684209</v>
      </c>
      <c r="BH10" s="99">
        <f t="shared" si="16"/>
        <v>0.26315789473684209</v>
      </c>
      <c r="BI10" s="99">
        <f t="shared" si="17"/>
        <v>0.26315789473684209</v>
      </c>
      <c r="BJ10" s="100" t="s">
        <v>43</v>
      </c>
      <c r="BK10" s="107">
        <v>19</v>
      </c>
      <c r="BL10" s="107">
        <v>19</v>
      </c>
      <c r="BM10" s="101" t="s">
        <v>43</v>
      </c>
      <c r="BN10" s="102">
        <f t="shared" si="7"/>
        <v>1</v>
      </c>
    </row>
    <row r="11" spans="1:70" x14ac:dyDescent="0.55000000000000004">
      <c r="A11" s="110" t="s">
        <v>108</v>
      </c>
      <c r="J11" s="81" t="s">
        <v>184</v>
      </c>
      <c r="K11" s="107">
        <v>23</v>
      </c>
      <c r="L11" s="108">
        <v>4</v>
      </c>
      <c r="M11" s="107">
        <v>19</v>
      </c>
      <c r="N11" s="221">
        <v>0</v>
      </c>
      <c r="O11" s="83" t="s">
        <v>44</v>
      </c>
      <c r="P11" s="84">
        <f t="shared" si="0"/>
        <v>0.17391304347826086</v>
      </c>
      <c r="Q11" s="84">
        <f t="shared" si="1"/>
        <v>0.82608695652173914</v>
      </c>
      <c r="R11" s="84">
        <f t="shared" si="2"/>
        <v>0</v>
      </c>
      <c r="S11" s="85" t="s">
        <v>184</v>
      </c>
      <c r="T11" s="107">
        <v>23</v>
      </c>
      <c r="U11" s="107">
        <v>11</v>
      </c>
      <c r="V11" s="107">
        <v>12</v>
      </c>
      <c r="W11" s="107">
        <v>0</v>
      </c>
      <c r="X11" s="86" t="s">
        <v>44</v>
      </c>
      <c r="Y11" s="87">
        <f t="shared" si="8"/>
        <v>0.47826086956521741</v>
      </c>
      <c r="Z11" s="87">
        <f t="shared" si="9"/>
        <v>0.52173913043478259</v>
      </c>
      <c r="AA11" s="87">
        <f t="shared" si="10"/>
        <v>0</v>
      </c>
      <c r="AB11" s="88" t="s">
        <v>184</v>
      </c>
      <c r="AC11" s="107">
        <v>23</v>
      </c>
      <c r="AD11" s="107">
        <v>10</v>
      </c>
      <c r="AE11" s="107">
        <v>13</v>
      </c>
      <c r="AF11" s="89" t="s">
        <v>44</v>
      </c>
      <c r="AG11" s="90">
        <f t="shared" si="3"/>
        <v>0.43478260869565216</v>
      </c>
      <c r="AH11" s="90">
        <f t="shared" si="4"/>
        <v>0.56521739130434778</v>
      </c>
      <c r="AI11" s="91" t="s">
        <v>184</v>
      </c>
      <c r="AJ11" s="107">
        <v>23</v>
      </c>
      <c r="AK11" s="107">
        <v>15</v>
      </c>
      <c r="AL11" s="107">
        <v>2</v>
      </c>
      <c r="AM11" s="107">
        <v>1</v>
      </c>
      <c r="AN11" s="92" t="s">
        <v>44</v>
      </c>
      <c r="AO11" s="93">
        <f t="shared" si="11"/>
        <v>0.65217391304347827</v>
      </c>
      <c r="AP11" s="93">
        <f t="shared" si="12"/>
        <v>8.6956521739130432E-2</v>
      </c>
      <c r="AQ11" s="93">
        <f t="shared" si="13"/>
        <v>4.3478260869565216E-2</v>
      </c>
      <c r="AR11" s="94" t="s">
        <v>44</v>
      </c>
      <c r="AS11" s="107">
        <v>23</v>
      </c>
      <c r="AT11" s="107">
        <v>13</v>
      </c>
      <c r="AU11" s="107">
        <v>10</v>
      </c>
      <c r="AV11" s="95" t="s">
        <v>44</v>
      </c>
      <c r="AW11" s="96">
        <f t="shared" si="5"/>
        <v>0.56521739130434778</v>
      </c>
      <c r="AX11" s="96">
        <f t="shared" si="6"/>
        <v>0.43478260869565216</v>
      </c>
      <c r="AY11" s="97" t="s">
        <v>44</v>
      </c>
      <c r="AZ11" s="107">
        <v>23</v>
      </c>
      <c r="BA11" s="107">
        <v>8</v>
      </c>
      <c r="BB11" s="107">
        <v>5</v>
      </c>
      <c r="BC11" s="107">
        <v>6</v>
      </c>
      <c r="BD11" s="107">
        <v>5</v>
      </c>
      <c r="BE11" s="98" t="s">
        <v>44</v>
      </c>
      <c r="BF11" s="99">
        <f t="shared" si="14"/>
        <v>0.34782608695652173</v>
      </c>
      <c r="BG11" s="99">
        <f t="shared" si="15"/>
        <v>0.21739130434782608</v>
      </c>
      <c r="BH11" s="99">
        <f t="shared" si="16"/>
        <v>0.2608695652173913</v>
      </c>
      <c r="BI11" s="99">
        <f t="shared" si="17"/>
        <v>0.21739130434782608</v>
      </c>
      <c r="BJ11" s="100" t="s">
        <v>44</v>
      </c>
      <c r="BK11" s="107">
        <v>23</v>
      </c>
      <c r="BL11" s="107">
        <v>23</v>
      </c>
      <c r="BM11" s="101" t="s">
        <v>44</v>
      </c>
      <c r="BN11" s="102">
        <f t="shared" si="7"/>
        <v>1</v>
      </c>
    </row>
    <row r="12" spans="1:70" x14ac:dyDescent="0.55000000000000004">
      <c r="J12" s="81" t="s">
        <v>185</v>
      </c>
      <c r="K12" s="107">
        <v>25</v>
      </c>
      <c r="L12" s="108">
        <v>12</v>
      </c>
      <c r="M12" s="107">
        <v>13</v>
      </c>
      <c r="N12" s="221">
        <v>0</v>
      </c>
      <c r="O12" s="83" t="s">
        <v>45</v>
      </c>
      <c r="P12" s="84">
        <f t="shared" si="0"/>
        <v>0.48</v>
      </c>
      <c r="Q12" s="84">
        <f t="shared" si="1"/>
        <v>0.52</v>
      </c>
      <c r="R12" s="84">
        <f t="shared" si="2"/>
        <v>0</v>
      </c>
      <c r="S12" s="85" t="s">
        <v>185</v>
      </c>
      <c r="T12" s="107">
        <v>25</v>
      </c>
      <c r="U12" s="107">
        <v>17</v>
      </c>
      <c r="V12" s="107">
        <v>8</v>
      </c>
      <c r="W12" s="107">
        <v>0</v>
      </c>
      <c r="X12" s="86" t="s">
        <v>45</v>
      </c>
      <c r="Y12" s="87">
        <f t="shared" si="8"/>
        <v>0.68</v>
      </c>
      <c r="Z12" s="87">
        <f t="shared" si="9"/>
        <v>0.32</v>
      </c>
      <c r="AA12" s="87">
        <f t="shared" si="10"/>
        <v>0</v>
      </c>
      <c r="AB12" s="88" t="s">
        <v>185</v>
      </c>
      <c r="AC12" s="107">
        <v>25</v>
      </c>
      <c r="AD12" s="107">
        <v>10</v>
      </c>
      <c r="AE12" s="107">
        <v>15</v>
      </c>
      <c r="AF12" s="89" t="s">
        <v>45</v>
      </c>
      <c r="AG12" s="90">
        <f t="shared" si="3"/>
        <v>0.4</v>
      </c>
      <c r="AH12" s="90">
        <f t="shared" si="4"/>
        <v>0.6</v>
      </c>
      <c r="AI12" s="91" t="s">
        <v>185</v>
      </c>
      <c r="AJ12" s="107">
        <v>25</v>
      </c>
      <c r="AK12" s="107">
        <v>10</v>
      </c>
      <c r="AL12" s="107">
        <v>10</v>
      </c>
      <c r="AM12" s="107">
        <v>5</v>
      </c>
      <c r="AN12" s="92" t="s">
        <v>45</v>
      </c>
      <c r="AO12" s="93">
        <f t="shared" si="11"/>
        <v>0.4</v>
      </c>
      <c r="AP12" s="93">
        <f t="shared" si="12"/>
        <v>0.4</v>
      </c>
      <c r="AQ12" s="93">
        <f t="shared" si="13"/>
        <v>0.2</v>
      </c>
      <c r="AR12" s="94" t="s">
        <v>45</v>
      </c>
      <c r="AS12" s="107">
        <v>25</v>
      </c>
      <c r="AT12" s="107">
        <v>15</v>
      </c>
      <c r="AU12" s="107">
        <v>10</v>
      </c>
      <c r="AV12" s="95" t="s">
        <v>45</v>
      </c>
      <c r="AW12" s="96">
        <f t="shared" si="5"/>
        <v>0.6</v>
      </c>
      <c r="AX12" s="96">
        <f t="shared" si="6"/>
        <v>0.4</v>
      </c>
      <c r="AY12" s="97" t="s">
        <v>45</v>
      </c>
      <c r="AZ12" s="107">
        <v>25</v>
      </c>
      <c r="BA12" s="107">
        <v>8</v>
      </c>
      <c r="BB12" s="107">
        <v>7</v>
      </c>
      <c r="BC12" s="107">
        <v>5</v>
      </c>
      <c r="BD12" s="107">
        <v>5</v>
      </c>
      <c r="BE12" s="98" t="s">
        <v>45</v>
      </c>
      <c r="BF12" s="99">
        <f t="shared" si="14"/>
        <v>0.32</v>
      </c>
      <c r="BG12" s="99">
        <f t="shared" si="15"/>
        <v>0.28000000000000003</v>
      </c>
      <c r="BH12" s="99">
        <f t="shared" si="16"/>
        <v>0.2</v>
      </c>
      <c r="BI12" s="99">
        <f t="shared" si="17"/>
        <v>0.2</v>
      </c>
      <c r="BJ12" s="100" t="s">
        <v>45</v>
      </c>
      <c r="BK12" s="107">
        <v>25</v>
      </c>
      <c r="BL12" s="107">
        <v>25</v>
      </c>
      <c r="BM12" s="101" t="s">
        <v>45</v>
      </c>
      <c r="BN12" s="102">
        <f t="shared" si="7"/>
        <v>1</v>
      </c>
    </row>
    <row r="13" spans="1:70" x14ac:dyDescent="0.55000000000000004">
      <c r="J13" s="81" t="s">
        <v>186</v>
      </c>
      <c r="K13" s="107">
        <v>32</v>
      </c>
      <c r="L13" s="108">
        <v>22</v>
      </c>
      <c r="M13" s="107">
        <v>7</v>
      </c>
      <c r="N13" s="221">
        <v>2</v>
      </c>
      <c r="O13" s="83" t="s">
        <v>46</v>
      </c>
      <c r="P13" s="84">
        <f t="shared" si="0"/>
        <v>0.6875</v>
      </c>
      <c r="Q13" s="84">
        <f t="shared" si="1"/>
        <v>0.21875</v>
      </c>
      <c r="R13" s="84">
        <f t="shared" si="2"/>
        <v>6.25E-2</v>
      </c>
      <c r="S13" s="85" t="s">
        <v>186</v>
      </c>
      <c r="T13" s="107">
        <v>32</v>
      </c>
      <c r="U13" s="107">
        <v>23</v>
      </c>
      <c r="V13" s="107">
        <v>8</v>
      </c>
      <c r="W13" s="107">
        <v>1</v>
      </c>
      <c r="X13" s="86" t="s">
        <v>46</v>
      </c>
      <c r="Y13" s="87">
        <f t="shared" si="8"/>
        <v>0.71875</v>
      </c>
      <c r="Z13" s="87">
        <f t="shared" si="9"/>
        <v>0.25</v>
      </c>
      <c r="AA13" s="87">
        <f t="shared" si="10"/>
        <v>3.125E-2</v>
      </c>
      <c r="AB13" s="88" t="s">
        <v>186</v>
      </c>
      <c r="AC13" s="107">
        <v>32</v>
      </c>
      <c r="AD13" s="107">
        <v>10</v>
      </c>
      <c r="AE13" s="107">
        <v>22</v>
      </c>
      <c r="AF13" s="89" t="s">
        <v>46</v>
      </c>
      <c r="AG13" s="90">
        <f t="shared" si="3"/>
        <v>0.3125</v>
      </c>
      <c r="AH13" s="90">
        <f t="shared" si="4"/>
        <v>0.6875</v>
      </c>
      <c r="AI13" s="91" t="s">
        <v>186</v>
      </c>
      <c r="AJ13" s="107">
        <v>32</v>
      </c>
      <c r="AK13" s="107">
        <v>20</v>
      </c>
      <c r="AL13" s="107">
        <v>12</v>
      </c>
      <c r="AM13" s="107">
        <v>0</v>
      </c>
      <c r="AN13" s="92" t="s">
        <v>46</v>
      </c>
      <c r="AO13" s="93">
        <f t="shared" si="11"/>
        <v>0.625</v>
      </c>
      <c r="AP13" s="93">
        <f t="shared" si="12"/>
        <v>0.375</v>
      </c>
      <c r="AQ13" s="93">
        <f t="shared" si="13"/>
        <v>0</v>
      </c>
      <c r="AR13" s="94" t="s">
        <v>46</v>
      </c>
      <c r="AS13" s="107">
        <v>32</v>
      </c>
      <c r="AT13" s="107">
        <v>21</v>
      </c>
      <c r="AU13" s="107">
        <v>11</v>
      </c>
      <c r="AV13" s="95" t="s">
        <v>46</v>
      </c>
      <c r="AW13" s="96">
        <f t="shared" si="5"/>
        <v>0.65625</v>
      </c>
      <c r="AX13" s="96">
        <f t="shared" si="6"/>
        <v>0.34375</v>
      </c>
      <c r="AY13" s="97" t="s">
        <v>46</v>
      </c>
      <c r="AZ13" s="107">
        <v>32</v>
      </c>
      <c r="BA13" s="107">
        <v>10</v>
      </c>
      <c r="BB13" s="107">
        <v>8</v>
      </c>
      <c r="BC13" s="107">
        <v>8</v>
      </c>
      <c r="BD13" s="107">
        <v>6</v>
      </c>
      <c r="BE13" s="98" t="s">
        <v>46</v>
      </c>
      <c r="BF13" s="99">
        <f t="shared" si="14"/>
        <v>0.3125</v>
      </c>
      <c r="BG13" s="99">
        <f t="shared" si="15"/>
        <v>0.25</v>
      </c>
      <c r="BH13" s="99">
        <f t="shared" si="16"/>
        <v>0.25</v>
      </c>
      <c r="BI13" s="99">
        <f t="shared" si="17"/>
        <v>0.1875</v>
      </c>
      <c r="BJ13" s="100" t="s">
        <v>46</v>
      </c>
      <c r="BK13" s="107">
        <v>32</v>
      </c>
      <c r="BL13" s="107">
        <v>32</v>
      </c>
      <c r="BM13" s="101" t="s">
        <v>46</v>
      </c>
      <c r="BN13" s="102">
        <f t="shared" si="7"/>
        <v>1</v>
      </c>
    </row>
    <row r="14" spans="1:70" x14ac:dyDescent="0.55000000000000004">
      <c r="J14" s="111" t="s">
        <v>30</v>
      </c>
      <c r="K14" s="112">
        <f>SUM(K5:K13)</f>
        <v>220</v>
      </c>
      <c r="L14" s="113">
        <f>SUM(L5:L13)</f>
        <v>95</v>
      </c>
      <c r="M14" s="112">
        <f>SUM(M5:M13)</f>
        <v>94</v>
      </c>
      <c r="N14" s="112">
        <f>SUM(N5:N13)</f>
        <v>30</v>
      </c>
      <c r="O14" s="112" t="s">
        <v>30</v>
      </c>
      <c r="P14" s="114">
        <f>AVERAGE(P5:P13)</f>
        <v>0.43210281000040729</v>
      </c>
      <c r="Q14" s="114">
        <f>AVERAGE(Q5:Q13)</f>
        <v>0.43063009549565612</v>
      </c>
      <c r="R14" s="114">
        <f>AVERAGE(R5:R13)</f>
        <v>0.13379487228171438</v>
      </c>
      <c r="S14" s="115" t="s">
        <v>30</v>
      </c>
      <c r="T14" s="116">
        <f>SUM(T5:T13)</f>
        <v>220</v>
      </c>
      <c r="U14" s="116">
        <f>SUM(U5:U13)</f>
        <v>86</v>
      </c>
      <c r="V14" s="116">
        <f>SUM(V5:V13)</f>
        <v>107</v>
      </c>
      <c r="W14" s="116">
        <f>SUM(W5:W13)</f>
        <v>27</v>
      </c>
      <c r="X14" s="72" t="s">
        <v>30</v>
      </c>
      <c r="Y14" s="117">
        <f>AVERAGE(Y5:Y13)</f>
        <v>0.37756830729656815</v>
      </c>
      <c r="Z14" s="117">
        <f>AVERAGE(Z5:Z13)</f>
        <v>0.50380494907668827</v>
      </c>
      <c r="AA14" s="117">
        <f>AVERAGE(AA5:AA13)</f>
        <v>0.11862674362674364</v>
      </c>
      <c r="AB14" s="118" t="s">
        <v>30</v>
      </c>
      <c r="AC14" s="73">
        <f>SUM(AC5:AC13)</f>
        <v>220</v>
      </c>
      <c r="AD14" s="73">
        <f>SUM(AD5:AD13)</f>
        <v>107</v>
      </c>
      <c r="AE14" s="73">
        <f>SUM(AE5:AE13)</f>
        <v>99</v>
      </c>
      <c r="AF14" s="73" t="s">
        <v>30</v>
      </c>
      <c r="AG14" s="119">
        <f>AVERAGE(AG5:AG13)</f>
        <v>0.4854818136139647</v>
      </c>
      <c r="AH14" s="119">
        <f>AVERAGE(AH5:AH13)</f>
        <v>0.44381111567896464</v>
      </c>
      <c r="AI14" s="120" t="s">
        <v>30</v>
      </c>
      <c r="AJ14" s="121">
        <f>SUM(AJ5:AJ13)</f>
        <v>220</v>
      </c>
      <c r="AK14" s="121">
        <f>SUM(AK5:AK13)</f>
        <v>78</v>
      </c>
      <c r="AL14" s="121">
        <f>SUM(AL5:AL13)</f>
        <v>83</v>
      </c>
      <c r="AM14" s="121">
        <f>SUM(AM5:AM13)</f>
        <v>21</v>
      </c>
      <c r="AN14" s="74" t="s">
        <v>30</v>
      </c>
      <c r="AO14" s="122">
        <f>AVERAGE(AO5:AO13)</f>
        <v>0.35640926949565388</v>
      </c>
      <c r="AP14" s="122">
        <f>AVERAGE(AP5:AP13)</f>
        <v>0.35993477187699152</v>
      </c>
      <c r="AQ14" s="122">
        <f>AVERAGE(AQ5:AQ13)</f>
        <v>0.10299188215378147</v>
      </c>
      <c r="AR14" s="123" t="s">
        <v>30</v>
      </c>
      <c r="AS14" s="75">
        <f>SUM(AS5:AS13)</f>
        <v>220</v>
      </c>
      <c r="AT14" s="75">
        <f>SUM(AT5:AT13)</f>
        <v>144</v>
      </c>
      <c r="AU14" s="75">
        <f>SUM(AU5:AU13)</f>
        <v>76</v>
      </c>
      <c r="AV14" s="75" t="s">
        <v>30</v>
      </c>
      <c r="AW14" s="124">
        <f>AVERAGE(AW5:AW13)</f>
        <v>0.6583784684042121</v>
      </c>
      <c r="AX14" s="124">
        <f>AVERAGE(AX5:AX13)</f>
        <v>0.3416215315957879</v>
      </c>
      <c r="AY14" s="125" t="s">
        <v>30</v>
      </c>
      <c r="AZ14" s="126">
        <f>SUM(AZ5:AZ13)</f>
        <v>220</v>
      </c>
      <c r="BA14" s="126">
        <f>SUM(BA5:BA13)</f>
        <v>61</v>
      </c>
      <c r="BB14" s="126">
        <f>SUM(BB5:BB13)</f>
        <v>68</v>
      </c>
      <c r="BC14" s="126">
        <f>SUM(BC5:BC13)</f>
        <v>49</v>
      </c>
      <c r="BD14" s="126">
        <f>SUM(BD5:BD13)</f>
        <v>43</v>
      </c>
      <c r="BE14" s="126" t="s">
        <v>30</v>
      </c>
      <c r="BF14" s="127">
        <f>AVERAGE(BF5:BF13)</f>
        <v>0.27251354258505289</v>
      </c>
      <c r="BG14" s="128">
        <f>AVERAGE(BG5:BG13)</f>
        <v>0.31313100769050428</v>
      </c>
      <c r="BH14" s="127">
        <f>AVERAGE(BH5:BH13)</f>
        <v>0.22205704341001822</v>
      </c>
      <c r="BI14" s="127">
        <f>AVERAGE(BI5:BI13)</f>
        <v>0.19712932418882073</v>
      </c>
      <c r="BJ14" s="129" t="s">
        <v>30</v>
      </c>
      <c r="BK14" s="69">
        <f>SUM(BK5:BK13)</f>
        <v>220</v>
      </c>
      <c r="BL14" s="69">
        <f>SUM(BL5:BL13)</f>
        <v>220</v>
      </c>
      <c r="BM14" s="69" t="s">
        <v>30</v>
      </c>
      <c r="BN14" s="130">
        <f>AVERAGE(BN5:BN13)</f>
        <v>1</v>
      </c>
    </row>
    <row r="15" spans="1:70" x14ac:dyDescent="0.55000000000000004">
      <c r="J15" s="110" t="s">
        <v>108</v>
      </c>
      <c r="O15" s="350" t="s">
        <v>107</v>
      </c>
      <c r="P15" s="351"/>
      <c r="Q15" s="107" t="s">
        <v>97</v>
      </c>
      <c r="S15" s="110" t="s">
        <v>108</v>
      </c>
      <c r="X15" s="352" t="s">
        <v>107</v>
      </c>
      <c r="Y15" s="353"/>
      <c r="Z15" s="107" t="s">
        <v>96</v>
      </c>
      <c r="AB15" s="110" t="s">
        <v>108</v>
      </c>
      <c r="AF15" s="354" t="s">
        <v>107</v>
      </c>
      <c r="AG15" s="355"/>
      <c r="AH15" s="107" t="s">
        <v>96</v>
      </c>
      <c r="AI15" s="110" t="s">
        <v>108</v>
      </c>
      <c r="AN15" s="356" t="s">
        <v>107</v>
      </c>
      <c r="AO15" s="357"/>
      <c r="AP15" s="107" t="s">
        <v>96</v>
      </c>
      <c r="AR15" s="110" t="s">
        <v>108</v>
      </c>
      <c r="AV15" s="358" t="s">
        <v>107</v>
      </c>
      <c r="AW15" s="359"/>
      <c r="AX15" s="107" t="s">
        <v>96</v>
      </c>
      <c r="AY15" s="110" t="s">
        <v>108</v>
      </c>
      <c r="BE15" s="360" t="s">
        <v>107</v>
      </c>
      <c r="BF15" s="361"/>
      <c r="BG15" s="107" t="s">
        <v>96</v>
      </c>
    </row>
    <row r="30" spans="1:5" x14ac:dyDescent="0.55000000000000004">
      <c r="A30" s="176" t="s">
        <v>263</v>
      </c>
      <c r="B30" s="177"/>
      <c r="C30" s="177"/>
      <c r="D30" s="177"/>
      <c r="E30" s="177"/>
    </row>
    <row r="31" spans="1:5" x14ac:dyDescent="0.55000000000000004">
      <c r="A31" s="271"/>
      <c r="B31" s="271"/>
      <c r="C31" s="271"/>
      <c r="D31" s="271"/>
      <c r="E31" s="271"/>
    </row>
    <row r="32" spans="1:5" x14ac:dyDescent="0.55000000000000004">
      <c r="A32" s="272" t="s">
        <v>105</v>
      </c>
      <c r="B32" s="272" t="s">
        <v>264</v>
      </c>
      <c r="C32" s="272" t="s">
        <v>265</v>
      </c>
      <c r="D32" s="272" t="s">
        <v>266</v>
      </c>
      <c r="E32" s="272" t="s">
        <v>267</v>
      </c>
    </row>
    <row r="33" spans="1:5" x14ac:dyDescent="0.55000000000000004">
      <c r="A33" s="272" t="s">
        <v>183</v>
      </c>
      <c r="B33" s="165">
        <v>19</v>
      </c>
      <c r="C33" s="165">
        <v>19</v>
      </c>
      <c r="D33" s="165">
        <v>19</v>
      </c>
      <c r="E33" s="165">
        <v>0</v>
      </c>
    </row>
    <row r="34" spans="1:5" x14ac:dyDescent="0.55000000000000004">
      <c r="A34" s="272" t="s">
        <v>186</v>
      </c>
      <c r="B34" s="165">
        <v>32</v>
      </c>
      <c r="C34" s="165">
        <v>32</v>
      </c>
      <c r="D34" s="165">
        <v>31</v>
      </c>
      <c r="E34" s="165">
        <v>1</v>
      </c>
    </row>
    <row r="35" spans="1:5" x14ac:dyDescent="0.55000000000000004">
      <c r="A35" s="272" t="s">
        <v>30</v>
      </c>
      <c r="B35" s="165">
        <f>SUM(B33:B34)</f>
        <v>51</v>
      </c>
      <c r="C35" s="165">
        <f>SUM(C33:C34)</f>
        <v>51</v>
      </c>
      <c r="D35" s="165">
        <f>SUM(D33:D34)</f>
        <v>50</v>
      </c>
      <c r="E35" s="165">
        <f>SUM(E33:E34)</f>
        <v>1</v>
      </c>
    </row>
    <row r="36" spans="1:5" x14ac:dyDescent="0.55000000000000004">
      <c r="A36" s="273" t="s">
        <v>47</v>
      </c>
      <c r="B36" s="274">
        <v>100</v>
      </c>
      <c r="C36" s="274">
        <v>100</v>
      </c>
      <c r="D36" s="274">
        <v>98.04</v>
      </c>
      <c r="E36" s="275">
        <v>1.96</v>
      </c>
    </row>
  </sheetData>
  <sheetProtection sheet="1" scenarios="1" selectLockedCells="1"/>
  <mergeCells count="54">
    <mergeCell ref="AY1:BI1"/>
    <mergeCell ref="BJ1:BN1"/>
    <mergeCell ref="A2:I2"/>
    <mergeCell ref="J2:R2"/>
    <mergeCell ref="S2:AA2"/>
    <mergeCell ref="AB2:AH2"/>
    <mergeCell ref="AI2:AQ2"/>
    <mergeCell ref="AR2:AX2"/>
    <mergeCell ref="AY2:BI2"/>
    <mergeCell ref="BJ2:BN2"/>
    <mergeCell ref="A1:I1"/>
    <mergeCell ref="J1:R1"/>
    <mergeCell ref="S1:AA1"/>
    <mergeCell ref="AB1:AH1"/>
    <mergeCell ref="AI1:AQ1"/>
    <mergeCell ref="AR1:AX1"/>
    <mergeCell ref="Y3:AA3"/>
    <mergeCell ref="A3:A4"/>
    <mergeCell ref="B3:B4"/>
    <mergeCell ref="C3:E3"/>
    <mergeCell ref="G3:I3"/>
    <mergeCell ref="J3:J4"/>
    <mergeCell ref="K3:K4"/>
    <mergeCell ref="L3:N3"/>
    <mergeCell ref="P3:R3"/>
    <mergeCell ref="S3:S4"/>
    <mergeCell ref="T3:T4"/>
    <mergeCell ref="U3:W3"/>
    <mergeCell ref="AR3:AR4"/>
    <mergeCell ref="AS3:AS4"/>
    <mergeCell ref="AT3:AU3"/>
    <mergeCell ref="AW3:AX3"/>
    <mergeCell ref="AB3:AB4"/>
    <mergeCell ref="AC3:AC4"/>
    <mergeCell ref="AD3:AE3"/>
    <mergeCell ref="AG3:AH3"/>
    <mergeCell ref="AI3:AI4"/>
    <mergeCell ref="AJ3:AJ4"/>
    <mergeCell ref="BL3:BL4"/>
    <mergeCell ref="F10:G10"/>
    <mergeCell ref="O15:P15"/>
    <mergeCell ref="X15:Y15"/>
    <mergeCell ref="AF15:AG15"/>
    <mergeCell ref="AN15:AO15"/>
    <mergeCell ref="AV15:AW15"/>
    <mergeCell ref="BE15:BF15"/>
    <mergeCell ref="AY3:AY4"/>
    <mergeCell ref="AZ3:AZ4"/>
    <mergeCell ref="BA3:BD3"/>
    <mergeCell ref="BF3:BI3"/>
    <mergeCell ref="BJ3:BJ4"/>
    <mergeCell ref="BK3:BK4"/>
    <mergeCell ref="AK3:AM3"/>
    <mergeCell ref="AO3:AQ3"/>
  </mergeCells>
  <pageMargins left="0.98425196850393704" right="0.51181102362204722" top="0.94488188976377963" bottom="0.27559055118110237" header="0.51181102362204722" footer="0.31496062992125984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Layout" topLeftCell="F1" zoomScale="77" zoomScaleNormal="100" zoomScalePageLayoutView="77" workbookViewId="0">
      <selection activeCell="I2" sqref="I2"/>
    </sheetView>
  </sheetViews>
  <sheetFormatPr defaultRowHeight="24" x14ac:dyDescent="0.55000000000000004"/>
  <cols>
    <col min="1" max="1" width="13.375" style="44" customWidth="1"/>
    <col min="2" max="2" width="23.875" style="44" customWidth="1"/>
    <col min="3" max="3" width="17.25" style="44" customWidth="1"/>
    <col min="4" max="4" width="11.625" style="44" customWidth="1"/>
    <col min="5" max="5" width="9" style="44"/>
    <col min="6" max="6" width="15.125" style="44" customWidth="1"/>
    <col min="7" max="7" width="23.875" style="44" customWidth="1"/>
    <col min="8" max="8" width="18.75" style="44" customWidth="1"/>
    <col min="9" max="9" width="15.5" style="44" customWidth="1"/>
    <col min="10" max="10" width="9" style="44"/>
    <col min="11" max="11" width="12.625" style="44" customWidth="1"/>
    <col min="12" max="12" width="21" style="44" customWidth="1"/>
    <col min="13" max="13" width="18.375" style="44" customWidth="1"/>
    <col min="14" max="14" width="19.875" style="44" customWidth="1"/>
    <col min="15" max="16384" width="9" style="44"/>
  </cols>
  <sheetData>
    <row r="1" spans="1:14" x14ac:dyDescent="0.55000000000000004">
      <c r="A1" s="176" t="s">
        <v>216</v>
      </c>
      <c r="B1" s="177"/>
      <c r="C1" s="177"/>
      <c r="D1" s="177"/>
      <c r="F1" s="176" t="s">
        <v>217</v>
      </c>
      <c r="G1" s="177"/>
      <c r="H1" s="177"/>
      <c r="I1" s="177"/>
      <c r="J1" s="177"/>
      <c r="K1" s="176" t="s">
        <v>218</v>
      </c>
      <c r="L1" s="177"/>
      <c r="M1" s="177"/>
      <c r="N1" s="177"/>
    </row>
    <row r="2" spans="1:14" x14ac:dyDescent="0.55000000000000004">
      <c r="A2" s="178" t="s">
        <v>109</v>
      </c>
      <c r="B2" s="177"/>
      <c r="C2" s="177"/>
      <c r="D2" s="177"/>
      <c r="F2" s="183" t="s">
        <v>110</v>
      </c>
      <c r="G2" s="177"/>
      <c r="H2" s="177"/>
      <c r="I2" s="177"/>
      <c r="J2" s="177"/>
      <c r="K2" s="183" t="s">
        <v>111</v>
      </c>
      <c r="L2" s="177"/>
      <c r="M2" s="177"/>
      <c r="N2" s="177"/>
    </row>
    <row r="3" spans="1:14" x14ac:dyDescent="0.55000000000000004">
      <c r="A3" s="395" t="s">
        <v>112</v>
      </c>
      <c r="B3" s="396"/>
      <c r="C3" s="188">
        <v>17</v>
      </c>
      <c r="D3" s="177" t="s">
        <v>113</v>
      </c>
      <c r="F3" s="395" t="s">
        <v>114</v>
      </c>
      <c r="G3" s="396"/>
      <c r="H3" s="188">
        <v>13</v>
      </c>
      <c r="I3" s="177"/>
      <c r="J3" s="177"/>
      <c r="K3" s="395" t="s">
        <v>112</v>
      </c>
      <c r="L3" s="396"/>
      <c r="M3" s="188">
        <v>17</v>
      </c>
      <c r="N3" s="177" t="s">
        <v>113</v>
      </c>
    </row>
    <row r="4" spans="1:14" ht="48" x14ac:dyDescent="0.55000000000000004">
      <c r="A4" s="179"/>
      <c r="B4" s="180" t="s">
        <v>115</v>
      </c>
      <c r="C4" s="181" t="s">
        <v>116</v>
      </c>
      <c r="D4" s="180" t="s">
        <v>47</v>
      </c>
      <c r="F4" s="179"/>
      <c r="G4" s="184" t="s">
        <v>115</v>
      </c>
      <c r="H4" s="184" t="s">
        <v>117</v>
      </c>
      <c r="I4" s="184" t="s">
        <v>47</v>
      </c>
      <c r="J4" s="177"/>
      <c r="K4" s="179"/>
      <c r="L4" s="186" t="s">
        <v>115</v>
      </c>
      <c r="M4" s="186" t="s">
        <v>118</v>
      </c>
      <c r="N4" s="186" t="s">
        <v>47</v>
      </c>
    </row>
    <row r="5" spans="1:14" x14ac:dyDescent="0.55000000000000004">
      <c r="A5" s="177"/>
      <c r="B5" s="182" t="s">
        <v>119</v>
      </c>
      <c r="C5" s="189">
        <v>0</v>
      </c>
      <c r="D5" s="190">
        <v>0</v>
      </c>
      <c r="F5" s="177"/>
      <c r="G5" s="185" t="s">
        <v>119</v>
      </c>
      <c r="H5" s="189">
        <v>0</v>
      </c>
      <c r="I5" s="192">
        <v>0</v>
      </c>
      <c r="J5" s="177"/>
      <c r="K5" s="177"/>
      <c r="L5" s="187" t="s">
        <v>119</v>
      </c>
      <c r="M5" s="189">
        <v>0</v>
      </c>
      <c r="N5" s="194">
        <v>0</v>
      </c>
    </row>
    <row r="6" spans="1:14" x14ac:dyDescent="0.55000000000000004">
      <c r="A6" s="177"/>
      <c r="B6" s="182" t="s">
        <v>244</v>
      </c>
      <c r="C6" s="189">
        <v>0</v>
      </c>
      <c r="D6" s="190">
        <v>0</v>
      </c>
      <c r="F6" s="177"/>
      <c r="G6" s="185" t="s">
        <v>244</v>
      </c>
      <c r="H6" s="189">
        <v>2</v>
      </c>
      <c r="I6" s="193">
        <v>15</v>
      </c>
      <c r="J6" s="177"/>
      <c r="K6" s="177"/>
      <c r="L6" s="187" t="s">
        <v>244</v>
      </c>
      <c r="M6" s="189">
        <v>0</v>
      </c>
      <c r="N6" s="194">
        <v>0</v>
      </c>
    </row>
    <row r="7" spans="1:14" x14ac:dyDescent="0.55000000000000004">
      <c r="A7" s="177"/>
      <c r="B7" s="182" t="s">
        <v>245</v>
      </c>
      <c r="C7" s="189">
        <v>4</v>
      </c>
      <c r="D7" s="190">
        <v>24</v>
      </c>
      <c r="F7" s="177"/>
      <c r="G7" s="185" t="s">
        <v>245</v>
      </c>
      <c r="H7" s="189">
        <v>1</v>
      </c>
      <c r="I7" s="192">
        <v>8</v>
      </c>
      <c r="J7" s="177"/>
      <c r="K7" s="177"/>
      <c r="L7" s="187" t="s">
        <v>245</v>
      </c>
      <c r="M7" s="189">
        <v>12</v>
      </c>
      <c r="N7" s="194">
        <v>71</v>
      </c>
    </row>
    <row r="8" spans="1:14" x14ac:dyDescent="0.55000000000000004">
      <c r="A8" s="177"/>
      <c r="B8" s="182" t="s">
        <v>246</v>
      </c>
      <c r="C8" s="189">
        <v>13</v>
      </c>
      <c r="D8" s="191">
        <v>76.47</v>
      </c>
      <c r="F8" s="177"/>
      <c r="G8" s="185" t="s">
        <v>246</v>
      </c>
      <c r="H8" s="189">
        <v>10</v>
      </c>
      <c r="I8" s="192">
        <v>77</v>
      </c>
      <c r="J8" s="177"/>
      <c r="K8" s="177"/>
      <c r="L8" s="187" t="s">
        <v>246</v>
      </c>
      <c r="M8" s="189">
        <v>5</v>
      </c>
      <c r="N8" s="194">
        <v>29</v>
      </c>
    </row>
    <row r="16" spans="1:14" ht="7.5" customHeight="1" x14ac:dyDescent="0.55000000000000004"/>
  </sheetData>
  <sheetProtection selectLockedCells="1"/>
  <mergeCells count="3">
    <mergeCell ref="A3:B3"/>
    <mergeCell ref="F3:G3"/>
    <mergeCell ref="K3:L3"/>
  </mergeCells>
  <pageMargins left="0.98425196850393704" right="0.31496062992125984" top="0.94488188976377963" bottom="0.27559055118110237" header="0.31496062992125984" footer="0.31496062992125984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view="pageLayout" zoomScaleNormal="100" workbookViewId="0">
      <selection activeCell="D83" sqref="D83"/>
    </sheetView>
  </sheetViews>
  <sheetFormatPr defaultRowHeight="14.25" x14ac:dyDescent="0.2"/>
  <cols>
    <col min="1" max="1" width="14.875" customWidth="1"/>
    <col min="3" max="3" width="12.5" customWidth="1"/>
    <col min="4" max="5" width="12.25" customWidth="1"/>
    <col min="6" max="6" width="12.375" customWidth="1"/>
  </cols>
  <sheetData>
    <row r="1" spans="1:6" ht="24" x14ac:dyDescent="0.2">
      <c r="A1" s="399" t="s">
        <v>219</v>
      </c>
      <c r="B1" s="399"/>
      <c r="C1" s="399"/>
      <c r="D1" s="399"/>
      <c r="E1" s="399"/>
      <c r="F1" s="399"/>
    </row>
    <row r="2" spans="1:6" ht="24" x14ac:dyDescent="0.2">
      <c r="A2" s="292" t="s">
        <v>275</v>
      </c>
      <c r="B2" s="292"/>
      <c r="C2" s="292"/>
      <c r="D2" s="292"/>
      <c r="E2" s="292"/>
      <c r="F2" s="292"/>
    </row>
    <row r="3" spans="1:6" ht="18.75" customHeight="1" x14ac:dyDescent="0.2">
      <c r="A3" s="397" t="s">
        <v>27</v>
      </c>
      <c r="B3" s="398" t="s">
        <v>91</v>
      </c>
      <c r="C3" s="398" t="s">
        <v>120</v>
      </c>
      <c r="D3" s="398"/>
      <c r="E3" s="398"/>
      <c r="F3" s="398"/>
    </row>
    <row r="4" spans="1:6" ht="21.75" x14ac:dyDescent="0.2">
      <c r="A4" s="397"/>
      <c r="B4" s="398"/>
      <c r="C4" s="398" t="s">
        <v>121</v>
      </c>
      <c r="D4" s="398"/>
      <c r="E4" s="398"/>
      <c r="F4" s="398"/>
    </row>
    <row r="5" spans="1:6" ht="21.75" x14ac:dyDescent="0.2">
      <c r="A5" s="397"/>
      <c r="B5" s="398"/>
      <c r="C5" s="131" t="s">
        <v>96</v>
      </c>
      <c r="D5" s="131" t="s">
        <v>97</v>
      </c>
      <c r="E5" s="131" t="s">
        <v>122</v>
      </c>
      <c r="F5" s="131" t="s">
        <v>123</v>
      </c>
    </row>
    <row r="6" spans="1:6" ht="21.75" customHeight="1" x14ac:dyDescent="0.2">
      <c r="A6" s="132" t="s">
        <v>170</v>
      </c>
      <c r="B6" s="215">
        <v>22</v>
      </c>
      <c r="C6" s="215">
        <v>2</v>
      </c>
      <c r="D6" s="215">
        <v>9</v>
      </c>
      <c r="E6" s="215">
        <v>11</v>
      </c>
      <c r="F6" s="215">
        <v>0</v>
      </c>
    </row>
    <row r="7" spans="1:6" ht="21.75" customHeight="1" x14ac:dyDescent="0.2">
      <c r="A7" s="132" t="s">
        <v>171</v>
      </c>
      <c r="B7" s="215">
        <v>22</v>
      </c>
      <c r="C7" s="215">
        <v>7</v>
      </c>
      <c r="D7" s="215">
        <v>14</v>
      </c>
      <c r="E7" s="215">
        <v>1</v>
      </c>
      <c r="F7" s="215">
        <v>0</v>
      </c>
    </row>
    <row r="8" spans="1:6" ht="21.75" customHeight="1" x14ac:dyDescent="0.2">
      <c r="A8" s="132" t="s">
        <v>240</v>
      </c>
      <c r="B8" s="215">
        <v>24</v>
      </c>
      <c r="C8" s="215">
        <v>10</v>
      </c>
      <c r="D8" s="215">
        <v>10</v>
      </c>
      <c r="E8" s="215">
        <v>4</v>
      </c>
      <c r="F8" s="215">
        <v>0</v>
      </c>
    </row>
    <row r="9" spans="1:6" ht="21.75" customHeight="1" x14ac:dyDescent="0.2">
      <c r="A9" s="132" t="s">
        <v>172</v>
      </c>
      <c r="B9" s="215">
        <v>32</v>
      </c>
      <c r="C9" s="215">
        <v>8</v>
      </c>
      <c r="D9" s="215">
        <v>12</v>
      </c>
      <c r="E9" s="215">
        <v>12</v>
      </c>
      <c r="F9" s="215">
        <v>0</v>
      </c>
    </row>
    <row r="10" spans="1:6" ht="21.75" customHeight="1" x14ac:dyDescent="0.2">
      <c r="A10" s="132" t="s">
        <v>173</v>
      </c>
      <c r="B10" s="215">
        <v>21</v>
      </c>
      <c r="C10" s="215">
        <v>5</v>
      </c>
      <c r="D10" s="215">
        <v>10</v>
      </c>
      <c r="E10" s="215">
        <v>6</v>
      </c>
      <c r="F10" s="215">
        <v>0</v>
      </c>
    </row>
    <row r="11" spans="1:6" ht="21.75" customHeight="1" x14ac:dyDescent="0.2">
      <c r="A11" s="132" t="s">
        <v>174</v>
      </c>
      <c r="B11" s="215">
        <v>19</v>
      </c>
      <c r="C11" s="215">
        <v>6</v>
      </c>
      <c r="D11" s="215">
        <v>6</v>
      </c>
      <c r="E11" s="215">
        <v>7</v>
      </c>
      <c r="F11" s="215">
        <v>0</v>
      </c>
    </row>
    <row r="12" spans="1:6" ht="21.75" customHeight="1" x14ac:dyDescent="0.2">
      <c r="A12" s="132" t="s">
        <v>175</v>
      </c>
      <c r="B12" s="215">
        <v>23</v>
      </c>
      <c r="C12" s="215">
        <v>7</v>
      </c>
      <c r="D12" s="215">
        <v>6</v>
      </c>
      <c r="E12" s="215">
        <v>10</v>
      </c>
      <c r="F12" s="215">
        <v>0</v>
      </c>
    </row>
    <row r="13" spans="1:6" ht="21.75" customHeight="1" x14ac:dyDescent="0.2">
      <c r="A13" s="132" t="s">
        <v>176</v>
      </c>
      <c r="B13" s="215">
        <v>25</v>
      </c>
      <c r="C13" s="215">
        <v>12</v>
      </c>
      <c r="D13" s="215">
        <v>9</v>
      </c>
      <c r="E13" s="215">
        <v>4</v>
      </c>
      <c r="F13" s="215">
        <v>0</v>
      </c>
    </row>
    <row r="14" spans="1:6" ht="21.75" customHeight="1" x14ac:dyDescent="0.2">
      <c r="A14" s="132" t="s">
        <v>177</v>
      </c>
      <c r="B14" s="215">
        <v>32</v>
      </c>
      <c r="C14" s="215">
        <v>12</v>
      </c>
      <c r="D14" s="215">
        <v>8</v>
      </c>
      <c r="E14" s="215">
        <v>12</v>
      </c>
      <c r="F14" s="215">
        <v>0</v>
      </c>
    </row>
    <row r="15" spans="1:6" ht="20.25" customHeight="1" x14ac:dyDescent="0.55000000000000004">
      <c r="A15" s="133" t="s">
        <v>30</v>
      </c>
      <c r="B15" s="216">
        <v>220</v>
      </c>
      <c r="C15" s="216">
        <v>69</v>
      </c>
      <c r="D15" s="216">
        <v>84</v>
      </c>
      <c r="E15" s="216">
        <v>67</v>
      </c>
      <c r="F15" s="216">
        <v>0</v>
      </c>
    </row>
    <row r="16" spans="1:6" ht="20.25" customHeight="1" x14ac:dyDescent="0.55000000000000004">
      <c r="A16" s="133" t="s">
        <v>124</v>
      </c>
      <c r="B16" s="217">
        <f>SUM(B6:B14)*100/94</f>
        <v>234.04255319148936</v>
      </c>
      <c r="C16" s="217">
        <f>SUM(C6:C14)*100/94</f>
        <v>73.40425531914893</v>
      </c>
      <c r="D16" s="217">
        <f>SUM(D6:D14)*100/94</f>
        <v>89.361702127659569</v>
      </c>
      <c r="E16" s="217">
        <v>71.28</v>
      </c>
      <c r="F16" s="216">
        <f>SUM(F6:F14)*100/94</f>
        <v>0</v>
      </c>
    </row>
    <row r="17" spans="3:6" x14ac:dyDescent="0.2">
      <c r="C17" s="147"/>
      <c r="D17" s="147"/>
      <c r="E17" s="147"/>
      <c r="F17" s="147"/>
    </row>
    <row r="45" spans="1:6" ht="24" x14ac:dyDescent="0.2">
      <c r="A45" s="399" t="s">
        <v>274</v>
      </c>
      <c r="B45" s="399"/>
      <c r="C45" s="399"/>
      <c r="D45" s="399"/>
      <c r="E45" s="399"/>
      <c r="F45" s="399"/>
    </row>
    <row r="46" spans="1:6" ht="21.75" x14ac:dyDescent="0.5">
      <c r="A46" s="397" t="s">
        <v>27</v>
      </c>
      <c r="B46" s="398" t="s">
        <v>91</v>
      </c>
      <c r="C46" s="304" t="s">
        <v>272</v>
      </c>
      <c r="D46" s="301"/>
    </row>
    <row r="47" spans="1:6" ht="21.75" x14ac:dyDescent="0.5">
      <c r="A47" s="397"/>
      <c r="B47" s="398"/>
      <c r="C47" s="302"/>
      <c r="D47" s="303"/>
    </row>
    <row r="48" spans="1:6" ht="21.75" x14ac:dyDescent="0.2">
      <c r="A48" s="397"/>
      <c r="B48" s="398"/>
      <c r="C48" s="291" t="s">
        <v>96</v>
      </c>
      <c r="D48" s="291" t="s">
        <v>97</v>
      </c>
    </row>
    <row r="49" spans="1:4" ht="21.75" x14ac:dyDescent="0.2">
      <c r="A49" s="132" t="s">
        <v>170</v>
      </c>
      <c r="B49" s="215">
        <v>22</v>
      </c>
      <c r="C49" s="215">
        <v>2</v>
      </c>
      <c r="D49" s="215">
        <v>9</v>
      </c>
    </row>
    <row r="50" spans="1:4" ht="21.75" x14ac:dyDescent="0.2">
      <c r="A50" s="132" t="s">
        <v>171</v>
      </c>
      <c r="B50" s="215">
        <v>22</v>
      </c>
      <c r="C50" s="215">
        <v>7</v>
      </c>
      <c r="D50" s="215">
        <v>14</v>
      </c>
    </row>
    <row r="51" spans="1:4" ht="21.75" x14ac:dyDescent="0.2">
      <c r="A51" s="132" t="s">
        <v>240</v>
      </c>
      <c r="B51" s="215">
        <v>24</v>
      </c>
      <c r="C51" s="215">
        <v>10</v>
      </c>
      <c r="D51" s="215">
        <v>10</v>
      </c>
    </row>
    <row r="52" spans="1:4" ht="21.75" x14ac:dyDescent="0.2">
      <c r="A52" s="132" t="s">
        <v>172</v>
      </c>
      <c r="B52" s="215">
        <v>32</v>
      </c>
      <c r="C52" s="215">
        <v>8</v>
      </c>
      <c r="D52" s="215">
        <v>12</v>
      </c>
    </row>
    <row r="53" spans="1:4" ht="21.75" x14ac:dyDescent="0.2">
      <c r="A53" s="132" t="s">
        <v>173</v>
      </c>
      <c r="B53" s="215">
        <v>21</v>
      </c>
      <c r="C53" s="215">
        <v>5</v>
      </c>
      <c r="D53" s="215">
        <v>10</v>
      </c>
    </row>
    <row r="54" spans="1:4" ht="21.75" x14ac:dyDescent="0.2">
      <c r="A54" s="132" t="s">
        <v>174</v>
      </c>
      <c r="B54" s="215">
        <v>19</v>
      </c>
      <c r="C54" s="215">
        <v>6</v>
      </c>
      <c r="D54" s="215">
        <v>6</v>
      </c>
    </row>
    <row r="55" spans="1:4" ht="21.75" x14ac:dyDescent="0.2">
      <c r="A55" s="132" t="s">
        <v>175</v>
      </c>
      <c r="B55" s="215">
        <v>23</v>
      </c>
      <c r="C55" s="215">
        <v>7</v>
      </c>
      <c r="D55" s="215">
        <v>6</v>
      </c>
    </row>
    <row r="56" spans="1:4" ht="21.75" x14ac:dyDescent="0.2">
      <c r="A56" s="132" t="s">
        <v>176</v>
      </c>
      <c r="B56" s="215">
        <v>25</v>
      </c>
      <c r="C56" s="215">
        <v>12</v>
      </c>
      <c r="D56" s="215">
        <v>9</v>
      </c>
    </row>
    <row r="57" spans="1:4" ht="21.75" x14ac:dyDescent="0.2">
      <c r="A57" s="132" t="s">
        <v>177</v>
      </c>
      <c r="B57" s="215">
        <v>32</v>
      </c>
      <c r="C57" s="215">
        <v>12</v>
      </c>
      <c r="D57" s="215">
        <v>8</v>
      </c>
    </row>
    <row r="58" spans="1:4" ht="24" x14ac:dyDescent="0.55000000000000004">
      <c r="A58" s="133" t="s">
        <v>30</v>
      </c>
      <c r="B58" s="216">
        <v>220</v>
      </c>
      <c r="C58" s="216">
        <v>69</v>
      </c>
      <c r="D58" s="216">
        <v>84</v>
      </c>
    </row>
    <row r="59" spans="1:4" ht="24" x14ac:dyDescent="0.55000000000000004">
      <c r="A59" s="133" t="s">
        <v>124</v>
      </c>
      <c r="B59" s="217">
        <f>SUM(B49:B57)*100/94</f>
        <v>234.04255319148936</v>
      </c>
      <c r="C59" s="217">
        <f>SUM(C49:C57)*100/94</f>
        <v>73.40425531914893</v>
      </c>
      <c r="D59" s="217">
        <f>SUM(D49:D57)*100/94</f>
        <v>89.361702127659569</v>
      </c>
    </row>
    <row r="60" spans="1:4" ht="21" customHeight="1" x14ac:dyDescent="0.55000000000000004">
      <c r="A60" s="402" t="s">
        <v>273</v>
      </c>
      <c r="B60" s="403"/>
      <c r="C60" s="400">
        <v>81.430000000000007</v>
      </c>
      <c r="D60" s="401"/>
    </row>
  </sheetData>
  <mergeCells count="10">
    <mergeCell ref="A45:F45"/>
    <mergeCell ref="A46:A48"/>
    <mergeCell ref="B46:B48"/>
    <mergeCell ref="C60:D60"/>
    <mergeCell ref="A60:B60"/>
    <mergeCell ref="A3:A5"/>
    <mergeCell ref="B3:B5"/>
    <mergeCell ref="C3:F3"/>
    <mergeCell ref="C4:F4"/>
    <mergeCell ref="A1:F1"/>
  </mergeCells>
  <pageMargins left="1.2708333333333333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ส่วนที่ ๑ ข้อมูลบุคลากร</vt:lpstr>
      <vt:lpstr>ข้อมูลนักเรียน</vt:lpstr>
      <vt:lpstr>ผลสัมฤทธิ์ทางการเรียน</vt:lpstr>
      <vt:lpstr>NT</vt:lpstr>
      <vt:lpstr>O-NET</vt:lpstr>
      <vt:lpstr>แหล่งเรียนรู้</vt:lpstr>
      <vt:lpstr>มฐ.1</vt:lpstr>
      <vt:lpstr>มฐ.2</vt:lpstr>
      <vt:lpstr>อ่าน คิด วิเคราะห์ เขียน</vt:lpstr>
      <vt:lpstr>คุณลักษณะอันพึงประสงค์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Khanittha</cp:lastModifiedBy>
  <cp:lastPrinted>2017-05-06T09:01:01Z</cp:lastPrinted>
  <dcterms:created xsi:type="dcterms:W3CDTF">2017-02-19T17:11:23Z</dcterms:created>
  <dcterms:modified xsi:type="dcterms:W3CDTF">2017-05-06T09:09:20Z</dcterms:modified>
</cp:coreProperties>
</file>